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ci\OneDrive\Desktop\UST Thesis\TW2 TW3\"/>
    </mc:Choice>
  </mc:AlternateContent>
  <xr:revisionPtr revIDLastSave="0" documentId="8_{88AE30FA-659C-4DE7-8D1F-6F2C51932BAA}" xr6:coauthVersionLast="47" xr6:coauthVersionMax="47" xr10:uidLastSave="{00000000-0000-0000-0000-000000000000}"/>
  <bookViews>
    <workbookView xWindow="-110" yWindow="-110" windowWidth="19420" windowHeight="10300" tabRatio="528" xr2:uid="{488E6BDC-E88D-42BB-9D35-3E9F22EB70AF}"/>
  </bookViews>
  <sheets>
    <sheet name="Master Table" sheetId="1" r:id="rId1"/>
    <sheet name="TL-HAM-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2" l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CH6" i="1" l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DD69" i="1" l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</calcChain>
</file>

<file path=xl/sharedStrings.xml><?xml version="1.0" encoding="utf-8"?>
<sst xmlns="http://schemas.openxmlformats.org/spreadsheetml/2006/main" count="2042" uniqueCount="318">
  <si>
    <t>Age</t>
  </si>
  <si>
    <t>(years)</t>
  </si>
  <si>
    <t>Sex</t>
  </si>
  <si>
    <t>1-Male
2- Female</t>
  </si>
  <si>
    <t>Civil Status</t>
  </si>
  <si>
    <t>Educ Level</t>
  </si>
  <si>
    <t>Employ Stat</t>
  </si>
  <si>
    <t>SES</t>
  </si>
  <si>
    <t>1-Single
2- Married
3-Annulled/Sep
4-Widow/er</t>
  </si>
  <si>
    <t>1- NFE
2-Elem
3-HS
4-College
5-PostGrad</t>
  </si>
  <si>
    <t>EmpSt  (Others)</t>
  </si>
  <si>
    <t>Average Sleep</t>
  </si>
  <si>
    <t>hours</t>
  </si>
  <si>
    <t>Smoking</t>
  </si>
  <si>
    <t>1-Yes, regularly
2-Yes, occasionally
3- No</t>
  </si>
  <si>
    <t>Smoking, if yes, Average No. of Sticks Daily</t>
  </si>
  <si>
    <t>enter
 frequency</t>
  </si>
  <si>
    <t>Alcohol Drinking</t>
  </si>
  <si>
    <t>Alcohol Drinking, AverageNo. of  glasses per day</t>
  </si>
  <si>
    <t>enter
 frequecy</t>
  </si>
  <si>
    <t>Taking
Prohibited
Drugs</t>
  </si>
  <si>
    <t>Taking
Prohibited
Drugs, if yes, Type of Drug</t>
  </si>
  <si>
    <t xml:space="preserve">Taking
Prohibited
Drugs, if yes, On average, how often weekly           </t>
  </si>
  <si>
    <t>enter
frequency</t>
  </si>
  <si>
    <t>1-Daily
2-Weekly (4-5)
3-Weekly (2-3)
4-Weekly (1-2)
5- Monthly
6-Rarely
7-Others</t>
  </si>
  <si>
    <t>Eating fruits and vegetables`</t>
  </si>
  <si>
    <t>Eating fruits and vegetables (Others, spec)</t>
  </si>
  <si>
    <t>enter string/words</t>
  </si>
  <si>
    <t>Eating processed food</t>
  </si>
  <si>
    <t>Engaging in Physical Activity</t>
  </si>
  <si>
    <t>1-Daily
2-Weekly (4-5)
3-Weekly (2-3)
4-Weekly (1-2)
5- Monthly
6-Rarely
7-Never</t>
  </si>
  <si>
    <t>Engaging in Physical Activity, if not never,  specify # of hours daily</t>
  </si>
  <si>
    <t>enter hours</t>
  </si>
  <si>
    <t>Engaging in Physical Activity, if not never,  specify activity</t>
  </si>
  <si>
    <t>Lifestyle Factors</t>
  </si>
  <si>
    <t>Cancer</t>
  </si>
  <si>
    <t>Asthma</t>
  </si>
  <si>
    <t>Cardiovascular Disease</t>
  </si>
  <si>
    <t>Yes-1
No-0</t>
  </si>
  <si>
    <t>CKD</t>
  </si>
  <si>
    <t>Anxiety
Disorder</t>
  </si>
  <si>
    <t>MDD</t>
  </si>
  <si>
    <t>Others</t>
  </si>
  <si>
    <t>Others, specify</t>
  </si>
  <si>
    <t>enter string</t>
  </si>
  <si>
    <t>Cancer (Family Hist)</t>
  </si>
  <si>
    <t>Asthma (Family Hist)</t>
  </si>
  <si>
    <t>Cardiovascular Disease (Family Hist)</t>
  </si>
  <si>
    <t>CKD (Family Hist)</t>
  </si>
  <si>
    <t>Anxiety 
Disorder (Family Hist)</t>
  </si>
  <si>
    <t>MDD (Family Hist)</t>
  </si>
  <si>
    <t>Others (Family Hist)</t>
  </si>
  <si>
    <t>Health History</t>
  </si>
  <si>
    <t>Breakup/
Separation</t>
  </si>
  <si>
    <t>Death of Loved One/Close Friend</t>
  </si>
  <si>
    <t>Financial/Bankruptcy/Debts</t>
  </si>
  <si>
    <t>Unemployment/Dismissal from Work</t>
  </si>
  <si>
    <t>Legal Case/Administrative Case/Complaints</t>
  </si>
  <si>
    <t>Unwanted Pregnancy</t>
  </si>
  <si>
    <t>Family/Relational Problems</t>
  </si>
  <si>
    <t>Imprisonment</t>
  </si>
  <si>
    <t>Change of work assign</t>
  </si>
  <si>
    <t>Promotion</t>
  </si>
  <si>
    <t>Work stress/burnout</t>
  </si>
  <si>
    <t>Psychosocial Factors</t>
  </si>
  <si>
    <t>PSS</t>
  </si>
  <si>
    <t>HAM-D</t>
  </si>
  <si>
    <t>14 mod</t>
  </si>
  <si>
    <t>11 mild</t>
  </si>
  <si>
    <t>17 mod</t>
  </si>
  <si>
    <t>23 very sev</t>
  </si>
  <si>
    <t>25 very sev</t>
  </si>
  <si>
    <t>19 sev</t>
  </si>
  <si>
    <t>13 mild</t>
  </si>
  <si>
    <t>27 very sev</t>
  </si>
  <si>
    <t>12 mild</t>
  </si>
  <si>
    <t>21 sev</t>
  </si>
  <si>
    <t>22 sev</t>
  </si>
  <si>
    <t>30 very sev</t>
  </si>
  <si>
    <t>9 mild</t>
  </si>
  <si>
    <t>15 mod</t>
  </si>
  <si>
    <t>20 sev</t>
  </si>
  <si>
    <t>16 mod</t>
  </si>
  <si>
    <t>18 mod</t>
  </si>
  <si>
    <t>24 very sev</t>
  </si>
  <si>
    <t>26 very sev</t>
  </si>
  <si>
    <t>22  sev</t>
  </si>
  <si>
    <t>28 very sev</t>
  </si>
  <si>
    <t>18 mod sev</t>
  </si>
  <si>
    <t>10 mild</t>
  </si>
  <si>
    <t>16 mod sev</t>
  </si>
  <si>
    <t>27 sev</t>
  </si>
  <si>
    <t>24 sev</t>
  </si>
  <si>
    <t>15 mod sev</t>
  </si>
  <si>
    <t>23 sev</t>
  </si>
  <si>
    <t>19 mod sev</t>
  </si>
  <si>
    <t>26 sev</t>
  </si>
  <si>
    <t>17 mod sev</t>
  </si>
  <si>
    <t>1-EFT
2-EPT
3-EC/JO
4-SE
5-Unemplo
6-Student
7-Others</t>
  </si>
  <si>
    <t>MHA - 001</t>
  </si>
  <si>
    <t>MHA - 002</t>
  </si>
  <si>
    <t>MHA - 003</t>
  </si>
  <si>
    <t>MHA - 004</t>
  </si>
  <si>
    <t>MHA - 005</t>
  </si>
  <si>
    <t>MHA - 006</t>
  </si>
  <si>
    <t>MHA - 007</t>
  </si>
  <si>
    <t>MHA - 008</t>
  </si>
  <si>
    <t>MHA - 009</t>
  </si>
  <si>
    <t>MHA - 010</t>
  </si>
  <si>
    <t>MHA - 011</t>
  </si>
  <si>
    <t>MHA - 012</t>
  </si>
  <si>
    <t>MHA - 013</t>
  </si>
  <si>
    <t>MHA - 014</t>
  </si>
  <si>
    <t>MHA - 015</t>
  </si>
  <si>
    <t>MHA - 016</t>
  </si>
  <si>
    <t>MHA - 017</t>
  </si>
  <si>
    <t>MHA - 018</t>
  </si>
  <si>
    <t>MHA - 019</t>
  </si>
  <si>
    <t>MHA - 020</t>
  </si>
  <si>
    <t>MHA - 021</t>
  </si>
  <si>
    <t>MHA - 022</t>
  </si>
  <si>
    <t>MHA - 023</t>
  </si>
  <si>
    <t>MHA - 024</t>
  </si>
  <si>
    <t>MHA - 025</t>
  </si>
  <si>
    <t>MHA - 026</t>
  </si>
  <si>
    <t>MHA - 027</t>
  </si>
  <si>
    <t>MHA - 028</t>
  </si>
  <si>
    <t>MHA - 029</t>
  </si>
  <si>
    <t>MHA - 030</t>
  </si>
  <si>
    <t>MHA - 031</t>
  </si>
  <si>
    <t>MHA - 032</t>
  </si>
  <si>
    <t>MHA - 033</t>
  </si>
  <si>
    <t>MHA - 034</t>
  </si>
  <si>
    <t>MHA - 035</t>
  </si>
  <si>
    <t>MHA - 036</t>
  </si>
  <si>
    <t>MHA - 037</t>
  </si>
  <si>
    <t>MHA - 038</t>
  </si>
  <si>
    <t>MHA - 039</t>
  </si>
  <si>
    <t>MHA - 040</t>
  </si>
  <si>
    <t>MHA - 041</t>
  </si>
  <si>
    <t>MHA - 042</t>
  </si>
  <si>
    <t>MHA - 043</t>
  </si>
  <si>
    <t>MHA - 044</t>
  </si>
  <si>
    <t>MHA - 045</t>
  </si>
  <si>
    <t>MHA - 046</t>
  </si>
  <si>
    <t>MHA - 047</t>
  </si>
  <si>
    <t>MHA - 048</t>
  </si>
  <si>
    <t>MHA - 049</t>
  </si>
  <si>
    <t>MHA - 050</t>
  </si>
  <si>
    <t>MHA - 051</t>
  </si>
  <si>
    <t>MHA - 052</t>
  </si>
  <si>
    <t>MHA - 053</t>
  </si>
  <si>
    <t>MHA - 054</t>
  </si>
  <si>
    <t>MHA - 055</t>
  </si>
  <si>
    <t>MHA - 056</t>
  </si>
  <si>
    <t>MHA - 057</t>
  </si>
  <si>
    <t>MHA - 058</t>
  </si>
  <si>
    <t>MHA - 059</t>
  </si>
  <si>
    <t>MHA - 060</t>
  </si>
  <si>
    <t>MHA - 061</t>
  </si>
  <si>
    <t>MHA - 062</t>
  </si>
  <si>
    <t>MHA - 063</t>
  </si>
  <si>
    <t>MHA - 064</t>
  </si>
  <si>
    <t>sip only</t>
  </si>
  <si>
    <t>2 bottles soju</t>
  </si>
  <si>
    <t xml:space="preserve">1-Yes,  Daily
2-Yes,  Weekly
3-Yes, Monthly                  4-Yes, Rarely / Occasional
5-Never                        </t>
  </si>
  <si>
    <t>1-2 glass</t>
  </si>
  <si>
    <t>1 bottle</t>
  </si>
  <si>
    <t>2 bottles</t>
  </si>
  <si>
    <t>2-3  sticks</t>
  </si>
  <si>
    <t>1 stick per day</t>
  </si>
  <si>
    <t>3 sticks per day</t>
  </si>
  <si>
    <t>vape</t>
  </si>
  <si>
    <t>2 sticks per day</t>
  </si>
  <si>
    <t>5 sticks per day</t>
  </si>
  <si>
    <t>7 sticks / day</t>
  </si>
  <si>
    <t>1 stick</t>
  </si>
  <si>
    <t xml:space="preserve">1 pack </t>
  </si>
  <si>
    <t>glass</t>
  </si>
  <si>
    <t>1 1/2 bottle</t>
  </si>
  <si>
    <t>2-3 shot glass</t>
  </si>
  <si>
    <t>shot glass</t>
  </si>
  <si>
    <t>2 wine glass</t>
  </si>
  <si>
    <t>1 wine glass</t>
  </si>
  <si>
    <t>1 sticj</t>
  </si>
  <si>
    <t>3 bottles</t>
  </si>
  <si>
    <t>5 bottles</t>
  </si>
  <si>
    <t>marijuana</t>
  </si>
  <si>
    <t>2 bottle</t>
  </si>
  <si>
    <t>1/2 bottle</t>
  </si>
  <si>
    <t>10 small glasses</t>
  </si>
  <si>
    <t>2-3 bottles</t>
  </si>
  <si>
    <t>wine glass</t>
  </si>
  <si>
    <t>shabu</t>
  </si>
  <si>
    <t>15 mins</t>
  </si>
  <si>
    <t>walking/running</t>
  </si>
  <si>
    <t>30 mins</t>
  </si>
  <si>
    <t>walking</t>
  </si>
  <si>
    <t>10 mins</t>
  </si>
  <si>
    <t>threadmill</t>
  </si>
  <si>
    <t>30mins - 1hour</t>
  </si>
  <si>
    <t xml:space="preserve">1 hour </t>
  </si>
  <si>
    <t>1 - 2 hours</t>
  </si>
  <si>
    <t>gardening</t>
  </si>
  <si>
    <t>2 hours</t>
  </si>
  <si>
    <t>gym</t>
  </si>
  <si>
    <t>25 mins</t>
  </si>
  <si>
    <t>household chores</t>
  </si>
  <si>
    <t>3 mins</t>
  </si>
  <si>
    <t>zumba</t>
  </si>
  <si>
    <t>jogging</t>
  </si>
  <si>
    <t>30-45 mins</t>
  </si>
  <si>
    <t>walking / gym</t>
  </si>
  <si>
    <t>cycling</t>
  </si>
  <si>
    <t>20 mins</t>
  </si>
  <si>
    <t>video guided exercise</t>
  </si>
  <si>
    <t>walking / biking</t>
  </si>
  <si>
    <t>3 hrs</t>
  </si>
  <si>
    <t>walking/cycling</t>
  </si>
  <si>
    <t>vertigo</t>
  </si>
  <si>
    <t xml:space="preserve">Adenomyosis </t>
  </si>
  <si>
    <t>goiter</t>
  </si>
  <si>
    <t>diabetic</t>
  </si>
  <si>
    <t>stop schooling, family pressure</t>
  </si>
  <si>
    <t>none</t>
  </si>
  <si>
    <t>lost in a singing contest</t>
  </si>
  <si>
    <t>work environment</t>
  </si>
  <si>
    <t>taking care of mother</t>
  </si>
  <si>
    <t>long distance relationship</t>
  </si>
  <si>
    <t>1-below 10957 (poor)
2-10957-21914 (low income)
3-21915-43828 (lower middle)
4-43829-76669 (middle class)
5-76670-131484 (upper middle)
6-131485-219140 (high income)
7-above 219140 (rich)</t>
  </si>
  <si>
    <t>diabetic, thyoid</t>
  </si>
  <si>
    <t>Diagnosed with illness (personal or family member)</t>
  </si>
  <si>
    <t>3 sticks/day</t>
  </si>
  <si>
    <t>Yes-1 (before)
No-2</t>
  </si>
  <si>
    <t>MODE OF TREATMENT</t>
  </si>
  <si>
    <t>Initial</t>
  </si>
  <si>
    <t>4th week</t>
  </si>
  <si>
    <t>6th week</t>
  </si>
  <si>
    <t>8th week</t>
  </si>
  <si>
    <t>counselling</t>
  </si>
  <si>
    <t>combination</t>
  </si>
  <si>
    <t>medication</t>
  </si>
  <si>
    <t>20 severe</t>
  </si>
  <si>
    <t>very severe</t>
  </si>
  <si>
    <t>severe</t>
  </si>
  <si>
    <t>counseling</t>
  </si>
  <si>
    <t>PHQ - 9</t>
  </si>
  <si>
    <t>mod severe</t>
  </si>
  <si>
    <t>ADVERSE CHILDHOOD EXPERIENCES</t>
  </si>
  <si>
    <t>ABUSE</t>
  </si>
  <si>
    <t>Neglect</t>
  </si>
  <si>
    <t>Household Challenges</t>
  </si>
  <si>
    <t>BMI</t>
  </si>
  <si>
    <t>normal</t>
  </si>
  <si>
    <t>obese grade I</t>
  </si>
  <si>
    <t>nomal</t>
  </si>
  <si>
    <t>overweight</t>
  </si>
  <si>
    <t>underweight</t>
  </si>
  <si>
    <t>PATIENT CODE</t>
  </si>
  <si>
    <t>Asian Equivalent</t>
  </si>
  <si>
    <t>Demographic Profile</t>
  </si>
  <si>
    <t>PSYCHOLOGICAL TOOLS</t>
  </si>
  <si>
    <t>Score</t>
  </si>
  <si>
    <t>Emotional      0- no; 1- yes</t>
  </si>
  <si>
    <t>Physical         0- no; 1- yes</t>
  </si>
  <si>
    <t>Sexual          0- no; 1- yes</t>
  </si>
  <si>
    <t>Physical        0- no; 1- yes</t>
  </si>
  <si>
    <t>Mother Threated Violently        0- no; 1- yes</t>
  </si>
  <si>
    <t>Household Substance Abuse           0- no; 1- yes</t>
  </si>
  <si>
    <t>Mental Illness in Household  0- no; 1- yes</t>
  </si>
  <si>
    <t>Parental Separation or Divorce         0- no; 1- yes</t>
  </si>
  <si>
    <t>Incarcerated Household Member         0- no; 1- yes</t>
  </si>
  <si>
    <t>1- counselling       2- medication         3- combination</t>
  </si>
  <si>
    <t>Telomere Length</t>
  </si>
  <si>
    <t>Severity</t>
  </si>
  <si>
    <t>moderate</t>
  </si>
  <si>
    <t>mild</t>
  </si>
  <si>
    <t xml:space="preserve"> very severe</t>
  </si>
  <si>
    <t xml:space="preserve"> mild</t>
  </si>
  <si>
    <t xml:space="preserve"> mod</t>
  </si>
  <si>
    <t xml:space="preserve"> severe</t>
  </si>
  <si>
    <t>very sev</t>
  </si>
  <si>
    <t xml:space="preserve"> moderate</t>
  </si>
  <si>
    <t>Percent Decrease T0 vs T8</t>
  </si>
  <si>
    <t>Response to Treatment</t>
  </si>
  <si>
    <t>mod sev</t>
  </si>
  <si>
    <t>sev</t>
  </si>
  <si>
    <t xml:space="preserve"> sev</t>
  </si>
  <si>
    <t xml:space="preserve"> mod sev</t>
  </si>
  <si>
    <t>minimal</t>
  </si>
  <si>
    <t xml:space="preserve"> minimal</t>
  </si>
  <si>
    <t xml:space="preserve"> mod severe</t>
  </si>
  <si>
    <t xml:space="preserve"> none</t>
  </si>
  <si>
    <t xml:space="preserve">  mod severe</t>
  </si>
  <si>
    <t>no symptoms</t>
  </si>
  <si>
    <t xml:space="preserve"> mod severe </t>
  </si>
  <si>
    <t xml:space="preserve"> miniml</t>
  </si>
  <si>
    <t>high perceived</t>
  </si>
  <si>
    <t xml:space="preserve"> high perceived</t>
  </si>
  <si>
    <t xml:space="preserve"> moderate stress</t>
  </si>
  <si>
    <t xml:space="preserve"> lower stress</t>
  </si>
  <si>
    <t xml:space="preserve"> low stress</t>
  </si>
  <si>
    <t xml:space="preserve"> low stress </t>
  </si>
  <si>
    <t>moderate stress</t>
  </si>
  <si>
    <t>low stress</t>
  </si>
  <si>
    <t>Response to treatment</t>
  </si>
  <si>
    <t>responder  (if decrease is 50% or greater -T0-T8)</t>
  </si>
  <si>
    <t>difference T0-T8</t>
  </si>
  <si>
    <t>Responder 5-point reduction in score from the baseline score T0-T8</t>
  </si>
  <si>
    <t xml:space="preserve">responder  </t>
  </si>
  <si>
    <t>non-respon</t>
  </si>
  <si>
    <t>responder</t>
  </si>
  <si>
    <t>Initial Psychological Results (T0)</t>
  </si>
  <si>
    <t>HAM-D (for severity of depressive symptoms)</t>
  </si>
  <si>
    <t>PSS (for stress assessment)</t>
  </si>
  <si>
    <t>ACE (for childhood trauma)</t>
  </si>
  <si>
    <t>PHQ-9 (supplemental test for severity of depressive symptoms)</t>
  </si>
  <si>
    <t>Initial Severity of symptoms (HAM-D)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</si>
</sst>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8"/>
      <color theme="1"/>
      <name val="Arial"/>
      <family val="2"/>
    </font>
    <font>
      <sz val="11"/>
      <color theme="8" tint="0.3999755851924192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ptos Narrow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4" borderId="0" xfId="0" applyFill="1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0" fillId="6" borderId="0" xfId="0" applyFill="1"/>
    <xf numFmtId="0" fontId="0" fillId="9" borderId="0" xfId="0" applyFill="1"/>
    <xf numFmtId="0" fontId="0" fillId="0" borderId="1" xfId="0" applyBorder="1"/>
    <xf numFmtId="0" fontId="9" fillId="0" borderId="0" xfId="0" applyFont="1"/>
    <xf numFmtId="0" fontId="6" fillId="0" borderId="0" xfId="0" applyFont="1" applyAlignment="1">
      <alignment horizontal="center"/>
    </xf>
    <xf numFmtId="0" fontId="0" fillId="10" borderId="0" xfId="0" applyFill="1"/>
    <xf numFmtId="0" fontId="2" fillId="0" borderId="0" xfId="0" applyFont="1"/>
    <xf numFmtId="0" fontId="0" fillId="17" borderId="0" xfId="0" applyFill="1"/>
    <xf numFmtId="0" fontId="1" fillId="17" borderId="0" xfId="0" applyFont="1" applyFill="1" applyAlignment="1">
      <alignment horizontal="center" wrapText="1"/>
    </xf>
    <xf numFmtId="0" fontId="11" fillId="17" borderId="0" xfId="0" applyFont="1" applyFill="1" applyAlignment="1">
      <alignment vertical="top"/>
    </xf>
    <xf numFmtId="0" fontId="0" fillId="17" borderId="0" xfId="0" applyFill="1" applyAlignment="1">
      <alignment horizontal="center"/>
    </xf>
    <xf numFmtId="0" fontId="10" fillId="17" borderId="0" xfId="0" applyFont="1" applyFill="1" applyAlignment="1">
      <alignment horizontal="center"/>
    </xf>
    <xf numFmtId="0" fontId="14" fillId="17" borderId="0" xfId="0" applyFont="1" applyFill="1" applyAlignment="1">
      <alignment horizontal="center" wrapText="1"/>
    </xf>
    <xf numFmtId="0" fontId="14" fillId="5" borderId="3" xfId="0" applyFont="1" applyFill="1" applyBorder="1" applyAlignment="1">
      <alignment horizontal="center" wrapText="1"/>
    </xf>
    <xf numFmtId="0" fontId="11" fillId="17" borderId="0" xfId="0" applyFont="1" applyFill="1"/>
    <xf numFmtId="0" fontId="14" fillId="5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4" fillId="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19" fillId="17" borderId="3" xfId="0" applyFont="1" applyFill="1" applyBorder="1"/>
    <xf numFmtId="0" fontId="19" fillId="17" borderId="0" xfId="0" applyFont="1" applyFill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2" fillId="0" borderId="3" xfId="0" applyFont="1" applyBorder="1"/>
    <xf numFmtId="0" fontId="20" fillId="0" borderId="3" xfId="0" applyFont="1" applyBorder="1" applyAlignment="1">
      <alignment horizontal="center"/>
    </xf>
    <xf numFmtId="0" fontId="0" fillId="0" borderId="3" xfId="0" applyBorder="1"/>
    <xf numFmtId="0" fontId="9" fillId="0" borderId="3" xfId="0" applyFont="1" applyBorder="1"/>
    <xf numFmtId="0" fontId="13" fillId="0" borderId="3" xfId="0" applyFont="1" applyBorder="1"/>
    <xf numFmtId="0" fontId="14" fillId="11" borderId="3" xfId="0" applyFont="1" applyFill="1" applyBorder="1" applyAlignment="1">
      <alignment horizontal="center" wrapText="1"/>
    </xf>
    <xf numFmtId="0" fontId="14" fillId="11" borderId="2" xfId="0" applyFont="1" applyFill="1" applyBorder="1" applyAlignment="1">
      <alignment vertical="top" wrapText="1"/>
    </xf>
    <xf numFmtId="0" fontId="11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wrapText="1"/>
    </xf>
    <xf numFmtId="0" fontId="11" fillId="2" borderId="4" xfId="0" applyFont="1" applyFill="1" applyBorder="1"/>
    <xf numFmtId="0" fontId="17" fillId="2" borderId="4" xfId="0" applyFont="1" applyFill="1" applyBorder="1"/>
    <xf numFmtId="0" fontId="18" fillId="2" borderId="4" xfId="0" applyFont="1" applyFill="1" applyBorder="1"/>
    <xf numFmtId="0" fontId="19" fillId="18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7" borderId="3" xfId="0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0" fillId="17" borderId="3" xfId="0" applyFill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/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wrapText="1"/>
    </xf>
    <xf numFmtId="0" fontId="19" fillId="17" borderId="3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 vertical="top"/>
    </xf>
    <xf numFmtId="0" fontId="8" fillId="0" borderId="3" xfId="0" applyFont="1" applyBorder="1"/>
    <xf numFmtId="0" fontId="7" fillId="0" borderId="3" xfId="0" applyFont="1" applyBorder="1"/>
    <xf numFmtId="0" fontId="0" fillId="10" borderId="3" xfId="0" applyFill="1" applyBorder="1"/>
    <xf numFmtId="0" fontId="5" fillId="10" borderId="3" xfId="0" applyFont="1" applyFill="1" applyBorder="1"/>
    <xf numFmtId="0" fontId="19" fillId="14" borderId="3" xfId="0" applyFont="1" applyFill="1" applyBorder="1" applyAlignment="1">
      <alignment horizontal="center" wrapText="1"/>
    </xf>
    <xf numFmtId="0" fontId="19" fillId="16" borderId="3" xfId="0" applyFont="1" applyFill="1" applyBorder="1" applyAlignment="1">
      <alignment horizontal="center" wrapText="1"/>
    </xf>
    <xf numFmtId="0" fontId="19" fillId="13" borderId="3" xfId="0" applyFont="1" applyFill="1" applyBorder="1" applyAlignment="1">
      <alignment horizontal="center" wrapText="1"/>
    </xf>
    <xf numFmtId="0" fontId="19" fillId="11" borderId="0" xfId="0" applyFont="1" applyFill="1" applyAlignment="1">
      <alignment wrapText="1"/>
    </xf>
    <xf numFmtId="0" fontId="0" fillId="0" borderId="0" xfId="0" applyAlignment="1">
      <alignment horizontal="center"/>
    </xf>
    <xf numFmtId="0" fontId="19" fillId="15" borderId="3" xfId="0" applyFont="1" applyFill="1" applyBorder="1" applyAlignment="1">
      <alignment horizontal="center" vertical="center" wrapText="1"/>
    </xf>
    <xf numFmtId="0" fontId="19" fillId="15" borderId="7" xfId="0" applyFont="1" applyFill="1" applyBorder="1" applyAlignment="1">
      <alignment horizontal="center" vertical="center" wrapText="1"/>
    </xf>
    <xf numFmtId="0" fontId="19" fillId="15" borderId="4" xfId="0" applyFont="1" applyFill="1" applyBorder="1" applyAlignment="1">
      <alignment horizontal="center" vertical="center" wrapText="1"/>
    </xf>
    <xf numFmtId="0" fontId="19" fillId="15" borderId="9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1" fillId="15" borderId="11" xfId="0" applyFont="1" applyFill="1" applyBorder="1" applyAlignment="1">
      <alignment vertical="top" wrapText="1"/>
    </xf>
    <xf numFmtId="0" fontId="11" fillId="15" borderId="8" xfId="0" applyFont="1" applyFill="1" applyBorder="1" applyAlignment="1">
      <alignment vertical="top" wrapText="1"/>
    </xf>
    <xf numFmtId="1" fontId="19" fillId="0" borderId="3" xfId="0" applyNumberFormat="1" applyFont="1" applyBorder="1" applyAlignment="1">
      <alignment horizontal="center"/>
    </xf>
    <xf numFmtId="0" fontId="16" fillId="0" borderId="6" xfId="0" applyFont="1" applyBorder="1"/>
    <xf numFmtId="0" fontId="16" fillId="10" borderId="6" xfId="0" applyFont="1" applyFill="1" applyBorder="1"/>
    <xf numFmtId="0" fontId="20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0" fillId="17" borderId="0" xfId="0" applyFont="1" applyFill="1" applyAlignment="1">
      <alignment horizontal="center"/>
    </xf>
    <xf numFmtId="0" fontId="19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4" fontId="23" fillId="0" borderId="0" xfId="0" applyNumberFormat="1" applyFont="1" applyAlignment="1">
      <alignment horizontal="center"/>
    </xf>
    <xf numFmtId="0" fontId="19" fillId="13" borderId="3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/>
    <xf numFmtId="2" fontId="24" fillId="0" borderId="3" xfId="0" applyNumberFormat="1" applyFont="1" applyBorder="1"/>
    <xf numFmtId="2" fontId="24" fillId="0" borderId="3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3" xfId="0" applyFont="1" applyBorder="1" applyAlignment="1">
      <alignment horizontal="center"/>
    </xf>
    <xf numFmtId="0" fontId="11" fillId="15" borderId="6" xfId="0" applyFont="1" applyFill="1" applyBorder="1" applyAlignment="1">
      <alignment vertical="top" wrapText="1"/>
    </xf>
    <xf numFmtId="0" fontId="11" fillId="15" borderId="10" xfId="0" applyFont="1" applyFill="1" applyBorder="1" applyAlignment="1">
      <alignment vertical="top" wrapText="1"/>
    </xf>
    <xf numFmtId="0" fontId="11" fillId="15" borderId="7" xfId="0" applyFont="1" applyFill="1" applyBorder="1" applyAlignment="1">
      <alignment vertical="top" wrapText="1"/>
    </xf>
    <xf numFmtId="0" fontId="26" fillId="9" borderId="7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/>
    </xf>
    <xf numFmtId="0" fontId="24" fillId="9" borderId="7" xfId="0" applyFont="1" applyFill="1" applyBorder="1" applyAlignment="1">
      <alignment horizontal="center"/>
    </xf>
    <xf numFmtId="0" fontId="26" fillId="9" borderId="3" xfId="0" applyFont="1" applyFill="1" applyBorder="1" applyAlignment="1">
      <alignment horizontal="center"/>
    </xf>
    <xf numFmtId="0" fontId="24" fillId="10" borderId="7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5" fillId="9" borderId="14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9" xfId="0" applyFont="1" applyFill="1" applyBorder="1" applyAlignment="1">
      <alignment horizontal="center" vertical="center" wrapText="1"/>
    </xf>
    <xf numFmtId="0" fontId="25" fillId="9" borderId="11" xfId="0" applyFont="1" applyFill="1" applyBorder="1" applyAlignment="1">
      <alignment horizontal="center" vertical="center" wrapText="1"/>
    </xf>
    <xf numFmtId="0" fontId="25" fillId="9" borderId="8" xfId="0" applyFont="1" applyFill="1" applyBorder="1" applyAlignment="1">
      <alignment horizontal="center" vertical="center" wrapText="1"/>
    </xf>
    <xf numFmtId="0" fontId="25" fillId="9" borderId="13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12" xfId="0" applyFont="1" applyFill="1" applyBorder="1" applyAlignment="1">
      <alignment horizontal="center" vertical="center" wrapText="1"/>
    </xf>
    <xf numFmtId="0" fontId="19" fillId="14" borderId="11" xfId="0" applyFont="1" applyFill="1" applyBorder="1" applyAlignment="1">
      <alignment horizontal="center" wrapText="1"/>
    </xf>
    <xf numFmtId="0" fontId="19" fillId="14" borderId="13" xfId="0" applyFont="1" applyFill="1" applyBorder="1" applyAlignment="1">
      <alignment horizontal="center" wrapText="1"/>
    </xf>
    <xf numFmtId="0" fontId="19" fillId="14" borderId="8" xfId="0" applyFont="1" applyFill="1" applyBorder="1" applyAlignment="1">
      <alignment horizont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7" xfId="0" applyFont="1" applyFill="1" applyBorder="1" applyAlignment="1">
      <alignment horizontal="center" vertical="center" wrapText="1"/>
    </xf>
    <xf numFmtId="0" fontId="19" fillId="15" borderId="6" xfId="0" applyFont="1" applyFill="1" applyBorder="1" applyAlignment="1">
      <alignment horizontal="center" wrapText="1"/>
    </xf>
    <xf numFmtId="0" fontId="19" fillId="15" borderId="7" xfId="0" applyFont="1" applyFill="1" applyBorder="1" applyAlignment="1">
      <alignment horizontal="center" wrapText="1"/>
    </xf>
    <xf numFmtId="0" fontId="11" fillId="15" borderId="4" xfId="0" applyFont="1" applyFill="1" applyBorder="1" applyAlignment="1">
      <alignment horizontal="center" wrapText="1"/>
    </xf>
    <xf numFmtId="0" fontId="11" fillId="15" borderId="12" xfId="0" applyFont="1" applyFill="1" applyBorder="1" applyAlignment="1">
      <alignment horizontal="center" wrapText="1"/>
    </xf>
    <xf numFmtId="0" fontId="19" fillId="14" borderId="6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 wrapText="1"/>
    </xf>
    <xf numFmtId="0" fontId="17" fillId="14" borderId="6" xfId="0" applyFont="1" applyFill="1" applyBorder="1" applyAlignment="1">
      <alignment horizontal="center" vertical="center" wrapText="1"/>
    </xf>
    <xf numFmtId="0" fontId="17" fillId="14" borderId="7" xfId="0" applyFont="1" applyFill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top" wrapText="1"/>
    </xf>
    <xf numFmtId="0" fontId="11" fillId="14" borderId="8" xfId="0" applyFont="1" applyFill="1" applyBorder="1" applyAlignment="1">
      <alignment horizontal="center" vertical="top" wrapText="1"/>
    </xf>
    <xf numFmtId="0" fontId="19" fillId="18" borderId="4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top" wrapText="1"/>
    </xf>
    <xf numFmtId="0" fontId="14" fillId="7" borderId="3" xfId="0" applyFont="1" applyFill="1" applyBorder="1" applyAlignment="1">
      <alignment horizontal="center" wrapText="1"/>
    </xf>
    <xf numFmtId="0" fontId="19" fillId="7" borderId="6" xfId="0" applyFont="1" applyFill="1" applyBorder="1" applyAlignment="1">
      <alignment horizontal="center" wrapText="1"/>
    </xf>
    <xf numFmtId="0" fontId="19" fillId="7" borderId="7" xfId="0" applyFont="1" applyFill="1" applyBorder="1" applyAlignment="1">
      <alignment horizont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center" wrapText="1"/>
    </xf>
    <xf numFmtId="0" fontId="11" fillId="14" borderId="7" xfId="0" applyFont="1" applyFill="1" applyBorder="1" applyAlignment="1">
      <alignment horizontal="center" wrapText="1"/>
    </xf>
    <xf numFmtId="0" fontId="11" fillId="14" borderId="4" xfId="0" applyFont="1" applyFill="1" applyBorder="1" applyAlignment="1">
      <alignment horizontal="center" wrapText="1"/>
    </xf>
    <xf numFmtId="0" fontId="11" fillId="14" borderId="12" xfId="0" applyFont="1" applyFill="1" applyBorder="1" applyAlignment="1">
      <alignment horizontal="center" wrapText="1"/>
    </xf>
    <xf numFmtId="0" fontId="11" fillId="14" borderId="14" xfId="0" applyFont="1" applyFill="1" applyBorder="1" applyAlignment="1">
      <alignment horizontal="center" wrapText="1"/>
    </xf>
    <xf numFmtId="0" fontId="11" fillId="14" borderId="11" xfId="0" applyFont="1" applyFill="1" applyBorder="1" applyAlignment="1">
      <alignment horizontal="center" wrapText="1"/>
    </xf>
    <xf numFmtId="0" fontId="17" fillId="12" borderId="0" xfId="0" applyFont="1" applyFill="1" applyAlignment="1">
      <alignment horizontal="center" wrapText="1"/>
    </xf>
    <xf numFmtId="0" fontId="14" fillId="7" borderId="0" xfId="0" applyFont="1" applyFill="1" applyAlignment="1">
      <alignment horizontal="center" wrapText="1"/>
    </xf>
    <xf numFmtId="0" fontId="16" fillId="3" borderId="3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27" fillId="19" borderId="4" xfId="0" applyFont="1" applyFill="1" applyBorder="1" applyAlignment="1">
      <alignment horizontal="center" vertical="center" wrapText="1"/>
    </xf>
    <xf numFmtId="0" fontId="27" fillId="19" borderId="5" xfId="0" applyFont="1" applyFill="1" applyBorder="1" applyAlignment="1">
      <alignment horizontal="center" vertical="center" wrapText="1"/>
    </xf>
    <xf numFmtId="0" fontId="27" fillId="19" borderId="12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19" borderId="4" xfId="0" applyFont="1" applyFill="1" applyBorder="1" applyAlignment="1">
      <alignment horizontal="center" vertical="center" wrapText="1"/>
    </xf>
    <xf numFmtId="0" fontId="15" fillId="19" borderId="5" xfId="0" applyFont="1" applyFill="1" applyBorder="1" applyAlignment="1">
      <alignment horizontal="center" vertical="center" wrapText="1"/>
    </xf>
    <xf numFmtId="0" fontId="15" fillId="19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7A88-1C55-461A-9987-E241BE7682B0}">
  <dimension ref="A1:LB4568"/>
  <sheetViews>
    <sheetView tabSelected="1" topLeftCell="A64" zoomScale="110" zoomScaleNormal="110" workbookViewId="0">
      <pane xSplit="1" topLeftCell="AN1" activePane="topRight" state="frozen"/>
      <selection pane="topRight" activeCell="AX78" sqref="AX78"/>
    </sheetView>
  </sheetViews>
  <sheetFormatPr defaultRowHeight="14.5" x14ac:dyDescent="0.35"/>
  <cols>
    <col min="1" max="1" width="13.26953125" customWidth="1"/>
    <col min="2" max="2" width="11.08984375" customWidth="1"/>
    <col min="3" max="3" width="11" customWidth="1"/>
    <col min="4" max="7" width="13.26953125" style="5" customWidth="1"/>
    <col min="9" max="9" width="11.08984375" customWidth="1"/>
    <col min="10" max="10" width="15.26953125" customWidth="1"/>
    <col min="11" max="11" width="13.453125" customWidth="1"/>
    <col min="12" max="13" width="9.7265625" customWidth="1"/>
    <col min="14" max="14" width="20.90625" customWidth="1"/>
    <col min="15" max="15" width="9.08984375" style="1"/>
    <col min="18" max="19" width="15.08984375" customWidth="1"/>
    <col min="20" max="20" width="10.90625" customWidth="1"/>
    <col min="21" max="21" width="11.7265625" style="6" customWidth="1"/>
    <col min="22" max="22" width="9.36328125" customWidth="1"/>
    <col min="24" max="24" width="14" customWidth="1"/>
    <col min="25" max="25" width="10.90625" customWidth="1"/>
    <col min="26" max="26" width="12.90625" customWidth="1"/>
    <col min="27" max="27" width="10.7265625" customWidth="1"/>
    <col min="28" max="28" width="12" customWidth="1"/>
    <col min="29" max="29" width="13.36328125" customWidth="1"/>
    <col min="30" max="30" width="12.453125" customWidth="1"/>
    <col min="31" max="31" width="14" customWidth="1"/>
    <col min="32" max="32" width="11.7265625" style="4" customWidth="1"/>
    <col min="33" max="33" width="9" style="4"/>
    <col min="36" max="36" width="11.453125" customWidth="1"/>
    <col min="41" max="41" width="15.6328125" customWidth="1"/>
    <col min="48" max="48" width="10.453125" customWidth="1"/>
    <col min="49" max="49" width="9.08984375" style="1"/>
    <col min="63" max="63" width="11.08984375" customWidth="1"/>
    <col min="64" max="65" width="9.6328125" customWidth="1"/>
    <col min="67" max="67" width="5.6328125" customWidth="1"/>
    <col min="68" max="68" width="7.6328125" customWidth="1"/>
    <col min="69" max="69" width="5.453125" customWidth="1"/>
    <col min="70" max="70" width="8.08984375" customWidth="1"/>
    <col min="71" max="71" width="5.7265625" customWidth="1"/>
    <col min="72" max="72" width="8" customWidth="1"/>
    <col min="73" max="73" width="5.36328125" customWidth="1"/>
    <col min="74" max="76" width="8" customWidth="1"/>
    <col min="78" max="78" width="6.26953125" customWidth="1"/>
    <col min="79" max="79" width="7.08984375" customWidth="1"/>
    <col min="80" max="80" width="6.08984375" customWidth="1"/>
    <col min="82" max="82" width="6.7265625" customWidth="1"/>
    <col min="83" max="83" width="9" customWidth="1"/>
    <col min="84" max="84" width="7.08984375" customWidth="1"/>
    <col min="85" max="87" width="8.36328125" customWidth="1"/>
    <col min="89" max="89" width="6.7265625" customWidth="1"/>
    <col min="90" max="90" width="11.7265625" customWidth="1"/>
    <col min="91" max="91" width="7.08984375" customWidth="1"/>
    <col min="92" max="92" width="12.08984375" customWidth="1"/>
    <col min="93" max="93" width="6.90625" customWidth="1"/>
    <col min="94" max="94" width="12.453125" customWidth="1"/>
    <col min="95" max="95" width="7.453125" customWidth="1"/>
    <col min="96" max="96" width="11.36328125" customWidth="1"/>
  </cols>
  <sheetData>
    <row r="1" spans="1:314" x14ac:dyDescent="0.35">
      <c r="D1"/>
      <c r="E1"/>
      <c r="F1"/>
      <c r="G1"/>
      <c r="O1"/>
      <c r="U1"/>
      <c r="AF1"/>
      <c r="AG1"/>
      <c r="AW1"/>
    </row>
    <row r="2" spans="1:314" ht="15" customHeight="1" x14ac:dyDescent="0.35">
      <c r="A2" s="150" t="s">
        <v>258</v>
      </c>
      <c r="B2" s="147" t="s">
        <v>273</v>
      </c>
      <c r="C2" s="147" t="s">
        <v>317</v>
      </c>
      <c r="D2" s="104" t="s">
        <v>312</v>
      </c>
      <c r="E2" s="105"/>
      <c r="F2" s="105"/>
      <c r="G2" s="106"/>
      <c r="H2" s="143" t="s">
        <v>260</v>
      </c>
      <c r="I2" s="143"/>
      <c r="J2" s="143"/>
      <c r="K2" s="143"/>
      <c r="L2" s="143"/>
      <c r="M2" s="143"/>
      <c r="N2" s="143"/>
      <c r="O2" s="11"/>
      <c r="P2" s="146" t="s">
        <v>34</v>
      </c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"/>
      <c r="AH2" s="144" t="s">
        <v>52</v>
      </c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1"/>
      <c r="AX2" s="145" t="s">
        <v>64</v>
      </c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"/>
      <c r="BM2" s="35"/>
      <c r="BN2" s="16"/>
      <c r="BO2" s="141" t="s">
        <v>261</v>
      </c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6"/>
      <c r="CT2" s="142" t="s">
        <v>248</v>
      </c>
      <c r="CU2" s="142"/>
      <c r="CV2" s="142"/>
      <c r="CW2" s="142"/>
      <c r="CX2" s="142"/>
      <c r="CY2" s="142"/>
      <c r="CZ2" s="142"/>
      <c r="DA2" s="142"/>
      <c r="DB2" s="142"/>
      <c r="DC2" s="142"/>
      <c r="DD2" s="24"/>
    </row>
    <row r="3" spans="1:314" s="2" customFormat="1" ht="74.5" x14ac:dyDescent="0.35">
      <c r="A3" s="150"/>
      <c r="B3" s="148"/>
      <c r="C3" s="148"/>
      <c r="D3" s="107"/>
      <c r="E3" s="108"/>
      <c r="F3" s="108"/>
      <c r="G3" s="109"/>
      <c r="H3" s="23" t="s">
        <v>0</v>
      </c>
      <c r="I3" s="23" t="s">
        <v>2</v>
      </c>
      <c r="J3" s="23" t="s">
        <v>4</v>
      </c>
      <c r="K3" s="23" t="s">
        <v>5</v>
      </c>
      <c r="L3" s="23" t="s">
        <v>6</v>
      </c>
      <c r="M3" s="23" t="s">
        <v>10</v>
      </c>
      <c r="N3" s="23" t="s">
        <v>7</v>
      </c>
      <c r="O3" s="16"/>
      <c r="P3" s="17" t="s">
        <v>11</v>
      </c>
      <c r="Q3" s="17" t="s">
        <v>13</v>
      </c>
      <c r="R3" s="17" t="s">
        <v>15</v>
      </c>
      <c r="S3" s="17" t="s">
        <v>17</v>
      </c>
      <c r="T3" s="17" t="s">
        <v>18</v>
      </c>
      <c r="U3" s="17" t="s">
        <v>20</v>
      </c>
      <c r="V3" s="17" t="s">
        <v>21</v>
      </c>
      <c r="W3" s="17" t="s">
        <v>22</v>
      </c>
      <c r="X3" s="17" t="s">
        <v>25</v>
      </c>
      <c r="Y3" s="17" t="s">
        <v>26</v>
      </c>
      <c r="Z3" s="17" t="s">
        <v>28</v>
      </c>
      <c r="AA3" s="17" t="s">
        <v>28</v>
      </c>
      <c r="AB3" s="17" t="s">
        <v>29</v>
      </c>
      <c r="AC3" s="17" t="s">
        <v>31</v>
      </c>
      <c r="AD3" s="17" t="s">
        <v>33</v>
      </c>
      <c r="AE3" s="19" t="s">
        <v>252</v>
      </c>
      <c r="AF3" s="17" t="s">
        <v>259</v>
      </c>
      <c r="AG3" s="15"/>
      <c r="AH3" s="20" t="s">
        <v>35</v>
      </c>
      <c r="AI3" s="20" t="s">
        <v>36</v>
      </c>
      <c r="AJ3" s="20" t="s">
        <v>37</v>
      </c>
      <c r="AK3" s="20" t="s">
        <v>39</v>
      </c>
      <c r="AL3" s="20" t="s">
        <v>40</v>
      </c>
      <c r="AM3" s="20" t="s">
        <v>41</v>
      </c>
      <c r="AN3" s="20" t="s">
        <v>42</v>
      </c>
      <c r="AO3" s="20" t="s">
        <v>43</v>
      </c>
      <c r="AP3" s="20" t="s">
        <v>45</v>
      </c>
      <c r="AQ3" s="20" t="s">
        <v>46</v>
      </c>
      <c r="AR3" s="20" t="s">
        <v>47</v>
      </c>
      <c r="AS3" s="20" t="s">
        <v>48</v>
      </c>
      <c r="AT3" s="20" t="s">
        <v>49</v>
      </c>
      <c r="AU3" s="20" t="s">
        <v>50</v>
      </c>
      <c r="AV3" s="20" t="s">
        <v>51</v>
      </c>
      <c r="AW3" s="12"/>
      <c r="AX3" s="28" t="s">
        <v>53</v>
      </c>
      <c r="AY3" s="28" t="s">
        <v>54</v>
      </c>
      <c r="AZ3" s="28" t="s">
        <v>55</v>
      </c>
      <c r="BA3" s="28" t="s">
        <v>56</v>
      </c>
      <c r="BB3" s="28" t="s">
        <v>57</v>
      </c>
      <c r="BC3" s="28" t="s">
        <v>58</v>
      </c>
      <c r="BD3" s="28" t="s">
        <v>59</v>
      </c>
      <c r="BE3" s="28" t="s">
        <v>60</v>
      </c>
      <c r="BF3" s="28" t="s">
        <v>231</v>
      </c>
      <c r="BG3" s="28" t="s">
        <v>61</v>
      </c>
      <c r="BH3" s="28" t="s">
        <v>62</v>
      </c>
      <c r="BI3" s="28" t="s">
        <v>63</v>
      </c>
      <c r="BJ3" s="28" t="s">
        <v>42</v>
      </c>
      <c r="BK3" s="28" t="s">
        <v>43</v>
      </c>
      <c r="BL3" s="12"/>
      <c r="BM3" s="34" t="s">
        <v>234</v>
      </c>
      <c r="BN3" s="16"/>
      <c r="BO3" s="115" t="s">
        <v>66</v>
      </c>
      <c r="BP3" s="116"/>
      <c r="BQ3" s="71"/>
      <c r="BR3" s="72"/>
      <c r="BS3" s="72"/>
      <c r="BT3" s="72"/>
      <c r="BU3" s="72"/>
      <c r="BV3" s="72"/>
      <c r="BW3" s="122" t="s">
        <v>284</v>
      </c>
      <c r="BX3" s="122"/>
      <c r="BY3" s="25"/>
      <c r="BZ3" s="123" t="s">
        <v>246</v>
      </c>
      <c r="CA3" s="124"/>
      <c r="CB3" s="125"/>
      <c r="CC3" s="126"/>
      <c r="CD3" s="126"/>
      <c r="CE3" s="126"/>
      <c r="CF3" s="126"/>
      <c r="CG3" s="126"/>
      <c r="CH3" s="135" t="s">
        <v>305</v>
      </c>
      <c r="CI3" s="136"/>
      <c r="CJ3" s="25"/>
      <c r="CK3" s="133" t="s">
        <v>65</v>
      </c>
      <c r="CL3" s="134"/>
      <c r="CM3" s="129"/>
      <c r="CN3" s="129"/>
      <c r="CO3" s="129"/>
      <c r="CP3" s="129"/>
      <c r="CQ3" s="129"/>
      <c r="CR3" s="129"/>
      <c r="CS3" s="16"/>
      <c r="CT3" s="130" t="s">
        <v>249</v>
      </c>
      <c r="CU3" s="130"/>
      <c r="CV3" s="130"/>
      <c r="CW3" s="130" t="s">
        <v>250</v>
      </c>
      <c r="CX3" s="130"/>
      <c r="CY3" s="130" t="s">
        <v>251</v>
      </c>
      <c r="CZ3" s="130"/>
      <c r="DA3" s="130"/>
      <c r="DB3" s="130"/>
      <c r="DC3" s="130"/>
      <c r="DD3" s="127" t="s">
        <v>262</v>
      </c>
    </row>
    <row r="4" spans="1:314" s="3" customFormat="1" ht="83.25" customHeight="1" x14ac:dyDescent="0.35">
      <c r="A4" s="150"/>
      <c r="B4" s="148"/>
      <c r="C4" s="148"/>
      <c r="D4" s="110" t="s">
        <v>315</v>
      </c>
      <c r="E4" s="110" t="s">
        <v>313</v>
      </c>
      <c r="F4" s="110" t="s">
        <v>314</v>
      </c>
      <c r="G4" s="110" t="s">
        <v>316</v>
      </c>
      <c r="H4" s="36" t="s">
        <v>1</v>
      </c>
      <c r="I4" s="37" t="s">
        <v>3</v>
      </c>
      <c r="J4" s="37" t="s">
        <v>8</v>
      </c>
      <c r="K4" s="37" t="s">
        <v>9</v>
      </c>
      <c r="L4" s="37" t="s">
        <v>98</v>
      </c>
      <c r="M4" s="37"/>
      <c r="N4" s="37" t="s">
        <v>229</v>
      </c>
      <c r="O4" s="18"/>
      <c r="P4" s="36" t="s">
        <v>12</v>
      </c>
      <c r="Q4" s="37" t="s">
        <v>14</v>
      </c>
      <c r="R4" s="37" t="s">
        <v>16</v>
      </c>
      <c r="S4" s="37" t="s">
        <v>165</v>
      </c>
      <c r="T4" s="37" t="s">
        <v>19</v>
      </c>
      <c r="U4" s="37" t="s">
        <v>233</v>
      </c>
      <c r="V4" s="38"/>
      <c r="W4" s="37" t="s">
        <v>23</v>
      </c>
      <c r="X4" s="37" t="s">
        <v>24</v>
      </c>
      <c r="Y4" s="37" t="s">
        <v>27</v>
      </c>
      <c r="Z4" s="37" t="s">
        <v>24</v>
      </c>
      <c r="AA4" s="37" t="s">
        <v>27</v>
      </c>
      <c r="AB4" s="37" t="s">
        <v>30</v>
      </c>
      <c r="AC4" s="38" t="s">
        <v>32</v>
      </c>
      <c r="AD4" s="37" t="s">
        <v>27</v>
      </c>
      <c r="AE4" s="39"/>
      <c r="AF4" s="40"/>
      <c r="AG4" s="11"/>
      <c r="AH4" s="37" t="s">
        <v>38</v>
      </c>
      <c r="AI4" s="37" t="s">
        <v>38</v>
      </c>
      <c r="AJ4" s="37" t="s">
        <v>38</v>
      </c>
      <c r="AK4" s="37" t="s">
        <v>38</v>
      </c>
      <c r="AL4" s="37" t="s">
        <v>38</v>
      </c>
      <c r="AM4" s="37" t="s">
        <v>38</v>
      </c>
      <c r="AN4" s="37" t="s">
        <v>38</v>
      </c>
      <c r="AO4" s="38" t="s">
        <v>44</v>
      </c>
      <c r="AP4" s="37" t="s">
        <v>38</v>
      </c>
      <c r="AQ4" s="37" t="s">
        <v>38</v>
      </c>
      <c r="AR4" s="37" t="s">
        <v>38</v>
      </c>
      <c r="AS4" s="37" t="s">
        <v>38</v>
      </c>
      <c r="AT4" s="37" t="s">
        <v>38</v>
      </c>
      <c r="AU4" s="37" t="s">
        <v>38</v>
      </c>
      <c r="AV4" s="38" t="s">
        <v>44</v>
      </c>
      <c r="AW4" s="18"/>
      <c r="AX4" s="37" t="s">
        <v>38</v>
      </c>
      <c r="AY4" s="37" t="s">
        <v>38</v>
      </c>
      <c r="AZ4" s="37" t="s">
        <v>38</v>
      </c>
      <c r="BA4" s="37" t="s">
        <v>38</v>
      </c>
      <c r="BB4" s="37" t="s">
        <v>38</v>
      </c>
      <c r="BC4" s="37" t="s">
        <v>38</v>
      </c>
      <c r="BD4" s="37" t="s">
        <v>38</v>
      </c>
      <c r="BE4" s="37" t="s">
        <v>38</v>
      </c>
      <c r="BF4" s="37" t="s">
        <v>38</v>
      </c>
      <c r="BG4" s="37" t="s">
        <v>38</v>
      </c>
      <c r="BH4" s="37" t="s">
        <v>38</v>
      </c>
      <c r="BI4" s="37" t="s">
        <v>38</v>
      </c>
      <c r="BJ4" s="37" t="s">
        <v>38</v>
      </c>
      <c r="BK4" s="38" t="s">
        <v>44</v>
      </c>
      <c r="BL4" s="13"/>
      <c r="BM4" s="64" t="s">
        <v>272</v>
      </c>
      <c r="BN4" s="16"/>
      <c r="BO4" s="117" t="s">
        <v>235</v>
      </c>
      <c r="BP4" s="118"/>
      <c r="BQ4" s="117" t="s">
        <v>236</v>
      </c>
      <c r="BR4" s="118"/>
      <c r="BS4" s="117" t="s">
        <v>237</v>
      </c>
      <c r="BT4" s="118"/>
      <c r="BU4" s="117" t="s">
        <v>238</v>
      </c>
      <c r="BV4" s="118"/>
      <c r="BW4" s="119" t="s">
        <v>283</v>
      </c>
      <c r="BX4" s="119" t="s">
        <v>306</v>
      </c>
      <c r="BY4" s="25"/>
      <c r="BZ4" s="121" t="s">
        <v>235</v>
      </c>
      <c r="CA4" s="113"/>
      <c r="CB4" s="112" t="s">
        <v>236</v>
      </c>
      <c r="CC4" s="113"/>
      <c r="CD4" s="112" t="s">
        <v>237</v>
      </c>
      <c r="CE4" s="113"/>
      <c r="CF4" s="112" t="s">
        <v>238</v>
      </c>
      <c r="CG4" s="114"/>
      <c r="CH4" s="137" t="s">
        <v>307</v>
      </c>
      <c r="CI4" s="139" t="s">
        <v>308</v>
      </c>
      <c r="CJ4" s="25"/>
      <c r="CK4" s="131" t="s">
        <v>235</v>
      </c>
      <c r="CL4" s="132"/>
      <c r="CM4" s="131" t="s">
        <v>236</v>
      </c>
      <c r="CN4" s="132"/>
      <c r="CO4" s="131" t="s">
        <v>237</v>
      </c>
      <c r="CP4" s="132"/>
      <c r="CQ4" s="131" t="s">
        <v>238</v>
      </c>
      <c r="CR4" s="132"/>
      <c r="CS4" s="27"/>
      <c r="CT4" s="61" t="s">
        <v>263</v>
      </c>
      <c r="CU4" s="61" t="s">
        <v>264</v>
      </c>
      <c r="CV4" s="61" t="s">
        <v>265</v>
      </c>
      <c r="CW4" s="62" t="s">
        <v>263</v>
      </c>
      <c r="CX4" s="62" t="s">
        <v>266</v>
      </c>
      <c r="CY4" s="63" t="s">
        <v>267</v>
      </c>
      <c r="CZ4" s="63" t="s">
        <v>268</v>
      </c>
      <c r="DA4" s="63" t="s">
        <v>269</v>
      </c>
      <c r="DB4" s="63" t="s">
        <v>270</v>
      </c>
      <c r="DC4" s="63" t="s">
        <v>271</v>
      </c>
      <c r="DD4" s="128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</row>
    <row r="5" spans="1:314" s="3" customFormat="1" ht="12.75" customHeight="1" x14ac:dyDescent="0.35">
      <c r="A5" s="150"/>
      <c r="B5" s="149"/>
      <c r="C5" s="149"/>
      <c r="D5" s="111"/>
      <c r="E5" s="111"/>
      <c r="F5" s="111"/>
      <c r="G5" s="111"/>
      <c r="H5" s="36"/>
      <c r="I5" s="37"/>
      <c r="J5" s="37"/>
      <c r="K5" s="37"/>
      <c r="L5" s="37"/>
      <c r="M5" s="37"/>
      <c r="N5" s="37"/>
      <c r="O5" s="18"/>
      <c r="P5" s="36"/>
      <c r="Q5" s="37"/>
      <c r="R5" s="37"/>
      <c r="S5" s="37"/>
      <c r="T5" s="37"/>
      <c r="U5" s="37"/>
      <c r="V5" s="38"/>
      <c r="W5" s="37"/>
      <c r="X5" s="37"/>
      <c r="Y5" s="37"/>
      <c r="Z5" s="37"/>
      <c r="AA5" s="37"/>
      <c r="AB5" s="37"/>
      <c r="AC5" s="38"/>
      <c r="AD5" s="37"/>
      <c r="AE5" s="39"/>
      <c r="AF5" s="40"/>
      <c r="AG5" s="11"/>
      <c r="AH5" s="37"/>
      <c r="AI5" s="37"/>
      <c r="AJ5" s="37"/>
      <c r="AK5" s="37"/>
      <c r="AL5" s="37"/>
      <c r="AM5" s="37"/>
      <c r="AN5" s="37"/>
      <c r="AO5" s="38"/>
      <c r="AP5" s="38"/>
      <c r="AQ5" s="38"/>
      <c r="AR5" s="38"/>
      <c r="AS5" s="38"/>
      <c r="AT5" s="38"/>
      <c r="AU5" s="38"/>
      <c r="AV5" s="38"/>
      <c r="AW5" s="18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8"/>
      <c r="BL5" s="13"/>
      <c r="BM5" s="64"/>
      <c r="BN5" s="16"/>
      <c r="BO5" s="66" t="s">
        <v>262</v>
      </c>
      <c r="BP5" s="67" t="s">
        <v>274</v>
      </c>
      <c r="BQ5" s="68" t="s">
        <v>262</v>
      </c>
      <c r="BR5" s="69" t="s">
        <v>274</v>
      </c>
      <c r="BS5" s="68" t="s">
        <v>262</v>
      </c>
      <c r="BT5" s="69" t="s">
        <v>274</v>
      </c>
      <c r="BU5" s="68" t="s">
        <v>262</v>
      </c>
      <c r="BV5" s="69" t="s">
        <v>274</v>
      </c>
      <c r="BW5" s="120"/>
      <c r="BX5" s="120"/>
      <c r="BY5" s="25"/>
      <c r="BZ5" s="68" t="s">
        <v>262</v>
      </c>
      <c r="CA5" s="69" t="s">
        <v>274</v>
      </c>
      <c r="CB5" s="68" t="s">
        <v>262</v>
      </c>
      <c r="CC5" s="69" t="s">
        <v>274</v>
      </c>
      <c r="CD5" s="68" t="s">
        <v>262</v>
      </c>
      <c r="CE5" s="69" t="s">
        <v>274</v>
      </c>
      <c r="CF5" s="68" t="s">
        <v>262</v>
      </c>
      <c r="CG5" s="69" t="s">
        <v>274</v>
      </c>
      <c r="CH5" s="138"/>
      <c r="CI5" s="140"/>
      <c r="CJ5" s="25"/>
      <c r="CK5" s="68" t="s">
        <v>262</v>
      </c>
      <c r="CL5" s="69" t="s">
        <v>274</v>
      </c>
      <c r="CM5" s="68" t="s">
        <v>262</v>
      </c>
      <c r="CN5" s="69" t="s">
        <v>274</v>
      </c>
      <c r="CO5" s="68" t="s">
        <v>262</v>
      </c>
      <c r="CP5" s="69" t="s">
        <v>274</v>
      </c>
      <c r="CQ5" s="68" t="s">
        <v>262</v>
      </c>
      <c r="CR5" s="69" t="s">
        <v>274</v>
      </c>
      <c r="CS5" s="27"/>
      <c r="CT5" s="61"/>
      <c r="CU5" s="61"/>
      <c r="CV5" s="61"/>
      <c r="CW5" s="62"/>
      <c r="CX5" s="62"/>
      <c r="CY5" s="63"/>
      <c r="CZ5" s="63"/>
      <c r="DA5" s="63"/>
      <c r="DB5" s="63"/>
      <c r="DC5" s="63"/>
      <c r="DD5" s="41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</row>
    <row r="6" spans="1:314" x14ac:dyDescent="0.35">
      <c r="A6" s="74" t="s">
        <v>99</v>
      </c>
      <c r="B6" s="91">
        <v>17.806955374917305</v>
      </c>
      <c r="C6" s="22" t="s">
        <v>275</v>
      </c>
      <c r="D6" s="98">
        <v>3</v>
      </c>
      <c r="E6" s="99" t="s">
        <v>67</v>
      </c>
      <c r="F6" s="99">
        <v>28</v>
      </c>
      <c r="G6" s="99" t="s">
        <v>88</v>
      </c>
      <c r="H6" s="42">
        <v>20</v>
      </c>
      <c r="I6" s="43">
        <v>1</v>
      </c>
      <c r="J6" s="44">
        <v>1</v>
      </c>
      <c r="K6" s="45">
        <v>4</v>
      </c>
      <c r="L6" s="44">
        <v>6</v>
      </c>
      <c r="M6" s="31"/>
      <c r="N6" s="44">
        <v>5</v>
      </c>
      <c r="O6" s="46"/>
      <c r="P6" s="44">
        <v>5</v>
      </c>
      <c r="Q6" s="44">
        <v>3</v>
      </c>
      <c r="R6" s="31"/>
      <c r="S6" s="44">
        <v>4</v>
      </c>
      <c r="T6" s="47" t="s">
        <v>163</v>
      </c>
      <c r="U6" s="44">
        <v>2</v>
      </c>
      <c r="V6" s="31"/>
      <c r="W6" s="31"/>
      <c r="X6" s="44">
        <v>2</v>
      </c>
      <c r="Y6" s="31"/>
      <c r="Z6" s="44">
        <v>2</v>
      </c>
      <c r="AA6" s="31"/>
      <c r="AB6" s="44">
        <v>4</v>
      </c>
      <c r="AC6" s="31" t="s">
        <v>194</v>
      </c>
      <c r="AD6" s="48" t="s">
        <v>195</v>
      </c>
      <c r="AE6" s="42">
        <v>19.5</v>
      </c>
      <c r="AF6" s="44" t="s">
        <v>253</v>
      </c>
      <c r="AG6" s="49"/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44"/>
      <c r="AP6" s="44">
        <v>0</v>
      </c>
      <c r="AQ6" s="44">
        <v>0</v>
      </c>
      <c r="AR6" s="47">
        <v>1</v>
      </c>
      <c r="AS6" s="44">
        <v>0</v>
      </c>
      <c r="AT6" s="44">
        <v>0</v>
      </c>
      <c r="AU6" s="44">
        <v>0</v>
      </c>
      <c r="AV6" s="50" t="s">
        <v>221</v>
      </c>
      <c r="AW6" s="46"/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1</v>
      </c>
      <c r="BJ6" s="31"/>
      <c r="BK6" s="51"/>
      <c r="BL6" s="46"/>
      <c r="BM6" s="76" t="s">
        <v>239</v>
      </c>
      <c r="BN6" s="78"/>
      <c r="BO6" s="77">
        <v>14</v>
      </c>
      <c r="BP6" s="22" t="s">
        <v>275</v>
      </c>
      <c r="BQ6" s="22">
        <v>16</v>
      </c>
      <c r="BR6" s="22" t="s">
        <v>275</v>
      </c>
      <c r="BS6" s="70">
        <v>9</v>
      </c>
      <c r="BT6" s="22" t="s">
        <v>276</v>
      </c>
      <c r="BU6" s="22">
        <v>7</v>
      </c>
      <c r="BV6" s="22" t="s">
        <v>253</v>
      </c>
      <c r="BW6" s="22">
        <f>7/14*100</f>
        <v>50</v>
      </c>
      <c r="BX6" s="79" t="s">
        <v>309</v>
      </c>
      <c r="BY6" s="11"/>
      <c r="BZ6" s="77">
        <v>18</v>
      </c>
      <c r="CA6" s="22" t="s">
        <v>285</v>
      </c>
      <c r="CB6" s="22">
        <v>16</v>
      </c>
      <c r="CC6" s="22" t="s">
        <v>247</v>
      </c>
      <c r="CD6" s="22">
        <v>11</v>
      </c>
      <c r="CE6" s="22" t="s">
        <v>276</v>
      </c>
      <c r="CF6" s="22">
        <v>8</v>
      </c>
      <c r="CG6" s="22" t="s">
        <v>289</v>
      </c>
      <c r="CH6" s="22">
        <f>BZ6-CF6</f>
        <v>10</v>
      </c>
      <c r="CI6" s="22" t="s">
        <v>311</v>
      </c>
      <c r="CJ6" s="26"/>
      <c r="CK6" s="22">
        <v>28</v>
      </c>
      <c r="CL6" s="22" t="s">
        <v>297</v>
      </c>
      <c r="CM6" s="22">
        <v>26</v>
      </c>
      <c r="CN6" s="22" t="s">
        <v>303</v>
      </c>
      <c r="CO6" s="22">
        <v>15</v>
      </c>
      <c r="CP6" s="22" t="s">
        <v>299</v>
      </c>
      <c r="CQ6" s="22">
        <v>12</v>
      </c>
      <c r="CR6" s="21" t="s">
        <v>304</v>
      </c>
      <c r="CS6" s="26"/>
      <c r="CT6" s="44">
        <v>1</v>
      </c>
      <c r="CU6" s="44">
        <v>0</v>
      </c>
      <c r="CV6" s="44">
        <v>0</v>
      </c>
      <c r="CW6" s="44">
        <v>0</v>
      </c>
      <c r="CX6" s="44">
        <v>0</v>
      </c>
      <c r="CY6" s="44">
        <v>1</v>
      </c>
      <c r="CZ6" s="44">
        <v>0</v>
      </c>
      <c r="DA6" s="44">
        <v>0</v>
      </c>
      <c r="DB6" s="44">
        <v>0</v>
      </c>
      <c r="DC6" s="44">
        <v>0</v>
      </c>
      <c r="DD6" s="29">
        <f t="shared" ref="DD6:DD69" si="0">SUM(CT6:DC6)</f>
        <v>2</v>
      </c>
    </row>
    <row r="7" spans="1:314" x14ac:dyDescent="0.35">
      <c r="A7" s="74" t="s">
        <v>100</v>
      </c>
      <c r="B7" s="91">
        <v>22.703657190732635</v>
      </c>
      <c r="C7" s="22" t="s">
        <v>276</v>
      </c>
      <c r="D7" s="100">
        <v>2</v>
      </c>
      <c r="E7" s="101" t="s">
        <v>68</v>
      </c>
      <c r="F7" s="99">
        <v>24</v>
      </c>
      <c r="G7" s="101" t="s">
        <v>89</v>
      </c>
      <c r="H7" s="42">
        <v>30</v>
      </c>
      <c r="I7" s="45">
        <v>2</v>
      </c>
      <c r="J7" s="44">
        <v>1</v>
      </c>
      <c r="K7" s="45">
        <v>5</v>
      </c>
      <c r="L7" s="44">
        <v>1</v>
      </c>
      <c r="M7" s="31"/>
      <c r="N7" s="44">
        <v>4</v>
      </c>
      <c r="O7" s="46"/>
      <c r="P7" s="44">
        <v>6</v>
      </c>
      <c r="Q7" s="44">
        <v>3</v>
      </c>
      <c r="R7" s="31"/>
      <c r="S7" s="44">
        <v>4</v>
      </c>
      <c r="T7" s="47" t="s">
        <v>163</v>
      </c>
      <c r="U7" s="44">
        <v>2</v>
      </c>
      <c r="V7" s="31"/>
      <c r="W7" s="31"/>
      <c r="X7" s="44">
        <v>1</v>
      </c>
      <c r="Y7" s="31"/>
      <c r="Z7" s="44">
        <v>6</v>
      </c>
      <c r="AA7" s="31"/>
      <c r="AB7" s="44">
        <v>4</v>
      </c>
      <c r="AC7" s="31" t="s">
        <v>196</v>
      </c>
      <c r="AD7" s="31" t="s">
        <v>197</v>
      </c>
      <c r="AE7" s="42">
        <v>21.5</v>
      </c>
      <c r="AF7" s="44" t="s">
        <v>253</v>
      </c>
      <c r="AG7" s="49"/>
      <c r="AH7" s="31">
        <v>0</v>
      </c>
      <c r="AI7" s="31">
        <v>1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42"/>
      <c r="AP7" s="44">
        <v>1</v>
      </c>
      <c r="AQ7" s="44">
        <v>0</v>
      </c>
      <c r="AR7" s="44">
        <v>1</v>
      </c>
      <c r="AS7" s="44">
        <v>0</v>
      </c>
      <c r="AT7" s="44">
        <v>0</v>
      </c>
      <c r="AU7" s="44">
        <v>0</v>
      </c>
      <c r="AV7" s="31"/>
      <c r="AW7" s="46"/>
      <c r="AX7" s="44">
        <v>0</v>
      </c>
      <c r="AY7" s="44">
        <v>1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1</v>
      </c>
      <c r="BJ7" s="31"/>
      <c r="BK7" s="51"/>
      <c r="BL7" s="46"/>
      <c r="BM7" s="76" t="s">
        <v>239</v>
      </c>
      <c r="BN7" s="78"/>
      <c r="BO7" s="77">
        <v>11</v>
      </c>
      <c r="BP7" s="22" t="s">
        <v>276</v>
      </c>
      <c r="BQ7" s="22">
        <v>10</v>
      </c>
      <c r="BR7" s="22" t="s">
        <v>89</v>
      </c>
      <c r="BS7" s="70">
        <v>8</v>
      </c>
      <c r="BT7" s="22" t="s">
        <v>276</v>
      </c>
      <c r="BU7" s="22">
        <v>6</v>
      </c>
      <c r="BV7" s="22" t="s">
        <v>253</v>
      </c>
      <c r="BW7" s="73">
        <f>5/11*100</f>
        <v>45.454545454545453</v>
      </c>
      <c r="BX7" s="80" t="s">
        <v>310</v>
      </c>
      <c r="BY7" s="11"/>
      <c r="BZ7" s="81">
        <v>10</v>
      </c>
      <c r="CA7" s="30" t="s">
        <v>278</v>
      </c>
      <c r="CB7" s="22">
        <v>6</v>
      </c>
      <c r="CC7" s="22" t="s">
        <v>289</v>
      </c>
      <c r="CD7" s="22">
        <v>7</v>
      </c>
      <c r="CE7" s="22" t="s">
        <v>290</v>
      </c>
      <c r="CF7" s="22">
        <v>6</v>
      </c>
      <c r="CG7" s="22" t="s">
        <v>290</v>
      </c>
      <c r="CH7" s="22">
        <v>4</v>
      </c>
      <c r="CI7" s="80" t="s">
        <v>310</v>
      </c>
      <c r="CJ7" s="26"/>
      <c r="CK7" s="22">
        <v>24</v>
      </c>
      <c r="CL7" s="22" t="s">
        <v>298</v>
      </c>
      <c r="CM7" s="22">
        <v>24</v>
      </c>
      <c r="CN7" s="22" t="s">
        <v>299</v>
      </c>
      <c r="CO7" s="22">
        <v>19</v>
      </c>
      <c r="CP7" s="22" t="s">
        <v>303</v>
      </c>
      <c r="CQ7" s="22">
        <v>14</v>
      </c>
      <c r="CR7" s="21" t="s">
        <v>299</v>
      </c>
      <c r="CS7" s="26"/>
      <c r="CT7" s="44">
        <v>1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1</v>
      </c>
      <c r="DA7" s="44">
        <v>0</v>
      </c>
      <c r="DB7" s="44">
        <v>0</v>
      </c>
      <c r="DC7" s="44">
        <v>0</v>
      </c>
      <c r="DD7" s="29">
        <f t="shared" si="0"/>
        <v>2</v>
      </c>
    </row>
    <row r="8" spans="1:314" ht="17.5" x14ac:dyDescent="0.35">
      <c r="A8" s="74" t="s">
        <v>101</v>
      </c>
      <c r="B8" s="91">
        <v>28.982215636001392</v>
      </c>
      <c r="C8" s="22" t="s">
        <v>277</v>
      </c>
      <c r="D8" s="100">
        <v>2</v>
      </c>
      <c r="E8" s="99" t="s">
        <v>71</v>
      </c>
      <c r="F8" s="99">
        <v>33</v>
      </c>
      <c r="G8" s="99" t="s">
        <v>81</v>
      </c>
      <c r="H8" s="42">
        <v>19</v>
      </c>
      <c r="I8" s="45">
        <v>2</v>
      </c>
      <c r="J8" s="44">
        <v>1</v>
      </c>
      <c r="K8" s="45">
        <v>4</v>
      </c>
      <c r="L8" s="44">
        <v>6</v>
      </c>
      <c r="M8" s="31"/>
      <c r="N8" s="44">
        <v>4</v>
      </c>
      <c r="O8" s="46"/>
      <c r="P8" s="44">
        <v>6</v>
      </c>
      <c r="Q8" s="44">
        <v>3</v>
      </c>
      <c r="R8" s="31"/>
      <c r="S8" s="44">
        <v>4</v>
      </c>
      <c r="T8" s="47" t="s">
        <v>164</v>
      </c>
      <c r="U8" s="44">
        <v>2</v>
      </c>
      <c r="V8" s="31"/>
      <c r="W8" s="31"/>
      <c r="X8" s="44">
        <v>4</v>
      </c>
      <c r="Y8" s="44"/>
      <c r="Z8" s="44">
        <v>2</v>
      </c>
      <c r="AA8" s="31"/>
      <c r="AB8" s="44">
        <v>3</v>
      </c>
      <c r="AC8" s="52" t="s">
        <v>198</v>
      </c>
      <c r="AD8" s="31" t="s">
        <v>199</v>
      </c>
      <c r="AE8" s="42">
        <v>24.9</v>
      </c>
      <c r="AF8" s="44" t="s">
        <v>254</v>
      </c>
      <c r="AG8" s="49"/>
      <c r="AH8" s="31">
        <v>0</v>
      </c>
      <c r="AI8" s="31">
        <v>1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42"/>
      <c r="AP8" s="44">
        <v>1</v>
      </c>
      <c r="AQ8" s="44">
        <v>1</v>
      </c>
      <c r="AR8" s="44">
        <v>0</v>
      </c>
      <c r="AS8" s="44">
        <v>0</v>
      </c>
      <c r="AT8" s="44">
        <v>0</v>
      </c>
      <c r="AU8" s="44">
        <v>0</v>
      </c>
      <c r="AV8" s="48" t="s">
        <v>222</v>
      </c>
      <c r="AW8" s="46"/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1</v>
      </c>
      <c r="BJ8" s="31">
        <v>1</v>
      </c>
      <c r="BK8" s="53" t="s">
        <v>223</v>
      </c>
      <c r="BL8" s="46"/>
      <c r="BM8" s="76" t="s">
        <v>240</v>
      </c>
      <c r="BN8" s="78"/>
      <c r="BO8" s="77">
        <v>25</v>
      </c>
      <c r="BP8" s="22" t="s">
        <v>277</v>
      </c>
      <c r="BQ8" s="22">
        <v>14</v>
      </c>
      <c r="BR8" s="22" t="s">
        <v>275</v>
      </c>
      <c r="BS8" s="70">
        <v>17</v>
      </c>
      <c r="BT8" s="22" t="s">
        <v>275</v>
      </c>
      <c r="BU8" s="22">
        <v>13</v>
      </c>
      <c r="BV8" s="22" t="s">
        <v>276</v>
      </c>
      <c r="BW8" s="22">
        <f>12/25*100</f>
        <v>48</v>
      </c>
      <c r="BX8" s="80" t="s">
        <v>310</v>
      </c>
      <c r="BY8" s="11"/>
      <c r="BZ8" s="77">
        <v>20</v>
      </c>
      <c r="CA8" s="22" t="s">
        <v>286</v>
      </c>
      <c r="CB8" s="22">
        <v>15</v>
      </c>
      <c r="CC8" s="22" t="s">
        <v>288</v>
      </c>
      <c r="CD8" s="22">
        <v>15</v>
      </c>
      <c r="CE8" s="22" t="s">
        <v>291</v>
      </c>
      <c r="CF8" s="22">
        <v>13</v>
      </c>
      <c r="CG8" s="22" t="s">
        <v>278</v>
      </c>
      <c r="CH8" s="22">
        <v>7</v>
      </c>
      <c r="CI8" s="22" t="s">
        <v>311</v>
      </c>
      <c r="CJ8" s="26"/>
      <c r="CK8" s="22">
        <v>33</v>
      </c>
      <c r="CL8" s="22" t="s">
        <v>298</v>
      </c>
      <c r="CM8" s="22">
        <v>24</v>
      </c>
      <c r="CN8" s="22" t="s">
        <v>299</v>
      </c>
      <c r="CO8" s="22">
        <v>30</v>
      </c>
      <c r="CP8" s="22" t="s">
        <v>298</v>
      </c>
      <c r="CQ8" s="22">
        <v>25</v>
      </c>
      <c r="CR8" s="21" t="s">
        <v>299</v>
      </c>
      <c r="CS8" s="26"/>
      <c r="CT8" s="44">
        <v>1</v>
      </c>
      <c r="CU8" s="44">
        <v>0</v>
      </c>
      <c r="CV8" s="44">
        <v>0</v>
      </c>
      <c r="CW8" s="44">
        <v>1</v>
      </c>
      <c r="CX8" s="44">
        <v>0</v>
      </c>
      <c r="CY8" s="44">
        <v>0</v>
      </c>
      <c r="CZ8" s="44">
        <v>0</v>
      </c>
      <c r="DA8" s="44">
        <v>0</v>
      </c>
      <c r="DB8" s="44">
        <v>0</v>
      </c>
      <c r="DC8" s="44">
        <v>0</v>
      </c>
      <c r="DD8" s="29">
        <f t="shared" si="0"/>
        <v>2</v>
      </c>
    </row>
    <row r="9" spans="1:314" x14ac:dyDescent="0.35">
      <c r="A9" s="74" t="s">
        <v>102</v>
      </c>
      <c r="B9" s="91">
        <v>17.582714291354488</v>
      </c>
      <c r="C9" s="22" t="s">
        <v>275</v>
      </c>
      <c r="D9" s="100">
        <v>5</v>
      </c>
      <c r="E9" s="101" t="s">
        <v>69</v>
      </c>
      <c r="F9" s="99">
        <v>28</v>
      </c>
      <c r="G9" s="101" t="s">
        <v>93</v>
      </c>
      <c r="H9" s="42">
        <v>31</v>
      </c>
      <c r="I9" s="45">
        <v>2</v>
      </c>
      <c r="J9" s="44">
        <v>1</v>
      </c>
      <c r="K9" s="45">
        <v>4</v>
      </c>
      <c r="L9" s="44">
        <v>1</v>
      </c>
      <c r="M9" s="31"/>
      <c r="N9" s="44">
        <v>3</v>
      </c>
      <c r="O9" s="46"/>
      <c r="P9" s="44">
        <v>5</v>
      </c>
      <c r="Q9" s="44">
        <v>3</v>
      </c>
      <c r="R9" s="31"/>
      <c r="S9" s="44">
        <v>5</v>
      </c>
      <c r="T9" s="48"/>
      <c r="U9" s="44">
        <v>2</v>
      </c>
      <c r="V9" s="31"/>
      <c r="W9" s="31"/>
      <c r="X9" s="44">
        <v>2</v>
      </c>
      <c r="Y9" s="31"/>
      <c r="Z9" s="44">
        <v>5</v>
      </c>
      <c r="AA9" s="31"/>
      <c r="AB9" s="44">
        <v>6</v>
      </c>
      <c r="AC9" s="31"/>
      <c r="AD9" s="31"/>
      <c r="AE9" s="42">
        <v>27.34</v>
      </c>
      <c r="AF9" s="44" t="s">
        <v>254</v>
      </c>
      <c r="AG9" s="49"/>
      <c r="AH9" s="31">
        <v>0</v>
      </c>
      <c r="AI9" s="31">
        <v>1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44"/>
      <c r="AP9" s="44">
        <v>1</v>
      </c>
      <c r="AQ9" s="44">
        <v>1</v>
      </c>
      <c r="AR9" s="44">
        <v>1</v>
      </c>
      <c r="AS9" s="44">
        <v>0</v>
      </c>
      <c r="AT9" s="44">
        <v>0</v>
      </c>
      <c r="AU9" s="44">
        <v>0</v>
      </c>
      <c r="AV9" s="48" t="s">
        <v>222</v>
      </c>
      <c r="AW9" s="46"/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1</v>
      </c>
      <c r="BE9" s="44">
        <v>0</v>
      </c>
      <c r="BF9" s="44">
        <v>0</v>
      </c>
      <c r="BG9" s="44">
        <v>1</v>
      </c>
      <c r="BH9" s="44">
        <v>0</v>
      </c>
      <c r="BI9" s="44">
        <v>1</v>
      </c>
      <c r="BJ9" s="31"/>
      <c r="BK9" s="51"/>
      <c r="BL9" s="46"/>
      <c r="BM9" s="76" t="s">
        <v>239</v>
      </c>
      <c r="BN9" s="78"/>
      <c r="BO9" s="77">
        <v>17</v>
      </c>
      <c r="BP9" s="22" t="s">
        <v>275</v>
      </c>
      <c r="BQ9" s="22">
        <v>9</v>
      </c>
      <c r="BR9" s="22" t="s">
        <v>276</v>
      </c>
      <c r="BS9" s="70">
        <v>1</v>
      </c>
      <c r="BT9" s="22" t="s">
        <v>253</v>
      </c>
      <c r="BU9" s="22">
        <v>3</v>
      </c>
      <c r="BV9" s="22" t="s">
        <v>253</v>
      </c>
      <c r="BW9" s="73">
        <f>14/BO9*100</f>
        <v>82.35294117647058</v>
      </c>
      <c r="BX9" s="79" t="s">
        <v>309</v>
      </c>
      <c r="BY9" s="11"/>
      <c r="BZ9" s="81">
        <v>15</v>
      </c>
      <c r="CA9" s="30" t="s">
        <v>285</v>
      </c>
      <c r="CB9" s="22">
        <v>5</v>
      </c>
      <c r="CC9" s="22" t="s">
        <v>290</v>
      </c>
      <c r="CD9" s="22">
        <v>2</v>
      </c>
      <c r="CE9" s="22" t="s">
        <v>294</v>
      </c>
      <c r="CF9" s="22">
        <v>1</v>
      </c>
      <c r="CG9" s="22" t="s">
        <v>224</v>
      </c>
      <c r="CH9" s="22">
        <v>16</v>
      </c>
      <c r="CI9" s="22" t="s">
        <v>311</v>
      </c>
      <c r="CJ9" s="26"/>
      <c r="CK9" s="22">
        <v>28</v>
      </c>
      <c r="CL9" s="22" t="s">
        <v>298</v>
      </c>
      <c r="CM9" s="22">
        <v>29</v>
      </c>
      <c r="CN9" s="22" t="s">
        <v>298</v>
      </c>
      <c r="CO9" s="22">
        <v>16</v>
      </c>
      <c r="CP9" s="22" t="s">
        <v>299</v>
      </c>
      <c r="CQ9" s="22">
        <v>12</v>
      </c>
      <c r="CR9" s="21" t="s">
        <v>301</v>
      </c>
      <c r="CS9" s="26"/>
      <c r="CT9" s="44">
        <v>1</v>
      </c>
      <c r="CU9" s="44">
        <v>1</v>
      </c>
      <c r="CV9" s="44">
        <v>1</v>
      </c>
      <c r="CW9" s="44">
        <v>0</v>
      </c>
      <c r="CX9" s="44">
        <v>1</v>
      </c>
      <c r="CY9" s="44">
        <v>0</v>
      </c>
      <c r="CZ9" s="44">
        <v>1</v>
      </c>
      <c r="DA9" s="44">
        <v>0</v>
      </c>
      <c r="DB9" s="44">
        <v>0</v>
      </c>
      <c r="DC9" s="44">
        <v>0</v>
      </c>
      <c r="DD9" s="31">
        <f t="shared" si="0"/>
        <v>5</v>
      </c>
    </row>
    <row r="10" spans="1:314" x14ac:dyDescent="0.35">
      <c r="A10" s="74" t="s">
        <v>103</v>
      </c>
      <c r="B10" s="91">
        <v>8.9666921805692326</v>
      </c>
      <c r="C10" s="22" t="s">
        <v>243</v>
      </c>
      <c r="D10" s="100">
        <v>6</v>
      </c>
      <c r="E10" s="99" t="s">
        <v>70</v>
      </c>
      <c r="F10" s="99">
        <v>27</v>
      </c>
      <c r="G10" s="99" t="s">
        <v>76</v>
      </c>
      <c r="H10" s="42">
        <v>23</v>
      </c>
      <c r="I10" s="45">
        <v>2</v>
      </c>
      <c r="J10" s="44">
        <v>1</v>
      </c>
      <c r="K10" s="45">
        <v>4</v>
      </c>
      <c r="L10" s="47">
        <v>5</v>
      </c>
      <c r="M10" s="48"/>
      <c r="N10" s="44">
        <v>4</v>
      </c>
      <c r="O10" s="46"/>
      <c r="P10" s="44">
        <v>3</v>
      </c>
      <c r="Q10" s="44">
        <v>3</v>
      </c>
      <c r="R10" s="31"/>
      <c r="S10" s="44">
        <v>4</v>
      </c>
      <c r="T10" s="47" t="s">
        <v>166</v>
      </c>
      <c r="U10" s="44">
        <v>2</v>
      </c>
      <c r="V10" s="31"/>
      <c r="W10" s="31"/>
      <c r="X10" s="44">
        <v>1</v>
      </c>
      <c r="Y10" s="31"/>
      <c r="Z10" s="44">
        <v>4</v>
      </c>
      <c r="AA10" s="31"/>
      <c r="AB10" s="44">
        <v>7</v>
      </c>
      <c r="AC10" s="31"/>
      <c r="AD10" s="31"/>
      <c r="AE10" s="42">
        <v>19.3</v>
      </c>
      <c r="AF10" s="44" t="s">
        <v>253</v>
      </c>
      <c r="AG10" s="49"/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44"/>
      <c r="AP10" s="44">
        <v>0</v>
      </c>
      <c r="AQ10" s="44">
        <v>0</v>
      </c>
      <c r="AR10" s="44">
        <v>0</v>
      </c>
      <c r="AS10" s="44">
        <v>0</v>
      </c>
      <c r="AT10" s="44">
        <v>1</v>
      </c>
      <c r="AU10" s="44">
        <v>0</v>
      </c>
      <c r="AV10" s="31"/>
      <c r="AW10" s="46"/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1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31"/>
      <c r="BK10" s="51"/>
      <c r="BL10" s="46"/>
      <c r="BM10" s="76" t="s">
        <v>240</v>
      </c>
      <c r="BN10" s="78"/>
      <c r="BO10" s="77">
        <v>23</v>
      </c>
      <c r="BP10" s="22" t="s">
        <v>243</v>
      </c>
      <c r="BQ10" s="22">
        <v>14</v>
      </c>
      <c r="BR10" s="22" t="s">
        <v>275</v>
      </c>
      <c r="BS10" s="70">
        <v>15</v>
      </c>
      <c r="BT10" s="22" t="s">
        <v>275</v>
      </c>
      <c r="BU10" s="22">
        <v>12</v>
      </c>
      <c r="BV10" s="22" t="s">
        <v>276</v>
      </c>
      <c r="BW10" s="73">
        <f>11/BO10*100</f>
        <v>47.826086956521742</v>
      </c>
      <c r="BX10" s="80" t="s">
        <v>310</v>
      </c>
      <c r="BY10" s="11"/>
      <c r="BZ10" s="77">
        <v>21</v>
      </c>
      <c r="CA10" s="22" t="s">
        <v>287</v>
      </c>
      <c r="CB10" s="22">
        <v>12</v>
      </c>
      <c r="CC10" s="22" t="s">
        <v>276</v>
      </c>
      <c r="CD10" s="22">
        <v>17</v>
      </c>
      <c r="CE10" s="22" t="s">
        <v>282</v>
      </c>
      <c r="CF10" s="22">
        <v>13</v>
      </c>
      <c r="CG10" s="22" t="s">
        <v>278</v>
      </c>
      <c r="CH10" s="22">
        <v>8</v>
      </c>
      <c r="CI10" s="22" t="s">
        <v>311</v>
      </c>
      <c r="CJ10" s="26"/>
      <c r="CK10" s="22">
        <v>27</v>
      </c>
      <c r="CL10" s="22" t="s">
        <v>298</v>
      </c>
      <c r="CM10" s="22">
        <v>28</v>
      </c>
      <c r="CN10" s="22" t="s">
        <v>297</v>
      </c>
      <c r="CO10" s="22">
        <v>24</v>
      </c>
      <c r="CP10" s="22" t="s">
        <v>299</v>
      </c>
      <c r="CQ10" s="22">
        <v>20</v>
      </c>
      <c r="CR10" s="21" t="s">
        <v>299</v>
      </c>
      <c r="CS10" s="26"/>
      <c r="CT10" s="44">
        <v>1</v>
      </c>
      <c r="CU10" s="44">
        <v>1</v>
      </c>
      <c r="CV10" s="44">
        <v>1</v>
      </c>
      <c r="CW10" s="44">
        <v>1</v>
      </c>
      <c r="CX10" s="44">
        <v>0</v>
      </c>
      <c r="CY10" s="44">
        <v>1</v>
      </c>
      <c r="CZ10" s="44">
        <v>0</v>
      </c>
      <c r="DA10" s="44">
        <v>0</v>
      </c>
      <c r="DB10" s="44">
        <v>1</v>
      </c>
      <c r="DC10" s="44">
        <v>0</v>
      </c>
      <c r="DD10" s="31">
        <f t="shared" si="0"/>
        <v>6</v>
      </c>
    </row>
    <row r="11" spans="1:314" x14ac:dyDescent="0.35">
      <c r="A11" s="74" t="s">
        <v>104</v>
      </c>
      <c r="B11" s="91">
        <v>7.8359933629853922</v>
      </c>
      <c r="C11" s="22" t="s">
        <v>243</v>
      </c>
      <c r="D11" s="100">
        <v>6</v>
      </c>
      <c r="E11" s="99" t="s">
        <v>71</v>
      </c>
      <c r="F11" s="99">
        <v>24</v>
      </c>
      <c r="G11" s="99" t="s">
        <v>81</v>
      </c>
      <c r="H11" s="42">
        <v>27</v>
      </c>
      <c r="I11" s="45">
        <v>2</v>
      </c>
      <c r="J11" s="44">
        <v>1</v>
      </c>
      <c r="K11" s="45">
        <v>4</v>
      </c>
      <c r="L11" s="44">
        <v>5</v>
      </c>
      <c r="M11" s="48"/>
      <c r="N11" s="44">
        <v>3</v>
      </c>
      <c r="O11" s="46"/>
      <c r="P11" s="44">
        <v>5</v>
      </c>
      <c r="Q11" s="44">
        <v>3</v>
      </c>
      <c r="R11" s="31"/>
      <c r="S11" s="44">
        <v>4</v>
      </c>
      <c r="T11" s="47" t="s">
        <v>167</v>
      </c>
      <c r="U11" s="44">
        <v>2</v>
      </c>
      <c r="V11" s="31"/>
      <c r="W11" s="31"/>
      <c r="X11" s="44">
        <v>1</v>
      </c>
      <c r="Y11" s="31"/>
      <c r="Z11" s="44">
        <v>6</v>
      </c>
      <c r="AA11" s="31"/>
      <c r="AB11" s="44">
        <v>2</v>
      </c>
      <c r="AC11" s="31" t="s">
        <v>200</v>
      </c>
      <c r="AD11" s="31" t="s">
        <v>197</v>
      </c>
      <c r="AE11" s="42">
        <v>21.3</v>
      </c>
      <c r="AF11" s="44" t="s">
        <v>255</v>
      </c>
      <c r="AG11" s="49"/>
      <c r="AH11" s="31">
        <v>0</v>
      </c>
      <c r="AI11" s="31">
        <v>1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44"/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31"/>
      <c r="AW11" s="46"/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1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31"/>
      <c r="BK11" s="51"/>
      <c r="BL11" s="46"/>
      <c r="BM11" s="76" t="s">
        <v>240</v>
      </c>
      <c r="BN11" s="78"/>
      <c r="BO11" s="77">
        <v>25</v>
      </c>
      <c r="BP11" s="22" t="s">
        <v>243</v>
      </c>
      <c r="BQ11" s="22">
        <v>17</v>
      </c>
      <c r="BR11" s="22" t="s">
        <v>275</v>
      </c>
      <c r="BS11" s="70">
        <v>13</v>
      </c>
      <c r="BT11" s="22" t="s">
        <v>276</v>
      </c>
      <c r="BU11" s="22">
        <v>10</v>
      </c>
      <c r="BV11" s="22" t="s">
        <v>276</v>
      </c>
      <c r="BW11" s="22">
        <f>15/BO11*100</f>
        <v>60</v>
      </c>
      <c r="BX11" s="79" t="s">
        <v>309</v>
      </c>
      <c r="BY11" s="11"/>
      <c r="BZ11" s="77">
        <v>20</v>
      </c>
      <c r="CA11" s="22" t="s">
        <v>287</v>
      </c>
      <c r="CB11" s="22">
        <v>19</v>
      </c>
      <c r="CC11" s="22" t="s">
        <v>275</v>
      </c>
      <c r="CD11" s="22">
        <v>9</v>
      </c>
      <c r="CE11" s="22" t="s">
        <v>289</v>
      </c>
      <c r="CF11" s="22">
        <v>7</v>
      </c>
      <c r="CG11" s="22" t="s">
        <v>290</v>
      </c>
      <c r="CH11" s="22">
        <v>13</v>
      </c>
      <c r="CI11" s="22" t="s">
        <v>311</v>
      </c>
      <c r="CJ11" s="26"/>
      <c r="CK11" s="22">
        <v>24</v>
      </c>
      <c r="CL11" s="22" t="s">
        <v>299</v>
      </c>
      <c r="CM11" s="22">
        <v>13</v>
      </c>
      <c r="CN11" s="22" t="s">
        <v>301</v>
      </c>
      <c r="CO11" s="22">
        <v>17</v>
      </c>
      <c r="CP11" s="22" t="s">
        <v>299</v>
      </c>
      <c r="CQ11" s="22">
        <v>14</v>
      </c>
      <c r="CR11" s="21" t="s">
        <v>299</v>
      </c>
      <c r="CS11" s="26"/>
      <c r="CT11" s="44">
        <v>1</v>
      </c>
      <c r="CU11" s="44">
        <v>1</v>
      </c>
      <c r="CV11" s="44">
        <v>1</v>
      </c>
      <c r="CW11" s="44">
        <v>1</v>
      </c>
      <c r="CX11" s="44">
        <v>0</v>
      </c>
      <c r="CY11" s="44">
        <v>0</v>
      </c>
      <c r="CZ11" s="44">
        <v>1</v>
      </c>
      <c r="DA11" s="44">
        <v>0</v>
      </c>
      <c r="DB11" s="44">
        <v>1</v>
      </c>
      <c r="DC11" s="44">
        <v>0</v>
      </c>
      <c r="DD11" s="31">
        <f t="shared" si="0"/>
        <v>6</v>
      </c>
    </row>
    <row r="12" spans="1:314" x14ac:dyDescent="0.35">
      <c r="A12" s="74" t="s">
        <v>105</v>
      </c>
      <c r="B12" s="91">
        <v>18.581492996774251</v>
      </c>
      <c r="C12" s="22" t="s">
        <v>244</v>
      </c>
      <c r="D12" s="100">
        <v>3</v>
      </c>
      <c r="E12" s="99" t="s">
        <v>72</v>
      </c>
      <c r="F12" s="99">
        <v>26</v>
      </c>
      <c r="G12" s="99" t="s">
        <v>77</v>
      </c>
      <c r="H12" s="42">
        <v>23</v>
      </c>
      <c r="I12" s="45">
        <v>2</v>
      </c>
      <c r="J12" s="44">
        <v>1</v>
      </c>
      <c r="K12" s="45">
        <v>4</v>
      </c>
      <c r="L12" s="44">
        <v>5</v>
      </c>
      <c r="M12" s="48"/>
      <c r="N12" s="44">
        <v>5</v>
      </c>
      <c r="O12" s="46"/>
      <c r="P12" s="44">
        <v>7</v>
      </c>
      <c r="Q12" s="44">
        <v>3</v>
      </c>
      <c r="R12" s="31"/>
      <c r="S12" s="44">
        <v>4</v>
      </c>
      <c r="T12" s="47" t="s">
        <v>168</v>
      </c>
      <c r="U12" s="44">
        <v>2</v>
      </c>
      <c r="V12" s="31"/>
      <c r="W12" s="31"/>
      <c r="X12" s="44">
        <v>3</v>
      </c>
      <c r="Y12" s="31"/>
      <c r="Z12" s="44">
        <v>3</v>
      </c>
      <c r="AA12" s="31"/>
      <c r="AB12" s="44">
        <v>6</v>
      </c>
      <c r="AC12" s="31"/>
      <c r="AD12" s="31"/>
      <c r="AE12" s="42">
        <v>19.7</v>
      </c>
      <c r="AF12" s="44" t="s">
        <v>253</v>
      </c>
      <c r="AG12" s="49"/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44"/>
      <c r="AP12" s="44">
        <v>1</v>
      </c>
      <c r="AQ12" s="44">
        <v>1</v>
      </c>
      <c r="AR12" s="44">
        <v>0</v>
      </c>
      <c r="AS12" s="44">
        <v>0</v>
      </c>
      <c r="AT12" s="44">
        <v>0</v>
      </c>
      <c r="AU12" s="44">
        <v>0</v>
      </c>
      <c r="AV12" s="31"/>
      <c r="AW12" s="46"/>
      <c r="AX12" s="44">
        <v>1</v>
      </c>
      <c r="AY12" s="44">
        <v>1</v>
      </c>
      <c r="AZ12" s="44">
        <v>0</v>
      </c>
      <c r="BA12" s="44">
        <v>1</v>
      </c>
      <c r="BB12" s="44">
        <v>0</v>
      </c>
      <c r="BC12" s="44">
        <v>0</v>
      </c>
      <c r="BD12" s="44">
        <v>1</v>
      </c>
      <c r="BE12" s="44">
        <v>0</v>
      </c>
      <c r="BF12" s="44">
        <v>0</v>
      </c>
      <c r="BG12" s="44">
        <v>0</v>
      </c>
      <c r="BH12" s="44">
        <v>0</v>
      </c>
      <c r="BI12" s="44">
        <v>1</v>
      </c>
      <c r="BJ12" s="31"/>
      <c r="BK12" s="51"/>
      <c r="BL12" s="46"/>
      <c r="BM12" s="76" t="s">
        <v>240</v>
      </c>
      <c r="BN12" s="78"/>
      <c r="BO12" s="77">
        <v>19</v>
      </c>
      <c r="BP12" s="22" t="s">
        <v>244</v>
      </c>
      <c r="BQ12" s="22">
        <v>16</v>
      </c>
      <c r="BR12" s="22" t="s">
        <v>275</v>
      </c>
      <c r="BS12" s="70">
        <v>24</v>
      </c>
      <c r="BT12" s="22" t="s">
        <v>243</v>
      </c>
      <c r="BU12" s="22">
        <v>15</v>
      </c>
      <c r="BV12" s="22" t="s">
        <v>275</v>
      </c>
      <c r="BW12" s="73">
        <f>4/BO12*100</f>
        <v>21.052631578947366</v>
      </c>
      <c r="BX12" s="80" t="s">
        <v>310</v>
      </c>
      <c r="BY12" s="11"/>
      <c r="BZ12" s="77">
        <v>22</v>
      </c>
      <c r="CA12" s="22" t="s">
        <v>286</v>
      </c>
      <c r="CB12" s="22">
        <v>14</v>
      </c>
      <c r="CC12" s="22" t="s">
        <v>278</v>
      </c>
      <c r="CD12" s="22">
        <v>10</v>
      </c>
      <c r="CE12" s="22" t="s">
        <v>278</v>
      </c>
      <c r="CF12" s="22">
        <v>15</v>
      </c>
      <c r="CG12" s="22" t="s">
        <v>291</v>
      </c>
      <c r="CH12" s="22">
        <v>7</v>
      </c>
      <c r="CI12" s="22" t="s">
        <v>311</v>
      </c>
      <c r="CJ12" s="26"/>
      <c r="CK12" s="22">
        <v>26</v>
      </c>
      <c r="CL12" s="22" t="s">
        <v>299</v>
      </c>
      <c r="CM12" s="22">
        <v>24</v>
      </c>
      <c r="CN12" s="22" t="s">
        <v>299</v>
      </c>
      <c r="CO12" s="22">
        <v>25</v>
      </c>
      <c r="CP12" s="22" t="s">
        <v>298</v>
      </c>
      <c r="CQ12" s="22">
        <v>22</v>
      </c>
      <c r="CR12" s="21" t="s">
        <v>299</v>
      </c>
      <c r="CS12" s="26"/>
      <c r="CT12" s="44">
        <v>0</v>
      </c>
      <c r="CU12" s="44">
        <v>0</v>
      </c>
      <c r="CV12" s="44">
        <v>1</v>
      </c>
      <c r="CW12" s="44">
        <v>0</v>
      </c>
      <c r="CX12" s="44">
        <v>0</v>
      </c>
      <c r="CY12" s="44">
        <v>0</v>
      </c>
      <c r="CZ12" s="44">
        <v>1</v>
      </c>
      <c r="DA12" s="44">
        <v>0</v>
      </c>
      <c r="DB12" s="44">
        <v>1</v>
      </c>
      <c r="DC12" s="44">
        <v>0</v>
      </c>
      <c r="DD12" s="29">
        <f t="shared" si="0"/>
        <v>3</v>
      </c>
    </row>
    <row r="13" spans="1:314" x14ac:dyDescent="0.35">
      <c r="A13" s="74" t="s">
        <v>106</v>
      </c>
      <c r="B13" s="91">
        <v>22.148268302637348</v>
      </c>
      <c r="C13" s="22" t="s">
        <v>278</v>
      </c>
      <c r="D13" s="100">
        <v>1</v>
      </c>
      <c r="E13" s="101" t="s">
        <v>73</v>
      </c>
      <c r="F13" s="99">
        <v>19</v>
      </c>
      <c r="G13" s="101" t="s">
        <v>89</v>
      </c>
      <c r="H13" s="42">
        <v>22</v>
      </c>
      <c r="I13" s="45">
        <v>2</v>
      </c>
      <c r="J13" s="44">
        <v>1</v>
      </c>
      <c r="K13" s="45">
        <v>4</v>
      </c>
      <c r="L13" s="44">
        <v>1</v>
      </c>
      <c r="M13" s="31"/>
      <c r="N13" s="44">
        <v>4</v>
      </c>
      <c r="O13" s="46"/>
      <c r="P13" s="44">
        <v>5</v>
      </c>
      <c r="Q13" s="44">
        <v>3</v>
      </c>
      <c r="R13" s="31"/>
      <c r="S13" s="44">
        <v>4</v>
      </c>
      <c r="T13" s="48" t="s">
        <v>167</v>
      </c>
      <c r="U13" s="44">
        <v>2</v>
      </c>
      <c r="V13" s="31"/>
      <c r="W13" s="31"/>
      <c r="X13" s="44">
        <v>3</v>
      </c>
      <c r="Y13" s="31"/>
      <c r="Z13" s="44">
        <v>4</v>
      </c>
      <c r="AA13" s="31"/>
      <c r="AB13" s="44">
        <v>1</v>
      </c>
      <c r="AC13" s="31" t="s">
        <v>201</v>
      </c>
      <c r="AD13" s="31" t="s">
        <v>197</v>
      </c>
      <c r="AE13" s="42">
        <v>20.100000000000001</v>
      </c>
      <c r="AF13" s="44" t="s">
        <v>253</v>
      </c>
      <c r="AG13" s="49"/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44"/>
      <c r="AP13" s="44">
        <v>1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31"/>
      <c r="AW13" s="46"/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1</v>
      </c>
      <c r="BJ13" s="31"/>
      <c r="BK13" s="51"/>
      <c r="BL13" s="46"/>
      <c r="BM13" s="76" t="s">
        <v>239</v>
      </c>
      <c r="BN13" s="78"/>
      <c r="BO13" s="77">
        <v>13</v>
      </c>
      <c r="BP13" s="22" t="s">
        <v>278</v>
      </c>
      <c r="BQ13" s="22">
        <v>16</v>
      </c>
      <c r="BR13" s="22" t="s">
        <v>275</v>
      </c>
      <c r="BS13" s="70">
        <v>10</v>
      </c>
      <c r="BT13" s="22" t="s">
        <v>276</v>
      </c>
      <c r="BU13" s="22">
        <v>7</v>
      </c>
      <c r="BV13" s="22" t="s">
        <v>253</v>
      </c>
      <c r="BW13" s="73">
        <f>6/BO13*100</f>
        <v>46.153846153846153</v>
      </c>
      <c r="BX13" s="80" t="s">
        <v>310</v>
      </c>
      <c r="BY13" s="11"/>
      <c r="BZ13" s="81">
        <v>10</v>
      </c>
      <c r="CA13" s="30" t="s">
        <v>276</v>
      </c>
      <c r="CB13" s="22">
        <v>15</v>
      </c>
      <c r="CC13" s="22" t="s">
        <v>291</v>
      </c>
      <c r="CD13" s="22">
        <v>10</v>
      </c>
      <c r="CE13" s="22" t="s">
        <v>278</v>
      </c>
      <c r="CF13" s="22">
        <v>5</v>
      </c>
      <c r="CG13" s="22" t="s">
        <v>290</v>
      </c>
      <c r="CH13" s="22">
        <v>5</v>
      </c>
      <c r="CI13" s="22" t="s">
        <v>311</v>
      </c>
      <c r="CJ13" s="26"/>
      <c r="CK13" s="22">
        <v>19</v>
      </c>
      <c r="CL13" s="22" t="s">
        <v>299</v>
      </c>
      <c r="CM13" s="22">
        <v>21</v>
      </c>
      <c r="CN13" s="22" t="s">
        <v>299</v>
      </c>
      <c r="CO13" s="22">
        <v>13</v>
      </c>
      <c r="CP13" s="22" t="s">
        <v>301</v>
      </c>
      <c r="CQ13" s="22">
        <v>10</v>
      </c>
      <c r="CR13" s="21" t="s">
        <v>301</v>
      </c>
      <c r="CS13" s="26"/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  <c r="DB13" s="44">
        <v>1</v>
      </c>
      <c r="DC13" s="44">
        <v>0</v>
      </c>
      <c r="DD13" s="32">
        <f t="shared" si="0"/>
        <v>1</v>
      </c>
    </row>
    <row r="14" spans="1:314" x14ac:dyDescent="0.35">
      <c r="A14" s="74" t="s">
        <v>107</v>
      </c>
      <c r="B14" s="91">
        <v>15.948880051151907</v>
      </c>
      <c r="C14" s="22" t="s">
        <v>276</v>
      </c>
      <c r="D14" s="100">
        <v>2</v>
      </c>
      <c r="E14" s="101" t="s">
        <v>73</v>
      </c>
      <c r="F14" s="99">
        <v>12</v>
      </c>
      <c r="G14" s="101" t="s">
        <v>89</v>
      </c>
      <c r="H14" s="42">
        <v>41</v>
      </c>
      <c r="I14" s="45">
        <v>2</v>
      </c>
      <c r="J14" s="44">
        <v>1</v>
      </c>
      <c r="K14" s="45">
        <v>4</v>
      </c>
      <c r="L14" s="44">
        <v>4</v>
      </c>
      <c r="M14" s="31"/>
      <c r="N14" s="44">
        <v>4</v>
      </c>
      <c r="O14" s="46"/>
      <c r="P14" s="44">
        <v>7</v>
      </c>
      <c r="Q14" s="44">
        <v>3</v>
      </c>
      <c r="R14" s="31"/>
      <c r="S14" s="44">
        <v>2</v>
      </c>
      <c r="T14" s="48" t="s">
        <v>178</v>
      </c>
      <c r="U14" s="44">
        <v>2</v>
      </c>
      <c r="V14" s="31"/>
      <c r="W14" s="31"/>
      <c r="X14" s="44">
        <v>1</v>
      </c>
      <c r="Y14" s="31"/>
      <c r="Z14" s="44">
        <v>6</v>
      </c>
      <c r="AA14" s="31"/>
      <c r="AB14" s="44">
        <v>6</v>
      </c>
      <c r="AC14" s="31"/>
      <c r="AD14" s="31"/>
      <c r="AE14" s="42">
        <v>19.2</v>
      </c>
      <c r="AF14" s="44" t="s">
        <v>253</v>
      </c>
      <c r="AG14" s="49"/>
      <c r="AH14" s="31">
        <v>0</v>
      </c>
      <c r="AI14" s="31">
        <v>1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44"/>
      <c r="AP14" s="44">
        <v>1</v>
      </c>
      <c r="AQ14" s="44">
        <v>0</v>
      </c>
      <c r="AR14" s="44">
        <v>1</v>
      </c>
      <c r="AS14" s="44">
        <v>1</v>
      </c>
      <c r="AT14" s="44">
        <v>0</v>
      </c>
      <c r="AU14" s="44">
        <v>0</v>
      </c>
      <c r="AV14" s="48" t="s">
        <v>222</v>
      </c>
      <c r="AW14" s="46"/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31">
        <v>1</v>
      </c>
      <c r="BK14" s="51" t="s">
        <v>224</v>
      </c>
      <c r="BL14" s="46"/>
      <c r="BM14" s="76" t="s">
        <v>240</v>
      </c>
      <c r="BN14" s="78"/>
      <c r="BO14" s="77">
        <v>13</v>
      </c>
      <c r="BP14" s="22" t="s">
        <v>276</v>
      </c>
      <c r="BQ14" s="22">
        <v>15</v>
      </c>
      <c r="BR14" s="22" t="s">
        <v>275</v>
      </c>
      <c r="BS14" s="70">
        <v>13</v>
      </c>
      <c r="BT14" s="22" t="s">
        <v>276</v>
      </c>
      <c r="BU14" s="22">
        <v>10</v>
      </c>
      <c r="BV14" s="22" t="s">
        <v>276</v>
      </c>
      <c r="BW14" s="73">
        <f>3/BO14*100</f>
        <v>23.076923076923077</v>
      </c>
      <c r="BX14" s="80" t="s">
        <v>310</v>
      </c>
      <c r="BY14" s="11"/>
      <c r="BZ14" s="81">
        <v>10</v>
      </c>
      <c r="CA14" s="30" t="s">
        <v>278</v>
      </c>
      <c r="CB14" s="22">
        <v>15</v>
      </c>
      <c r="CC14" s="22" t="s">
        <v>247</v>
      </c>
      <c r="CD14" s="22">
        <v>9</v>
      </c>
      <c r="CE14" s="22" t="s">
        <v>278</v>
      </c>
      <c r="CF14" s="22">
        <v>6</v>
      </c>
      <c r="CG14" s="22" t="s">
        <v>278</v>
      </c>
      <c r="CH14" s="22">
        <v>4</v>
      </c>
      <c r="CI14" s="80" t="s">
        <v>310</v>
      </c>
      <c r="CJ14" s="26"/>
      <c r="CK14" s="22">
        <v>12</v>
      </c>
      <c r="CL14" s="22" t="s">
        <v>300</v>
      </c>
      <c r="CM14" s="22">
        <v>22</v>
      </c>
      <c r="CN14" s="22" t="s">
        <v>299</v>
      </c>
      <c r="CO14" s="22">
        <v>18</v>
      </c>
      <c r="CP14" s="22" t="s">
        <v>299</v>
      </c>
      <c r="CQ14" s="22">
        <v>13</v>
      </c>
      <c r="CR14" s="21" t="s">
        <v>301</v>
      </c>
      <c r="CS14" s="26"/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</v>
      </c>
      <c r="CZ14" s="44">
        <v>1</v>
      </c>
      <c r="DA14" s="44">
        <v>1</v>
      </c>
      <c r="DB14" s="44">
        <v>0</v>
      </c>
      <c r="DC14" s="44">
        <v>0</v>
      </c>
      <c r="DD14" s="29">
        <f t="shared" si="0"/>
        <v>2</v>
      </c>
    </row>
    <row r="15" spans="1:314" x14ac:dyDescent="0.35">
      <c r="A15" s="74" t="s">
        <v>108</v>
      </c>
      <c r="B15" s="91">
        <v>7.700669820231667</v>
      </c>
      <c r="C15" s="22" t="s">
        <v>243</v>
      </c>
      <c r="D15" s="100">
        <v>3</v>
      </c>
      <c r="E15" s="101" t="s">
        <v>74</v>
      </c>
      <c r="F15" s="99">
        <v>29</v>
      </c>
      <c r="G15" s="101" t="s">
        <v>76</v>
      </c>
      <c r="H15" s="42">
        <v>25</v>
      </c>
      <c r="I15" s="45">
        <v>1</v>
      </c>
      <c r="J15" s="44">
        <v>1</v>
      </c>
      <c r="K15" s="45">
        <v>4</v>
      </c>
      <c r="L15" s="44">
        <v>1</v>
      </c>
      <c r="M15" s="31"/>
      <c r="N15" s="44">
        <v>2</v>
      </c>
      <c r="O15" s="46"/>
      <c r="P15" s="44">
        <v>7</v>
      </c>
      <c r="Q15" s="44">
        <v>3</v>
      </c>
      <c r="R15" s="31"/>
      <c r="S15" s="44">
        <v>4</v>
      </c>
      <c r="T15" s="48" t="s">
        <v>179</v>
      </c>
      <c r="U15" s="44">
        <v>2</v>
      </c>
      <c r="V15" s="31"/>
      <c r="W15" s="31"/>
      <c r="X15" s="44">
        <v>1</v>
      </c>
      <c r="Y15" s="31"/>
      <c r="Z15" s="44">
        <v>1</v>
      </c>
      <c r="AA15" s="31"/>
      <c r="AB15" s="44">
        <v>4</v>
      </c>
      <c r="AC15" s="31" t="s">
        <v>202</v>
      </c>
      <c r="AD15" s="31" t="s">
        <v>203</v>
      </c>
      <c r="AE15" s="42">
        <v>23.4</v>
      </c>
      <c r="AF15" s="45" t="s">
        <v>256</v>
      </c>
      <c r="AG15" s="49"/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44"/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31"/>
      <c r="AW15" s="46"/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1</v>
      </c>
      <c r="BJ15" s="31"/>
      <c r="BK15" s="51"/>
      <c r="BL15" s="46"/>
      <c r="BM15" s="76" t="s">
        <v>240</v>
      </c>
      <c r="BN15" s="78"/>
      <c r="BO15" s="77">
        <v>27</v>
      </c>
      <c r="BP15" s="22" t="s">
        <v>243</v>
      </c>
      <c r="BQ15" s="22">
        <v>17</v>
      </c>
      <c r="BR15" s="22" t="s">
        <v>275</v>
      </c>
      <c r="BS15" s="70">
        <v>16</v>
      </c>
      <c r="BT15" s="22" t="s">
        <v>275</v>
      </c>
      <c r="BU15" s="22">
        <v>10</v>
      </c>
      <c r="BV15" s="22" t="s">
        <v>276</v>
      </c>
      <c r="BW15" s="73">
        <f>17/BO15*100</f>
        <v>62.962962962962962</v>
      </c>
      <c r="BX15" s="79" t="s">
        <v>309</v>
      </c>
      <c r="BY15" s="11"/>
      <c r="BZ15" s="81">
        <v>21</v>
      </c>
      <c r="CA15" s="30" t="s">
        <v>287</v>
      </c>
      <c r="CB15" s="22">
        <v>9</v>
      </c>
      <c r="CC15" s="22" t="s">
        <v>289</v>
      </c>
      <c r="CD15" s="22">
        <v>12</v>
      </c>
      <c r="CE15" s="22" t="s">
        <v>278</v>
      </c>
      <c r="CF15" s="22">
        <v>7</v>
      </c>
      <c r="CG15" s="22" t="s">
        <v>296</v>
      </c>
      <c r="CH15" s="22">
        <v>14</v>
      </c>
      <c r="CI15" s="22" t="s">
        <v>311</v>
      </c>
      <c r="CJ15" s="26"/>
      <c r="CK15" s="22">
        <v>29</v>
      </c>
      <c r="CL15" s="22" t="s">
        <v>298</v>
      </c>
      <c r="CM15" s="22">
        <v>19</v>
      </c>
      <c r="CN15" s="22" t="s">
        <v>299</v>
      </c>
      <c r="CO15" s="22">
        <v>14</v>
      </c>
      <c r="CP15" s="22" t="s">
        <v>299</v>
      </c>
      <c r="CQ15" s="22">
        <v>15</v>
      </c>
      <c r="CR15" s="21" t="s">
        <v>299</v>
      </c>
      <c r="CS15" s="26"/>
      <c r="CT15" s="44">
        <v>0</v>
      </c>
      <c r="CU15" s="44">
        <v>0</v>
      </c>
      <c r="CV15" s="44">
        <v>1</v>
      </c>
      <c r="CW15" s="44">
        <v>0</v>
      </c>
      <c r="CX15" s="44">
        <v>0</v>
      </c>
      <c r="CY15" s="44">
        <v>0</v>
      </c>
      <c r="CZ15" s="44">
        <v>1</v>
      </c>
      <c r="DA15" s="44">
        <v>0</v>
      </c>
      <c r="DB15" s="44">
        <v>0</v>
      </c>
      <c r="DC15" s="44">
        <v>1</v>
      </c>
      <c r="DD15" s="29">
        <f t="shared" si="0"/>
        <v>3</v>
      </c>
    </row>
    <row r="16" spans="1:314" x14ac:dyDescent="0.35">
      <c r="A16" s="74" t="s">
        <v>109</v>
      </c>
      <c r="B16" s="91">
        <v>25.393017553089177</v>
      </c>
      <c r="C16" s="22" t="s">
        <v>276</v>
      </c>
      <c r="D16" s="100">
        <v>1</v>
      </c>
      <c r="E16" s="99" t="s">
        <v>75</v>
      </c>
      <c r="F16" s="99">
        <v>19</v>
      </c>
      <c r="G16" s="99" t="s">
        <v>89</v>
      </c>
      <c r="H16" s="42">
        <v>20</v>
      </c>
      <c r="I16" s="45">
        <v>1</v>
      </c>
      <c r="J16" s="44">
        <v>1</v>
      </c>
      <c r="K16" s="45">
        <v>4</v>
      </c>
      <c r="L16" s="44">
        <v>6</v>
      </c>
      <c r="M16" s="31"/>
      <c r="N16" s="44">
        <v>1</v>
      </c>
      <c r="O16" s="46"/>
      <c r="P16" s="44">
        <v>5</v>
      </c>
      <c r="Q16" s="44">
        <v>3</v>
      </c>
      <c r="R16" s="31"/>
      <c r="S16" s="44">
        <v>5</v>
      </c>
      <c r="T16" s="31"/>
      <c r="U16" s="44">
        <v>2</v>
      </c>
      <c r="V16" s="31"/>
      <c r="W16" s="31"/>
      <c r="X16" s="44">
        <v>4</v>
      </c>
      <c r="Y16" s="31"/>
      <c r="Z16" s="44">
        <v>1</v>
      </c>
      <c r="AA16" s="31"/>
      <c r="AB16" s="44">
        <v>4</v>
      </c>
      <c r="AC16" s="31" t="s">
        <v>204</v>
      </c>
      <c r="AD16" s="31" t="s">
        <v>205</v>
      </c>
      <c r="AE16" s="42">
        <v>20.5</v>
      </c>
      <c r="AF16" s="44" t="s">
        <v>253</v>
      </c>
      <c r="AG16" s="49"/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44"/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31"/>
      <c r="AW16" s="46"/>
      <c r="AX16" s="44">
        <v>1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1</v>
      </c>
      <c r="BJ16" s="31"/>
      <c r="BK16" s="51"/>
      <c r="BL16" s="46"/>
      <c r="BM16" s="76" t="s">
        <v>240</v>
      </c>
      <c r="BN16" s="78"/>
      <c r="BO16" s="77">
        <v>12</v>
      </c>
      <c r="BP16" s="22" t="s">
        <v>276</v>
      </c>
      <c r="BQ16" s="22">
        <v>9</v>
      </c>
      <c r="BR16" s="22" t="s">
        <v>276</v>
      </c>
      <c r="BS16" s="70">
        <v>0</v>
      </c>
      <c r="BT16" s="22" t="s">
        <v>253</v>
      </c>
      <c r="BU16" s="22">
        <v>0</v>
      </c>
      <c r="BV16" s="22" t="s">
        <v>253</v>
      </c>
      <c r="BW16" s="22">
        <f>12/BO16*100</f>
        <v>100</v>
      </c>
      <c r="BX16" s="79" t="s">
        <v>309</v>
      </c>
      <c r="BY16" s="11"/>
      <c r="BZ16" s="77">
        <v>10</v>
      </c>
      <c r="CA16" s="22" t="s">
        <v>276</v>
      </c>
      <c r="CB16" s="22">
        <v>1</v>
      </c>
      <c r="CC16" s="22" t="s">
        <v>292</v>
      </c>
      <c r="CD16" s="22">
        <v>1</v>
      </c>
      <c r="CE16" s="22" t="s">
        <v>292</v>
      </c>
      <c r="CF16" s="22">
        <v>0</v>
      </c>
      <c r="CG16" s="22" t="s">
        <v>292</v>
      </c>
      <c r="CH16" s="22">
        <v>10</v>
      </c>
      <c r="CI16" s="22" t="s">
        <v>311</v>
      </c>
      <c r="CJ16" s="26"/>
      <c r="CK16" s="22">
        <v>19</v>
      </c>
      <c r="CL16" s="22" t="s">
        <v>299</v>
      </c>
      <c r="CM16" s="22">
        <v>20</v>
      </c>
      <c r="CN16" s="22" t="s">
        <v>299</v>
      </c>
      <c r="CO16" s="22">
        <v>9</v>
      </c>
      <c r="CP16" s="22" t="s">
        <v>304</v>
      </c>
      <c r="CQ16" s="22">
        <v>11</v>
      </c>
      <c r="CR16" s="22" t="s">
        <v>301</v>
      </c>
      <c r="CS16" s="54"/>
      <c r="CT16" s="44">
        <v>0</v>
      </c>
      <c r="CU16" s="44">
        <v>0</v>
      </c>
      <c r="CV16" s="44">
        <v>0</v>
      </c>
      <c r="CW16" s="44">
        <v>1</v>
      </c>
      <c r="CX16" s="44">
        <v>0</v>
      </c>
      <c r="CY16" s="44">
        <v>0</v>
      </c>
      <c r="CZ16" s="44">
        <v>0</v>
      </c>
      <c r="DA16" s="44">
        <v>0</v>
      </c>
      <c r="DB16" s="44">
        <v>0</v>
      </c>
      <c r="DC16" s="44">
        <v>0</v>
      </c>
      <c r="DD16" s="32">
        <f t="shared" si="0"/>
        <v>1</v>
      </c>
    </row>
    <row r="17" spans="1:108" x14ac:dyDescent="0.35">
      <c r="A17" s="74" t="s">
        <v>110</v>
      </c>
      <c r="B17" s="91">
        <v>20.551840979774873</v>
      </c>
      <c r="C17" s="22" t="s">
        <v>276</v>
      </c>
      <c r="D17" s="100">
        <v>1</v>
      </c>
      <c r="E17" s="101" t="s">
        <v>73</v>
      </c>
      <c r="F17" s="99">
        <v>14</v>
      </c>
      <c r="G17" s="101" t="s">
        <v>68</v>
      </c>
      <c r="H17" s="42">
        <v>43</v>
      </c>
      <c r="I17" s="45">
        <v>2</v>
      </c>
      <c r="J17" s="44">
        <v>1</v>
      </c>
      <c r="K17" s="45">
        <v>4</v>
      </c>
      <c r="L17" s="44">
        <v>1</v>
      </c>
      <c r="M17" s="31"/>
      <c r="N17" s="44">
        <v>3</v>
      </c>
      <c r="O17" s="46"/>
      <c r="P17" s="44">
        <v>7</v>
      </c>
      <c r="Q17" s="44">
        <v>3</v>
      </c>
      <c r="R17" s="31"/>
      <c r="S17" s="44">
        <v>5</v>
      </c>
      <c r="T17" s="31"/>
      <c r="U17" s="44">
        <v>2</v>
      </c>
      <c r="V17" s="31"/>
      <c r="W17" s="31"/>
      <c r="X17" s="44">
        <v>1</v>
      </c>
      <c r="Y17" s="31"/>
      <c r="Z17" s="44">
        <v>5</v>
      </c>
      <c r="AA17" s="31"/>
      <c r="AB17" s="44">
        <v>6</v>
      </c>
      <c r="AC17" s="31" t="s">
        <v>206</v>
      </c>
      <c r="AD17" s="31" t="s">
        <v>197</v>
      </c>
      <c r="AE17" s="55">
        <v>23</v>
      </c>
      <c r="AF17" s="44" t="s">
        <v>256</v>
      </c>
      <c r="AG17" s="49"/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44"/>
      <c r="AP17" s="44">
        <v>1</v>
      </c>
      <c r="AQ17" s="44">
        <v>1</v>
      </c>
      <c r="AR17" s="44">
        <v>0</v>
      </c>
      <c r="AS17" s="44">
        <v>0</v>
      </c>
      <c r="AT17" s="44">
        <v>0</v>
      </c>
      <c r="AU17" s="44">
        <v>0</v>
      </c>
      <c r="AV17" s="31"/>
      <c r="AW17" s="46"/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1</v>
      </c>
      <c r="BE17" s="44">
        <v>0</v>
      </c>
      <c r="BF17" s="44">
        <v>0</v>
      </c>
      <c r="BG17" s="44">
        <v>0</v>
      </c>
      <c r="BH17" s="44">
        <v>0</v>
      </c>
      <c r="BI17" s="44">
        <v>1</v>
      </c>
      <c r="BJ17" s="31"/>
      <c r="BK17" s="51"/>
      <c r="BL17" s="46"/>
      <c r="BM17" s="76" t="s">
        <v>240</v>
      </c>
      <c r="BN17" s="78"/>
      <c r="BO17" s="77">
        <v>13</v>
      </c>
      <c r="BP17" s="22" t="s">
        <v>276</v>
      </c>
      <c r="BQ17" s="22">
        <v>12</v>
      </c>
      <c r="BR17" s="22" t="s">
        <v>276</v>
      </c>
      <c r="BS17" s="70">
        <v>14</v>
      </c>
      <c r="BT17" s="22" t="s">
        <v>275</v>
      </c>
      <c r="BU17" s="22">
        <v>16</v>
      </c>
      <c r="BV17" s="22" t="s">
        <v>275</v>
      </c>
      <c r="BW17" s="73">
        <f>-3/BO17*100</f>
        <v>-23.076923076923077</v>
      </c>
      <c r="BX17" s="80" t="s">
        <v>310</v>
      </c>
      <c r="BY17" s="11"/>
      <c r="BZ17" s="81">
        <v>11</v>
      </c>
      <c r="CA17" s="30" t="s">
        <v>278</v>
      </c>
      <c r="CB17" s="22">
        <v>13</v>
      </c>
      <c r="CC17" s="22" t="s">
        <v>278</v>
      </c>
      <c r="CD17" s="22">
        <v>15</v>
      </c>
      <c r="CE17" s="22" t="s">
        <v>291</v>
      </c>
      <c r="CF17" s="22">
        <v>14</v>
      </c>
      <c r="CG17" s="22" t="s">
        <v>291</v>
      </c>
      <c r="CH17" s="22">
        <v>-3</v>
      </c>
      <c r="CI17" s="80" t="s">
        <v>310</v>
      </c>
      <c r="CJ17" s="26"/>
      <c r="CK17" s="22">
        <v>14</v>
      </c>
      <c r="CL17" s="22" t="s">
        <v>299</v>
      </c>
      <c r="CM17" s="22">
        <v>19</v>
      </c>
      <c r="CN17" s="22" t="s">
        <v>299</v>
      </c>
      <c r="CO17" s="22">
        <v>16</v>
      </c>
      <c r="CP17" s="22" t="s">
        <v>299</v>
      </c>
      <c r="CQ17" s="22">
        <v>14</v>
      </c>
      <c r="CR17" s="21" t="s">
        <v>299</v>
      </c>
      <c r="CS17" s="26"/>
      <c r="CT17" s="44">
        <v>0</v>
      </c>
      <c r="CU17" s="44">
        <v>0</v>
      </c>
      <c r="CV17" s="44">
        <v>0</v>
      </c>
      <c r="CW17" s="44">
        <v>0</v>
      </c>
      <c r="CX17" s="44">
        <v>0</v>
      </c>
      <c r="CY17" s="44">
        <v>0</v>
      </c>
      <c r="CZ17" s="44">
        <v>1</v>
      </c>
      <c r="DA17" s="44">
        <v>0</v>
      </c>
      <c r="DB17" s="44">
        <v>0</v>
      </c>
      <c r="DC17" s="44">
        <v>0</v>
      </c>
      <c r="DD17" s="32">
        <f t="shared" si="0"/>
        <v>1</v>
      </c>
    </row>
    <row r="18" spans="1:108" x14ac:dyDescent="0.35">
      <c r="A18" s="74" t="s">
        <v>111</v>
      </c>
      <c r="B18" s="91">
        <v>5.9252759904250158</v>
      </c>
      <c r="C18" s="22" t="s">
        <v>275</v>
      </c>
      <c r="D18" s="100">
        <v>2</v>
      </c>
      <c r="E18" s="101" t="s">
        <v>69</v>
      </c>
      <c r="F18" s="99">
        <v>20</v>
      </c>
      <c r="G18" s="101" t="s">
        <v>93</v>
      </c>
      <c r="H18" s="42">
        <v>39</v>
      </c>
      <c r="I18" s="45">
        <v>2</v>
      </c>
      <c r="J18" s="44">
        <v>2</v>
      </c>
      <c r="K18" s="45">
        <v>5</v>
      </c>
      <c r="L18" s="44">
        <v>1</v>
      </c>
      <c r="M18" s="31"/>
      <c r="N18" s="44">
        <v>4</v>
      </c>
      <c r="O18" s="46"/>
      <c r="P18" s="44">
        <v>5</v>
      </c>
      <c r="Q18" s="44">
        <v>3</v>
      </c>
      <c r="R18" s="31"/>
      <c r="S18" s="44">
        <v>4</v>
      </c>
      <c r="T18" s="48" t="s">
        <v>180</v>
      </c>
      <c r="U18" s="44">
        <v>2</v>
      </c>
      <c r="V18" s="31"/>
      <c r="W18" s="31"/>
      <c r="X18" s="44">
        <v>1</v>
      </c>
      <c r="Y18" s="31"/>
      <c r="Z18" s="44">
        <v>3</v>
      </c>
      <c r="AA18" s="31"/>
      <c r="AB18" s="44">
        <v>4</v>
      </c>
      <c r="AC18" s="31" t="s">
        <v>201</v>
      </c>
      <c r="AD18" s="31" t="s">
        <v>197</v>
      </c>
      <c r="AE18" s="42">
        <v>21.3</v>
      </c>
      <c r="AF18" s="44" t="s">
        <v>253</v>
      </c>
      <c r="AG18" s="49"/>
      <c r="AH18" s="31">
        <v>0</v>
      </c>
      <c r="AI18" s="31">
        <v>1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44"/>
      <c r="AP18" s="44">
        <v>1</v>
      </c>
      <c r="AQ18" s="44">
        <v>0</v>
      </c>
      <c r="AR18" s="44">
        <v>1</v>
      </c>
      <c r="AS18" s="44">
        <v>0</v>
      </c>
      <c r="AT18" s="44">
        <v>0</v>
      </c>
      <c r="AU18" s="44">
        <v>0</v>
      </c>
      <c r="AV18" s="31"/>
      <c r="AW18" s="46"/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1</v>
      </c>
      <c r="BJ18" s="31"/>
      <c r="BK18" s="51"/>
      <c r="BL18" s="46"/>
      <c r="BM18" s="76" t="s">
        <v>240</v>
      </c>
      <c r="BN18" s="78"/>
      <c r="BO18" s="77">
        <v>17</v>
      </c>
      <c r="BP18" s="22" t="s">
        <v>279</v>
      </c>
      <c r="BQ18" s="22">
        <v>18</v>
      </c>
      <c r="BR18" s="22" t="s">
        <v>275</v>
      </c>
      <c r="BS18" s="70">
        <v>12</v>
      </c>
      <c r="BT18" s="22" t="s">
        <v>276</v>
      </c>
      <c r="BU18" s="22">
        <v>10</v>
      </c>
      <c r="BV18" s="22" t="s">
        <v>276</v>
      </c>
      <c r="BW18" s="73">
        <f>7/BO18*100</f>
        <v>41.17647058823529</v>
      </c>
      <c r="BX18" s="80" t="s">
        <v>310</v>
      </c>
      <c r="BY18" s="11"/>
      <c r="BZ18" s="81">
        <v>15</v>
      </c>
      <c r="CA18" s="30" t="s">
        <v>288</v>
      </c>
      <c r="CB18" s="22">
        <v>17</v>
      </c>
      <c r="CC18" s="22" t="s">
        <v>288</v>
      </c>
      <c r="CD18" s="22">
        <v>12</v>
      </c>
      <c r="CE18" s="22" t="s">
        <v>278</v>
      </c>
      <c r="CF18" s="22">
        <v>10</v>
      </c>
      <c r="CG18" s="22" t="s">
        <v>278</v>
      </c>
      <c r="CH18" s="22">
        <v>5</v>
      </c>
      <c r="CI18" s="22" t="s">
        <v>311</v>
      </c>
      <c r="CJ18" s="26"/>
      <c r="CK18" s="22">
        <v>20</v>
      </c>
      <c r="CL18" s="22" t="s">
        <v>299</v>
      </c>
      <c r="CM18" s="22">
        <v>23</v>
      </c>
      <c r="CN18" s="22" t="s">
        <v>299</v>
      </c>
      <c r="CO18" s="22">
        <v>14</v>
      </c>
      <c r="CP18" s="22" t="s">
        <v>299</v>
      </c>
      <c r="CQ18" s="22">
        <v>13</v>
      </c>
      <c r="CR18" s="21" t="s">
        <v>301</v>
      </c>
      <c r="CS18" s="26"/>
      <c r="CT18" s="44">
        <v>1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</v>
      </c>
      <c r="DB18" s="44">
        <v>0</v>
      </c>
      <c r="DC18" s="44">
        <v>0</v>
      </c>
      <c r="DD18" s="29">
        <f t="shared" si="0"/>
        <v>2</v>
      </c>
    </row>
    <row r="19" spans="1:108" x14ac:dyDescent="0.35">
      <c r="A19" s="74" t="s">
        <v>112</v>
      </c>
      <c r="B19" s="91">
        <v>17.178442245294939</v>
      </c>
      <c r="C19" s="22" t="s">
        <v>278</v>
      </c>
      <c r="D19" s="100">
        <v>0</v>
      </c>
      <c r="E19" s="101" t="s">
        <v>75</v>
      </c>
      <c r="F19" s="99">
        <v>17</v>
      </c>
      <c r="G19" s="101" t="s">
        <v>89</v>
      </c>
      <c r="H19" s="42">
        <v>24</v>
      </c>
      <c r="I19" s="45">
        <v>2</v>
      </c>
      <c r="J19" s="44">
        <v>1</v>
      </c>
      <c r="K19" s="45">
        <v>4</v>
      </c>
      <c r="L19" s="44">
        <v>1</v>
      </c>
      <c r="M19" s="31"/>
      <c r="N19" s="44">
        <v>3</v>
      </c>
      <c r="O19" s="46"/>
      <c r="P19" s="44">
        <v>7</v>
      </c>
      <c r="Q19" s="44">
        <v>3</v>
      </c>
      <c r="R19" s="31"/>
      <c r="S19" s="44">
        <v>4</v>
      </c>
      <c r="T19" s="48" t="s">
        <v>168</v>
      </c>
      <c r="U19" s="44">
        <v>2</v>
      </c>
      <c r="V19" s="31"/>
      <c r="W19" s="31"/>
      <c r="X19" s="44">
        <v>3</v>
      </c>
      <c r="Y19" s="31"/>
      <c r="Z19" s="44">
        <v>3</v>
      </c>
      <c r="AA19" s="31"/>
      <c r="AB19" s="44">
        <v>6</v>
      </c>
      <c r="AC19" s="31" t="s">
        <v>198</v>
      </c>
      <c r="AD19" s="31" t="s">
        <v>197</v>
      </c>
      <c r="AE19" s="55">
        <v>18</v>
      </c>
      <c r="AF19" s="44" t="s">
        <v>257</v>
      </c>
      <c r="AG19" s="49"/>
      <c r="AH19" s="31">
        <v>0</v>
      </c>
      <c r="AI19" s="31">
        <v>1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44"/>
      <c r="AP19" s="44">
        <v>0</v>
      </c>
      <c r="AQ19" s="44">
        <v>0</v>
      </c>
      <c r="AR19" s="44">
        <v>0</v>
      </c>
      <c r="AS19" s="44">
        <v>1</v>
      </c>
      <c r="AT19" s="44">
        <v>0</v>
      </c>
      <c r="AU19" s="44">
        <v>0</v>
      </c>
      <c r="AV19" s="31"/>
      <c r="AW19" s="46"/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1</v>
      </c>
      <c r="BJ19" s="31"/>
      <c r="BK19" s="51"/>
      <c r="BL19" s="46"/>
      <c r="BM19" s="76" t="s">
        <v>240</v>
      </c>
      <c r="BN19" s="78"/>
      <c r="BO19" s="77">
        <v>12</v>
      </c>
      <c r="BP19" s="22" t="s">
        <v>278</v>
      </c>
      <c r="BQ19" s="22">
        <v>16</v>
      </c>
      <c r="BR19" s="22" t="s">
        <v>275</v>
      </c>
      <c r="BS19" s="70">
        <v>9</v>
      </c>
      <c r="BT19" s="22" t="s">
        <v>276</v>
      </c>
      <c r="BU19" s="22">
        <v>5</v>
      </c>
      <c r="BV19" s="22" t="s">
        <v>253</v>
      </c>
      <c r="BW19" s="73">
        <f>7/BO19*100</f>
        <v>58.333333333333336</v>
      </c>
      <c r="BX19" s="79" t="s">
        <v>309</v>
      </c>
      <c r="BY19" s="11"/>
      <c r="BZ19" s="81">
        <v>10</v>
      </c>
      <c r="CA19" s="30" t="s">
        <v>278</v>
      </c>
      <c r="CB19" s="22">
        <v>15</v>
      </c>
      <c r="CC19" s="22" t="s">
        <v>288</v>
      </c>
      <c r="CD19" s="22">
        <v>10</v>
      </c>
      <c r="CE19" s="22" t="s">
        <v>278</v>
      </c>
      <c r="CF19" s="22">
        <v>4</v>
      </c>
      <c r="CG19" s="22" t="s">
        <v>292</v>
      </c>
      <c r="CH19" s="22">
        <v>6</v>
      </c>
      <c r="CI19" s="22" t="s">
        <v>311</v>
      </c>
      <c r="CJ19" s="26"/>
      <c r="CK19" s="22">
        <v>17</v>
      </c>
      <c r="CL19" s="22" t="s">
        <v>299</v>
      </c>
      <c r="CM19" s="22">
        <v>17</v>
      </c>
      <c r="CN19" s="22" t="s">
        <v>299</v>
      </c>
      <c r="CO19" s="22">
        <v>13</v>
      </c>
      <c r="CP19" s="22" t="s">
        <v>301</v>
      </c>
      <c r="CQ19" s="22">
        <v>10</v>
      </c>
      <c r="CR19" s="21" t="s">
        <v>301</v>
      </c>
      <c r="CS19" s="26"/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0</v>
      </c>
      <c r="DB19" s="44">
        <v>0</v>
      </c>
      <c r="DC19" s="44">
        <v>0</v>
      </c>
      <c r="DD19" s="33">
        <f t="shared" si="0"/>
        <v>0</v>
      </c>
    </row>
    <row r="20" spans="1:108" x14ac:dyDescent="0.35">
      <c r="A20" s="74" t="s">
        <v>113</v>
      </c>
      <c r="B20" s="91">
        <v>9.5596385574406106</v>
      </c>
      <c r="C20" s="22" t="s">
        <v>280</v>
      </c>
      <c r="D20" s="100">
        <v>3</v>
      </c>
      <c r="E20" s="99" t="s">
        <v>77</v>
      </c>
      <c r="F20" s="99">
        <v>28</v>
      </c>
      <c r="G20" s="99" t="s">
        <v>90</v>
      </c>
      <c r="H20" s="42">
        <v>32</v>
      </c>
      <c r="I20" s="45">
        <v>1</v>
      </c>
      <c r="J20" s="42">
        <v>4</v>
      </c>
      <c r="K20" s="45">
        <v>4</v>
      </c>
      <c r="L20" s="44">
        <v>4</v>
      </c>
      <c r="M20" s="31"/>
      <c r="N20" s="44">
        <v>2</v>
      </c>
      <c r="O20" s="46"/>
      <c r="P20" s="44">
        <v>4</v>
      </c>
      <c r="Q20" s="44">
        <v>3</v>
      </c>
      <c r="R20" s="31"/>
      <c r="S20" s="44">
        <v>4</v>
      </c>
      <c r="T20" s="48" t="s">
        <v>181</v>
      </c>
      <c r="U20" s="44">
        <v>2</v>
      </c>
      <c r="V20" s="31"/>
      <c r="W20" s="31"/>
      <c r="X20" s="44">
        <v>3</v>
      </c>
      <c r="Y20" s="31"/>
      <c r="Z20" s="44">
        <v>3</v>
      </c>
      <c r="AA20" s="31"/>
      <c r="AB20" s="44">
        <v>6</v>
      </c>
      <c r="AC20" s="31" t="s">
        <v>201</v>
      </c>
      <c r="AD20" s="50" t="s">
        <v>207</v>
      </c>
      <c r="AE20" s="42">
        <v>22.6</v>
      </c>
      <c r="AF20" s="44" t="s">
        <v>255</v>
      </c>
      <c r="AG20" s="49"/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44"/>
      <c r="AP20" s="44">
        <v>0</v>
      </c>
      <c r="AQ20" s="44">
        <v>0</v>
      </c>
      <c r="AR20" s="44">
        <v>1</v>
      </c>
      <c r="AS20" s="44">
        <v>0</v>
      </c>
      <c r="AT20" s="44">
        <v>0</v>
      </c>
      <c r="AU20" s="44">
        <v>0</v>
      </c>
      <c r="AV20" s="31"/>
      <c r="AW20" s="46"/>
      <c r="AX20" s="44">
        <v>0</v>
      </c>
      <c r="AY20" s="44">
        <v>1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31"/>
      <c r="BK20" s="51"/>
      <c r="BL20" s="46"/>
      <c r="BM20" s="76" t="s">
        <v>241</v>
      </c>
      <c r="BN20" s="78"/>
      <c r="BO20" s="77">
        <v>22</v>
      </c>
      <c r="BP20" s="22" t="s">
        <v>280</v>
      </c>
      <c r="BQ20" s="22">
        <v>20</v>
      </c>
      <c r="BR20" s="22" t="s">
        <v>244</v>
      </c>
      <c r="BS20" s="70">
        <v>17</v>
      </c>
      <c r="BT20" s="22" t="s">
        <v>275</v>
      </c>
      <c r="BU20" s="22">
        <v>13</v>
      </c>
      <c r="BV20" s="22" t="s">
        <v>276</v>
      </c>
      <c r="BW20" s="73">
        <f>9/BO20*100</f>
        <v>40.909090909090914</v>
      </c>
      <c r="BX20" s="80" t="s">
        <v>310</v>
      </c>
      <c r="BY20" s="11"/>
      <c r="BZ20" s="77">
        <v>16</v>
      </c>
      <c r="CA20" s="22" t="s">
        <v>288</v>
      </c>
      <c r="CB20" s="22">
        <v>15</v>
      </c>
      <c r="CC20" s="22" t="s">
        <v>291</v>
      </c>
      <c r="CD20" s="22">
        <v>15</v>
      </c>
      <c r="CE20" s="22" t="s">
        <v>295</v>
      </c>
      <c r="CF20" s="22">
        <v>13</v>
      </c>
      <c r="CG20" s="22" t="s">
        <v>278</v>
      </c>
      <c r="CH20" s="22">
        <v>3</v>
      </c>
      <c r="CI20" s="80" t="s">
        <v>310</v>
      </c>
      <c r="CJ20" s="26"/>
      <c r="CK20" s="22">
        <v>28</v>
      </c>
      <c r="CL20" s="22" t="s">
        <v>298</v>
      </c>
      <c r="CM20" s="22">
        <v>26</v>
      </c>
      <c r="CN20" s="22" t="s">
        <v>299</v>
      </c>
      <c r="CO20" s="22">
        <v>24</v>
      </c>
      <c r="CP20" s="22" t="s">
        <v>299</v>
      </c>
      <c r="CQ20" s="22">
        <v>19</v>
      </c>
      <c r="CR20" s="21" t="s">
        <v>299</v>
      </c>
      <c r="CS20" s="26"/>
      <c r="CT20" s="44">
        <v>1</v>
      </c>
      <c r="CU20" s="44">
        <v>0</v>
      </c>
      <c r="CV20" s="44">
        <v>0</v>
      </c>
      <c r="CW20" s="44">
        <v>0</v>
      </c>
      <c r="CX20" s="44">
        <v>0</v>
      </c>
      <c r="CY20" s="44">
        <v>0</v>
      </c>
      <c r="CZ20" s="44">
        <v>1</v>
      </c>
      <c r="DA20" s="44">
        <v>0</v>
      </c>
      <c r="DB20" s="44">
        <v>1</v>
      </c>
      <c r="DC20" s="44">
        <v>0</v>
      </c>
      <c r="DD20" s="29">
        <f t="shared" si="0"/>
        <v>3</v>
      </c>
    </row>
    <row r="21" spans="1:108" x14ac:dyDescent="0.35">
      <c r="A21" s="74" t="s">
        <v>114</v>
      </c>
      <c r="B21" s="91">
        <v>34.52937541952717</v>
      </c>
      <c r="C21" s="22" t="s">
        <v>280</v>
      </c>
      <c r="D21" s="100">
        <v>1</v>
      </c>
      <c r="E21" s="101" t="s">
        <v>76</v>
      </c>
      <c r="F21" s="99">
        <v>24</v>
      </c>
      <c r="G21" s="101" t="s">
        <v>95</v>
      </c>
      <c r="H21" s="42">
        <v>45</v>
      </c>
      <c r="I21" s="45">
        <v>2</v>
      </c>
      <c r="J21" s="44">
        <v>3</v>
      </c>
      <c r="K21" s="45">
        <v>4</v>
      </c>
      <c r="L21" s="44">
        <v>4</v>
      </c>
      <c r="M21" s="31"/>
      <c r="N21" s="44">
        <v>5</v>
      </c>
      <c r="O21" s="46"/>
      <c r="P21" s="44">
        <v>6</v>
      </c>
      <c r="Q21" s="44">
        <v>2</v>
      </c>
      <c r="R21" s="44" t="s">
        <v>169</v>
      </c>
      <c r="S21" s="44">
        <v>4</v>
      </c>
      <c r="T21" s="48" t="s">
        <v>182</v>
      </c>
      <c r="U21" s="44">
        <v>2</v>
      </c>
      <c r="V21" s="31"/>
      <c r="W21" s="31"/>
      <c r="X21" s="44">
        <v>3</v>
      </c>
      <c r="Y21" s="31"/>
      <c r="Z21" s="44">
        <v>4</v>
      </c>
      <c r="AA21" s="31"/>
      <c r="AB21" s="44">
        <v>3</v>
      </c>
      <c r="AC21" s="31" t="s">
        <v>201</v>
      </c>
      <c r="AD21" s="31" t="s">
        <v>197</v>
      </c>
      <c r="AE21" s="42">
        <v>20.5</v>
      </c>
      <c r="AF21" s="44" t="s">
        <v>253</v>
      </c>
      <c r="AG21" s="49"/>
      <c r="AH21" s="31">
        <v>0</v>
      </c>
      <c r="AI21" s="31">
        <v>1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44"/>
      <c r="AP21" s="44">
        <v>1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31"/>
      <c r="AW21" s="46"/>
      <c r="AX21" s="44">
        <v>1</v>
      </c>
      <c r="AY21" s="44">
        <v>1</v>
      </c>
      <c r="AZ21" s="44">
        <v>1</v>
      </c>
      <c r="BA21" s="44">
        <v>0</v>
      </c>
      <c r="BB21" s="44">
        <v>0</v>
      </c>
      <c r="BC21" s="44">
        <v>0</v>
      </c>
      <c r="BD21" s="44">
        <v>1</v>
      </c>
      <c r="BE21" s="44">
        <v>0</v>
      </c>
      <c r="BF21" s="44">
        <v>0</v>
      </c>
      <c r="BG21" s="44">
        <v>0</v>
      </c>
      <c r="BH21" s="44">
        <v>0</v>
      </c>
      <c r="BI21" s="44">
        <v>1</v>
      </c>
      <c r="BJ21" s="31"/>
      <c r="BK21" s="51"/>
      <c r="BL21" s="46"/>
      <c r="BM21" s="76" t="s">
        <v>241</v>
      </c>
      <c r="BN21" s="78"/>
      <c r="BO21" s="77">
        <v>21</v>
      </c>
      <c r="BP21" s="22" t="s">
        <v>280</v>
      </c>
      <c r="BQ21" s="22">
        <v>19</v>
      </c>
      <c r="BR21" s="22" t="s">
        <v>244</v>
      </c>
      <c r="BS21" s="70">
        <v>17</v>
      </c>
      <c r="BT21" s="22" t="s">
        <v>275</v>
      </c>
      <c r="BU21" s="22">
        <v>15</v>
      </c>
      <c r="BV21" s="22" t="s">
        <v>275</v>
      </c>
      <c r="BW21" s="73">
        <f>6/BO21*100</f>
        <v>28.571428571428569</v>
      </c>
      <c r="BX21" s="80" t="s">
        <v>310</v>
      </c>
      <c r="BY21" s="11"/>
      <c r="BZ21" s="81">
        <v>19</v>
      </c>
      <c r="CA21" s="30" t="s">
        <v>285</v>
      </c>
      <c r="CB21" s="22">
        <v>18</v>
      </c>
      <c r="CC21" s="22" t="s">
        <v>291</v>
      </c>
      <c r="CD21" s="22">
        <v>17</v>
      </c>
      <c r="CE21" s="22" t="s">
        <v>295</v>
      </c>
      <c r="CF21" s="22">
        <v>16</v>
      </c>
      <c r="CG21" s="22" t="s">
        <v>291</v>
      </c>
      <c r="CH21" s="22">
        <v>3</v>
      </c>
      <c r="CI21" s="80" t="s">
        <v>310</v>
      </c>
      <c r="CJ21" s="26"/>
      <c r="CK21" s="22">
        <v>24</v>
      </c>
      <c r="CL21" s="22" t="s">
        <v>299</v>
      </c>
      <c r="CM21" s="22">
        <v>24</v>
      </c>
      <c r="CN21" s="22" t="s">
        <v>299</v>
      </c>
      <c r="CO21" s="22">
        <v>20</v>
      </c>
      <c r="CP21" s="22" t="s">
        <v>299</v>
      </c>
      <c r="CQ21" s="22">
        <v>16</v>
      </c>
      <c r="CR21" s="21" t="s">
        <v>299</v>
      </c>
      <c r="CS21" s="26"/>
      <c r="CT21" s="44">
        <v>0</v>
      </c>
      <c r="CU21" s="44">
        <v>0</v>
      </c>
      <c r="CV21" s="44">
        <v>1</v>
      </c>
      <c r="CW21" s="44">
        <v>0</v>
      </c>
      <c r="CX21" s="44">
        <v>0</v>
      </c>
      <c r="CY21" s="44">
        <v>0</v>
      </c>
      <c r="CZ21" s="44">
        <v>0</v>
      </c>
      <c r="DA21" s="44">
        <v>0</v>
      </c>
      <c r="DB21" s="44">
        <v>0</v>
      </c>
      <c r="DC21" s="44">
        <v>0</v>
      </c>
      <c r="DD21" s="32">
        <f t="shared" si="0"/>
        <v>1</v>
      </c>
    </row>
    <row r="22" spans="1:108" x14ac:dyDescent="0.35">
      <c r="A22" s="74" t="s">
        <v>115</v>
      </c>
      <c r="B22" s="91">
        <v>16.932751600753431</v>
      </c>
      <c r="C22" s="22" t="s">
        <v>244</v>
      </c>
      <c r="D22" s="100">
        <v>1</v>
      </c>
      <c r="E22" s="101" t="s">
        <v>76</v>
      </c>
      <c r="F22" s="99">
        <v>24</v>
      </c>
      <c r="G22" s="101" t="s">
        <v>90</v>
      </c>
      <c r="H22" s="42">
        <v>32</v>
      </c>
      <c r="I22" s="45">
        <v>1</v>
      </c>
      <c r="J22" s="44">
        <v>1</v>
      </c>
      <c r="K22" s="45">
        <v>5</v>
      </c>
      <c r="L22" s="44">
        <v>1</v>
      </c>
      <c r="M22" s="31"/>
      <c r="N22" s="44">
        <v>5</v>
      </c>
      <c r="O22" s="46"/>
      <c r="P22" s="44">
        <v>6</v>
      </c>
      <c r="Q22" s="44">
        <v>3</v>
      </c>
      <c r="R22" s="44"/>
      <c r="S22" s="44">
        <v>4</v>
      </c>
      <c r="T22" s="48"/>
      <c r="U22" s="44">
        <v>2</v>
      </c>
      <c r="V22" s="31"/>
      <c r="W22" s="31"/>
      <c r="X22" s="44">
        <v>2</v>
      </c>
      <c r="Y22" s="31"/>
      <c r="Z22" s="44">
        <v>4</v>
      </c>
      <c r="AA22" s="31"/>
      <c r="AB22" s="31">
        <v>5</v>
      </c>
      <c r="AC22" s="31"/>
      <c r="AD22" s="31"/>
      <c r="AE22" s="55">
        <v>22</v>
      </c>
      <c r="AF22" s="44" t="s">
        <v>255</v>
      </c>
      <c r="AG22" s="49"/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44"/>
      <c r="AP22" s="44">
        <v>0</v>
      </c>
      <c r="AQ22" s="44">
        <v>1</v>
      </c>
      <c r="AR22" s="44">
        <v>1</v>
      </c>
      <c r="AS22" s="44">
        <v>0</v>
      </c>
      <c r="AT22" s="44">
        <v>0</v>
      </c>
      <c r="AU22" s="44">
        <v>0</v>
      </c>
      <c r="AV22" s="50" t="s">
        <v>230</v>
      </c>
      <c r="AW22" s="46"/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>
        <v>0</v>
      </c>
      <c r="BH22" s="44">
        <v>0</v>
      </c>
      <c r="BI22" s="44">
        <v>1</v>
      </c>
      <c r="BJ22" s="31"/>
      <c r="BK22" s="51"/>
      <c r="BL22" s="46"/>
      <c r="BM22" s="76" t="s">
        <v>240</v>
      </c>
      <c r="BN22" s="78"/>
      <c r="BO22" s="77">
        <v>21</v>
      </c>
      <c r="BP22" s="22" t="s">
        <v>244</v>
      </c>
      <c r="BQ22" s="22">
        <v>20</v>
      </c>
      <c r="BR22" s="22" t="s">
        <v>244</v>
      </c>
      <c r="BS22" s="70">
        <v>18</v>
      </c>
      <c r="BT22" s="22" t="s">
        <v>275</v>
      </c>
      <c r="BU22" s="22">
        <v>16</v>
      </c>
      <c r="BV22" s="22" t="s">
        <v>275</v>
      </c>
      <c r="BW22" s="73">
        <f>5/BO22*100</f>
        <v>23.809523809523807</v>
      </c>
      <c r="BX22" s="80" t="s">
        <v>310</v>
      </c>
      <c r="BY22" s="11"/>
      <c r="BZ22" s="81">
        <v>16</v>
      </c>
      <c r="CA22" s="30" t="s">
        <v>285</v>
      </c>
      <c r="CB22" s="22">
        <v>18</v>
      </c>
      <c r="CC22" s="22" t="s">
        <v>247</v>
      </c>
      <c r="CD22" s="22">
        <v>15</v>
      </c>
      <c r="CE22" s="22" t="s">
        <v>295</v>
      </c>
      <c r="CF22" s="22">
        <v>17</v>
      </c>
      <c r="CG22" s="22" t="s">
        <v>291</v>
      </c>
      <c r="CH22" s="22">
        <v>-1</v>
      </c>
      <c r="CI22" s="80" t="s">
        <v>310</v>
      </c>
      <c r="CJ22" s="26"/>
      <c r="CK22" s="22">
        <v>24</v>
      </c>
      <c r="CL22" s="22" t="s">
        <v>299</v>
      </c>
      <c r="CM22" s="22">
        <v>26</v>
      </c>
      <c r="CN22" s="22" t="s">
        <v>299</v>
      </c>
      <c r="CO22" s="22">
        <v>23</v>
      </c>
      <c r="CP22" s="22" t="s">
        <v>299</v>
      </c>
      <c r="CQ22" s="22">
        <v>17</v>
      </c>
      <c r="CR22" s="21" t="s">
        <v>299</v>
      </c>
      <c r="CS22" s="26"/>
      <c r="CT22" s="44">
        <v>0</v>
      </c>
      <c r="CU22" s="44">
        <v>0</v>
      </c>
      <c r="CV22" s="44">
        <v>0</v>
      </c>
      <c r="CW22" s="44">
        <v>1</v>
      </c>
      <c r="CX22" s="44">
        <v>0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32">
        <f t="shared" si="0"/>
        <v>1</v>
      </c>
    </row>
    <row r="23" spans="1:108" x14ac:dyDescent="0.35">
      <c r="A23" s="74" t="s">
        <v>116</v>
      </c>
      <c r="B23" s="91">
        <v>9.5825535469268637</v>
      </c>
      <c r="C23" s="22" t="s">
        <v>281</v>
      </c>
      <c r="D23" s="98">
        <v>3</v>
      </c>
      <c r="E23" s="101" t="s">
        <v>71</v>
      </c>
      <c r="F23" s="101">
        <v>25</v>
      </c>
      <c r="G23" s="101" t="s">
        <v>88</v>
      </c>
      <c r="H23" s="42">
        <v>45</v>
      </c>
      <c r="I23" s="45">
        <v>1</v>
      </c>
      <c r="J23" s="44">
        <v>1</v>
      </c>
      <c r="K23" s="45">
        <v>4</v>
      </c>
      <c r="L23" s="44">
        <v>6</v>
      </c>
      <c r="M23" s="31"/>
      <c r="N23" s="44">
        <v>4</v>
      </c>
      <c r="O23" s="46"/>
      <c r="P23" s="44">
        <v>7</v>
      </c>
      <c r="Q23" s="44">
        <v>1</v>
      </c>
      <c r="R23" s="44" t="s">
        <v>170</v>
      </c>
      <c r="S23" s="44">
        <v>4</v>
      </c>
      <c r="T23" s="48" t="s">
        <v>167</v>
      </c>
      <c r="U23" s="44">
        <v>2</v>
      </c>
      <c r="V23" s="31"/>
      <c r="W23" s="31"/>
      <c r="X23" s="44">
        <v>1</v>
      </c>
      <c r="Y23" s="31"/>
      <c r="Z23" s="44">
        <v>6</v>
      </c>
      <c r="AA23" s="31"/>
      <c r="AB23" s="44">
        <v>6</v>
      </c>
      <c r="AC23" s="31"/>
      <c r="AD23" s="31"/>
      <c r="AE23" s="42">
        <v>21.5</v>
      </c>
      <c r="AF23" s="44" t="s">
        <v>253</v>
      </c>
      <c r="AG23" s="49"/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44"/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31"/>
      <c r="AW23" s="46"/>
      <c r="AX23" s="44">
        <v>0</v>
      </c>
      <c r="AY23" s="44">
        <v>0</v>
      </c>
      <c r="AZ23" s="44">
        <v>1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31"/>
      <c r="BK23" s="51"/>
      <c r="BL23" s="46"/>
      <c r="BM23" s="76" t="s">
        <v>241</v>
      </c>
      <c r="BN23" s="78"/>
      <c r="BO23" s="77">
        <v>25</v>
      </c>
      <c r="BP23" s="22" t="s">
        <v>281</v>
      </c>
      <c r="BQ23" s="22">
        <v>28</v>
      </c>
      <c r="BR23" s="22" t="s">
        <v>243</v>
      </c>
      <c r="BS23" s="70">
        <v>22</v>
      </c>
      <c r="BT23" s="22" t="s">
        <v>244</v>
      </c>
      <c r="BU23" s="22">
        <v>17</v>
      </c>
      <c r="BV23" s="22" t="s">
        <v>275</v>
      </c>
      <c r="BW23" s="73">
        <f>8/BO23*100</f>
        <v>32</v>
      </c>
      <c r="BX23" s="80" t="s">
        <v>310</v>
      </c>
      <c r="BY23" s="11"/>
      <c r="BZ23" s="81">
        <v>18</v>
      </c>
      <c r="CA23" s="30" t="s">
        <v>285</v>
      </c>
      <c r="CB23" s="22">
        <v>21</v>
      </c>
      <c r="CC23" s="22" t="s">
        <v>280</v>
      </c>
      <c r="CD23" s="22">
        <v>17</v>
      </c>
      <c r="CE23" s="22" t="s">
        <v>291</v>
      </c>
      <c r="CF23" s="22">
        <v>15</v>
      </c>
      <c r="CG23" s="22" t="s">
        <v>291</v>
      </c>
      <c r="CH23" s="22">
        <v>3</v>
      </c>
      <c r="CI23" s="80" t="s">
        <v>310</v>
      </c>
      <c r="CJ23" s="26"/>
      <c r="CK23" s="30">
        <v>25</v>
      </c>
      <c r="CL23" s="30" t="s">
        <v>299</v>
      </c>
      <c r="CM23" s="22">
        <v>21</v>
      </c>
      <c r="CN23" s="22" t="s">
        <v>299</v>
      </c>
      <c r="CO23" s="22">
        <v>18</v>
      </c>
      <c r="CP23" s="22" t="s">
        <v>299</v>
      </c>
      <c r="CQ23" s="22">
        <v>15</v>
      </c>
      <c r="CR23" s="21" t="s">
        <v>299</v>
      </c>
      <c r="CS23" s="26"/>
      <c r="CT23" s="44">
        <v>0</v>
      </c>
      <c r="CU23" s="44">
        <v>0</v>
      </c>
      <c r="CV23" s="44">
        <v>0</v>
      </c>
      <c r="CW23" s="44">
        <v>0</v>
      </c>
      <c r="CX23" s="44">
        <v>0</v>
      </c>
      <c r="CY23" s="44">
        <v>0</v>
      </c>
      <c r="CZ23" s="44">
        <v>0</v>
      </c>
      <c r="DA23" s="44">
        <v>0</v>
      </c>
      <c r="DB23" s="44">
        <v>0</v>
      </c>
      <c r="DC23" s="44">
        <v>0</v>
      </c>
      <c r="DD23" s="33">
        <f t="shared" si="0"/>
        <v>0</v>
      </c>
    </row>
    <row r="24" spans="1:108" x14ac:dyDescent="0.35">
      <c r="A24" s="74" t="s">
        <v>117</v>
      </c>
      <c r="B24" s="91">
        <v>13.177637454853613</v>
      </c>
      <c r="C24" s="22" t="s">
        <v>282</v>
      </c>
      <c r="D24" s="100">
        <v>3</v>
      </c>
      <c r="E24" s="101" t="s">
        <v>69</v>
      </c>
      <c r="F24" s="99">
        <v>19</v>
      </c>
      <c r="G24" s="101" t="s">
        <v>97</v>
      </c>
      <c r="H24" s="42">
        <v>35</v>
      </c>
      <c r="I24" s="45">
        <v>2</v>
      </c>
      <c r="J24" s="44">
        <v>2</v>
      </c>
      <c r="K24" s="45">
        <v>4</v>
      </c>
      <c r="L24" s="44">
        <v>5</v>
      </c>
      <c r="M24" s="31"/>
      <c r="N24" s="44">
        <v>2</v>
      </c>
      <c r="O24" s="46"/>
      <c r="P24" s="44">
        <v>8</v>
      </c>
      <c r="Q24" s="44">
        <v>2</v>
      </c>
      <c r="R24" s="44" t="s">
        <v>184</v>
      </c>
      <c r="S24" s="44">
        <v>4</v>
      </c>
      <c r="T24" s="48" t="s">
        <v>183</v>
      </c>
      <c r="U24" s="44">
        <v>2</v>
      </c>
      <c r="V24" s="31"/>
      <c r="W24" s="31"/>
      <c r="X24" s="44">
        <v>1</v>
      </c>
      <c r="Y24" s="31"/>
      <c r="Z24" s="44">
        <v>4</v>
      </c>
      <c r="AA24" s="31"/>
      <c r="AB24" s="44">
        <v>1</v>
      </c>
      <c r="AC24" s="31"/>
      <c r="AD24" s="50" t="s">
        <v>207</v>
      </c>
      <c r="AE24" s="42">
        <v>19.7</v>
      </c>
      <c r="AF24" s="44" t="s">
        <v>253</v>
      </c>
      <c r="AG24" s="49"/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44"/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</v>
      </c>
      <c r="AV24" s="48" t="s">
        <v>222</v>
      </c>
      <c r="AW24" s="46"/>
      <c r="AX24" s="44">
        <v>0</v>
      </c>
      <c r="AY24" s="44">
        <v>1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31"/>
      <c r="BK24" s="51"/>
      <c r="BL24" s="46"/>
      <c r="BM24" s="76" t="s">
        <v>241</v>
      </c>
      <c r="BN24" s="78"/>
      <c r="BO24" s="77">
        <v>17</v>
      </c>
      <c r="BP24" s="22" t="s">
        <v>282</v>
      </c>
      <c r="BQ24" s="22">
        <v>18</v>
      </c>
      <c r="BR24" s="22" t="s">
        <v>275</v>
      </c>
      <c r="BS24" s="70">
        <v>14</v>
      </c>
      <c r="BT24" s="22" t="s">
        <v>275</v>
      </c>
      <c r="BU24" s="22">
        <v>12</v>
      </c>
      <c r="BV24" s="22" t="s">
        <v>276</v>
      </c>
      <c r="BW24" s="73">
        <f>5/BO24*100</f>
        <v>29.411764705882355</v>
      </c>
      <c r="BX24" s="80" t="s">
        <v>310</v>
      </c>
      <c r="BY24" s="11"/>
      <c r="BZ24" s="81">
        <v>17</v>
      </c>
      <c r="CA24" s="30" t="s">
        <v>285</v>
      </c>
      <c r="CB24" s="22">
        <v>17</v>
      </c>
      <c r="CC24" s="22" t="s">
        <v>285</v>
      </c>
      <c r="CD24" s="22">
        <v>15</v>
      </c>
      <c r="CE24" s="22" t="s">
        <v>291</v>
      </c>
      <c r="CF24" s="22">
        <v>12</v>
      </c>
      <c r="CG24" s="22" t="s">
        <v>278</v>
      </c>
      <c r="CH24" s="22">
        <v>5</v>
      </c>
      <c r="CI24" s="22" t="s">
        <v>311</v>
      </c>
      <c r="CJ24" s="26"/>
      <c r="CK24" s="22">
        <v>19</v>
      </c>
      <c r="CL24" s="22" t="s">
        <v>299</v>
      </c>
      <c r="CM24" s="22">
        <v>17</v>
      </c>
      <c r="CN24" s="22" t="s">
        <v>299</v>
      </c>
      <c r="CO24" s="22">
        <v>15</v>
      </c>
      <c r="CP24" s="22" t="s">
        <v>299</v>
      </c>
      <c r="CQ24" s="22">
        <v>14</v>
      </c>
      <c r="CR24" s="21" t="s">
        <v>299</v>
      </c>
      <c r="CS24" s="26"/>
      <c r="CT24" s="44">
        <v>1</v>
      </c>
      <c r="CU24" s="44">
        <v>0</v>
      </c>
      <c r="CV24" s="44">
        <v>0</v>
      </c>
      <c r="CW24" s="44">
        <v>1</v>
      </c>
      <c r="CX24" s="44">
        <v>0</v>
      </c>
      <c r="CY24" s="44">
        <v>1</v>
      </c>
      <c r="CZ24" s="44">
        <v>0</v>
      </c>
      <c r="DA24" s="44">
        <v>0</v>
      </c>
      <c r="DB24" s="44">
        <v>0</v>
      </c>
      <c r="DC24" s="44">
        <v>0</v>
      </c>
      <c r="DD24" s="29">
        <f t="shared" si="0"/>
        <v>3</v>
      </c>
    </row>
    <row r="25" spans="1:108" x14ac:dyDescent="0.35">
      <c r="A25" s="74" t="s">
        <v>118</v>
      </c>
      <c r="B25" s="91">
        <v>6.0194590659979159</v>
      </c>
      <c r="C25" s="22" t="s">
        <v>243</v>
      </c>
      <c r="D25" s="100">
        <v>6</v>
      </c>
      <c r="E25" s="99" t="s">
        <v>78</v>
      </c>
      <c r="F25" s="99">
        <v>21</v>
      </c>
      <c r="G25" s="99" t="s">
        <v>90</v>
      </c>
      <c r="H25" s="42">
        <v>35</v>
      </c>
      <c r="I25" s="45">
        <v>1</v>
      </c>
      <c r="J25" s="44">
        <v>2</v>
      </c>
      <c r="K25" s="45">
        <v>3</v>
      </c>
      <c r="L25" s="44">
        <v>5</v>
      </c>
      <c r="M25" s="31"/>
      <c r="N25" s="44">
        <v>1</v>
      </c>
      <c r="O25" s="46"/>
      <c r="P25" s="44">
        <v>5</v>
      </c>
      <c r="Q25" s="44">
        <v>2</v>
      </c>
      <c r="R25" s="44"/>
      <c r="S25" s="44">
        <v>5</v>
      </c>
      <c r="T25" s="31"/>
      <c r="U25" s="44">
        <v>2</v>
      </c>
      <c r="V25" s="31"/>
      <c r="W25" s="31"/>
      <c r="X25" s="44">
        <v>1</v>
      </c>
      <c r="Y25" s="31"/>
      <c r="Z25" s="44">
        <v>5</v>
      </c>
      <c r="AA25" s="31"/>
      <c r="AB25" s="44">
        <v>1</v>
      </c>
      <c r="AC25" s="31"/>
      <c r="AD25" s="31"/>
      <c r="AE25" s="42">
        <v>19.899999999999999</v>
      </c>
      <c r="AF25" s="44" t="s">
        <v>253</v>
      </c>
      <c r="AG25" s="49"/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44"/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8" t="s">
        <v>222</v>
      </c>
      <c r="AW25" s="46"/>
      <c r="AX25" s="44">
        <v>0</v>
      </c>
      <c r="AY25" s="44">
        <v>0</v>
      </c>
      <c r="AZ25" s="44">
        <v>1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31"/>
      <c r="BK25" s="51"/>
      <c r="BL25" s="46"/>
      <c r="BM25" s="76" t="s">
        <v>241</v>
      </c>
      <c r="BN25" s="78"/>
      <c r="BO25" s="77">
        <v>30</v>
      </c>
      <c r="BP25" s="22" t="s">
        <v>243</v>
      </c>
      <c r="BQ25" s="22">
        <v>27</v>
      </c>
      <c r="BR25" s="22" t="s">
        <v>243</v>
      </c>
      <c r="BS25" s="70">
        <v>22</v>
      </c>
      <c r="BT25" s="22" t="s">
        <v>244</v>
      </c>
      <c r="BU25" s="22">
        <v>20</v>
      </c>
      <c r="BV25" s="22" t="s">
        <v>242</v>
      </c>
      <c r="BW25" s="73">
        <f>10/BO25*100</f>
        <v>33.333333333333329</v>
      </c>
      <c r="BX25" s="80" t="s">
        <v>310</v>
      </c>
      <c r="BY25" s="11"/>
      <c r="BZ25" s="77">
        <v>16</v>
      </c>
      <c r="CA25" s="22" t="s">
        <v>285</v>
      </c>
      <c r="CB25" s="22">
        <v>20</v>
      </c>
      <c r="CC25" s="22" t="s">
        <v>280</v>
      </c>
      <c r="CD25" s="22">
        <v>23</v>
      </c>
      <c r="CE25" s="22" t="s">
        <v>244</v>
      </c>
      <c r="CF25" s="22">
        <v>22</v>
      </c>
      <c r="CG25" s="22" t="s">
        <v>280</v>
      </c>
      <c r="CH25" s="22">
        <v>-6</v>
      </c>
      <c r="CI25" s="80" t="s">
        <v>310</v>
      </c>
      <c r="CJ25" s="26"/>
      <c r="CK25" s="22">
        <v>21</v>
      </c>
      <c r="CL25" s="22" t="s">
        <v>299</v>
      </c>
      <c r="CM25" s="22">
        <v>25</v>
      </c>
      <c r="CN25" s="22" t="s">
        <v>299</v>
      </c>
      <c r="CO25" s="22">
        <v>28</v>
      </c>
      <c r="CP25" s="22" t="s">
        <v>298</v>
      </c>
      <c r="CQ25" s="22">
        <v>26</v>
      </c>
      <c r="CR25" s="21" t="s">
        <v>299</v>
      </c>
      <c r="CS25" s="26"/>
      <c r="CT25" s="44">
        <v>1</v>
      </c>
      <c r="CU25" s="44">
        <v>0</v>
      </c>
      <c r="CV25" s="44">
        <v>1</v>
      </c>
      <c r="CW25" s="44">
        <v>1</v>
      </c>
      <c r="CX25" s="44">
        <v>1</v>
      </c>
      <c r="CY25" s="44">
        <v>1</v>
      </c>
      <c r="CZ25" s="44">
        <v>0</v>
      </c>
      <c r="DA25" s="44">
        <v>1</v>
      </c>
      <c r="DB25" s="44">
        <v>0</v>
      </c>
      <c r="DC25" s="44">
        <v>0</v>
      </c>
      <c r="DD25" s="31">
        <f t="shared" si="0"/>
        <v>6</v>
      </c>
    </row>
    <row r="26" spans="1:108" x14ac:dyDescent="0.35">
      <c r="A26" s="74" t="s">
        <v>119</v>
      </c>
      <c r="B26" s="91">
        <v>17.785223596505539</v>
      </c>
      <c r="C26" s="22" t="s">
        <v>278</v>
      </c>
      <c r="D26" s="100">
        <v>2</v>
      </c>
      <c r="E26" s="99" t="s">
        <v>79</v>
      </c>
      <c r="F26" s="99">
        <v>18</v>
      </c>
      <c r="G26" s="99" t="s">
        <v>68</v>
      </c>
      <c r="H26" s="42">
        <v>29</v>
      </c>
      <c r="I26" s="45">
        <v>2</v>
      </c>
      <c r="J26" s="44">
        <v>2</v>
      </c>
      <c r="K26" s="45">
        <v>4</v>
      </c>
      <c r="L26" s="44">
        <v>5</v>
      </c>
      <c r="M26" s="31"/>
      <c r="N26" s="44">
        <v>1</v>
      </c>
      <c r="O26" s="46"/>
      <c r="P26" s="44">
        <v>5</v>
      </c>
      <c r="Q26" s="44">
        <v>2</v>
      </c>
      <c r="R26" s="44"/>
      <c r="S26" s="44">
        <v>4</v>
      </c>
      <c r="T26" s="31"/>
      <c r="U26" s="44">
        <v>2</v>
      </c>
      <c r="V26" s="31"/>
      <c r="W26" s="31"/>
      <c r="X26" s="44">
        <v>1</v>
      </c>
      <c r="Y26" s="31"/>
      <c r="Z26" s="44">
        <v>5</v>
      </c>
      <c r="AA26" s="31"/>
      <c r="AB26" s="44">
        <v>4</v>
      </c>
      <c r="AC26" s="31" t="s">
        <v>208</v>
      </c>
      <c r="AD26" s="31" t="s">
        <v>209</v>
      </c>
      <c r="AE26" s="42">
        <v>19.5</v>
      </c>
      <c r="AF26" s="44" t="s">
        <v>253</v>
      </c>
      <c r="AG26" s="49"/>
      <c r="AH26" s="31">
        <v>0</v>
      </c>
      <c r="AI26" s="31">
        <v>1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44"/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31"/>
      <c r="AW26" s="46"/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1</v>
      </c>
      <c r="BE26" s="44">
        <v>0</v>
      </c>
      <c r="BF26" s="44">
        <v>0</v>
      </c>
      <c r="BG26" s="44">
        <v>0</v>
      </c>
      <c r="BH26" s="44">
        <v>0</v>
      </c>
      <c r="BI26" s="44">
        <v>1</v>
      </c>
      <c r="BJ26" s="31"/>
      <c r="BK26" s="51"/>
      <c r="BL26" s="46"/>
      <c r="BM26" s="76" t="s">
        <v>240</v>
      </c>
      <c r="BN26" s="78"/>
      <c r="BO26" s="77">
        <v>9</v>
      </c>
      <c r="BP26" s="22" t="s">
        <v>278</v>
      </c>
      <c r="BQ26" s="56">
        <v>15</v>
      </c>
      <c r="BR26" s="22" t="s">
        <v>275</v>
      </c>
      <c r="BS26" s="70">
        <v>12</v>
      </c>
      <c r="BT26" s="22" t="s">
        <v>276</v>
      </c>
      <c r="BU26" s="22">
        <v>10</v>
      </c>
      <c r="BV26" s="22" t="s">
        <v>276</v>
      </c>
      <c r="BW26" s="73">
        <f t="shared" ref="BW26:BW69" si="1">(BO26-BU26)/BO26*100</f>
        <v>-11.111111111111111</v>
      </c>
      <c r="BX26" s="80" t="s">
        <v>310</v>
      </c>
      <c r="BY26" s="11"/>
      <c r="BZ26" s="77">
        <v>11</v>
      </c>
      <c r="CA26" s="22" t="s">
        <v>278</v>
      </c>
      <c r="CB26" s="22">
        <v>15</v>
      </c>
      <c r="CC26" s="22" t="s">
        <v>291</v>
      </c>
      <c r="CD26" s="22">
        <v>12</v>
      </c>
      <c r="CE26" s="22" t="s">
        <v>276</v>
      </c>
      <c r="CF26" s="22">
        <v>10</v>
      </c>
      <c r="CG26" s="22" t="s">
        <v>278</v>
      </c>
      <c r="CH26" s="22">
        <v>1</v>
      </c>
      <c r="CI26" s="80" t="s">
        <v>310</v>
      </c>
      <c r="CJ26" s="26"/>
      <c r="CK26" s="22">
        <v>18</v>
      </c>
      <c r="CL26" s="22" t="s">
        <v>299</v>
      </c>
      <c r="CM26" s="22">
        <v>20</v>
      </c>
      <c r="CN26" s="22" t="s">
        <v>299</v>
      </c>
      <c r="CO26" s="22">
        <v>16</v>
      </c>
      <c r="CP26" s="22" t="s">
        <v>299</v>
      </c>
      <c r="CQ26" s="22">
        <v>14</v>
      </c>
      <c r="CR26" s="21" t="s">
        <v>299</v>
      </c>
      <c r="CS26" s="26"/>
      <c r="CT26" s="44">
        <v>1</v>
      </c>
      <c r="CU26" s="44">
        <v>1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0</v>
      </c>
      <c r="DB26" s="44">
        <v>0</v>
      </c>
      <c r="DC26" s="44">
        <v>0</v>
      </c>
      <c r="DD26" s="29">
        <f t="shared" si="0"/>
        <v>2</v>
      </c>
    </row>
    <row r="27" spans="1:108" x14ac:dyDescent="0.35">
      <c r="A27" s="74" t="s">
        <v>120</v>
      </c>
      <c r="B27" s="91">
        <v>2.5478119507653778</v>
      </c>
      <c r="C27" s="22" t="s">
        <v>243</v>
      </c>
      <c r="D27" s="100">
        <v>5</v>
      </c>
      <c r="E27" s="99" t="s">
        <v>78</v>
      </c>
      <c r="F27" s="99">
        <v>35</v>
      </c>
      <c r="G27" s="99" t="s">
        <v>91</v>
      </c>
      <c r="H27" s="42">
        <v>19</v>
      </c>
      <c r="I27" s="45">
        <v>2</v>
      </c>
      <c r="J27" s="44">
        <v>1</v>
      </c>
      <c r="K27" s="45">
        <v>4</v>
      </c>
      <c r="L27" s="44">
        <v>6</v>
      </c>
      <c r="M27" s="31"/>
      <c r="N27" s="44">
        <v>4</v>
      </c>
      <c r="O27" s="46"/>
      <c r="P27" s="44">
        <v>4</v>
      </c>
      <c r="Q27" s="44">
        <v>1</v>
      </c>
      <c r="R27" s="44" t="s">
        <v>171</v>
      </c>
      <c r="S27" s="44">
        <v>2</v>
      </c>
      <c r="T27" s="31" t="s">
        <v>185</v>
      </c>
      <c r="U27" s="44">
        <v>2</v>
      </c>
      <c r="V27" s="31"/>
      <c r="W27" s="31"/>
      <c r="X27" s="44">
        <v>6</v>
      </c>
      <c r="Y27" s="31"/>
      <c r="Z27" s="44">
        <v>2</v>
      </c>
      <c r="AA27" s="31"/>
      <c r="AB27" s="44">
        <v>4</v>
      </c>
      <c r="AC27" s="31" t="s">
        <v>201</v>
      </c>
      <c r="AD27" s="31" t="s">
        <v>210</v>
      </c>
      <c r="AE27" s="42">
        <v>18.100000000000001</v>
      </c>
      <c r="AF27" s="44" t="s">
        <v>257</v>
      </c>
      <c r="AG27" s="49"/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44"/>
      <c r="AP27" s="44">
        <v>0</v>
      </c>
      <c r="AQ27" s="44">
        <v>0</v>
      </c>
      <c r="AR27" s="44">
        <v>1</v>
      </c>
      <c r="AS27" s="44">
        <v>0</v>
      </c>
      <c r="AT27" s="44">
        <v>0</v>
      </c>
      <c r="AU27" s="44">
        <v>0</v>
      </c>
      <c r="AV27" s="31"/>
      <c r="AW27" s="46"/>
      <c r="AX27" s="44">
        <v>0</v>
      </c>
      <c r="AY27" s="44">
        <v>1</v>
      </c>
      <c r="AZ27" s="44">
        <v>0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1</v>
      </c>
      <c r="BJ27" s="31"/>
      <c r="BK27" s="51"/>
      <c r="BL27" s="46"/>
      <c r="BM27" s="76" t="s">
        <v>240</v>
      </c>
      <c r="BN27" s="78"/>
      <c r="BO27" s="77">
        <v>30</v>
      </c>
      <c r="BP27" s="22" t="s">
        <v>243</v>
      </c>
      <c r="BQ27" s="22">
        <v>24</v>
      </c>
      <c r="BR27" s="22" t="s">
        <v>243</v>
      </c>
      <c r="BS27" s="70">
        <v>13</v>
      </c>
      <c r="BT27" s="22" t="s">
        <v>276</v>
      </c>
      <c r="BU27" s="22">
        <v>18</v>
      </c>
      <c r="BV27" s="22" t="s">
        <v>275</v>
      </c>
      <c r="BW27" s="73">
        <f t="shared" si="1"/>
        <v>40</v>
      </c>
      <c r="BX27" s="80" t="s">
        <v>310</v>
      </c>
      <c r="BY27" s="11"/>
      <c r="BZ27" s="77">
        <v>27</v>
      </c>
      <c r="CA27" s="22" t="s">
        <v>287</v>
      </c>
      <c r="CB27" s="22">
        <v>22</v>
      </c>
      <c r="CC27" s="22" t="s">
        <v>280</v>
      </c>
      <c r="CD27" s="22">
        <v>14</v>
      </c>
      <c r="CE27" s="22" t="s">
        <v>278</v>
      </c>
      <c r="CF27" s="22">
        <v>12</v>
      </c>
      <c r="CG27" s="22" t="s">
        <v>278</v>
      </c>
      <c r="CH27" s="22">
        <v>15</v>
      </c>
      <c r="CI27" s="22" t="s">
        <v>311</v>
      </c>
      <c r="CJ27" s="26"/>
      <c r="CK27" s="22">
        <v>35</v>
      </c>
      <c r="CL27" s="22" t="s">
        <v>298</v>
      </c>
      <c r="CM27" s="22">
        <v>34</v>
      </c>
      <c r="CN27" s="22" t="s">
        <v>298</v>
      </c>
      <c r="CO27" s="22">
        <v>22</v>
      </c>
      <c r="CP27" s="22" t="s">
        <v>299</v>
      </c>
      <c r="CQ27" s="22">
        <v>20</v>
      </c>
      <c r="CR27" s="21" t="s">
        <v>299</v>
      </c>
      <c r="CS27" s="26"/>
      <c r="CT27" s="44">
        <v>1</v>
      </c>
      <c r="CU27" s="44">
        <v>0</v>
      </c>
      <c r="CV27" s="44">
        <v>1</v>
      </c>
      <c r="CW27" s="44">
        <v>1</v>
      </c>
      <c r="CX27" s="44">
        <v>1</v>
      </c>
      <c r="CY27" s="44">
        <v>0</v>
      </c>
      <c r="CZ27" s="44">
        <v>1</v>
      </c>
      <c r="DA27" s="44">
        <v>0</v>
      </c>
      <c r="DB27" s="44">
        <v>0</v>
      </c>
      <c r="DC27" s="44">
        <v>0</v>
      </c>
      <c r="DD27" s="31">
        <f t="shared" si="0"/>
        <v>5</v>
      </c>
    </row>
    <row r="28" spans="1:108" x14ac:dyDescent="0.35">
      <c r="A28" s="74" t="s">
        <v>121</v>
      </c>
      <c r="B28" s="91">
        <v>2.8072587421707076</v>
      </c>
      <c r="C28" s="22" t="s">
        <v>278</v>
      </c>
      <c r="D28" s="100">
        <v>2</v>
      </c>
      <c r="E28" s="101" t="s">
        <v>73</v>
      </c>
      <c r="F28" s="99">
        <v>20</v>
      </c>
      <c r="G28" s="101" t="s">
        <v>68</v>
      </c>
      <c r="H28" s="42">
        <v>24</v>
      </c>
      <c r="I28" s="45">
        <v>1</v>
      </c>
      <c r="J28" s="44">
        <v>1</v>
      </c>
      <c r="K28" s="45">
        <v>4</v>
      </c>
      <c r="L28" s="44">
        <v>6</v>
      </c>
      <c r="M28" s="31"/>
      <c r="N28" s="44">
        <v>3</v>
      </c>
      <c r="O28" s="46"/>
      <c r="P28" s="44">
        <v>6</v>
      </c>
      <c r="Q28" s="44">
        <v>2</v>
      </c>
      <c r="R28" s="44"/>
      <c r="S28" s="44">
        <v>3</v>
      </c>
      <c r="T28" s="31" t="s">
        <v>186</v>
      </c>
      <c r="U28" s="44">
        <v>1</v>
      </c>
      <c r="V28" s="31" t="s">
        <v>187</v>
      </c>
      <c r="W28" s="31"/>
      <c r="X28" s="44">
        <v>1</v>
      </c>
      <c r="Y28" s="31"/>
      <c r="Z28" s="44">
        <v>4</v>
      </c>
      <c r="AA28" s="31"/>
      <c r="AB28" s="44">
        <v>4</v>
      </c>
      <c r="AC28" s="31" t="s">
        <v>211</v>
      </c>
      <c r="AD28" s="31" t="s">
        <v>212</v>
      </c>
      <c r="AE28" s="42">
        <v>30.8</v>
      </c>
      <c r="AF28" s="44" t="s">
        <v>254</v>
      </c>
      <c r="AG28" s="49"/>
      <c r="AH28" s="31">
        <v>0</v>
      </c>
      <c r="AI28" s="31">
        <v>1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44"/>
      <c r="AP28" s="44">
        <v>1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31"/>
      <c r="AW28" s="46"/>
      <c r="AX28" s="44">
        <v>0</v>
      </c>
      <c r="AY28" s="44">
        <v>0</v>
      </c>
      <c r="AZ28" s="44">
        <v>1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31"/>
      <c r="BK28" s="51"/>
      <c r="BL28" s="46"/>
      <c r="BM28" s="76" t="s">
        <v>239</v>
      </c>
      <c r="BN28" s="78"/>
      <c r="BO28" s="77">
        <v>13</v>
      </c>
      <c r="BP28" s="22" t="s">
        <v>278</v>
      </c>
      <c r="BQ28" s="22">
        <v>15</v>
      </c>
      <c r="BR28" s="22" t="s">
        <v>275</v>
      </c>
      <c r="BS28" s="70">
        <v>12</v>
      </c>
      <c r="BT28" s="22" t="s">
        <v>276</v>
      </c>
      <c r="BU28" s="22">
        <v>7</v>
      </c>
      <c r="BV28" s="22" t="s">
        <v>253</v>
      </c>
      <c r="BW28" s="73">
        <f t="shared" si="1"/>
        <v>46.153846153846153</v>
      </c>
      <c r="BX28" s="80" t="s">
        <v>310</v>
      </c>
      <c r="BY28" s="11"/>
      <c r="BZ28" s="81">
        <v>11</v>
      </c>
      <c r="CA28" s="30" t="s">
        <v>278</v>
      </c>
      <c r="CB28" s="22">
        <v>10</v>
      </c>
      <c r="CC28" s="22" t="s">
        <v>278</v>
      </c>
      <c r="CD28" s="22">
        <v>8</v>
      </c>
      <c r="CE28" s="22" t="s">
        <v>289</v>
      </c>
      <c r="CF28" s="22">
        <v>4</v>
      </c>
      <c r="CG28" s="22" t="s">
        <v>292</v>
      </c>
      <c r="CH28" s="22">
        <v>7</v>
      </c>
      <c r="CI28" s="22" t="s">
        <v>311</v>
      </c>
      <c r="CJ28" s="26"/>
      <c r="CK28" s="22">
        <v>20</v>
      </c>
      <c r="CL28" s="22" t="s">
        <v>299</v>
      </c>
      <c r="CM28" s="22">
        <v>16</v>
      </c>
      <c r="CN28" s="22" t="s">
        <v>299</v>
      </c>
      <c r="CO28" s="22">
        <v>13</v>
      </c>
      <c r="CP28" s="22" t="s">
        <v>301</v>
      </c>
      <c r="CQ28" s="22">
        <v>10</v>
      </c>
      <c r="CR28" s="21" t="s">
        <v>301</v>
      </c>
      <c r="CS28" s="26"/>
      <c r="CT28" s="44">
        <v>1</v>
      </c>
      <c r="CU28" s="44">
        <v>1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0</v>
      </c>
      <c r="DB28" s="44">
        <v>0</v>
      </c>
      <c r="DC28" s="44">
        <v>0</v>
      </c>
      <c r="DD28" s="29">
        <f t="shared" si="0"/>
        <v>2</v>
      </c>
    </row>
    <row r="29" spans="1:108" x14ac:dyDescent="0.35">
      <c r="A29" s="74" t="s">
        <v>122</v>
      </c>
      <c r="B29" s="91">
        <v>2.3215677157607586</v>
      </c>
      <c r="C29" s="22" t="s">
        <v>277</v>
      </c>
      <c r="D29" s="100">
        <v>3</v>
      </c>
      <c r="E29" s="99" t="s">
        <v>71</v>
      </c>
      <c r="F29" s="99">
        <v>23</v>
      </c>
      <c r="G29" s="99" t="s">
        <v>77</v>
      </c>
      <c r="H29" s="42">
        <v>26</v>
      </c>
      <c r="I29" s="45">
        <v>2</v>
      </c>
      <c r="J29" s="44">
        <v>1</v>
      </c>
      <c r="K29" s="45">
        <v>4</v>
      </c>
      <c r="L29" s="44">
        <v>5</v>
      </c>
      <c r="M29" s="48"/>
      <c r="N29" s="44">
        <v>3</v>
      </c>
      <c r="O29" s="46"/>
      <c r="P29" s="44">
        <v>4</v>
      </c>
      <c r="Q29" s="44">
        <v>2</v>
      </c>
      <c r="R29" s="44" t="s">
        <v>172</v>
      </c>
      <c r="S29" s="44">
        <v>3</v>
      </c>
      <c r="T29" s="31" t="s">
        <v>167</v>
      </c>
      <c r="U29" s="44">
        <v>2</v>
      </c>
      <c r="V29" s="31"/>
      <c r="W29" s="31"/>
      <c r="X29" s="44">
        <v>6</v>
      </c>
      <c r="Y29" s="31"/>
      <c r="Z29" s="44">
        <v>3</v>
      </c>
      <c r="AA29" s="31"/>
      <c r="AB29" s="44">
        <v>4</v>
      </c>
      <c r="AC29" s="31"/>
      <c r="AD29" s="31"/>
      <c r="AE29" s="55">
        <v>20</v>
      </c>
      <c r="AF29" s="44" t="s">
        <v>253</v>
      </c>
      <c r="AG29" s="49"/>
      <c r="AH29" s="31">
        <v>0</v>
      </c>
      <c r="AI29" s="31">
        <v>1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44"/>
      <c r="AP29" s="44">
        <v>0</v>
      </c>
      <c r="AQ29" s="44">
        <v>0</v>
      </c>
      <c r="AR29" s="44">
        <v>0</v>
      </c>
      <c r="AS29" s="44">
        <v>0</v>
      </c>
      <c r="AT29" s="44">
        <v>0</v>
      </c>
      <c r="AU29" s="44">
        <v>0</v>
      </c>
      <c r="AV29" s="31"/>
      <c r="AW29" s="46"/>
      <c r="AX29" s="44">
        <v>1</v>
      </c>
      <c r="AY29" s="44">
        <v>0</v>
      </c>
      <c r="AZ29" s="44">
        <v>0</v>
      </c>
      <c r="BA29" s="44">
        <v>0</v>
      </c>
      <c r="BB29" s="44">
        <v>0</v>
      </c>
      <c r="BC29" s="44">
        <v>0</v>
      </c>
      <c r="BD29" s="44">
        <v>1</v>
      </c>
      <c r="BE29" s="44">
        <v>0</v>
      </c>
      <c r="BF29" s="44">
        <v>0</v>
      </c>
      <c r="BG29" s="44">
        <v>0</v>
      </c>
      <c r="BH29" s="44">
        <v>0</v>
      </c>
      <c r="BI29" s="44">
        <v>1</v>
      </c>
      <c r="BJ29" s="31"/>
      <c r="BK29" s="51"/>
      <c r="BL29" s="46"/>
      <c r="BM29" s="76" t="s">
        <v>241</v>
      </c>
      <c r="BN29" s="78"/>
      <c r="BO29" s="77">
        <v>25</v>
      </c>
      <c r="BP29" s="22" t="s">
        <v>277</v>
      </c>
      <c r="BQ29" s="22">
        <v>28</v>
      </c>
      <c r="BR29" s="22" t="s">
        <v>243</v>
      </c>
      <c r="BS29" s="70">
        <v>18</v>
      </c>
      <c r="BT29" s="22" t="s">
        <v>275</v>
      </c>
      <c r="BU29" s="22">
        <v>13</v>
      </c>
      <c r="BV29" s="22" t="s">
        <v>276</v>
      </c>
      <c r="BW29" s="73">
        <f t="shared" si="1"/>
        <v>48</v>
      </c>
      <c r="BX29" s="80" t="s">
        <v>310</v>
      </c>
      <c r="BY29" s="11"/>
      <c r="BZ29" s="77">
        <v>22</v>
      </c>
      <c r="CA29" s="22" t="s">
        <v>287</v>
      </c>
      <c r="CB29" s="22">
        <v>19</v>
      </c>
      <c r="CC29" s="22" t="s">
        <v>247</v>
      </c>
      <c r="CD29" s="22">
        <v>14</v>
      </c>
      <c r="CE29" s="22" t="s">
        <v>291</v>
      </c>
      <c r="CF29" s="22">
        <v>12</v>
      </c>
      <c r="CG29" s="22" t="s">
        <v>278</v>
      </c>
      <c r="CH29" s="22">
        <v>10</v>
      </c>
      <c r="CI29" s="22" t="s">
        <v>311</v>
      </c>
      <c r="CJ29" s="26"/>
      <c r="CK29" s="22">
        <v>23</v>
      </c>
      <c r="CL29" s="22" t="s">
        <v>299</v>
      </c>
      <c r="CM29" s="22">
        <v>25</v>
      </c>
      <c r="CN29" s="22" t="s">
        <v>299</v>
      </c>
      <c r="CO29" s="22">
        <v>26</v>
      </c>
      <c r="CP29" s="22" t="s">
        <v>299</v>
      </c>
      <c r="CQ29" s="22">
        <v>15</v>
      </c>
      <c r="CR29" s="21" t="s">
        <v>299</v>
      </c>
      <c r="CS29" s="26"/>
      <c r="CT29" s="44">
        <v>1</v>
      </c>
      <c r="CU29" s="44">
        <v>1</v>
      </c>
      <c r="CV29" s="44">
        <v>0</v>
      </c>
      <c r="CW29" s="44">
        <v>1</v>
      </c>
      <c r="CX29" s="44">
        <v>0</v>
      </c>
      <c r="CY29" s="44">
        <v>0</v>
      </c>
      <c r="CZ29" s="44">
        <v>0</v>
      </c>
      <c r="DA29" s="44">
        <v>0</v>
      </c>
      <c r="DB29" s="44">
        <v>0</v>
      </c>
      <c r="DC29" s="44">
        <v>0</v>
      </c>
      <c r="DD29" s="29">
        <f t="shared" si="0"/>
        <v>3</v>
      </c>
    </row>
    <row r="30" spans="1:108" x14ac:dyDescent="0.35">
      <c r="A30" s="74" t="s">
        <v>123</v>
      </c>
      <c r="B30" s="91">
        <v>1.6351892223157969</v>
      </c>
      <c r="C30" s="22" t="s">
        <v>244</v>
      </c>
      <c r="D30" s="100">
        <v>2</v>
      </c>
      <c r="E30" s="99" t="s">
        <v>81</v>
      </c>
      <c r="F30" s="99">
        <v>23</v>
      </c>
      <c r="G30" s="99" t="s">
        <v>92</v>
      </c>
      <c r="H30" s="42">
        <v>33</v>
      </c>
      <c r="I30" s="45">
        <v>2</v>
      </c>
      <c r="J30" s="44">
        <v>2</v>
      </c>
      <c r="K30" s="45">
        <v>3</v>
      </c>
      <c r="L30" s="44">
        <v>5</v>
      </c>
      <c r="M30" s="31"/>
      <c r="N30" s="44">
        <v>3</v>
      </c>
      <c r="O30" s="46"/>
      <c r="P30" s="44">
        <v>8</v>
      </c>
      <c r="Q30" s="44">
        <v>3</v>
      </c>
      <c r="R30" s="44"/>
      <c r="S30" s="44">
        <v>5</v>
      </c>
      <c r="T30" s="31"/>
      <c r="U30" s="44">
        <v>2</v>
      </c>
      <c r="V30" s="31"/>
      <c r="W30" s="31"/>
      <c r="X30" s="44">
        <v>1</v>
      </c>
      <c r="Y30" s="31"/>
      <c r="Z30" s="44">
        <v>6</v>
      </c>
      <c r="AA30" s="31"/>
      <c r="AB30" s="44">
        <v>6</v>
      </c>
      <c r="AC30" s="31"/>
      <c r="AD30" s="31"/>
      <c r="AE30" s="42">
        <v>20.3</v>
      </c>
      <c r="AF30" s="44" t="s">
        <v>253</v>
      </c>
      <c r="AG30" s="49"/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1</v>
      </c>
      <c r="AO30" s="44" t="s">
        <v>219</v>
      </c>
      <c r="AP30" s="44">
        <v>0</v>
      </c>
      <c r="AQ30" s="44">
        <v>1</v>
      </c>
      <c r="AR30" s="44">
        <v>0</v>
      </c>
      <c r="AS30" s="44">
        <v>0</v>
      </c>
      <c r="AT30" s="44">
        <v>0</v>
      </c>
      <c r="AU30" s="44">
        <v>0</v>
      </c>
      <c r="AV30" s="31"/>
      <c r="AW30" s="46"/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44">
        <v>0</v>
      </c>
      <c r="BD30" s="44">
        <v>1</v>
      </c>
      <c r="BE30" s="44">
        <v>0</v>
      </c>
      <c r="BF30" s="44">
        <v>0</v>
      </c>
      <c r="BG30" s="44">
        <v>0</v>
      </c>
      <c r="BH30" s="44">
        <v>0</v>
      </c>
      <c r="BI30" s="44">
        <v>0</v>
      </c>
      <c r="BJ30" s="31"/>
      <c r="BK30" s="51"/>
      <c r="BL30" s="46"/>
      <c r="BM30" s="76" t="s">
        <v>241</v>
      </c>
      <c r="BN30" s="78"/>
      <c r="BO30" s="77">
        <v>20</v>
      </c>
      <c r="BP30" s="22" t="s">
        <v>244</v>
      </c>
      <c r="BQ30" s="22">
        <v>19</v>
      </c>
      <c r="BR30" s="22" t="s">
        <v>244</v>
      </c>
      <c r="BS30" s="70">
        <v>17</v>
      </c>
      <c r="BT30" s="22" t="s">
        <v>275</v>
      </c>
      <c r="BU30" s="22">
        <v>15</v>
      </c>
      <c r="BV30" s="22" t="s">
        <v>275</v>
      </c>
      <c r="BW30" s="73">
        <f t="shared" si="1"/>
        <v>25</v>
      </c>
      <c r="BX30" s="80" t="s">
        <v>310</v>
      </c>
      <c r="BY30" s="11"/>
      <c r="BZ30" s="77">
        <v>24</v>
      </c>
      <c r="CA30" s="22" t="s">
        <v>286</v>
      </c>
      <c r="CB30" s="22">
        <v>19</v>
      </c>
      <c r="CC30" s="22" t="s">
        <v>247</v>
      </c>
      <c r="CD30" s="22">
        <v>16</v>
      </c>
      <c r="CE30" s="22" t="s">
        <v>295</v>
      </c>
      <c r="CF30" s="22">
        <v>15</v>
      </c>
      <c r="CG30" s="22" t="s">
        <v>291</v>
      </c>
      <c r="CH30" s="22">
        <v>9</v>
      </c>
      <c r="CI30" s="22" t="s">
        <v>311</v>
      </c>
      <c r="CJ30" s="26"/>
      <c r="CK30" s="22">
        <v>23</v>
      </c>
      <c r="CL30" s="22" t="s">
        <v>299</v>
      </c>
      <c r="CM30" s="22">
        <v>20</v>
      </c>
      <c r="CN30" s="22" t="s">
        <v>299</v>
      </c>
      <c r="CO30" s="22">
        <v>18</v>
      </c>
      <c r="CP30" s="22" t="s">
        <v>299</v>
      </c>
      <c r="CQ30" s="22">
        <v>15</v>
      </c>
      <c r="CR30" s="21" t="s">
        <v>299</v>
      </c>
      <c r="CS30" s="26"/>
      <c r="CT30" s="44">
        <v>0</v>
      </c>
      <c r="CU30" s="44">
        <v>1</v>
      </c>
      <c r="CV30" s="44">
        <v>0</v>
      </c>
      <c r="CW30" s="44">
        <v>0</v>
      </c>
      <c r="CX30" s="44">
        <v>1</v>
      </c>
      <c r="CY30" s="44">
        <v>0</v>
      </c>
      <c r="CZ30" s="44">
        <v>0</v>
      </c>
      <c r="DA30" s="44">
        <v>0</v>
      </c>
      <c r="DB30" s="44">
        <v>0</v>
      </c>
      <c r="DC30" s="44">
        <v>0</v>
      </c>
      <c r="DD30" s="29">
        <f t="shared" si="0"/>
        <v>2</v>
      </c>
    </row>
    <row r="31" spans="1:108" x14ac:dyDescent="0.35">
      <c r="A31" s="74" t="s">
        <v>124</v>
      </c>
      <c r="B31" s="91">
        <v>1.8880504993388993</v>
      </c>
      <c r="C31" s="22" t="s">
        <v>275</v>
      </c>
      <c r="D31" s="100">
        <v>5</v>
      </c>
      <c r="E31" s="101" t="s">
        <v>82</v>
      </c>
      <c r="F31" s="99">
        <v>13</v>
      </c>
      <c r="G31" s="101" t="s">
        <v>97</v>
      </c>
      <c r="H31" s="42">
        <v>30</v>
      </c>
      <c r="I31" s="45">
        <v>1</v>
      </c>
      <c r="J31" s="44">
        <v>1</v>
      </c>
      <c r="K31" s="45">
        <v>5</v>
      </c>
      <c r="L31" s="44">
        <v>5</v>
      </c>
      <c r="M31" s="31"/>
      <c r="N31" s="44">
        <v>3</v>
      </c>
      <c r="O31" s="46"/>
      <c r="P31" s="44">
        <v>8</v>
      </c>
      <c r="Q31" s="44">
        <v>2</v>
      </c>
      <c r="R31" s="44" t="s">
        <v>170</v>
      </c>
      <c r="S31" s="44">
        <v>2</v>
      </c>
      <c r="T31" s="31" t="s">
        <v>185</v>
      </c>
      <c r="U31" s="44">
        <v>1</v>
      </c>
      <c r="V31" s="31" t="s">
        <v>187</v>
      </c>
      <c r="W31" s="31"/>
      <c r="X31" s="44">
        <v>2</v>
      </c>
      <c r="Y31" s="31"/>
      <c r="Z31" s="44">
        <v>3</v>
      </c>
      <c r="AA31" s="31"/>
      <c r="AB31" s="44">
        <v>3</v>
      </c>
      <c r="AC31" s="31" t="s">
        <v>201</v>
      </c>
      <c r="AD31" s="31" t="s">
        <v>213</v>
      </c>
      <c r="AE31" s="55">
        <v>20</v>
      </c>
      <c r="AF31" s="44" t="s">
        <v>253</v>
      </c>
      <c r="AG31" s="49"/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44"/>
      <c r="AP31" s="44">
        <v>0</v>
      </c>
      <c r="AQ31" s="44">
        <v>0</v>
      </c>
      <c r="AR31" s="44">
        <v>1</v>
      </c>
      <c r="AS31" s="44">
        <v>0</v>
      </c>
      <c r="AT31" s="44">
        <v>0</v>
      </c>
      <c r="AU31" s="44">
        <v>0</v>
      </c>
      <c r="AV31" s="31"/>
      <c r="AW31" s="46"/>
      <c r="AX31" s="44">
        <v>0</v>
      </c>
      <c r="AY31" s="44">
        <v>0</v>
      </c>
      <c r="AZ31" s="44">
        <v>1</v>
      </c>
      <c r="BA31" s="44">
        <v>1</v>
      </c>
      <c r="BB31" s="44">
        <v>0</v>
      </c>
      <c r="BC31" s="44">
        <v>0</v>
      </c>
      <c r="BD31" s="44">
        <v>0</v>
      </c>
      <c r="BE31" s="44">
        <v>0</v>
      </c>
      <c r="BF31" s="44">
        <v>1</v>
      </c>
      <c r="BG31" s="44">
        <v>0</v>
      </c>
      <c r="BH31" s="44">
        <v>0</v>
      </c>
      <c r="BI31" s="44">
        <v>0</v>
      </c>
      <c r="BJ31" s="31">
        <v>1</v>
      </c>
      <c r="BK31" s="53" t="s">
        <v>225</v>
      </c>
      <c r="BL31" s="46"/>
      <c r="BM31" s="76" t="s">
        <v>240</v>
      </c>
      <c r="BN31" s="78"/>
      <c r="BO31" s="77">
        <v>16</v>
      </c>
      <c r="BP31" s="22" t="s">
        <v>275</v>
      </c>
      <c r="BQ31" s="22">
        <v>16</v>
      </c>
      <c r="BR31" s="22" t="s">
        <v>275</v>
      </c>
      <c r="BS31" s="70">
        <v>13</v>
      </c>
      <c r="BT31" s="22" t="s">
        <v>276</v>
      </c>
      <c r="BU31" s="22">
        <v>7</v>
      </c>
      <c r="BV31" s="22" t="s">
        <v>253</v>
      </c>
      <c r="BW31" s="73">
        <f t="shared" si="1"/>
        <v>56.25</v>
      </c>
      <c r="BX31" s="79" t="s">
        <v>309</v>
      </c>
      <c r="BY31" s="11"/>
      <c r="BZ31" s="81">
        <v>17</v>
      </c>
      <c r="CA31" s="30" t="s">
        <v>288</v>
      </c>
      <c r="CB31" s="22">
        <v>16</v>
      </c>
      <c r="CC31" s="22" t="s">
        <v>291</v>
      </c>
      <c r="CD31" s="22">
        <v>13</v>
      </c>
      <c r="CE31" s="22" t="s">
        <v>278</v>
      </c>
      <c r="CF31" s="22">
        <v>5</v>
      </c>
      <c r="CG31" s="22" t="s">
        <v>289</v>
      </c>
      <c r="CH31" s="22">
        <v>12</v>
      </c>
      <c r="CI31" s="22" t="s">
        <v>311</v>
      </c>
      <c r="CJ31" s="26"/>
      <c r="CK31" s="22">
        <v>13</v>
      </c>
      <c r="CL31" s="22" t="s">
        <v>301</v>
      </c>
      <c r="CM31" s="22">
        <v>14</v>
      </c>
      <c r="CN31" s="22" t="s">
        <v>299</v>
      </c>
      <c r="CO31" s="22">
        <v>13</v>
      </c>
      <c r="CP31" s="22" t="s">
        <v>301</v>
      </c>
      <c r="CQ31" s="22">
        <v>14</v>
      </c>
      <c r="CR31" s="21" t="s">
        <v>299</v>
      </c>
      <c r="CS31" s="26"/>
      <c r="CT31" s="44">
        <v>1</v>
      </c>
      <c r="CU31" s="44">
        <v>1</v>
      </c>
      <c r="CV31" s="44">
        <v>1</v>
      </c>
      <c r="CW31" s="44">
        <v>0</v>
      </c>
      <c r="CX31" s="44">
        <v>0</v>
      </c>
      <c r="CY31" s="44">
        <v>0</v>
      </c>
      <c r="CZ31" s="44">
        <v>0</v>
      </c>
      <c r="DA31" s="44">
        <v>1</v>
      </c>
      <c r="DB31" s="44">
        <v>1</v>
      </c>
      <c r="DC31" s="44">
        <v>0</v>
      </c>
      <c r="DD31" s="31">
        <f t="shared" si="0"/>
        <v>5</v>
      </c>
    </row>
    <row r="32" spans="1:108" x14ac:dyDescent="0.35">
      <c r="A32" s="74" t="s">
        <v>125</v>
      </c>
      <c r="B32" s="91">
        <v>2.7187570626535686</v>
      </c>
      <c r="C32" s="22" t="s">
        <v>276</v>
      </c>
      <c r="D32" s="100">
        <v>0</v>
      </c>
      <c r="E32" s="99" t="s">
        <v>68</v>
      </c>
      <c r="F32" s="99">
        <v>17</v>
      </c>
      <c r="G32" s="99" t="s">
        <v>73</v>
      </c>
      <c r="H32" s="42">
        <v>32</v>
      </c>
      <c r="I32" s="45">
        <v>2</v>
      </c>
      <c r="J32" s="44">
        <v>2</v>
      </c>
      <c r="K32" s="45">
        <v>4</v>
      </c>
      <c r="L32" s="44">
        <v>1</v>
      </c>
      <c r="M32" s="31"/>
      <c r="N32" s="44">
        <v>1</v>
      </c>
      <c r="O32" s="46"/>
      <c r="P32" s="44">
        <v>8</v>
      </c>
      <c r="Q32" s="44">
        <v>3</v>
      </c>
      <c r="R32" s="44"/>
      <c r="S32" s="44">
        <v>4</v>
      </c>
      <c r="T32" s="31" t="s">
        <v>167</v>
      </c>
      <c r="U32" s="44">
        <v>2</v>
      </c>
      <c r="V32" s="31"/>
      <c r="W32" s="31"/>
      <c r="X32" s="44">
        <v>1</v>
      </c>
      <c r="Y32" s="31"/>
      <c r="Z32" s="44">
        <v>3</v>
      </c>
      <c r="AA32" s="31"/>
      <c r="AB32" s="44">
        <v>7</v>
      </c>
      <c r="AC32" s="31"/>
      <c r="AD32" s="31"/>
      <c r="AE32" s="42">
        <v>21.7</v>
      </c>
      <c r="AF32" s="44" t="s">
        <v>253</v>
      </c>
      <c r="AG32" s="49"/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44"/>
      <c r="AP32" s="44">
        <v>0</v>
      </c>
      <c r="AQ32" s="44">
        <v>0</v>
      </c>
      <c r="AR32" s="44">
        <v>1</v>
      </c>
      <c r="AS32" s="44">
        <v>0</v>
      </c>
      <c r="AT32" s="44">
        <v>0</v>
      </c>
      <c r="AU32" s="44">
        <v>0</v>
      </c>
      <c r="AV32" s="31"/>
      <c r="AW32" s="46"/>
      <c r="AX32" s="44">
        <v>0</v>
      </c>
      <c r="AY32" s="44">
        <v>0</v>
      </c>
      <c r="AZ32" s="44">
        <v>1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1</v>
      </c>
      <c r="BJ32" s="31"/>
      <c r="BK32" s="51"/>
      <c r="BL32" s="46"/>
      <c r="BM32" s="76" t="s">
        <v>241</v>
      </c>
      <c r="BN32" s="78"/>
      <c r="BO32" s="77">
        <v>11</v>
      </c>
      <c r="BP32" s="22" t="s">
        <v>276</v>
      </c>
      <c r="BQ32" s="22">
        <v>16</v>
      </c>
      <c r="BR32" s="22" t="s">
        <v>275</v>
      </c>
      <c r="BS32" s="70">
        <v>17</v>
      </c>
      <c r="BT32" s="22" t="s">
        <v>275</v>
      </c>
      <c r="BU32" s="22">
        <v>18</v>
      </c>
      <c r="BV32" s="22" t="s">
        <v>275</v>
      </c>
      <c r="BW32" s="73">
        <f t="shared" si="1"/>
        <v>-63.636363636363633</v>
      </c>
      <c r="BX32" s="80" t="s">
        <v>310</v>
      </c>
      <c r="BY32" s="11"/>
      <c r="BZ32" s="77">
        <v>13</v>
      </c>
      <c r="CA32" s="22" t="s">
        <v>278</v>
      </c>
      <c r="CB32" s="22">
        <v>16</v>
      </c>
      <c r="CC32" s="22" t="s">
        <v>291</v>
      </c>
      <c r="CD32" s="22">
        <v>17</v>
      </c>
      <c r="CE32" s="22" t="s">
        <v>295</v>
      </c>
      <c r="CF32" s="22">
        <v>15</v>
      </c>
      <c r="CG32" s="22" t="s">
        <v>291</v>
      </c>
      <c r="CH32" s="22">
        <v>-3</v>
      </c>
      <c r="CI32" s="80" t="s">
        <v>310</v>
      </c>
      <c r="CJ32" s="26"/>
      <c r="CK32" s="22">
        <v>17</v>
      </c>
      <c r="CL32" s="22" t="s">
        <v>299</v>
      </c>
      <c r="CM32" s="22">
        <v>14</v>
      </c>
      <c r="CN32" s="22" t="s">
        <v>299</v>
      </c>
      <c r="CO32" s="22">
        <v>13</v>
      </c>
      <c r="CP32" s="22" t="s">
        <v>301</v>
      </c>
      <c r="CQ32" s="22">
        <v>16</v>
      </c>
      <c r="CR32" s="21" t="s">
        <v>299</v>
      </c>
      <c r="CS32" s="26"/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  <c r="DB32" s="44">
        <v>0</v>
      </c>
      <c r="DC32" s="44">
        <v>0</v>
      </c>
      <c r="DD32" s="33">
        <f t="shared" si="0"/>
        <v>0</v>
      </c>
    </row>
    <row r="33" spans="1:108" x14ac:dyDescent="0.35">
      <c r="A33" s="74" t="s">
        <v>126</v>
      </c>
      <c r="B33" s="91">
        <v>1.4555620020684954</v>
      </c>
      <c r="C33" s="22" t="s">
        <v>275</v>
      </c>
      <c r="D33" s="100">
        <v>0</v>
      </c>
      <c r="E33" s="101" t="s">
        <v>80</v>
      </c>
      <c r="F33" s="99">
        <v>24</v>
      </c>
      <c r="G33" s="101" t="s">
        <v>90</v>
      </c>
      <c r="H33" s="42">
        <v>41</v>
      </c>
      <c r="I33" s="45">
        <v>2</v>
      </c>
      <c r="J33" s="44">
        <v>2</v>
      </c>
      <c r="K33" s="45">
        <v>4</v>
      </c>
      <c r="L33" s="44">
        <v>4</v>
      </c>
      <c r="M33" s="31"/>
      <c r="N33" s="44">
        <v>3</v>
      </c>
      <c r="O33" s="46"/>
      <c r="P33" s="44">
        <v>8</v>
      </c>
      <c r="Q33" s="44">
        <v>3</v>
      </c>
      <c r="R33" s="44"/>
      <c r="S33" s="44">
        <v>4</v>
      </c>
      <c r="T33" s="31" t="s">
        <v>163</v>
      </c>
      <c r="U33" s="44">
        <v>2</v>
      </c>
      <c r="V33" s="31"/>
      <c r="W33" s="31"/>
      <c r="X33" s="44">
        <v>3</v>
      </c>
      <c r="Y33" s="31"/>
      <c r="Z33" s="44">
        <v>4</v>
      </c>
      <c r="AA33" s="31"/>
      <c r="AB33" s="44">
        <v>4</v>
      </c>
      <c r="AC33" s="31" t="s">
        <v>196</v>
      </c>
      <c r="AD33" s="31" t="s">
        <v>197</v>
      </c>
      <c r="AE33" s="55">
        <v>19</v>
      </c>
      <c r="AF33" s="44" t="s">
        <v>253</v>
      </c>
      <c r="AG33" s="49"/>
      <c r="AH33" s="31">
        <v>0</v>
      </c>
      <c r="AI33" s="31">
        <v>1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44"/>
      <c r="AP33" s="44">
        <v>0</v>
      </c>
      <c r="AQ33" s="44">
        <v>0</v>
      </c>
      <c r="AR33" s="44">
        <v>0</v>
      </c>
      <c r="AS33" s="44">
        <v>1</v>
      </c>
      <c r="AT33" s="44">
        <v>0</v>
      </c>
      <c r="AU33" s="44">
        <v>0</v>
      </c>
      <c r="AV33" s="31"/>
      <c r="AW33" s="46"/>
      <c r="AX33" s="44">
        <v>0</v>
      </c>
      <c r="AY33" s="44">
        <v>0</v>
      </c>
      <c r="AZ33" s="44">
        <v>1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31"/>
      <c r="BK33" s="51"/>
      <c r="BL33" s="46"/>
      <c r="BM33" s="76" t="s">
        <v>241</v>
      </c>
      <c r="BN33" s="78"/>
      <c r="BO33" s="77">
        <v>15</v>
      </c>
      <c r="BP33" s="22" t="s">
        <v>275</v>
      </c>
      <c r="BQ33" s="22">
        <v>18</v>
      </c>
      <c r="BR33" s="22" t="s">
        <v>275</v>
      </c>
      <c r="BS33" s="70">
        <v>15</v>
      </c>
      <c r="BT33" s="22" t="s">
        <v>275</v>
      </c>
      <c r="BU33" s="22">
        <v>13</v>
      </c>
      <c r="BV33" s="22" t="s">
        <v>276</v>
      </c>
      <c r="BW33" s="73">
        <f t="shared" si="1"/>
        <v>13.333333333333334</v>
      </c>
      <c r="BX33" s="80" t="s">
        <v>310</v>
      </c>
      <c r="BY33" s="11"/>
      <c r="BZ33" s="81">
        <v>16</v>
      </c>
      <c r="CA33" s="30" t="s">
        <v>288</v>
      </c>
      <c r="CB33" s="22">
        <v>15</v>
      </c>
      <c r="CC33" s="22" t="s">
        <v>291</v>
      </c>
      <c r="CD33" s="22">
        <v>16</v>
      </c>
      <c r="CE33" s="22" t="s">
        <v>295</v>
      </c>
      <c r="CF33" s="22">
        <v>12</v>
      </c>
      <c r="CG33" s="22" t="s">
        <v>278</v>
      </c>
      <c r="CH33" s="22">
        <v>4</v>
      </c>
      <c r="CI33" s="80" t="s">
        <v>310</v>
      </c>
      <c r="CJ33" s="26"/>
      <c r="CK33" s="22">
        <v>24</v>
      </c>
      <c r="CL33" s="22" t="s">
        <v>299</v>
      </c>
      <c r="CM33" s="22">
        <v>15</v>
      </c>
      <c r="CN33" s="22" t="s">
        <v>299</v>
      </c>
      <c r="CO33" s="22">
        <v>12</v>
      </c>
      <c r="CP33" s="22" t="s">
        <v>302</v>
      </c>
      <c r="CQ33" s="22">
        <v>18</v>
      </c>
      <c r="CR33" s="21" t="s">
        <v>299</v>
      </c>
      <c r="CS33" s="26"/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  <c r="DB33" s="44">
        <v>0</v>
      </c>
      <c r="DC33" s="44">
        <v>0</v>
      </c>
      <c r="DD33" s="33">
        <f t="shared" si="0"/>
        <v>0</v>
      </c>
    </row>
    <row r="34" spans="1:108" x14ac:dyDescent="0.35">
      <c r="A34" s="74" t="s">
        <v>127</v>
      </c>
      <c r="B34" s="91">
        <v>1.6165474500312902</v>
      </c>
      <c r="C34" s="22" t="s">
        <v>275</v>
      </c>
      <c r="D34" s="100">
        <v>1</v>
      </c>
      <c r="E34" s="101" t="s">
        <v>83</v>
      </c>
      <c r="F34" s="99">
        <v>20</v>
      </c>
      <c r="G34" s="101" t="s">
        <v>97</v>
      </c>
      <c r="H34" s="42">
        <v>19</v>
      </c>
      <c r="I34" s="45">
        <v>1</v>
      </c>
      <c r="J34" s="44">
        <v>1</v>
      </c>
      <c r="K34" s="45">
        <v>3</v>
      </c>
      <c r="L34" s="44">
        <v>6</v>
      </c>
      <c r="M34" s="31"/>
      <c r="N34" s="44">
        <v>4</v>
      </c>
      <c r="O34" s="46"/>
      <c r="P34" s="44">
        <v>8</v>
      </c>
      <c r="Q34" s="44">
        <v>3</v>
      </c>
      <c r="R34" s="44"/>
      <c r="S34" s="44">
        <v>4</v>
      </c>
      <c r="T34" s="31" t="s">
        <v>163</v>
      </c>
      <c r="U34" s="44">
        <v>2</v>
      </c>
      <c r="V34" s="31"/>
      <c r="W34" s="31"/>
      <c r="X34" s="44">
        <v>2</v>
      </c>
      <c r="Y34" s="31"/>
      <c r="Z34" s="44">
        <v>4</v>
      </c>
      <c r="AA34" s="31"/>
      <c r="AB34" s="44">
        <v>1</v>
      </c>
      <c r="AC34" s="31"/>
      <c r="AD34" s="31" t="s">
        <v>197</v>
      </c>
      <c r="AE34" s="42">
        <v>29.2</v>
      </c>
      <c r="AF34" s="44" t="s">
        <v>254</v>
      </c>
      <c r="AG34" s="49"/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44"/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31"/>
      <c r="AW34" s="46"/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1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31"/>
      <c r="BK34" s="51"/>
      <c r="BL34" s="46"/>
      <c r="BM34" s="76" t="s">
        <v>240</v>
      </c>
      <c r="BN34" s="78"/>
      <c r="BO34" s="77">
        <v>18</v>
      </c>
      <c r="BP34" s="22" t="s">
        <v>275</v>
      </c>
      <c r="BQ34" s="22">
        <v>18</v>
      </c>
      <c r="BR34" s="22" t="s">
        <v>275</v>
      </c>
      <c r="BS34" s="70">
        <v>17</v>
      </c>
      <c r="BT34" s="22" t="s">
        <v>275</v>
      </c>
      <c r="BU34" s="22">
        <v>15</v>
      </c>
      <c r="BV34" s="22" t="s">
        <v>275</v>
      </c>
      <c r="BW34" s="73">
        <f t="shared" si="1"/>
        <v>16.666666666666664</v>
      </c>
      <c r="BX34" s="80" t="s">
        <v>310</v>
      </c>
      <c r="BY34" s="11"/>
      <c r="BZ34" s="81">
        <v>17</v>
      </c>
      <c r="CA34" s="30" t="s">
        <v>285</v>
      </c>
      <c r="CB34" s="22">
        <v>18</v>
      </c>
      <c r="CC34" s="22" t="s">
        <v>291</v>
      </c>
      <c r="CD34" s="22">
        <v>16</v>
      </c>
      <c r="CE34" s="22" t="s">
        <v>247</v>
      </c>
      <c r="CF34" s="22">
        <v>14</v>
      </c>
      <c r="CG34" s="22" t="s">
        <v>247</v>
      </c>
      <c r="CH34" s="22">
        <v>3</v>
      </c>
      <c r="CI34" s="80" t="s">
        <v>310</v>
      </c>
      <c r="CJ34" s="26"/>
      <c r="CK34" s="22">
        <v>20</v>
      </c>
      <c r="CL34" s="22" t="s">
        <v>299</v>
      </c>
      <c r="CM34" s="22">
        <v>22</v>
      </c>
      <c r="CN34" s="22" t="s">
        <v>299</v>
      </c>
      <c r="CO34" s="22">
        <v>24</v>
      </c>
      <c r="CP34" s="22" t="s">
        <v>299</v>
      </c>
      <c r="CQ34" s="22">
        <v>18</v>
      </c>
      <c r="CR34" s="21" t="s">
        <v>299</v>
      </c>
      <c r="CS34" s="26"/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  <c r="DB34" s="44">
        <v>1</v>
      </c>
      <c r="DC34" s="44">
        <v>0</v>
      </c>
      <c r="DD34" s="32">
        <f t="shared" si="0"/>
        <v>1</v>
      </c>
    </row>
    <row r="35" spans="1:108" x14ac:dyDescent="0.35">
      <c r="A35" s="74" t="s">
        <v>128</v>
      </c>
      <c r="B35" s="91">
        <v>2.2044959117486997</v>
      </c>
      <c r="C35" s="22" t="s">
        <v>276</v>
      </c>
      <c r="D35" s="100">
        <v>1</v>
      </c>
      <c r="E35" s="99" t="s">
        <v>79</v>
      </c>
      <c r="F35" s="99">
        <v>21</v>
      </c>
      <c r="G35" s="99" t="s">
        <v>89</v>
      </c>
      <c r="H35" s="42">
        <v>45</v>
      </c>
      <c r="I35" s="45">
        <v>1</v>
      </c>
      <c r="J35" s="44">
        <v>1</v>
      </c>
      <c r="K35" s="45">
        <v>5</v>
      </c>
      <c r="L35" s="44">
        <v>1</v>
      </c>
      <c r="M35" s="31"/>
      <c r="N35" s="44">
        <v>2</v>
      </c>
      <c r="O35" s="46"/>
      <c r="P35" s="44">
        <v>6</v>
      </c>
      <c r="Q35" s="44">
        <v>3</v>
      </c>
      <c r="R35" s="44"/>
      <c r="S35" s="44">
        <v>4</v>
      </c>
      <c r="T35" s="31" t="s">
        <v>167</v>
      </c>
      <c r="U35" s="44">
        <v>2</v>
      </c>
      <c r="V35" s="31"/>
      <c r="W35" s="31"/>
      <c r="X35" s="44">
        <v>1</v>
      </c>
      <c r="Y35" s="31"/>
      <c r="Z35" s="44">
        <v>5</v>
      </c>
      <c r="AA35" s="31"/>
      <c r="AB35" s="44">
        <v>1</v>
      </c>
      <c r="AC35" s="31" t="s">
        <v>201</v>
      </c>
      <c r="AD35" s="31" t="s">
        <v>197</v>
      </c>
      <c r="AE35" s="42">
        <v>18.5</v>
      </c>
      <c r="AF35" s="44" t="s">
        <v>253</v>
      </c>
      <c r="AG35" s="49"/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44"/>
      <c r="AP35" s="44">
        <v>0</v>
      </c>
      <c r="AQ35" s="44">
        <v>0</v>
      </c>
      <c r="AR35" s="44">
        <v>1</v>
      </c>
      <c r="AS35" s="44">
        <v>0</v>
      </c>
      <c r="AT35" s="44">
        <v>0</v>
      </c>
      <c r="AU35" s="44">
        <v>0</v>
      </c>
      <c r="AV35" s="48" t="s">
        <v>222</v>
      </c>
      <c r="AW35" s="46"/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1</v>
      </c>
      <c r="BH35" s="44">
        <v>0</v>
      </c>
      <c r="BI35" s="44">
        <v>1</v>
      </c>
      <c r="BJ35" s="31">
        <v>1</v>
      </c>
      <c r="BK35" s="51" t="s">
        <v>226</v>
      </c>
      <c r="BL35" s="46"/>
      <c r="BM35" s="76" t="s">
        <v>239</v>
      </c>
      <c r="BN35" s="78"/>
      <c r="BO35" s="77">
        <v>9</v>
      </c>
      <c r="BP35" s="22" t="s">
        <v>276</v>
      </c>
      <c r="BQ35" s="22">
        <v>8</v>
      </c>
      <c r="BR35" s="22" t="s">
        <v>276</v>
      </c>
      <c r="BS35" s="70">
        <v>6</v>
      </c>
      <c r="BT35" s="22" t="s">
        <v>253</v>
      </c>
      <c r="BU35" s="22">
        <v>4</v>
      </c>
      <c r="BV35" s="22" t="s">
        <v>253</v>
      </c>
      <c r="BW35" s="73">
        <f t="shared" si="1"/>
        <v>55.555555555555557</v>
      </c>
      <c r="BX35" s="79" t="s">
        <v>309</v>
      </c>
      <c r="BY35" s="11"/>
      <c r="BZ35" s="77">
        <v>10</v>
      </c>
      <c r="CA35" s="22" t="s">
        <v>278</v>
      </c>
      <c r="CB35" s="22">
        <v>5</v>
      </c>
      <c r="CC35" s="22" t="s">
        <v>289</v>
      </c>
      <c r="CD35" s="22">
        <v>4</v>
      </c>
      <c r="CE35" s="22" t="s">
        <v>292</v>
      </c>
      <c r="CF35" s="22">
        <v>2</v>
      </c>
      <c r="CG35" s="22" t="s">
        <v>224</v>
      </c>
      <c r="CH35" s="22">
        <v>8</v>
      </c>
      <c r="CI35" s="22" t="s">
        <v>311</v>
      </c>
      <c r="CJ35" s="26"/>
      <c r="CK35" s="22">
        <v>21</v>
      </c>
      <c r="CL35" s="22" t="s">
        <v>299</v>
      </c>
      <c r="CM35" s="22">
        <v>18</v>
      </c>
      <c r="CN35" s="22" t="s">
        <v>299</v>
      </c>
      <c r="CO35" s="22">
        <v>14</v>
      </c>
      <c r="CP35" s="22" t="s">
        <v>299</v>
      </c>
      <c r="CQ35" s="22">
        <v>10</v>
      </c>
      <c r="CR35" s="21" t="s">
        <v>301</v>
      </c>
      <c r="CS35" s="26"/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1</v>
      </c>
      <c r="DA35" s="44">
        <v>0</v>
      </c>
      <c r="DB35" s="44">
        <v>0</v>
      </c>
      <c r="DC35" s="44">
        <v>0</v>
      </c>
      <c r="DD35" s="32">
        <f t="shared" si="0"/>
        <v>1</v>
      </c>
    </row>
    <row r="36" spans="1:108" x14ac:dyDescent="0.35">
      <c r="A36" s="74" t="s">
        <v>129</v>
      </c>
      <c r="B36" s="91">
        <v>2.9298822740830026</v>
      </c>
      <c r="C36" s="22" t="s">
        <v>275</v>
      </c>
      <c r="D36" s="100">
        <v>2</v>
      </c>
      <c r="E36" s="101" t="s">
        <v>80</v>
      </c>
      <c r="F36" s="99">
        <v>20</v>
      </c>
      <c r="G36" s="101" t="s">
        <v>93</v>
      </c>
      <c r="H36" s="42">
        <v>37</v>
      </c>
      <c r="I36" s="45">
        <v>1</v>
      </c>
      <c r="J36" s="44">
        <v>1</v>
      </c>
      <c r="K36" s="45">
        <v>3</v>
      </c>
      <c r="L36" s="44">
        <v>1</v>
      </c>
      <c r="M36" s="51"/>
      <c r="N36" s="44">
        <v>2</v>
      </c>
      <c r="O36" s="46"/>
      <c r="P36" s="44">
        <v>7</v>
      </c>
      <c r="Q36" s="44">
        <v>2</v>
      </c>
      <c r="R36" s="44" t="s">
        <v>173</v>
      </c>
      <c r="S36" s="44">
        <v>4</v>
      </c>
      <c r="T36" s="31" t="s">
        <v>189</v>
      </c>
      <c r="U36" s="44">
        <v>2</v>
      </c>
      <c r="V36" s="31"/>
      <c r="W36" s="31"/>
      <c r="X36" s="44">
        <v>1</v>
      </c>
      <c r="Y36" s="31"/>
      <c r="Z36" s="44">
        <v>4</v>
      </c>
      <c r="AA36" s="31"/>
      <c r="AB36" s="44">
        <v>1</v>
      </c>
      <c r="AC36" s="31"/>
      <c r="AD36" s="31"/>
      <c r="AE36" s="42">
        <v>20.8</v>
      </c>
      <c r="AF36" s="44" t="s">
        <v>253</v>
      </c>
      <c r="AG36" s="49"/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44"/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31"/>
      <c r="AW36" s="46"/>
      <c r="AX36" s="44">
        <v>1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1</v>
      </c>
      <c r="BE36" s="44">
        <v>0</v>
      </c>
      <c r="BF36" s="44">
        <v>0</v>
      </c>
      <c r="BG36" s="44">
        <v>0</v>
      </c>
      <c r="BH36" s="44">
        <v>0</v>
      </c>
      <c r="BI36" s="44">
        <v>1</v>
      </c>
      <c r="BJ36" s="31"/>
      <c r="BK36" s="51"/>
      <c r="BL36" s="46"/>
      <c r="BM36" s="76" t="s">
        <v>241</v>
      </c>
      <c r="BN36" s="78"/>
      <c r="BO36" s="77">
        <v>15</v>
      </c>
      <c r="BP36" s="22" t="s">
        <v>275</v>
      </c>
      <c r="BQ36" s="22">
        <v>17</v>
      </c>
      <c r="BR36" s="22" t="s">
        <v>275</v>
      </c>
      <c r="BS36" s="70">
        <v>13</v>
      </c>
      <c r="BT36" s="22" t="s">
        <v>275</v>
      </c>
      <c r="BU36" s="22">
        <v>10</v>
      </c>
      <c r="BV36" s="22" t="s">
        <v>276</v>
      </c>
      <c r="BW36" s="73">
        <f t="shared" si="1"/>
        <v>33.333333333333329</v>
      </c>
      <c r="BX36" s="80" t="s">
        <v>310</v>
      </c>
      <c r="BY36" s="11"/>
      <c r="BZ36" s="81">
        <v>15</v>
      </c>
      <c r="CA36" s="30" t="s">
        <v>285</v>
      </c>
      <c r="CB36" s="22">
        <v>16</v>
      </c>
      <c r="CC36" s="22" t="s">
        <v>291</v>
      </c>
      <c r="CD36" s="22">
        <v>15</v>
      </c>
      <c r="CE36" s="22" t="s">
        <v>291</v>
      </c>
      <c r="CF36" s="22">
        <v>13</v>
      </c>
      <c r="CG36" s="22" t="s">
        <v>278</v>
      </c>
      <c r="CH36" s="22">
        <v>2</v>
      </c>
      <c r="CI36" s="80" t="s">
        <v>310</v>
      </c>
      <c r="CJ36" s="26"/>
      <c r="CK36" s="22">
        <v>20</v>
      </c>
      <c r="CL36" s="22" t="s">
        <v>299</v>
      </c>
      <c r="CM36" s="22">
        <v>21</v>
      </c>
      <c r="CN36" s="22" t="s">
        <v>299</v>
      </c>
      <c r="CO36" s="22">
        <v>18</v>
      </c>
      <c r="CP36" s="22" t="s">
        <v>299</v>
      </c>
      <c r="CQ36" s="22">
        <v>13</v>
      </c>
      <c r="CR36" s="21" t="s">
        <v>301</v>
      </c>
      <c r="CS36" s="26"/>
      <c r="CT36" s="44">
        <v>0</v>
      </c>
      <c r="CU36" s="44">
        <v>0</v>
      </c>
      <c r="CV36" s="44">
        <v>0</v>
      </c>
      <c r="CW36" s="44">
        <v>0</v>
      </c>
      <c r="CX36" s="44">
        <v>1</v>
      </c>
      <c r="CY36" s="44">
        <v>0</v>
      </c>
      <c r="CZ36" s="44">
        <v>0</v>
      </c>
      <c r="DA36" s="44">
        <v>0</v>
      </c>
      <c r="DB36" s="44">
        <v>0</v>
      </c>
      <c r="DC36" s="44">
        <v>1</v>
      </c>
      <c r="DD36" s="29">
        <f t="shared" si="0"/>
        <v>2</v>
      </c>
    </row>
    <row r="37" spans="1:108" x14ac:dyDescent="0.35">
      <c r="A37" s="74" t="s">
        <v>130</v>
      </c>
      <c r="B37" s="91">
        <v>2.4451321365925112</v>
      </c>
      <c r="C37" s="22" t="s">
        <v>243</v>
      </c>
      <c r="D37" s="100">
        <v>0</v>
      </c>
      <c r="E37" s="99" t="s">
        <v>70</v>
      </c>
      <c r="F37" s="99">
        <v>24</v>
      </c>
      <c r="G37" s="99" t="s">
        <v>81</v>
      </c>
      <c r="H37" s="42">
        <v>42</v>
      </c>
      <c r="I37" s="45">
        <v>2</v>
      </c>
      <c r="J37" s="44">
        <v>2</v>
      </c>
      <c r="K37" s="45">
        <v>3</v>
      </c>
      <c r="L37" s="44">
        <v>5</v>
      </c>
      <c r="M37" s="48"/>
      <c r="N37" s="44">
        <v>2</v>
      </c>
      <c r="O37" s="46"/>
      <c r="P37" s="44">
        <v>4</v>
      </c>
      <c r="Q37" s="44">
        <v>3</v>
      </c>
      <c r="R37" s="44"/>
      <c r="S37" s="44">
        <v>5</v>
      </c>
      <c r="T37" s="31"/>
      <c r="U37" s="44">
        <v>2</v>
      </c>
      <c r="V37" s="31"/>
      <c r="W37" s="31"/>
      <c r="X37" s="44">
        <v>1</v>
      </c>
      <c r="Y37" s="31"/>
      <c r="Z37" s="44">
        <v>6</v>
      </c>
      <c r="AA37" s="31"/>
      <c r="AB37" s="44">
        <v>4</v>
      </c>
      <c r="AC37" s="31"/>
      <c r="AD37" s="31"/>
      <c r="AE37" s="55">
        <v>21</v>
      </c>
      <c r="AF37" s="44" t="s">
        <v>253</v>
      </c>
      <c r="AG37" s="49"/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44"/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31"/>
      <c r="AW37" s="46"/>
      <c r="AX37" s="44">
        <v>0</v>
      </c>
      <c r="AY37" s="44">
        <v>0</v>
      </c>
      <c r="AZ37" s="44">
        <v>1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1</v>
      </c>
      <c r="BG37" s="44">
        <v>0</v>
      </c>
      <c r="BH37" s="44">
        <v>0</v>
      </c>
      <c r="BI37" s="44">
        <v>0</v>
      </c>
      <c r="BJ37" s="31"/>
      <c r="BK37" s="51"/>
      <c r="BL37" s="46"/>
      <c r="BM37" s="76" t="s">
        <v>241</v>
      </c>
      <c r="BN37" s="78"/>
      <c r="BO37" s="77">
        <v>23</v>
      </c>
      <c r="BP37" s="22" t="s">
        <v>243</v>
      </c>
      <c r="BQ37" s="22">
        <v>29</v>
      </c>
      <c r="BR37" s="22" t="s">
        <v>243</v>
      </c>
      <c r="BS37" s="70">
        <v>20</v>
      </c>
      <c r="BT37" s="22" t="s">
        <v>244</v>
      </c>
      <c r="BU37" s="22">
        <v>15</v>
      </c>
      <c r="BV37" s="22" t="s">
        <v>275</v>
      </c>
      <c r="BW37" s="73">
        <f t="shared" si="1"/>
        <v>34.782608695652172</v>
      </c>
      <c r="BX37" s="80" t="s">
        <v>310</v>
      </c>
      <c r="BY37" s="11"/>
      <c r="BZ37" s="77">
        <v>20</v>
      </c>
      <c r="CA37" s="22" t="s">
        <v>244</v>
      </c>
      <c r="CB37" s="22">
        <v>22</v>
      </c>
      <c r="CC37" s="22" t="s">
        <v>280</v>
      </c>
      <c r="CD37" s="22">
        <v>21</v>
      </c>
      <c r="CE37" s="22" t="s">
        <v>244</v>
      </c>
      <c r="CF37" s="22">
        <v>15</v>
      </c>
      <c r="CG37" s="22" t="s">
        <v>285</v>
      </c>
      <c r="CH37" s="22">
        <v>5</v>
      </c>
      <c r="CI37" s="22" t="s">
        <v>311</v>
      </c>
      <c r="CJ37" s="26"/>
      <c r="CK37" s="22">
        <v>24</v>
      </c>
      <c r="CL37" s="22" t="s">
        <v>299</v>
      </c>
      <c r="CM37" s="22">
        <v>28</v>
      </c>
      <c r="CN37" s="22" t="s">
        <v>298</v>
      </c>
      <c r="CO37" s="22">
        <v>30</v>
      </c>
      <c r="CP37" s="22" t="s">
        <v>298</v>
      </c>
      <c r="CQ37" s="22">
        <v>20</v>
      </c>
      <c r="CR37" s="21" t="s">
        <v>299</v>
      </c>
      <c r="CS37" s="26"/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  <c r="DB37" s="44">
        <v>0</v>
      </c>
      <c r="DC37" s="44">
        <v>0</v>
      </c>
      <c r="DD37" s="33">
        <f t="shared" si="0"/>
        <v>0</v>
      </c>
    </row>
    <row r="38" spans="1:108" x14ac:dyDescent="0.35">
      <c r="A38" s="74" t="s">
        <v>131</v>
      </c>
      <c r="B38" s="91">
        <v>2.088624832852449</v>
      </c>
      <c r="C38" s="22" t="s">
        <v>243</v>
      </c>
      <c r="D38" s="100">
        <v>1</v>
      </c>
      <c r="E38" s="101" t="s">
        <v>70</v>
      </c>
      <c r="F38" s="99">
        <v>21</v>
      </c>
      <c r="G38" s="101" t="s">
        <v>77</v>
      </c>
      <c r="H38" s="42">
        <v>21</v>
      </c>
      <c r="I38" s="45">
        <v>2</v>
      </c>
      <c r="J38" s="44">
        <v>1</v>
      </c>
      <c r="K38" s="45">
        <v>4</v>
      </c>
      <c r="L38" s="44">
        <v>6</v>
      </c>
      <c r="M38" s="31"/>
      <c r="N38" s="44">
        <v>6</v>
      </c>
      <c r="O38" s="46"/>
      <c r="P38" s="44">
        <v>5</v>
      </c>
      <c r="Q38" s="44">
        <v>2</v>
      </c>
      <c r="R38" s="44"/>
      <c r="S38" s="44">
        <v>3</v>
      </c>
      <c r="T38" s="31" t="s">
        <v>168</v>
      </c>
      <c r="U38" s="44">
        <v>2</v>
      </c>
      <c r="V38" s="31"/>
      <c r="W38" s="31"/>
      <c r="X38" s="44">
        <v>6</v>
      </c>
      <c r="Y38" s="31"/>
      <c r="Z38" s="44">
        <v>1</v>
      </c>
      <c r="AA38" s="31"/>
      <c r="AB38" s="44">
        <v>6</v>
      </c>
      <c r="AC38" s="31" t="s">
        <v>214</v>
      </c>
      <c r="AD38" s="57" t="s">
        <v>215</v>
      </c>
      <c r="AE38" s="42">
        <v>19.5</v>
      </c>
      <c r="AF38" s="44" t="s">
        <v>253</v>
      </c>
      <c r="AG38" s="49"/>
      <c r="AH38" s="31">
        <v>0</v>
      </c>
      <c r="AI38" s="31">
        <v>1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47"/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31"/>
      <c r="AW38" s="46"/>
      <c r="AX38" s="44">
        <v>1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31"/>
      <c r="BK38" s="51"/>
      <c r="BL38" s="46"/>
      <c r="BM38" s="76" t="s">
        <v>239</v>
      </c>
      <c r="BN38" s="78"/>
      <c r="BO38" s="77">
        <v>23</v>
      </c>
      <c r="BP38" s="22" t="s">
        <v>243</v>
      </c>
      <c r="BQ38" s="22">
        <v>9</v>
      </c>
      <c r="BR38" s="22" t="s">
        <v>276</v>
      </c>
      <c r="BS38" s="70">
        <v>12</v>
      </c>
      <c r="BT38" s="22" t="s">
        <v>276</v>
      </c>
      <c r="BU38" s="22">
        <v>6</v>
      </c>
      <c r="BV38" s="22" t="s">
        <v>253</v>
      </c>
      <c r="BW38" s="73">
        <f t="shared" si="1"/>
        <v>73.91304347826086</v>
      </c>
      <c r="BX38" s="79" t="s">
        <v>309</v>
      </c>
      <c r="BY38" s="11"/>
      <c r="BZ38" s="81">
        <v>22</v>
      </c>
      <c r="CA38" s="30" t="s">
        <v>286</v>
      </c>
      <c r="CB38" s="22">
        <v>8</v>
      </c>
      <c r="CC38" s="22" t="s">
        <v>289</v>
      </c>
      <c r="CD38" s="22">
        <v>7</v>
      </c>
      <c r="CE38" s="22" t="s">
        <v>289</v>
      </c>
      <c r="CF38" s="22">
        <v>3</v>
      </c>
      <c r="CG38" s="22" t="s">
        <v>292</v>
      </c>
      <c r="CH38" s="22">
        <v>19</v>
      </c>
      <c r="CI38" s="22" t="s">
        <v>311</v>
      </c>
      <c r="CJ38" s="26"/>
      <c r="CK38" s="22">
        <v>21</v>
      </c>
      <c r="CL38" s="22" t="s">
        <v>299</v>
      </c>
      <c r="CM38" s="22">
        <v>19</v>
      </c>
      <c r="CN38" s="22" t="s">
        <v>299</v>
      </c>
      <c r="CO38" s="22">
        <v>14</v>
      </c>
      <c r="CP38" s="22" t="s">
        <v>299</v>
      </c>
      <c r="CQ38" s="22">
        <v>10</v>
      </c>
      <c r="CR38" s="21" t="s">
        <v>301</v>
      </c>
      <c r="CS38" s="26"/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  <c r="DB38" s="44">
        <v>1</v>
      </c>
      <c r="DC38" s="44">
        <v>0</v>
      </c>
      <c r="DD38" s="32">
        <f t="shared" si="0"/>
        <v>1</v>
      </c>
    </row>
    <row r="39" spans="1:108" x14ac:dyDescent="0.35">
      <c r="A39" s="74" t="s">
        <v>132</v>
      </c>
      <c r="B39" s="91">
        <v>2.3717025378993402</v>
      </c>
      <c r="C39" s="22" t="s">
        <v>275</v>
      </c>
      <c r="D39" s="100">
        <v>0</v>
      </c>
      <c r="E39" s="101" t="s">
        <v>67</v>
      </c>
      <c r="F39" s="99">
        <v>15</v>
      </c>
      <c r="G39" s="101" t="s">
        <v>93</v>
      </c>
      <c r="H39" s="42">
        <v>33</v>
      </c>
      <c r="I39" s="45">
        <v>1</v>
      </c>
      <c r="J39" s="44">
        <v>2</v>
      </c>
      <c r="K39" s="45">
        <v>4</v>
      </c>
      <c r="L39" s="44">
        <v>4</v>
      </c>
      <c r="M39" s="31"/>
      <c r="N39" s="44">
        <v>2</v>
      </c>
      <c r="O39" s="46"/>
      <c r="P39" s="44">
        <v>8</v>
      </c>
      <c r="Q39" s="44">
        <v>1</v>
      </c>
      <c r="R39" s="44" t="s">
        <v>174</v>
      </c>
      <c r="S39" s="44">
        <v>1</v>
      </c>
      <c r="T39" s="58" t="s">
        <v>190</v>
      </c>
      <c r="U39" s="44">
        <v>2</v>
      </c>
      <c r="V39" s="31"/>
      <c r="W39" s="31"/>
      <c r="X39" s="44">
        <v>1</v>
      </c>
      <c r="Y39" s="31"/>
      <c r="Z39" s="44">
        <v>6</v>
      </c>
      <c r="AA39" s="31"/>
      <c r="AB39" s="44">
        <v>6</v>
      </c>
      <c r="AC39" s="31"/>
      <c r="AD39" s="31"/>
      <c r="AE39" s="42">
        <v>19.600000000000001</v>
      </c>
      <c r="AF39" s="44" t="s">
        <v>253</v>
      </c>
      <c r="AG39" s="49"/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44"/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31"/>
      <c r="AW39" s="46"/>
      <c r="AX39" s="44">
        <v>0</v>
      </c>
      <c r="AY39" s="44">
        <v>0</v>
      </c>
      <c r="AZ39" s="44">
        <v>1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31"/>
      <c r="BK39" s="51"/>
      <c r="BL39" s="46"/>
      <c r="BM39" s="76" t="s">
        <v>241</v>
      </c>
      <c r="BN39" s="78"/>
      <c r="BO39" s="77">
        <v>14</v>
      </c>
      <c r="BP39" s="22" t="s">
        <v>275</v>
      </c>
      <c r="BQ39" s="22">
        <v>15</v>
      </c>
      <c r="BR39" s="22" t="s">
        <v>275</v>
      </c>
      <c r="BS39" s="70">
        <v>14</v>
      </c>
      <c r="BT39" s="22" t="s">
        <v>275</v>
      </c>
      <c r="BU39" s="22">
        <v>12</v>
      </c>
      <c r="BV39" s="22" t="s">
        <v>276</v>
      </c>
      <c r="BW39" s="73">
        <f t="shared" si="1"/>
        <v>14.285714285714285</v>
      </c>
      <c r="BX39" s="80" t="s">
        <v>310</v>
      </c>
      <c r="BY39" s="11"/>
      <c r="BZ39" s="81">
        <v>15</v>
      </c>
      <c r="CA39" s="30" t="s">
        <v>288</v>
      </c>
      <c r="CB39" s="22">
        <v>16</v>
      </c>
      <c r="CC39" s="22" t="s">
        <v>291</v>
      </c>
      <c r="CD39" s="22">
        <v>15</v>
      </c>
      <c r="CE39" s="22" t="s">
        <v>295</v>
      </c>
      <c r="CF39" s="22">
        <v>13</v>
      </c>
      <c r="CG39" s="22" t="s">
        <v>278</v>
      </c>
      <c r="CH39" s="22">
        <v>12</v>
      </c>
      <c r="CI39" s="22" t="s">
        <v>311</v>
      </c>
      <c r="CJ39" s="26"/>
      <c r="CK39" s="22">
        <v>15</v>
      </c>
      <c r="CL39" s="22" t="s">
        <v>299</v>
      </c>
      <c r="CM39" s="22">
        <v>18</v>
      </c>
      <c r="CN39" s="22" t="s">
        <v>299</v>
      </c>
      <c r="CO39" s="22">
        <v>15</v>
      </c>
      <c r="CP39" s="22" t="s">
        <v>299</v>
      </c>
      <c r="CQ39" s="22">
        <v>13</v>
      </c>
      <c r="CR39" s="21" t="s">
        <v>301</v>
      </c>
      <c r="CS39" s="26"/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  <c r="DB39" s="44">
        <v>0</v>
      </c>
      <c r="DC39" s="44">
        <v>0</v>
      </c>
      <c r="DD39" s="33">
        <f t="shared" si="0"/>
        <v>0</v>
      </c>
    </row>
    <row r="40" spans="1:108" x14ac:dyDescent="0.35">
      <c r="A40" s="74" t="s">
        <v>133</v>
      </c>
      <c r="B40" s="91">
        <v>2.169209204831172</v>
      </c>
      <c r="C40" s="22" t="s">
        <v>243</v>
      </c>
      <c r="D40" s="100">
        <v>2</v>
      </c>
      <c r="E40" s="99" t="s">
        <v>84</v>
      </c>
      <c r="F40" s="99">
        <v>26</v>
      </c>
      <c r="G40" s="99" t="s">
        <v>92</v>
      </c>
      <c r="H40" s="42">
        <v>35</v>
      </c>
      <c r="I40" s="45">
        <v>2</v>
      </c>
      <c r="J40" s="44">
        <v>2</v>
      </c>
      <c r="K40" s="45">
        <v>4</v>
      </c>
      <c r="L40" s="44">
        <v>1</v>
      </c>
      <c r="M40" s="31"/>
      <c r="N40" s="44">
        <v>3</v>
      </c>
      <c r="O40" s="46"/>
      <c r="P40" s="44">
        <v>5</v>
      </c>
      <c r="Q40" s="44">
        <v>3</v>
      </c>
      <c r="R40" s="44"/>
      <c r="S40" s="44">
        <v>5</v>
      </c>
      <c r="T40" s="31"/>
      <c r="U40" s="44">
        <v>2</v>
      </c>
      <c r="V40" s="31"/>
      <c r="W40" s="31"/>
      <c r="X40" s="44">
        <v>4</v>
      </c>
      <c r="Y40" s="31"/>
      <c r="Z40" s="44">
        <v>3</v>
      </c>
      <c r="AA40" s="31"/>
      <c r="AB40" s="44">
        <v>6</v>
      </c>
      <c r="AC40" s="31" t="s">
        <v>201</v>
      </c>
      <c r="AD40" s="50" t="s">
        <v>207</v>
      </c>
      <c r="AE40" s="42">
        <v>24.5</v>
      </c>
      <c r="AF40" s="44" t="s">
        <v>256</v>
      </c>
      <c r="AG40" s="49"/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44"/>
      <c r="AP40" s="44">
        <v>1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31"/>
      <c r="AW40" s="46"/>
      <c r="AX40" s="44">
        <v>0</v>
      </c>
      <c r="AY40" s="44">
        <v>0</v>
      </c>
      <c r="AZ40" s="44">
        <v>1</v>
      </c>
      <c r="BA40" s="44">
        <v>0</v>
      </c>
      <c r="BB40" s="44">
        <v>0</v>
      </c>
      <c r="BC40" s="44">
        <v>0</v>
      </c>
      <c r="BD40" s="44">
        <v>1</v>
      </c>
      <c r="BE40" s="44">
        <v>0</v>
      </c>
      <c r="BF40" s="44">
        <v>0</v>
      </c>
      <c r="BG40" s="44">
        <v>0</v>
      </c>
      <c r="BH40" s="44">
        <v>0</v>
      </c>
      <c r="BI40" s="44">
        <v>1</v>
      </c>
      <c r="BJ40" s="31"/>
      <c r="BK40" s="51"/>
      <c r="BL40" s="46"/>
      <c r="BM40" s="76" t="s">
        <v>240</v>
      </c>
      <c r="BN40" s="78"/>
      <c r="BO40" s="77">
        <v>24</v>
      </c>
      <c r="BP40" s="22" t="s">
        <v>243</v>
      </c>
      <c r="BQ40" s="22">
        <v>18</v>
      </c>
      <c r="BR40" s="22" t="s">
        <v>275</v>
      </c>
      <c r="BS40" s="70">
        <v>13</v>
      </c>
      <c r="BT40" s="22" t="s">
        <v>276</v>
      </c>
      <c r="BU40" s="22">
        <v>9</v>
      </c>
      <c r="BV40" s="22" t="s">
        <v>276</v>
      </c>
      <c r="BW40" s="73">
        <f t="shared" si="1"/>
        <v>62.5</v>
      </c>
      <c r="BX40" s="79" t="s">
        <v>309</v>
      </c>
      <c r="BY40" s="11"/>
      <c r="BZ40" s="77">
        <v>24</v>
      </c>
      <c r="CA40" s="22" t="s">
        <v>286</v>
      </c>
      <c r="CB40" s="22">
        <v>18</v>
      </c>
      <c r="CC40" s="22" t="s">
        <v>291</v>
      </c>
      <c r="CD40" s="22">
        <v>14</v>
      </c>
      <c r="CE40" s="22" t="s">
        <v>278</v>
      </c>
      <c r="CF40" s="22">
        <v>10</v>
      </c>
      <c r="CG40" s="22" t="s">
        <v>278</v>
      </c>
      <c r="CH40" s="22">
        <v>14</v>
      </c>
      <c r="CI40" s="22" t="s">
        <v>311</v>
      </c>
      <c r="CJ40" s="26"/>
      <c r="CK40" s="22">
        <v>26</v>
      </c>
      <c r="CL40" s="22" t="s">
        <v>299</v>
      </c>
      <c r="CM40" s="22">
        <v>20</v>
      </c>
      <c r="CN40" s="22" t="s">
        <v>299</v>
      </c>
      <c r="CO40" s="22">
        <v>14</v>
      </c>
      <c r="CP40" s="22" t="s">
        <v>299</v>
      </c>
      <c r="CQ40" s="22">
        <v>13</v>
      </c>
      <c r="CR40" s="21" t="s">
        <v>301</v>
      </c>
      <c r="CS40" s="26"/>
      <c r="CT40" s="44">
        <v>0</v>
      </c>
      <c r="CU40" s="44">
        <v>0</v>
      </c>
      <c r="CV40" s="44">
        <v>0</v>
      </c>
      <c r="CW40" s="44">
        <v>1</v>
      </c>
      <c r="CX40" s="44">
        <v>0</v>
      </c>
      <c r="CY40" s="44">
        <v>0</v>
      </c>
      <c r="CZ40" s="44">
        <v>1</v>
      </c>
      <c r="DA40" s="44">
        <v>0</v>
      </c>
      <c r="DB40" s="44">
        <v>0</v>
      </c>
      <c r="DC40" s="44">
        <v>0</v>
      </c>
      <c r="DD40" s="29">
        <f t="shared" si="0"/>
        <v>2</v>
      </c>
    </row>
    <row r="41" spans="1:108" x14ac:dyDescent="0.35">
      <c r="A41" s="74" t="s">
        <v>134</v>
      </c>
      <c r="B41" s="91">
        <v>1.8099873942026388</v>
      </c>
      <c r="C41" s="22" t="s">
        <v>244</v>
      </c>
      <c r="D41" s="100">
        <v>5</v>
      </c>
      <c r="E41" s="99" t="s">
        <v>72</v>
      </c>
      <c r="F41" s="99">
        <v>22</v>
      </c>
      <c r="G41" s="99" t="s">
        <v>81</v>
      </c>
      <c r="H41" s="42">
        <v>28</v>
      </c>
      <c r="I41" s="45">
        <v>2</v>
      </c>
      <c r="J41" s="44">
        <v>1</v>
      </c>
      <c r="K41" s="45">
        <v>4</v>
      </c>
      <c r="L41" s="44">
        <v>1</v>
      </c>
      <c r="M41" s="31"/>
      <c r="N41" s="44">
        <v>3</v>
      </c>
      <c r="O41" s="46"/>
      <c r="P41" s="44">
        <v>12</v>
      </c>
      <c r="Q41" s="44">
        <v>3</v>
      </c>
      <c r="R41" s="44"/>
      <c r="S41" s="44">
        <v>4</v>
      </c>
      <c r="T41" s="31" t="s">
        <v>191</v>
      </c>
      <c r="U41" s="44">
        <v>2</v>
      </c>
      <c r="V41" s="31"/>
      <c r="W41" s="31"/>
      <c r="X41" s="44">
        <v>3</v>
      </c>
      <c r="Y41" s="31"/>
      <c r="Z41" s="44">
        <v>4</v>
      </c>
      <c r="AA41" s="31"/>
      <c r="AB41" s="44">
        <v>1</v>
      </c>
      <c r="AC41" s="31"/>
      <c r="AD41" s="31"/>
      <c r="AE41" s="55">
        <v>21</v>
      </c>
      <c r="AF41" s="44" t="s">
        <v>253</v>
      </c>
      <c r="AG41" s="49"/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44"/>
      <c r="AP41" s="44">
        <v>1</v>
      </c>
      <c r="AQ41" s="44">
        <v>0</v>
      </c>
      <c r="AR41" s="44">
        <v>0</v>
      </c>
      <c r="AS41" s="44">
        <v>1</v>
      </c>
      <c r="AT41" s="44">
        <v>0</v>
      </c>
      <c r="AU41" s="44">
        <v>0</v>
      </c>
      <c r="AV41" s="31"/>
      <c r="AW41" s="46"/>
      <c r="AX41" s="44">
        <v>1</v>
      </c>
      <c r="AY41" s="44">
        <v>0</v>
      </c>
      <c r="AZ41" s="44">
        <v>1</v>
      </c>
      <c r="BA41" s="44">
        <v>0</v>
      </c>
      <c r="BB41" s="44">
        <v>0</v>
      </c>
      <c r="BC41" s="44">
        <v>0</v>
      </c>
      <c r="BD41" s="44">
        <v>1</v>
      </c>
      <c r="BE41" s="44">
        <v>0</v>
      </c>
      <c r="BF41" s="44">
        <v>1</v>
      </c>
      <c r="BG41" s="44">
        <v>1</v>
      </c>
      <c r="BH41" s="44">
        <v>0</v>
      </c>
      <c r="BI41" s="44">
        <v>1</v>
      </c>
      <c r="BJ41" s="31"/>
      <c r="BK41" s="51"/>
      <c r="BL41" s="46"/>
      <c r="BM41" s="76" t="s">
        <v>241</v>
      </c>
      <c r="BN41" s="78"/>
      <c r="BO41" s="77">
        <v>19</v>
      </c>
      <c r="BP41" s="22" t="s">
        <v>244</v>
      </c>
      <c r="BQ41" s="22">
        <v>22</v>
      </c>
      <c r="BR41" s="22" t="s">
        <v>244</v>
      </c>
      <c r="BS41" s="70">
        <v>21</v>
      </c>
      <c r="BT41" s="22" t="s">
        <v>244</v>
      </c>
      <c r="BU41" s="22">
        <v>20</v>
      </c>
      <c r="BV41" s="22" t="s">
        <v>280</v>
      </c>
      <c r="BW41" s="73">
        <f t="shared" si="1"/>
        <v>-5.2631578947368416</v>
      </c>
      <c r="BX41" s="80" t="s">
        <v>310</v>
      </c>
      <c r="BY41" s="11"/>
      <c r="BZ41" s="77">
        <v>20</v>
      </c>
      <c r="CA41" s="22" t="s">
        <v>287</v>
      </c>
      <c r="CB41" s="22">
        <v>22</v>
      </c>
      <c r="CC41" s="22" t="s">
        <v>280</v>
      </c>
      <c r="CD41" s="22">
        <v>25</v>
      </c>
      <c r="CE41" s="22" t="s">
        <v>280</v>
      </c>
      <c r="CF41" s="22">
        <v>24</v>
      </c>
      <c r="CG41" s="22" t="s">
        <v>244</v>
      </c>
      <c r="CH41" s="22">
        <v>-4</v>
      </c>
      <c r="CI41" s="80" t="s">
        <v>310</v>
      </c>
      <c r="CJ41" s="26"/>
      <c r="CK41" s="22">
        <v>22</v>
      </c>
      <c r="CL41" s="22" t="s">
        <v>299</v>
      </c>
      <c r="CM41" s="22">
        <v>33</v>
      </c>
      <c r="CN41" s="22" t="s">
        <v>298</v>
      </c>
      <c r="CO41" s="22">
        <v>30</v>
      </c>
      <c r="CP41" s="22" t="s">
        <v>298</v>
      </c>
      <c r="CQ41" s="22">
        <v>27</v>
      </c>
      <c r="CR41" s="21" t="s">
        <v>298</v>
      </c>
      <c r="CS41" s="26"/>
      <c r="CT41" s="44">
        <v>1</v>
      </c>
      <c r="CU41" s="44">
        <v>1</v>
      </c>
      <c r="CV41" s="44">
        <v>1</v>
      </c>
      <c r="CW41" s="44">
        <v>1</v>
      </c>
      <c r="CX41" s="44">
        <v>0</v>
      </c>
      <c r="CY41" s="44">
        <v>1</v>
      </c>
      <c r="CZ41" s="44">
        <v>0</v>
      </c>
      <c r="DA41" s="44">
        <v>0</v>
      </c>
      <c r="DB41" s="44">
        <v>0</v>
      </c>
      <c r="DC41" s="44">
        <v>0</v>
      </c>
      <c r="DD41" s="31">
        <f t="shared" si="0"/>
        <v>5</v>
      </c>
    </row>
    <row r="42" spans="1:108" x14ac:dyDescent="0.35">
      <c r="A42" s="74" t="s">
        <v>135</v>
      </c>
      <c r="B42" s="91">
        <v>1.6275913801883057</v>
      </c>
      <c r="C42" s="22" t="s">
        <v>244</v>
      </c>
      <c r="D42" s="100">
        <v>0</v>
      </c>
      <c r="E42" s="99" t="s">
        <v>77</v>
      </c>
      <c r="F42" s="99">
        <v>21</v>
      </c>
      <c r="G42" s="99" t="s">
        <v>93</v>
      </c>
      <c r="H42" s="42">
        <v>22</v>
      </c>
      <c r="I42" s="45">
        <v>2</v>
      </c>
      <c r="J42" s="44">
        <v>1</v>
      </c>
      <c r="K42" s="45">
        <v>4</v>
      </c>
      <c r="L42" s="44">
        <v>5</v>
      </c>
      <c r="M42" s="48"/>
      <c r="N42" s="44">
        <v>2</v>
      </c>
      <c r="O42" s="46"/>
      <c r="P42" s="44">
        <v>6</v>
      </c>
      <c r="Q42" s="44">
        <v>3</v>
      </c>
      <c r="R42" s="44"/>
      <c r="S42" s="44">
        <v>4</v>
      </c>
      <c r="T42" s="31" t="s">
        <v>167</v>
      </c>
      <c r="U42" s="44">
        <v>2</v>
      </c>
      <c r="V42" s="31"/>
      <c r="W42" s="31"/>
      <c r="X42" s="44">
        <v>3</v>
      </c>
      <c r="Y42" s="31"/>
      <c r="Z42" s="44">
        <v>2</v>
      </c>
      <c r="AA42" s="31"/>
      <c r="AB42" s="44">
        <v>6</v>
      </c>
      <c r="AC42" s="31"/>
      <c r="AD42" s="31" t="s">
        <v>197</v>
      </c>
      <c r="AE42" s="42">
        <v>20.9</v>
      </c>
      <c r="AF42" s="44" t="s">
        <v>253</v>
      </c>
      <c r="AG42" s="49"/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44"/>
      <c r="AP42" s="44">
        <v>1</v>
      </c>
      <c r="AQ42" s="44">
        <v>1</v>
      </c>
      <c r="AR42" s="44">
        <v>1</v>
      </c>
      <c r="AS42" s="44">
        <v>1</v>
      </c>
      <c r="AT42" s="44">
        <v>0</v>
      </c>
      <c r="AU42" s="44">
        <v>0</v>
      </c>
      <c r="AV42" s="31"/>
      <c r="AW42" s="46"/>
      <c r="AX42" s="44">
        <v>0</v>
      </c>
      <c r="AY42" s="44">
        <v>1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1</v>
      </c>
      <c r="BJ42" s="31"/>
      <c r="BK42" s="51"/>
      <c r="BL42" s="46"/>
      <c r="BM42" s="76" t="s">
        <v>240</v>
      </c>
      <c r="BN42" s="78"/>
      <c r="BO42" s="77">
        <v>22</v>
      </c>
      <c r="BP42" s="22" t="s">
        <v>244</v>
      </c>
      <c r="BQ42" s="22">
        <v>17</v>
      </c>
      <c r="BR42" s="22" t="s">
        <v>275</v>
      </c>
      <c r="BS42" s="70">
        <v>12</v>
      </c>
      <c r="BT42" s="22" t="s">
        <v>276</v>
      </c>
      <c r="BU42" s="22">
        <v>10</v>
      </c>
      <c r="BV42" s="22" t="s">
        <v>276</v>
      </c>
      <c r="BW42" s="73">
        <f t="shared" si="1"/>
        <v>54.54545454545454</v>
      </c>
      <c r="BX42" s="79" t="s">
        <v>309</v>
      </c>
      <c r="BY42" s="11"/>
      <c r="BZ42" s="77">
        <v>15</v>
      </c>
      <c r="CA42" s="22" t="s">
        <v>285</v>
      </c>
      <c r="CB42" s="22">
        <v>15</v>
      </c>
      <c r="CC42" s="22" t="s">
        <v>291</v>
      </c>
      <c r="CD42" s="22">
        <v>13</v>
      </c>
      <c r="CE42" s="22" t="s">
        <v>278</v>
      </c>
      <c r="CF42" s="22">
        <v>12</v>
      </c>
      <c r="CG42" s="22" t="s">
        <v>278</v>
      </c>
      <c r="CH42" s="22">
        <v>3</v>
      </c>
      <c r="CI42" s="80" t="s">
        <v>310</v>
      </c>
      <c r="CJ42" s="26"/>
      <c r="CK42" s="22">
        <v>21</v>
      </c>
      <c r="CL42" s="22" t="s">
        <v>299</v>
      </c>
      <c r="CM42" s="22">
        <v>16</v>
      </c>
      <c r="CN42" s="22" t="s">
        <v>299</v>
      </c>
      <c r="CO42" s="22">
        <v>13</v>
      </c>
      <c r="CP42" s="22" t="s">
        <v>301</v>
      </c>
      <c r="CQ42" s="22">
        <v>10</v>
      </c>
      <c r="CR42" s="21" t="s">
        <v>301</v>
      </c>
      <c r="CS42" s="26"/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  <c r="DB42" s="44">
        <v>0</v>
      </c>
      <c r="DC42" s="44">
        <v>0</v>
      </c>
      <c r="DD42" s="33">
        <f t="shared" si="0"/>
        <v>0</v>
      </c>
    </row>
    <row r="43" spans="1:108" x14ac:dyDescent="0.35">
      <c r="A43" s="74" t="s">
        <v>136</v>
      </c>
      <c r="B43" s="91">
        <v>5.156053896669607</v>
      </c>
      <c r="C43" s="22" t="s">
        <v>276</v>
      </c>
      <c r="D43" s="100">
        <v>2</v>
      </c>
      <c r="E43" s="101" t="s">
        <v>73</v>
      </c>
      <c r="F43" s="99">
        <v>14</v>
      </c>
      <c r="G43" s="101" t="s">
        <v>73</v>
      </c>
      <c r="H43" s="42">
        <v>32</v>
      </c>
      <c r="I43" s="45">
        <v>2</v>
      </c>
      <c r="J43" s="44">
        <v>1</v>
      </c>
      <c r="K43" s="45">
        <v>5</v>
      </c>
      <c r="L43" s="44">
        <v>1</v>
      </c>
      <c r="M43" s="31"/>
      <c r="N43" s="44">
        <v>4</v>
      </c>
      <c r="O43" s="46"/>
      <c r="P43" s="44">
        <v>6</v>
      </c>
      <c r="Q43" s="44">
        <v>3</v>
      </c>
      <c r="R43" s="44"/>
      <c r="S43" s="44">
        <v>4</v>
      </c>
      <c r="T43" s="31" t="s">
        <v>168</v>
      </c>
      <c r="U43" s="44">
        <v>2</v>
      </c>
      <c r="V43" s="31"/>
      <c r="W43" s="31"/>
      <c r="X43" s="44">
        <v>1</v>
      </c>
      <c r="Y43" s="31"/>
      <c r="Z43" s="44">
        <v>4</v>
      </c>
      <c r="AA43" s="31"/>
      <c r="AB43" s="44">
        <v>1</v>
      </c>
      <c r="AC43" s="31"/>
      <c r="AD43" s="31" t="s">
        <v>197</v>
      </c>
      <c r="AE43" s="42">
        <v>21.1</v>
      </c>
      <c r="AF43" s="44" t="s">
        <v>253</v>
      </c>
      <c r="AG43" s="49"/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44"/>
      <c r="AP43" s="44">
        <v>0</v>
      </c>
      <c r="AQ43" s="44">
        <v>1</v>
      </c>
      <c r="AR43" s="44">
        <v>1</v>
      </c>
      <c r="AS43" s="44">
        <v>0</v>
      </c>
      <c r="AT43" s="44">
        <v>0</v>
      </c>
      <c r="AU43" s="44">
        <v>0</v>
      </c>
      <c r="AV43" s="31"/>
      <c r="AW43" s="46"/>
      <c r="AX43" s="44">
        <v>0</v>
      </c>
      <c r="AY43" s="44">
        <v>0</v>
      </c>
      <c r="AZ43" s="44">
        <v>0</v>
      </c>
      <c r="BA43" s="44">
        <v>0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1</v>
      </c>
      <c r="BJ43" s="31"/>
      <c r="BK43" s="51"/>
      <c r="BL43" s="46"/>
      <c r="BM43" s="76" t="s">
        <v>240</v>
      </c>
      <c r="BN43" s="78"/>
      <c r="BO43" s="77">
        <v>13</v>
      </c>
      <c r="BP43" s="22" t="s">
        <v>276</v>
      </c>
      <c r="BQ43" s="22">
        <v>10</v>
      </c>
      <c r="BR43" s="22" t="s">
        <v>276</v>
      </c>
      <c r="BS43" s="70">
        <v>7</v>
      </c>
      <c r="BT43" s="22" t="s">
        <v>253</v>
      </c>
      <c r="BU43" s="22">
        <v>4</v>
      </c>
      <c r="BV43" s="22" t="s">
        <v>253</v>
      </c>
      <c r="BW43" s="73">
        <f t="shared" si="1"/>
        <v>69.230769230769226</v>
      </c>
      <c r="BX43" s="79" t="s">
        <v>309</v>
      </c>
      <c r="BY43" s="11"/>
      <c r="BZ43" s="81">
        <v>13</v>
      </c>
      <c r="CA43" s="30" t="s">
        <v>278</v>
      </c>
      <c r="CB43" s="22">
        <v>10</v>
      </c>
      <c r="CC43" s="22" t="s">
        <v>278</v>
      </c>
      <c r="CD43" s="22">
        <v>7</v>
      </c>
      <c r="CE43" s="22" t="s">
        <v>289</v>
      </c>
      <c r="CF43" s="22">
        <v>3</v>
      </c>
      <c r="CG43" s="22" t="s">
        <v>224</v>
      </c>
      <c r="CH43" s="22">
        <v>10</v>
      </c>
      <c r="CI43" s="22" t="s">
        <v>311</v>
      </c>
      <c r="CJ43" s="26"/>
      <c r="CK43" s="22">
        <v>14</v>
      </c>
      <c r="CL43" s="22" t="s">
        <v>299</v>
      </c>
      <c r="CM43" s="22">
        <v>12</v>
      </c>
      <c r="CN43" s="22" t="s">
        <v>301</v>
      </c>
      <c r="CO43" s="22">
        <v>16</v>
      </c>
      <c r="CP43" s="22" t="s">
        <v>299</v>
      </c>
      <c r="CQ43" s="22">
        <v>10</v>
      </c>
      <c r="CR43" s="21" t="s">
        <v>301</v>
      </c>
      <c r="CS43" s="26"/>
      <c r="CT43" s="44">
        <v>0</v>
      </c>
      <c r="CU43" s="44">
        <v>1</v>
      </c>
      <c r="CV43" s="44">
        <v>0</v>
      </c>
      <c r="CW43" s="44">
        <v>1</v>
      </c>
      <c r="CX43" s="44">
        <v>0</v>
      </c>
      <c r="CY43" s="44">
        <v>0</v>
      </c>
      <c r="CZ43" s="44">
        <v>0</v>
      </c>
      <c r="DA43" s="44">
        <v>0</v>
      </c>
      <c r="DB43" s="44">
        <v>0</v>
      </c>
      <c r="DC43" s="44">
        <v>0</v>
      </c>
      <c r="DD43" s="29">
        <f t="shared" si="0"/>
        <v>2</v>
      </c>
    </row>
    <row r="44" spans="1:108" x14ac:dyDescent="0.35">
      <c r="A44" s="74" t="s">
        <v>137</v>
      </c>
      <c r="B44" s="91">
        <v>3.8188988693325059</v>
      </c>
      <c r="C44" s="22" t="s">
        <v>276</v>
      </c>
      <c r="D44" s="100">
        <v>2</v>
      </c>
      <c r="E44" s="99" t="s">
        <v>73</v>
      </c>
      <c r="F44" s="99">
        <v>10</v>
      </c>
      <c r="G44" s="99" t="s">
        <v>75</v>
      </c>
      <c r="H44" s="42">
        <v>43</v>
      </c>
      <c r="I44" s="45">
        <v>1</v>
      </c>
      <c r="J44" s="44">
        <v>1</v>
      </c>
      <c r="K44" s="45">
        <v>4</v>
      </c>
      <c r="L44" s="44">
        <v>4</v>
      </c>
      <c r="M44" s="31"/>
      <c r="N44" s="44">
        <v>3</v>
      </c>
      <c r="O44" s="46"/>
      <c r="P44" s="44">
        <v>4</v>
      </c>
      <c r="Q44" s="44">
        <v>3</v>
      </c>
      <c r="R44" s="44"/>
      <c r="S44" s="44">
        <v>4</v>
      </c>
      <c r="T44" s="31" t="s">
        <v>192</v>
      </c>
      <c r="U44" s="44">
        <v>2</v>
      </c>
      <c r="V44" s="31"/>
      <c r="W44" s="31"/>
      <c r="X44" s="44">
        <v>1</v>
      </c>
      <c r="Y44" s="31"/>
      <c r="Z44" s="44">
        <v>6</v>
      </c>
      <c r="AA44" s="31"/>
      <c r="AB44" s="44">
        <v>1</v>
      </c>
      <c r="AC44" s="31"/>
      <c r="AD44" s="31"/>
      <c r="AE44" s="42">
        <v>19.600000000000001</v>
      </c>
      <c r="AF44" s="44" t="s">
        <v>253</v>
      </c>
      <c r="AG44" s="49"/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44"/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31"/>
      <c r="AW44" s="46"/>
      <c r="AX44" s="44">
        <v>0</v>
      </c>
      <c r="AY44" s="44">
        <v>0</v>
      </c>
      <c r="AZ44" s="44">
        <v>1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31">
        <v>1</v>
      </c>
      <c r="BK44" s="51" t="s">
        <v>227</v>
      </c>
      <c r="BL44" s="46"/>
      <c r="BM44" s="76" t="s">
        <v>239</v>
      </c>
      <c r="BN44" s="78"/>
      <c r="BO44" s="77">
        <v>13</v>
      </c>
      <c r="BP44" s="22" t="s">
        <v>276</v>
      </c>
      <c r="BQ44" s="22">
        <v>15</v>
      </c>
      <c r="BR44" s="22" t="s">
        <v>275</v>
      </c>
      <c r="BS44" s="70">
        <v>9</v>
      </c>
      <c r="BT44" s="22" t="s">
        <v>276</v>
      </c>
      <c r="BU44" s="22">
        <v>3</v>
      </c>
      <c r="BV44" s="22" t="s">
        <v>253</v>
      </c>
      <c r="BW44" s="73">
        <f t="shared" si="1"/>
        <v>76.923076923076934</v>
      </c>
      <c r="BX44" s="79" t="s">
        <v>309</v>
      </c>
      <c r="BY44" s="11"/>
      <c r="BZ44" s="77">
        <v>12</v>
      </c>
      <c r="CA44" s="22" t="s">
        <v>278</v>
      </c>
      <c r="CB44" s="22">
        <v>15</v>
      </c>
      <c r="CC44" s="22" t="s">
        <v>291</v>
      </c>
      <c r="CD44" s="22">
        <v>13</v>
      </c>
      <c r="CE44" s="22" t="s">
        <v>278</v>
      </c>
      <c r="CF44" s="22">
        <v>4</v>
      </c>
      <c r="CG44" s="22" t="s">
        <v>224</v>
      </c>
      <c r="CH44" s="22">
        <v>8</v>
      </c>
      <c r="CI44" s="22" t="s">
        <v>311</v>
      </c>
      <c r="CJ44" s="26"/>
      <c r="CK44" s="22">
        <v>10</v>
      </c>
      <c r="CL44" s="22" t="s">
        <v>302</v>
      </c>
      <c r="CM44" s="22">
        <v>20</v>
      </c>
      <c r="CN44" s="22" t="s">
        <v>299</v>
      </c>
      <c r="CO44" s="22">
        <v>18</v>
      </c>
      <c r="CP44" s="22" t="s">
        <v>299</v>
      </c>
      <c r="CQ44" s="22">
        <v>13</v>
      </c>
      <c r="CR44" s="21" t="s">
        <v>301</v>
      </c>
      <c r="CS44" s="26"/>
      <c r="CT44" s="44">
        <v>0</v>
      </c>
      <c r="CU44" s="44">
        <v>0</v>
      </c>
      <c r="CV44" s="44">
        <v>0</v>
      </c>
      <c r="CW44" s="44">
        <v>0</v>
      </c>
      <c r="CX44" s="44">
        <v>0</v>
      </c>
      <c r="CY44" s="44">
        <v>0</v>
      </c>
      <c r="CZ44" s="44">
        <v>0</v>
      </c>
      <c r="DA44" s="44">
        <v>0</v>
      </c>
      <c r="DB44" s="44">
        <v>0</v>
      </c>
      <c r="DC44" s="44">
        <v>0</v>
      </c>
      <c r="DD44" s="33">
        <f t="shared" si="0"/>
        <v>0</v>
      </c>
    </row>
    <row r="45" spans="1:108" x14ac:dyDescent="0.35">
      <c r="A45" s="74" t="s">
        <v>138</v>
      </c>
      <c r="B45" s="91">
        <v>3.061415255796692</v>
      </c>
      <c r="C45" s="22" t="s">
        <v>244</v>
      </c>
      <c r="D45" s="100">
        <v>0</v>
      </c>
      <c r="E45" s="101" t="s">
        <v>77</v>
      </c>
      <c r="F45" s="99">
        <v>19</v>
      </c>
      <c r="G45" s="101" t="s">
        <v>81</v>
      </c>
      <c r="H45" s="42">
        <v>45</v>
      </c>
      <c r="I45" s="45">
        <v>2</v>
      </c>
      <c r="J45" s="44">
        <v>2</v>
      </c>
      <c r="K45" s="45">
        <v>4</v>
      </c>
      <c r="L45" s="44">
        <v>5</v>
      </c>
      <c r="M45" s="48"/>
      <c r="N45" s="44">
        <v>3</v>
      </c>
      <c r="O45" s="46"/>
      <c r="P45" s="44">
        <v>9</v>
      </c>
      <c r="Q45" s="44">
        <v>3</v>
      </c>
      <c r="R45" s="44"/>
      <c r="S45" s="44">
        <v>4</v>
      </c>
      <c r="T45" s="31" t="s">
        <v>181</v>
      </c>
      <c r="U45" s="44">
        <v>2</v>
      </c>
      <c r="V45" s="31"/>
      <c r="W45" s="31"/>
      <c r="X45" s="44">
        <v>1</v>
      </c>
      <c r="Y45" s="31"/>
      <c r="Z45" s="44">
        <v>5</v>
      </c>
      <c r="AA45" s="31"/>
      <c r="AB45" s="44">
        <v>7</v>
      </c>
      <c r="AC45" s="31"/>
      <c r="AD45" s="31"/>
      <c r="AE45" s="42">
        <v>18.7</v>
      </c>
      <c r="AF45" s="44" t="s">
        <v>253</v>
      </c>
      <c r="AG45" s="49"/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44"/>
      <c r="AP45" s="44">
        <v>0</v>
      </c>
      <c r="AQ45" s="44">
        <v>0</v>
      </c>
      <c r="AR45" s="44">
        <v>0</v>
      </c>
      <c r="AS45" s="44">
        <v>0</v>
      </c>
      <c r="AT45" s="44">
        <v>0</v>
      </c>
      <c r="AU45" s="44">
        <v>0</v>
      </c>
      <c r="AV45" s="31"/>
      <c r="AW45" s="46"/>
      <c r="AX45" s="44">
        <v>0</v>
      </c>
      <c r="AY45" s="44">
        <v>1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31"/>
      <c r="BK45" s="51"/>
      <c r="BL45" s="46"/>
      <c r="BM45" s="76" t="s">
        <v>241</v>
      </c>
      <c r="BN45" s="78"/>
      <c r="BO45" s="77">
        <v>22</v>
      </c>
      <c r="BP45" s="22" t="s">
        <v>244</v>
      </c>
      <c r="BQ45" s="22">
        <v>20</v>
      </c>
      <c r="BR45" s="22" t="s">
        <v>244</v>
      </c>
      <c r="BS45" s="70">
        <v>18</v>
      </c>
      <c r="BT45" s="22" t="s">
        <v>275</v>
      </c>
      <c r="BU45" s="22">
        <v>15</v>
      </c>
      <c r="BV45" s="22" t="s">
        <v>275</v>
      </c>
      <c r="BW45" s="73">
        <f t="shared" si="1"/>
        <v>31.818181818181817</v>
      </c>
      <c r="BX45" s="80" t="s">
        <v>310</v>
      </c>
      <c r="BY45" s="11"/>
      <c r="BZ45" s="81">
        <v>20</v>
      </c>
      <c r="CA45" s="30" t="s">
        <v>287</v>
      </c>
      <c r="CB45" s="22">
        <v>21</v>
      </c>
      <c r="CC45" s="22" t="s">
        <v>280</v>
      </c>
      <c r="CD45" s="22">
        <v>23</v>
      </c>
      <c r="CE45" s="22" t="s">
        <v>295</v>
      </c>
      <c r="CF45" s="22">
        <v>22</v>
      </c>
      <c r="CG45" s="22" t="s">
        <v>291</v>
      </c>
      <c r="CH45" s="22">
        <v>-2</v>
      </c>
      <c r="CI45" s="80" t="s">
        <v>310</v>
      </c>
      <c r="CJ45" s="26"/>
      <c r="CK45" s="22">
        <v>19</v>
      </c>
      <c r="CL45" s="22" t="s">
        <v>299</v>
      </c>
      <c r="CM45" s="22">
        <v>25</v>
      </c>
      <c r="CN45" s="22" t="s">
        <v>299</v>
      </c>
      <c r="CO45" s="22">
        <v>22</v>
      </c>
      <c r="CP45" s="22" t="s">
        <v>299</v>
      </c>
      <c r="CQ45" s="22">
        <v>18</v>
      </c>
      <c r="CR45" s="21" t="s">
        <v>299</v>
      </c>
      <c r="CS45" s="26"/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  <c r="DB45" s="44">
        <v>0</v>
      </c>
      <c r="DC45" s="44">
        <v>0</v>
      </c>
      <c r="DD45" s="33">
        <f t="shared" si="0"/>
        <v>0</v>
      </c>
    </row>
    <row r="46" spans="1:108" x14ac:dyDescent="0.35">
      <c r="A46" s="74" t="s">
        <v>139</v>
      </c>
      <c r="B46" s="91">
        <v>6.4353351394747111</v>
      </c>
      <c r="C46" s="22" t="s">
        <v>275</v>
      </c>
      <c r="D46" s="100">
        <v>2</v>
      </c>
      <c r="E46" s="101" t="s">
        <v>83</v>
      </c>
      <c r="F46" s="99">
        <v>21</v>
      </c>
      <c r="G46" s="101" t="s">
        <v>93</v>
      </c>
      <c r="H46" s="42">
        <v>21</v>
      </c>
      <c r="I46" s="45">
        <v>1</v>
      </c>
      <c r="J46" s="44">
        <v>1</v>
      </c>
      <c r="K46" s="45">
        <v>4</v>
      </c>
      <c r="L46" s="44">
        <v>4</v>
      </c>
      <c r="M46" s="31"/>
      <c r="N46" s="44">
        <v>3</v>
      </c>
      <c r="O46" s="46"/>
      <c r="P46" s="44">
        <v>7</v>
      </c>
      <c r="Q46" s="44">
        <v>3</v>
      </c>
      <c r="R46" s="44"/>
      <c r="S46" s="44">
        <v>1</v>
      </c>
      <c r="T46" s="31"/>
      <c r="U46" s="44">
        <v>2</v>
      </c>
      <c r="V46" s="31"/>
      <c r="W46" s="31"/>
      <c r="X46" s="44">
        <v>1</v>
      </c>
      <c r="Y46" s="31"/>
      <c r="Z46" s="44">
        <v>3</v>
      </c>
      <c r="AA46" s="31"/>
      <c r="AB46" s="44">
        <v>6</v>
      </c>
      <c r="AC46" s="31"/>
      <c r="AD46" s="31"/>
      <c r="AE46" s="55">
        <v>22</v>
      </c>
      <c r="AF46" s="44" t="s">
        <v>253</v>
      </c>
      <c r="AG46" s="49"/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44"/>
      <c r="AP46" s="44">
        <v>0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31"/>
      <c r="AW46" s="46"/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1</v>
      </c>
      <c r="BJ46" s="31"/>
      <c r="BK46" s="51"/>
      <c r="BL46" s="46"/>
      <c r="BM46" s="76" t="s">
        <v>240</v>
      </c>
      <c r="BN46" s="78"/>
      <c r="BO46" s="77">
        <v>18</v>
      </c>
      <c r="BP46" s="22" t="s">
        <v>275</v>
      </c>
      <c r="BQ46" s="22">
        <v>15</v>
      </c>
      <c r="BR46" s="22" t="s">
        <v>275</v>
      </c>
      <c r="BS46" s="70">
        <v>13</v>
      </c>
      <c r="BT46" s="22" t="s">
        <v>276</v>
      </c>
      <c r="BU46" s="22">
        <v>9</v>
      </c>
      <c r="BV46" s="22" t="s">
        <v>276</v>
      </c>
      <c r="BW46" s="22">
        <f t="shared" si="1"/>
        <v>50</v>
      </c>
      <c r="BX46" s="79" t="s">
        <v>309</v>
      </c>
      <c r="BY46" s="11"/>
      <c r="BZ46" s="81">
        <v>15</v>
      </c>
      <c r="CA46" s="30" t="s">
        <v>288</v>
      </c>
      <c r="CB46" s="22">
        <v>16</v>
      </c>
      <c r="CC46" s="22" t="s">
        <v>291</v>
      </c>
      <c r="CD46" s="22">
        <v>13</v>
      </c>
      <c r="CE46" s="22" t="s">
        <v>278</v>
      </c>
      <c r="CF46" s="22">
        <v>10</v>
      </c>
      <c r="CG46" s="22" t="s">
        <v>278</v>
      </c>
      <c r="CH46" s="22">
        <v>5</v>
      </c>
      <c r="CI46" s="22" t="s">
        <v>311</v>
      </c>
      <c r="CJ46" s="26"/>
      <c r="CK46" s="22">
        <v>21</v>
      </c>
      <c r="CL46" s="22" t="s">
        <v>299</v>
      </c>
      <c r="CM46" s="22">
        <v>16</v>
      </c>
      <c r="CN46" s="22" t="s">
        <v>299</v>
      </c>
      <c r="CO46" s="22">
        <v>14</v>
      </c>
      <c r="CP46" s="22" t="s">
        <v>299</v>
      </c>
      <c r="CQ46" s="22">
        <v>12</v>
      </c>
      <c r="CR46" s="21" t="s">
        <v>301</v>
      </c>
      <c r="CS46" s="26"/>
      <c r="CT46" s="44">
        <v>0</v>
      </c>
      <c r="CU46" s="44">
        <v>0</v>
      </c>
      <c r="CV46" s="44">
        <v>0</v>
      </c>
      <c r="CW46" s="44">
        <v>1</v>
      </c>
      <c r="CX46" s="44">
        <v>0</v>
      </c>
      <c r="CY46" s="44">
        <v>0</v>
      </c>
      <c r="CZ46" s="44">
        <v>0</v>
      </c>
      <c r="DA46" s="44">
        <v>1</v>
      </c>
      <c r="DB46" s="44">
        <v>0</v>
      </c>
      <c r="DC46" s="44">
        <v>0</v>
      </c>
      <c r="DD46" s="29">
        <f t="shared" si="0"/>
        <v>2</v>
      </c>
    </row>
    <row r="47" spans="1:108" s="9" customFormat="1" x14ac:dyDescent="0.35">
      <c r="A47" s="75" t="s">
        <v>140</v>
      </c>
      <c r="B47" s="91">
        <v>2.4112932738291817</v>
      </c>
      <c r="C47" s="22" t="s">
        <v>244</v>
      </c>
      <c r="D47" s="102">
        <v>2</v>
      </c>
      <c r="E47" s="103" t="s">
        <v>81</v>
      </c>
      <c r="F47" s="103">
        <v>21</v>
      </c>
      <c r="G47" s="103" t="s">
        <v>88</v>
      </c>
      <c r="H47" s="43">
        <v>45</v>
      </c>
      <c r="I47" s="45">
        <v>2</v>
      </c>
      <c r="J47" s="45">
        <v>2</v>
      </c>
      <c r="K47" s="45">
        <v>3</v>
      </c>
      <c r="L47" s="45">
        <v>4</v>
      </c>
      <c r="M47" s="59"/>
      <c r="N47" s="45">
        <v>3</v>
      </c>
      <c r="O47" s="46"/>
      <c r="P47" s="45">
        <v>7</v>
      </c>
      <c r="Q47" s="45">
        <v>3</v>
      </c>
      <c r="R47" s="45"/>
      <c r="S47" s="45">
        <v>5</v>
      </c>
      <c r="T47" s="59"/>
      <c r="U47" s="45">
        <v>2</v>
      </c>
      <c r="V47" s="59"/>
      <c r="W47" s="59"/>
      <c r="X47" s="45">
        <v>3</v>
      </c>
      <c r="Y47" s="59"/>
      <c r="Z47" s="45">
        <v>4</v>
      </c>
      <c r="AA47" s="59"/>
      <c r="AB47" s="59">
        <v>3</v>
      </c>
      <c r="AC47" s="59"/>
      <c r="AD47" s="59"/>
      <c r="AE47" s="42">
        <v>22.2</v>
      </c>
      <c r="AF47" s="44" t="s">
        <v>253</v>
      </c>
      <c r="AG47" s="49"/>
      <c r="AH47" s="59">
        <v>0</v>
      </c>
      <c r="AI47" s="59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45"/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  <c r="AV47" s="59"/>
      <c r="AW47" s="46"/>
      <c r="AX47" s="45">
        <v>0</v>
      </c>
      <c r="AY47" s="45">
        <v>0</v>
      </c>
      <c r="AZ47" s="45">
        <v>0</v>
      </c>
      <c r="BA47" s="45">
        <v>0</v>
      </c>
      <c r="BB47" s="45">
        <v>0</v>
      </c>
      <c r="BC47" s="45">
        <v>0</v>
      </c>
      <c r="BD47" s="45">
        <v>1</v>
      </c>
      <c r="BE47" s="45">
        <v>0</v>
      </c>
      <c r="BF47" s="45">
        <v>0</v>
      </c>
      <c r="BG47" s="45">
        <v>0</v>
      </c>
      <c r="BH47" s="45">
        <v>0</v>
      </c>
      <c r="BI47" s="45">
        <v>0</v>
      </c>
      <c r="BJ47" s="59"/>
      <c r="BK47" s="60"/>
      <c r="BL47" s="46"/>
      <c r="BM47" s="76" t="s">
        <v>240</v>
      </c>
      <c r="BN47" s="78"/>
      <c r="BO47" s="77">
        <v>20</v>
      </c>
      <c r="BP47" s="22" t="s">
        <v>244</v>
      </c>
      <c r="BQ47" s="22">
        <v>22</v>
      </c>
      <c r="BR47" s="22" t="s">
        <v>244</v>
      </c>
      <c r="BS47" s="70">
        <v>18</v>
      </c>
      <c r="BT47" s="22" t="s">
        <v>275</v>
      </c>
      <c r="BU47" s="22">
        <v>14</v>
      </c>
      <c r="BV47" s="22" t="s">
        <v>275</v>
      </c>
      <c r="BW47" s="22">
        <f t="shared" si="1"/>
        <v>30</v>
      </c>
      <c r="BX47" s="80" t="s">
        <v>310</v>
      </c>
      <c r="BY47" s="11"/>
      <c r="BZ47" s="77">
        <v>18</v>
      </c>
      <c r="CA47" s="22" t="s">
        <v>288</v>
      </c>
      <c r="CB47" s="22">
        <v>19</v>
      </c>
      <c r="CC47" s="22" t="s">
        <v>293</v>
      </c>
      <c r="CD47" s="22">
        <v>17</v>
      </c>
      <c r="CE47" s="22" t="s">
        <v>291</v>
      </c>
      <c r="CF47" s="22">
        <v>15</v>
      </c>
      <c r="CG47" s="22" t="s">
        <v>291</v>
      </c>
      <c r="CH47" s="22">
        <v>3</v>
      </c>
      <c r="CI47" s="80" t="s">
        <v>310</v>
      </c>
      <c r="CJ47" s="26"/>
      <c r="CK47" s="22">
        <v>21</v>
      </c>
      <c r="CL47" s="22" t="s">
        <v>299</v>
      </c>
      <c r="CM47" s="22">
        <v>18</v>
      </c>
      <c r="CN47" s="22" t="s">
        <v>299</v>
      </c>
      <c r="CO47" s="22">
        <v>15</v>
      </c>
      <c r="CP47" s="22" t="s">
        <v>299</v>
      </c>
      <c r="CQ47" s="22">
        <v>13</v>
      </c>
      <c r="CR47" s="21" t="s">
        <v>301</v>
      </c>
      <c r="CS47" s="26"/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  <c r="DB47" s="44">
        <v>0</v>
      </c>
      <c r="DC47" s="44">
        <v>0</v>
      </c>
      <c r="DD47" s="33">
        <f t="shared" si="0"/>
        <v>0</v>
      </c>
    </row>
    <row r="48" spans="1:108" s="9" customFormat="1" x14ac:dyDescent="0.35">
      <c r="A48" s="75" t="s">
        <v>141</v>
      </c>
      <c r="B48" s="91">
        <v>10.825646471694126</v>
      </c>
      <c r="C48" s="22" t="s">
        <v>243</v>
      </c>
      <c r="D48" s="102">
        <v>5</v>
      </c>
      <c r="E48" s="103" t="s">
        <v>85</v>
      </c>
      <c r="F48" s="103">
        <v>30</v>
      </c>
      <c r="G48" s="103" t="s">
        <v>94</v>
      </c>
      <c r="H48" s="43">
        <v>19</v>
      </c>
      <c r="I48" s="45">
        <v>2</v>
      </c>
      <c r="J48" s="45">
        <v>1</v>
      </c>
      <c r="K48" s="45">
        <v>4</v>
      </c>
      <c r="L48" s="45">
        <v>6</v>
      </c>
      <c r="M48" s="59"/>
      <c r="N48" s="45">
        <v>4</v>
      </c>
      <c r="O48" s="46"/>
      <c r="P48" s="45">
        <v>5</v>
      </c>
      <c r="Q48" s="45">
        <v>1</v>
      </c>
      <c r="R48" s="45" t="s">
        <v>232</v>
      </c>
      <c r="S48" s="45">
        <v>2</v>
      </c>
      <c r="T48" s="59"/>
      <c r="U48" s="45">
        <v>1</v>
      </c>
      <c r="V48" s="59"/>
      <c r="W48" s="59"/>
      <c r="X48" s="45">
        <v>3</v>
      </c>
      <c r="Y48" s="59"/>
      <c r="Z48" s="45">
        <v>2</v>
      </c>
      <c r="AA48" s="59"/>
      <c r="AB48" s="59">
        <v>5</v>
      </c>
      <c r="AC48" s="59"/>
      <c r="AD48" s="59"/>
      <c r="AE48" s="42">
        <v>18.7</v>
      </c>
      <c r="AF48" s="44" t="s">
        <v>253</v>
      </c>
      <c r="AG48" s="49"/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45"/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  <c r="AV48" s="59"/>
      <c r="AW48" s="46"/>
      <c r="AX48" s="45">
        <v>0</v>
      </c>
      <c r="AY48" s="45">
        <v>0</v>
      </c>
      <c r="AZ48" s="45">
        <v>0</v>
      </c>
      <c r="BA48" s="45">
        <v>0</v>
      </c>
      <c r="BB48" s="45">
        <v>0</v>
      </c>
      <c r="BC48" s="45">
        <v>0</v>
      </c>
      <c r="BD48" s="45">
        <v>1</v>
      </c>
      <c r="BE48" s="45">
        <v>0</v>
      </c>
      <c r="BF48" s="45">
        <v>0</v>
      </c>
      <c r="BG48" s="45">
        <v>0</v>
      </c>
      <c r="BH48" s="45">
        <v>0</v>
      </c>
      <c r="BI48" s="45">
        <v>0</v>
      </c>
      <c r="BJ48" s="59"/>
      <c r="BK48" s="60"/>
      <c r="BL48" s="46"/>
      <c r="BM48" s="76" t="s">
        <v>240</v>
      </c>
      <c r="BN48" s="78"/>
      <c r="BO48" s="77">
        <v>26</v>
      </c>
      <c r="BP48" s="22" t="s">
        <v>243</v>
      </c>
      <c r="BQ48" s="22">
        <v>22</v>
      </c>
      <c r="BR48" s="22" t="s">
        <v>244</v>
      </c>
      <c r="BS48" s="70">
        <v>18</v>
      </c>
      <c r="BT48" s="22" t="s">
        <v>275</v>
      </c>
      <c r="BU48" s="22">
        <v>15</v>
      </c>
      <c r="BV48" s="22" t="s">
        <v>275</v>
      </c>
      <c r="BW48" s="73">
        <f t="shared" si="1"/>
        <v>42.307692307692307</v>
      </c>
      <c r="BX48" s="80" t="s">
        <v>310</v>
      </c>
      <c r="BY48" s="11"/>
      <c r="BZ48" s="77">
        <v>23</v>
      </c>
      <c r="CA48" s="22" t="s">
        <v>287</v>
      </c>
      <c r="CB48" s="22">
        <v>22</v>
      </c>
      <c r="CC48" s="22" t="s">
        <v>280</v>
      </c>
      <c r="CD48" s="22">
        <v>22</v>
      </c>
      <c r="CE48" s="22" t="s">
        <v>280</v>
      </c>
      <c r="CF48" s="22">
        <v>19</v>
      </c>
      <c r="CG48" s="22" t="s">
        <v>291</v>
      </c>
      <c r="CH48" s="22">
        <v>4</v>
      </c>
      <c r="CI48" s="80" t="s">
        <v>310</v>
      </c>
      <c r="CJ48" s="26"/>
      <c r="CK48" s="22">
        <v>30</v>
      </c>
      <c r="CL48" s="22" t="s">
        <v>298</v>
      </c>
      <c r="CM48" s="22">
        <v>20</v>
      </c>
      <c r="CN48" s="22" t="s">
        <v>299</v>
      </c>
      <c r="CO48" s="22">
        <v>27</v>
      </c>
      <c r="CP48" s="22" t="s">
        <v>298</v>
      </c>
      <c r="CQ48" s="22">
        <v>25</v>
      </c>
      <c r="CR48" s="21" t="s">
        <v>299</v>
      </c>
      <c r="CS48" s="26"/>
      <c r="CT48" s="44">
        <v>1</v>
      </c>
      <c r="CU48" s="44">
        <v>1</v>
      </c>
      <c r="CV48" s="44">
        <v>0</v>
      </c>
      <c r="CW48" s="44">
        <v>1</v>
      </c>
      <c r="CX48" s="44">
        <v>1</v>
      </c>
      <c r="CY48" s="44">
        <v>1</v>
      </c>
      <c r="CZ48" s="44">
        <v>0</v>
      </c>
      <c r="DA48" s="44">
        <v>0</v>
      </c>
      <c r="DB48" s="44">
        <v>0</v>
      </c>
      <c r="DC48" s="44">
        <v>0</v>
      </c>
      <c r="DD48" s="31">
        <f t="shared" si="0"/>
        <v>5</v>
      </c>
    </row>
    <row r="49" spans="1:108" x14ac:dyDescent="0.35">
      <c r="A49" s="74" t="s">
        <v>142</v>
      </c>
      <c r="B49" s="91">
        <v>11.247950447411336</v>
      </c>
      <c r="C49" s="22" t="s">
        <v>244</v>
      </c>
      <c r="D49" s="100">
        <v>2</v>
      </c>
      <c r="E49" s="101" t="s">
        <v>86</v>
      </c>
      <c r="F49" s="99">
        <v>21</v>
      </c>
      <c r="G49" s="101" t="s">
        <v>81</v>
      </c>
      <c r="H49" s="42">
        <v>45</v>
      </c>
      <c r="I49" s="45">
        <v>2</v>
      </c>
      <c r="J49" s="44">
        <v>2</v>
      </c>
      <c r="K49" s="45">
        <v>4</v>
      </c>
      <c r="L49" s="44">
        <v>1</v>
      </c>
      <c r="M49" s="31"/>
      <c r="N49" s="44">
        <v>1</v>
      </c>
      <c r="O49" s="46"/>
      <c r="P49" s="44">
        <v>8</v>
      </c>
      <c r="Q49" s="44">
        <v>3</v>
      </c>
      <c r="R49" s="44"/>
      <c r="S49" s="44">
        <v>5</v>
      </c>
      <c r="T49" s="31"/>
      <c r="U49" s="44">
        <v>2</v>
      </c>
      <c r="V49" s="31"/>
      <c r="W49" s="31"/>
      <c r="X49" s="44">
        <v>6</v>
      </c>
      <c r="Y49" s="31"/>
      <c r="Z49" s="44">
        <v>5</v>
      </c>
      <c r="AA49" s="31"/>
      <c r="AB49" s="44">
        <v>6</v>
      </c>
      <c r="AC49" s="31"/>
      <c r="AD49" s="31"/>
      <c r="AE49" s="42">
        <v>20.399999999999999</v>
      </c>
      <c r="AF49" s="44" t="s">
        <v>253</v>
      </c>
      <c r="AG49" s="49"/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44"/>
      <c r="AP49" s="44">
        <v>1</v>
      </c>
      <c r="AQ49" s="44">
        <v>0</v>
      </c>
      <c r="AR49" s="44">
        <v>1</v>
      </c>
      <c r="AS49" s="44">
        <v>0</v>
      </c>
      <c r="AT49" s="44">
        <v>0</v>
      </c>
      <c r="AU49" s="44">
        <v>0</v>
      </c>
      <c r="AV49" s="31"/>
      <c r="AW49" s="46"/>
      <c r="AX49" s="44">
        <v>0</v>
      </c>
      <c r="AY49" s="44">
        <v>0</v>
      </c>
      <c r="AZ49" s="44">
        <v>1</v>
      </c>
      <c r="BA49" s="44">
        <v>0</v>
      </c>
      <c r="BB49" s="44">
        <v>0</v>
      </c>
      <c r="BC49" s="44">
        <v>0</v>
      </c>
      <c r="BD49" s="44">
        <v>1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31"/>
      <c r="BK49" s="51"/>
      <c r="BL49" s="46"/>
      <c r="BM49" s="76" t="s">
        <v>240</v>
      </c>
      <c r="BN49" s="78"/>
      <c r="BO49" s="77">
        <v>22</v>
      </c>
      <c r="BP49" s="22" t="s">
        <v>244</v>
      </c>
      <c r="BQ49" s="22">
        <v>18</v>
      </c>
      <c r="BR49" s="22" t="s">
        <v>275</v>
      </c>
      <c r="BS49" s="70">
        <v>15</v>
      </c>
      <c r="BT49" s="22" t="s">
        <v>275</v>
      </c>
      <c r="BU49" s="22">
        <v>11</v>
      </c>
      <c r="BV49" s="22" t="s">
        <v>276</v>
      </c>
      <c r="BW49" s="73">
        <f t="shared" si="1"/>
        <v>50</v>
      </c>
      <c r="BX49" s="79" t="s">
        <v>309</v>
      </c>
      <c r="BY49" s="11"/>
      <c r="BZ49" s="81">
        <v>20</v>
      </c>
      <c r="CA49" s="30" t="s">
        <v>286</v>
      </c>
      <c r="CB49" s="22">
        <v>18</v>
      </c>
      <c r="CC49" s="22" t="s">
        <v>291</v>
      </c>
      <c r="CD49" s="22">
        <v>14</v>
      </c>
      <c r="CE49" s="22" t="s">
        <v>278</v>
      </c>
      <c r="CF49" s="22">
        <v>10</v>
      </c>
      <c r="CG49" s="22" t="s">
        <v>278</v>
      </c>
      <c r="CH49" s="22">
        <v>10</v>
      </c>
      <c r="CI49" s="22" t="s">
        <v>311</v>
      </c>
      <c r="CJ49" s="26"/>
      <c r="CK49" s="22">
        <v>21</v>
      </c>
      <c r="CL49" s="22" t="s">
        <v>299</v>
      </c>
      <c r="CM49" s="22">
        <v>19</v>
      </c>
      <c r="CN49" s="22" t="s">
        <v>299</v>
      </c>
      <c r="CO49" s="22">
        <v>13</v>
      </c>
      <c r="CP49" s="22" t="s">
        <v>301</v>
      </c>
      <c r="CQ49" s="22">
        <v>11</v>
      </c>
      <c r="CR49" s="21" t="s">
        <v>301</v>
      </c>
      <c r="CS49" s="26"/>
      <c r="CT49" s="44">
        <v>0</v>
      </c>
      <c r="CU49" s="44">
        <v>0</v>
      </c>
      <c r="CV49" s="44">
        <v>1</v>
      </c>
      <c r="CW49" s="44">
        <v>1</v>
      </c>
      <c r="CX49" s="44">
        <v>0</v>
      </c>
      <c r="CY49" s="44">
        <v>0</v>
      </c>
      <c r="CZ49" s="44">
        <v>0</v>
      </c>
      <c r="DA49" s="44">
        <v>0</v>
      </c>
      <c r="DB49" s="44">
        <v>0</v>
      </c>
      <c r="DC49" s="44">
        <v>0</v>
      </c>
      <c r="DD49" s="29">
        <f t="shared" si="0"/>
        <v>2</v>
      </c>
    </row>
    <row r="50" spans="1:108" x14ac:dyDescent="0.35">
      <c r="A50" s="74" t="s">
        <v>143</v>
      </c>
      <c r="B50" s="91">
        <v>11.127054668337818</v>
      </c>
      <c r="C50" s="22" t="s">
        <v>276</v>
      </c>
      <c r="D50" s="100">
        <v>1</v>
      </c>
      <c r="E50" s="99" t="s">
        <v>73</v>
      </c>
      <c r="F50" s="99">
        <v>20</v>
      </c>
      <c r="G50" s="99" t="s">
        <v>89</v>
      </c>
      <c r="H50" s="42">
        <v>25</v>
      </c>
      <c r="I50" s="45">
        <v>2</v>
      </c>
      <c r="J50" s="44">
        <v>1</v>
      </c>
      <c r="K50" s="45">
        <v>4</v>
      </c>
      <c r="L50" s="44">
        <v>1</v>
      </c>
      <c r="M50" s="31"/>
      <c r="N50" s="44">
        <v>2</v>
      </c>
      <c r="O50" s="46"/>
      <c r="P50" s="44">
        <v>6</v>
      </c>
      <c r="Q50" s="44">
        <v>3</v>
      </c>
      <c r="R50" s="44"/>
      <c r="S50" s="44">
        <v>4</v>
      </c>
      <c r="T50" s="31" t="s">
        <v>168</v>
      </c>
      <c r="U50" s="44">
        <v>2</v>
      </c>
      <c r="V50" s="31"/>
      <c r="W50" s="31"/>
      <c r="X50" s="44">
        <v>1</v>
      </c>
      <c r="Y50" s="31"/>
      <c r="Z50" s="44">
        <v>6</v>
      </c>
      <c r="AA50" s="31"/>
      <c r="AB50" s="44">
        <v>6</v>
      </c>
      <c r="AC50" s="31"/>
      <c r="AD50" s="31" t="s">
        <v>197</v>
      </c>
      <c r="AE50" s="42">
        <v>22.6</v>
      </c>
      <c r="AF50" s="44" t="s">
        <v>253</v>
      </c>
      <c r="AG50" s="49"/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44"/>
      <c r="AP50" s="44">
        <v>0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31"/>
      <c r="AW50" s="46"/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1</v>
      </c>
      <c r="BH50" s="44">
        <v>0</v>
      </c>
      <c r="BI50" s="44">
        <v>0</v>
      </c>
      <c r="BJ50" s="31"/>
      <c r="BK50" s="51"/>
      <c r="BL50" s="46"/>
      <c r="BM50" s="76" t="s">
        <v>240</v>
      </c>
      <c r="BN50" s="78"/>
      <c r="BO50" s="77">
        <v>13</v>
      </c>
      <c r="BP50" s="22" t="s">
        <v>276</v>
      </c>
      <c r="BQ50" s="22">
        <v>10</v>
      </c>
      <c r="BR50" s="22" t="s">
        <v>276</v>
      </c>
      <c r="BS50" s="70">
        <v>7</v>
      </c>
      <c r="BT50" s="22" t="s">
        <v>253</v>
      </c>
      <c r="BU50" s="22">
        <v>3</v>
      </c>
      <c r="BV50" s="22" t="s">
        <v>253</v>
      </c>
      <c r="BW50" s="73">
        <f t="shared" si="1"/>
        <v>76.923076923076934</v>
      </c>
      <c r="BX50" s="79" t="s">
        <v>309</v>
      </c>
      <c r="BY50" s="11"/>
      <c r="BZ50" s="77">
        <v>10</v>
      </c>
      <c r="CA50" s="22" t="s">
        <v>276</v>
      </c>
      <c r="CB50" s="22">
        <v>8</v>
      </c>
      <c r="CC50" s="22" t="s">
        <v>278</v>
      </c>
      <c r="CD50" s="22">
        <v>6</v>
      </c>
      <c r="CE50" s="22" t="s">
        <v>289</v>
      </c>
      <c r="CF50" s="22">
        <v>3</v>
      </c>
      <c r="CG50" s="22" t="s">
        <v>224</v>
      </c>
      <c r="CH50" s="22">
        <v>7</v>
      </c>
      <c r="CI50" s="22" t="s">
        <v>311</v>
      </c>
      <c r="CJ50" s="26"/>
      <c r="CK50" s="22">
        <v>20</v>
      </c>
      <c r="CL50" s="22" t="s">
        <v>299</v>
      </c>
      <c r="CM50" s="22">
        <v>16</v>
      </c>
      <c r="CN50" s="22" t="s">
        <v>299</v>
      </c>
      <c r="CO50" s="22">
        <v>13</v>
      </c>
      <c r="CP50" s="22" t="s">
        <v>301</v>
      </c>
      <c r="CQ50" s="22">
        <v>10</v>
      </c>
      <c r="CR50" s="21" t="s">
        <v>301</v>
      </c>
      <c r="CS50" s="26"/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  <c r="DB50" s="44">
        <v>0</v>
      </c>
      <c r="DC50" s="44">
        <v>0</v>
      </c>
      <c r="DD50" s="33">
        <f t="shared" si="0"/>
        <v>0</v>
      </c>
    </row>
    <row r="51" spans="1:108" x14ac:dyDescent="0.35">
      <c r="A51" s="74" t="s">
        <v>144</v>
      </c>
      <c r="B51" s="91">
        <v>7.3751904070534087</v>
      </c>
      <c r="C51" s="22" t="s">
        <v>244</v>
      </c>
      <c r="D51" s="100">
        <v>3</v>
      </c>
      <c r="E51" s="101" t="s">
        <v>76</v>
      </c>
      <c r="F51" s="99">
        <v>22</v>
      </c>
      <c r="G51" s="101" t="s">
        <v>93</v>
      </c>
      <c r="H51" s="42">
        <v>45</v>
      </c>
      <c r="I51" s="45">
        <v>2</v>
      </c>
      <c r="J51" s="44">
        <v>1</v>
      </c>
      <c r="K51" s="45">
        <v>2</v>
      </c>
      <c r="L51" s="44">
        <v>4</v>
      </c>
      <c r="M51" s="31"/>
      <c r="N51" s="44">
        <v>2</v>
      </c>
      <c r="O51" s="46"/>
      <c r="P51" s="44">
        <v>3</v>
      </c>
      <c r="Q51" s="44">
        <v>3</v>
      </c>
      <c r="R51" s="44"/>
      <c r="S51" s="44">
        <v>5</v>
      </c>
      <c r="T51" s="31"/>
      <c r="U51" s="44">
        <v>2</v>
      </c>
      <c r="V51" s="31"/>
      <c r="W51" s="31"/>
      <c r="X51" s="44">
        <v>1</v>
      </c>
      <c r="Y51" s="31"/>
      <c r="Z51" s="44">
        <v>4</v>
      </c>
      <c r="AA51" s="31"/>
      <c r="AB51" s="44">
        <v>1</v>
      </c>
      <c r="AC51" s="31"/>
      <c r="AD51" s="31"/>
      <c r="AE51" s="42">
        <v>22.5</v>
      </c>
      <c r="AF51" s="44" t="s">
        <v>253</v>
      </c>
      <c r="AG51" s="49"/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44"/>
      <c r="AP51" s="44">
        <v>0</v>
      </c>
      <c r="AQ51" s="44">
        <v>0</v>
      </c>
      <c r="AR51" s="44">
        <v>0</v>
      </c>
      <c r="AS51" s="44">
        <v>0</v>
      </c>
      <c r="AT51" s="44">
        <v>0</v>
      </c>
      <c r="AU51" s="44">
        <v>0</v>
      </c>
      <c r="AV51" s="31"/>
      <c r="AW51" s="46"/>
      <c r="AX51" s="44">
        <v>0</v>
      </c>
      <c r="AY51" s="44">
        <v>0</v>
      </c>
      <c r="AZ51" s="44">
        <v>1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31"/>
      <c r="BK51" s="51"/>
      <c r="BL51" s="46"/>
      <c r="BM51" s="76" t="s">
        <v>240</v>
      </c>
      <c r="BN51" s="78"/>
      <c r="BO51" s="77">
        <v>21</v>
      </c>
      <c r="BP51" s="22" t="s">
        <v>244</v>
      </c>
      <c r="BQ51" s="22">
        <v>17</v>
      </c>
      <c r="BR51" s="22" t="s">
        <v>275</v>
      </c>
      <c r="BS51" s="70">
        <v>16</v>
      </c>
      <c r="BT51" s="22" t="s">
        <v>275</v>
      </c>
      <c r="BU51" s="22">
        <v>12</v>
      </c>
      <c r="BV51" s="22" t="s">
        <v>276</v>
      </c>
      <c r="BW51" s="73">
        <f t="shared" si="1"/>
        <v>42.857142857142854</v>
      </c>
      <c r="BX51" s="80" t="s">
        <v>310</v>
      </c>
      <c r="BY51" s="11"/>
      <c r="BZ51" s="81">
        <v>15</v>
      </c>
      <c r="CA51" s="30" t="s">
        <v>288</v>
      </c>
      <c r="CB51" s="22">
        <v>16</v>
      </c>
      <c r="CC51" s="22" t="s">
        <v>291</v>
      </c>
      <c r="CD51" s="22">
        <v>15</v>
      </c>
      <c r="CE51" s="22" t="s">
        <v>295</v>
      </c>
      <c r="CF51" s="22">
        <v>13</v>
      </c>
      <c r="CG51" s="22" t="s">
        <v>278</v>
      </c>
      <c r="CH51" s="22">
        <v>2</v>
      </c>
      <c r="CI51" s="80" t="s">
        <v>310</v>
      </c>
      <c r="CJ51" s="26"/>
      <c r="CK51" s="22">
        <v>22</v>
      </c>
      <c r="CL51" s="22" t="s">
        <v>299</v>
      </c>
      <c r="CM51" s="22">
        <v>20</v>
      </c>
      <c r="CN51" s="22" t="s">
        <v>299</v>
      </c>
      <c r="CO51" s="22">
        <v>17</v>
      </c>
      <c r="CP51" s="22" t="s">
        <v>299</v>
      </c>
      <c r="CQ51" s="22">
        <v>14</v>
      </c>
      <c r="CR51" s="21" t="s">
        <v>299</v>
      </c>
      <c r="CS51" s="26"/>
      <c r="CT51" s="44">
        <v>1</v>
      </c>
      <c r="CU51" s="44">
        <v>0</v>
      </c>
      <c r="CV51" s="44">
        <v>0</v>
      </c>
      <c r="CW51" s="44">
        <v>0</v>
      </c>
      <c r="CX51" s="44">
        <v>0</v>
      </c>
      <c r="CY51" s="44">
        <v>1</v>
      </c>
      <c r="CZ51" s="44">
        <v>1</v>
      </c>
      <c r="DA51" s="44">
        <v>0</v>
      </c>
      <c r="DB51" s="44">
        <v>0</v>
      </c>
      <c r="DC51" s="44">
        <v>0</v>
      </c>
      <c r="DD51" s="29">
        <f t="shared" si="0"/>
        <v>3</v>
      </c>
    </row>
    <row r="52" spans="1:108" x14ac:dyDescent="0.35">
      <c r="A52" s="74" t="s">
        <v>145</v>
      </c>
      <c r="B52" s="91">
        <v>13.49696606937254</v>
      </c>
      <c r="C52" s="22" t="s">
        <v>244</v>
      </c>
      <c r="D52" s="100">
        <v>0</v>
      </c>
      <c r="E52" s="101" t="s">
        <v>77</v>
      </c>
      <c r="F52" s="99">
        <v>19</v>
      </c>
      <c r="G52" s="101" t="s">
        <v>90</v>
      </c>
      <c r="H52" s="42">
        <v>33</v>
      </c>
      <c r="I52" s="45">
        <v>2</v>
      </c>
      <c r="J52" s="44">
        <v>2</v>
      </c>
      <c r="K52" s="45">
        <v>3</v>
      </c>
      <c r="L52" s="44">
        <v>1</v>
      </c>
      <c r="M52" s="31"/>
      <c r="N52" s="44">
        <v>2</v>
      </c>
      <c r="O52" s="46"/>
      <c r="P52" s="44">
        <v>9</v>
      </c>
      <c r="Q52" s="44">
        <v>3</v>
      </c>
      <c r="R52" s="44"/>
      <c r="S52" s="44">
        <v>4</v>
      </c>
      <c r="T52" s="31"/>
      <c r="U52" s="44">
        <v>2</v>
      </c>
      <c r="V52" s="31"/>
      <c r="W52" s="31"/>
      <c r="X52" s="44">
        <v>6</v>
      </c>
      <c r="Y52" s="31"/>
      <c r="Z52" s="44">
        <v>4</v>
      </c>
      <c r="AA52" s="31"/>
      <c r="AB52" s="44">
        <v>6</v>
      </c>
      <c r="AC52" s="31"/>
      <c r="AD52" s="31"/>
      <c r="AE52" s="42">
        <v>20.9</v>
      </c>
      <c r="AF52" s="44" t="s">
        <v>253</v>
      </c>
      <c r="AG52" s="49"/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44"/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31"/>
      <c r="AW52" s="46"/>
      <c r="AX52" s="44">
        <v>0</v>
      </c>
      <c r="AY52" s="44">
        <v>0</v>
      </c>
      <c r="AZ52" s="44">
        <v>1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1</v>
      </c>
      <c r="BH52" s="44">
        <v>0</v>
      </c>
      <c r="BI52" s="44">
        <v>1</v>
      </c>
      <c r="BJ52" s="31"/>
      <c r="BK52" s="51"/>
      <c r="BL52" s="46"/>
      <c r="BM52" s="76" t="s">
        <v>240</v>
      </c>
      <c r="BN52" s="78"/>
      <c r="BO52" s="77">
        <v>22</v>
      </c>
      <c r="BP52" s="22" t="s">
        <v>244</v>
      </c>
      <c r="BQ52" s="22">
        <v>16</v>
      </c>
      <c r="BR52" s="22" t="s">
        <v>275</v>
      </c>
      <c r="BS52" s="70">
        <v>14</v>
      </c>
      <c r="BT52" s="22" t="s">
        <v>275</v>
      </c>
      <c r="BU52" s="22">
        <v>10</v>
      </c>
      <c r="BV52" s="22" t="s">
        <v>276</v>
      </c>
      <c r="BW52" s="73">
        <f t="shared" si="1"/>
        <v>54.54545454545454</v>
      </c>
      <c r="BX52" s="79" t="s">
        <v>309</v>
      </c>
      <c r="BY52" s="11"/>
      <c r="BZ52" s="81">
        <v>16</v>
      </c>
      <c r="CA52" s="30" t="s">
        <v>285</v>
      </c>
      <c r="CB52" s="22">
        <v>18</v>
      </c>
      <c r="CC52" s="22" t="s">
        <v>247</v>
      </c>
      <c r="CD52" s="22">
        <v>15</v>
      </c>
      <c r="CE52" s="22" t="s">
        <v>291</v>
      </c>
      <c r="CF52" s="22">
        <v>10</v>
      </c>
      <c r="CG52" s="22" t="s">
        <v>278</v>
      </c>
      <c r="CH52" s="22">
        <v>6</v>
      </c>
      <c r="CI52" s="22" t="s">
        <v>311</v>
      </c>
      <c r="CJ52" s="26"/>
      <c r="CK52" s="22">
        <v>19</v>
      </c>
      <c r="CL52" s="22" t="s">
        <v>299</v>
      </c>
      <c r="CM52" s="22">
        <v>16</v>
      </c>
      <c r="CN52" s="22" t="s">
        <v>299</v>
      </c>
      <c r="CO52" s="22">
        <v>14</v>
      </c>
      <c r="CP52" s="22" t="s">
        <v>299</v>
      </c>
      <c r="CQ52" s="22">
        <v>12</v>
      </c>
      <c r="CR52" s="21" t="s">
        <v>301</v>
      </c>
      <c r="CS52" s="26"/>
      <c r="CT52" s="44">
        <v>0</v>
      </c>
      <c r="CU52" s="44">
        <v>0</v>
      </c>
      <c r="CV52" s="44">
        <v>0</v>
      </c>
      <c r="CW52" s="44">
        <v>0</v>
      </c>
      <c r="CX52" s="44">
        <v>0</v>
      </c>
      <c r="CY52" s="44">
        <v>0</v>
      </c>
      <c r="CZ52" s="44">
        <v>0</v>
      </c>
      <c r="DA52" s="44">
        <v>0</v>
      </c>
      <c r="DB52" s="44">
        <v>0</v>
      </c>
      <c r="DC52" s="44">
        <v>0</v>
      </c>
      <c r="DD52" s="33">
        <f t="shared" si="0"/>
        <v>0</v>
      </c>
    </row>
    <row r="53" spans="1:108" x14ac:dyDescent="0.35">
      <c r="A53" s="74" t="s">
        <v>146</v>
      </c>
      <c r="B53" s="91">
        <v>6.6233213576794858</v>
      </c>
      <c r="C53" s="22" t="s">
        <v>244</v>
      </c>
      <c r="D53" s="100">
        <v>0</v>
      </c>
      <c r="E53" s="99" t="s">
        <v>72</v>
      </c>
      <c r="F53" s="99">
        <v>19</v>
      </c>
      <c r="G53" s="99" t="s">
        <v>90</v>
      </c>
      <c r="H53" s="42">
        <v>44</v>
      </c>
      <c r="I53" s="45">
        <v>2</v>
      </c>
      <c r="J53" s="44">
        <v>2</v>
      </c>
      <c r="K53" s="45">
        <v>4</v>
      </c>
      <c r="L53" s="44">
        <v>5</v>
      </c>
      <c r="M53" s="31"/>
      <c r="N53" s="44">
        <v>3</v>
      </c>
      <c r="O53" s="46"/>
      <c r="P53" s="44">
        <v>6</v>
      </c>
      <c r="Q53" s="44">
        <v>3</v>
      </c>
      <c r="R53" s="44"/>
      <c r="S53" s="44">
        <v>5</v>
      </c>
      <c r="T53" s="31"/>
      <c r="U53" s="44">
        <v>2</v>
      </c>
      <c r="V53" s="31"/>
      <c r="W53" s="31"/>
      <c r="X53" s="44">
        <v>1</v>
      </c>
      <c r="Y53" s="31"/>
      <c r="Z53" s="44">
        <v>6</v>
      </c>
      <c r="AA53" s="31"/>
      <c r="AB53" s="44">
        <v>3</v>
      </c>
      <c r="AC53" s="31"/>
      <c r="AD53" s="31"/>
      <c r="AE53" s="42">
        <v>22.7</v>
      </c>
      <c r="AF53" s="44" t="s">
        <v>253</v>
      </c>
      <c r="AG53" s="49"/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44"/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31"/>
      <c r="AW53" s="46"/>
      <c r="AX53" s="44">
        <v>0</v>
      </c>
      <c r="AY53" s="44">
        <v>0</v>
      </c>
      <c r="AZ53" s="44">
        <v>0</v>
      </c>
      <c r="BA53" s="44">
        <v>1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31"/>
      <c r="BK53" s="51"/>
      <c r="BL53" s="46"/>
      <c r="BM53" s="76" t="s">
        <v>241</v>
      </c>
      <c r="BN53" s="78"/>
      <c r="BO53" s="77">
        <v>19</v>
      </c>
      <c r="BP53" s="22" t="s">
        <v>244</v>
      </c>
      <c r="BQ53" s="22">
        <v>17</v>
      </c>
      <c r="BR53" s="22" t="s">
        <v>275</v>
      </c>
      <c r="BS53" s="70">
        <v>15</v>
      </c>
      <c r="BT53" s="22" t="s">
        <v>275</v>
      </c>
      <c r="BU53" s="22">
        <v>12</v>
      </c>
      <c r="BV53" s="22" t="s">
        <v>276</v>
      </c>
      <c r="BW53" s="73">
        <f t="shared" si="1"/>
        <v>36.84210526315789</v>
      </c>
      <c r="BX53" s="80" t="s">
        <v>310</v>
      </c>
      <c r="BY53" s="11"/>
      <c r="BZ53" s="77">
        <v>16</v>
      </c>
      <c r="CA53" s="22" t="s">
        <v>285</v>
      </c>
      <c r="CB53" s="22">
        <v>17</v>
      </c>
      <c r="CC53" s="22" t="s">
        <v>291</v>
      </c>
      <c r="CD53" s="22">
        <v>16</v>
      </c>
      <c r="CE53" s="22" t="s">
        <v>291</v>
      </c>
      <c r="CF53" s="22">
        <v>14</v>
      </c>
      <c r="CG53" s="22" t="s">
        <v>278</v>
      </c>
      <c r="CH53" s="22">
        <v>2</v>
      </c>
      <c r="CI53" s="80" t="s">
        <v>310</v>
      </c>
      <c r="CJ53" s="26"/>
      <c r="CK53" s="22">
        <v>19</v>
      </c>
      <c r="CL53" s="22" t="s">
        <v>299</v>
      </c>
      <c r="CM53" s="22">
        <v>17</v>
      </c>
      <c r="CN53" s="22" t="s">
        <v>299</v>
      </c>
      <c r="CO53" s="22">
        <v>14</v>
      </c>
      <c r="CP53" s="22" t="s">
        <v>299</v>
      </c>
      <c r="CQ53" s="22">
        <v>13</v>
      </c>
      <c r="CR53" s="21" t="s">
        <v>301</v>
      </c>
      <c r="CS53" s="26"/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  <c r="DB53" s="44">
        <v>0</v>
      </c>
      <c r="DC53" s="44">
        <v>0</v>
      </c>
      <c r="DD53" s="33">
        <f t="shared" si="0"/>
        <v>0</v>
      </c>
    </row>
    <row r="54" spans="1:108" ht="17.5" x14ac:dyDescent="0.35">
      <c r="A54" s="74" t="s">
        <v>147</v>
      </c>
      <c r="B54" s="91">
        <v>6.7130940983159828</v>
      </c>
      <c r="C54" s="22" t="s">
        <v>243</v>
      </c>
      <c r="D54" s="100">
        <v>6</v>
      </c>
      <c r="E54" s="99" t="s">
        <v>87</v>
      </c>
      <c r="F54" s="99">
        <v>23</v>
      </c>
      <c r="G54" s="99" t="s">
        <v>76</v>
      </c>
      <c r="H54" s="42">
        <v>39</v>
      </c>
      <c r="I54" s="45">
        <v>1</v>
      </c>
      <c r="J54" s="44">
        <v>2</v>
      </c>
      <c r="K54" s="45">
        <v>4</v>
      </c>
      <c r="L54" s="44">
        <v>4</v>
      </c>
      <c r="M54" s="31"/>
      <c r="N54" s="44">
        <v>3</v>
      </c>
      <c r="O54" s="46"/>
      <c r="P54" s="44">
        <v>5</v>
      </c>
      <c r="Q54" s="44">
        <v>1</v>
      </c>
      <c r="R54" s="44"/>
      <c r="S54" s="44">
        <v>3</v>
      </c>
      <c r="T54" s="31"/>
      <c r="U54" s="44">
        <v>1</v>
      </c>
      <c r="V54" s="31" t="s">
        <v>193</v>
      </c>
      <c r="W54" s="31"/>
      <c r="X54" s="44">
        <v>1</v>
      </c>
      <c r="Y54" s="31"/>
      <c r="Z54" s="44">
        <v>4</v>
      </c>
      <c r="AA54" s="31"/>
      <c r="AB54" s="44">
        <v>1</v>
      </c>
      <c r="AC54" s="31"/>
      <c r="AD54" s="48" t="s">
        <v>216</v>
      </c>
      <c r="AE54" s="42">
        <v>23.4</v>
      </c>
      <c r="AF54" s="44" t="s">
        <v>256</v>
      </c>
      <c r="AG54" s="49"/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44"/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31"/>
      <c r="AW54" s="46"/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1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31">
        <v>1</v>
      </c>
      <c r="BK54" s="53" t="s">
        <v>228</v>
      </c>
      <c r="BL54" s="46"/>
      <c r="BM54" s="76" t="s">
        <v>241</v>
      </c>
      <c r="BN54" s="78"/>
      <c r="BO54" s="77">
        <v>28</v>
      </c>
      <c r="BP54" s="22" t="s">
        <v>243</v>
      </c>
      <c r="BQ54" s="22">
        <v>23</v>
      </c>
      <c r="BR54" s="22" t="s">
        <v>243</v>
      </c>
      <c r="BS54" s="70">
        <v>19</v>
      </c>
      <c r="BT54" s="22" t="s">
        <v>244</v>
      </c>
      <c r="BU54" s="22">
        <v>17</v>
      </c>
      <c r="BV54" s="22" t="s">
        <v>275</v>
      </c>
      <c r="BW54" s="73">
        <f t="shared" si="1"/>
        <v>39.285714285714285</v>
      </c>
      <c r="BX54" s="80" t="s">
        <v>310</v>
      </c>
      <c r="BY54" s="11"/>
      <c r="BZ54" s="77">
        <v>21</v>
      </c>
      <c r="CA54" s="22" t="s">
        <v>287</v>
      </c>
      <c r="CB54" s="22">
        <v>24</v>
      </c>
      <c r="CC54" s="22" t="s">
        <v>280</v>
      </c>
      <c r="CD54" s="22">
        <v>22</v>
      </c>
      <c r="CE54" s="22" t="s">
        <v>280</v>
      </c>
      <c r="CF54" s="22">
        <v>18</v>
      </c>
      <c r="CG54" s="22" t="s">
        <v>291</v>
      </c>
      <c r="CH54" s="22">
        <v>3</v>
      </c>
      <c r="CI54" s="80" t="s">
        <v>310</v>
      </c>
      <c r="CJ54" s="26"/>
      <c r="CK54" s="22">
        <v>23</v>
      </c>
      <c r="CL54" s="22" t="s">
        <v>299</v>
      </c>
      <c r="CM54" s="22">
        <v>20</v>
      </c>
      <c r="CN54" s="22" t="s">
        <v>299</v>
      </c>
      <c r="CO54" s="22">
        <v>27</v>
      </c>
      <c r="CP54" s="22" t="s">
        <v>298</v>
      </c>
      <c r="CQ54" s="22">
        <v>18</v>
      </c>
      <c r="CR54" s="21" t="s">
        <v>299</v>
      </c>
      <c r="CS54" s="26"/>
      <c r="CT54" s="44">
        <v>1</v>
      </c>
      <c r="CU54" s="44">
        <v>1</v>
      </c>
      <c r="CV54" s="44">
        <v>0</v>
      </c>
      <c r="CW54" s="44">
        <v>1</v>
      </c>
      <c r="CX54" s="44">
        <v>0</v>
      </c>
      <c r="CY54" s="44">
        <v>0</v>
      </c>
      <c r="CZ54" s="44">
        <v>1</v>
      </c>
      <c r="DA54" s="44">
        <v>0</v>
      </c>
      <c r="DB54" s="44">
        <v>1</v>
      </c>
      <c r="DC54" s="44">
        <v>1</v>
      </c>
      <c r="DD54" s="31">
        <f t="shared" si="0"/>
        <v>6</v>
      </c>
    </row>
    <row r="55" spans="1:108" x14ac:dyDescent="0.35">
      <c r="A55" s="74" t="s">
        <v>148</v>
      </c>
      <c r="B55" s="91">
        <v>4.9238150273851682</v>
      </c>
      <c r="C55" s="22" t="s">
        <v>275</v>
      </c>
      <c r="D55" s="100">
        <v>0</v>
      </c>
      <c r="E55" s="101" t="s">
        <v>80</v>
      </c>
      <c r="F55" s="99">
        <v>11</v>
      </c>
      <c r="G55" s="101" t="s">
        <v>93</v>
      </c>
      <c r="H55" s="42">
        <v>44</v>
      </c>
      <c r="I55" s="45">
        <v>1</v>
      </c>
      <c r="J55" s="44">
        <v>2</v>
      </c>
      <c r="K55" s="45">
        <v>4</v>
      </c>
      <c r="L55" s="44">
        <v>4</v>
      </c>
      <c r="M55" s="31"/>
      <c r="N55" s="44">
        <v>6</v>
      </c>
      <c r="O55" s="46"/>
      <c r="P55" s="44">
        <v>8</v>
      </c>
      <c r="Q55" s="44">
        <v>1</v>
      </c>
      <c r="R55" s="44" t="s">
        <v>175</v>
      </c>
      <c r="S55" s="44">
        <v>4</v>
      </c>
      <c r="T55" s="31"/>
      <c r="U55" s="44">
        <v>1</v>
      </c>
      <c r="V55" s="31" t="s">
        <v>187</v>
      </c>
      <c r="W55" s="31"/>
      <c r="X55" s="44">
        <v>1</v>
      </c>
      <c r="Y55" s="31"/>
      <c r="Z55" s="44">
        <v>5</v>
      </c>
      <c r="AA55" s="31"/>
      <c r="AB55" s="44">
        <v>1</v>
      </c>
      <c r="AC55" s="31"/>
      <c r="AD55" s="31"/>
      <c r="AE55" s="42">
        <v>24.9</v>
      </c>
      <c r="AF55" s="44" t="s">
        <v>256</v>
      </c>
      <c r="AG55" s="49"/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44"/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31"/>
      <c r="AW55" s="46"/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1</v>
      </c>
      <c r="BJ55" s="31"/>
      <c r="BK55" s="51"/>
      <c r="BL55" s="46"/>
      <c r="BM55" s="76" t="s">
        <v>241</v>
      </c>
      <c r="BN55" s="78"/>
      <c r="BO55" s="77">
        <v>15</v>
      </c>
      <c r="BP55" s="22" t="s">
        <v>275</v>
      </c>
      <c r="BQ55" s="22">
        <v>14</v>
      </c>
      <c r="BR55" s="22" t="s">
        <v>275</v>
      </c>
      <c r="BS55" s="70">
        <v>11</v>
      </c>
      <c r="BT55" s="22" t="s">
        <v>276</v>
      </c>
      <c r="BU55" s="22">
        <v>8</v>
      </c>
      <c r="BV55" s="22" t="s">
        <v>276</v>
      </c>
      <c r="BW55" s="73">
        <f t="shared" si="1"/>
        <v>46.666666666666664</v>
      </c>
      <c r="BX55" s="80" t="s">
        <v>310</v>
      </c>
      <c r="BY55" s="11"/>
      <c r="BZ55" s="81">
        <v>15</v>
      </c>
      <c r="CA55" s="30" t="s">
        <v>285</v>
      </c>
      <c r="CB55" s="22">
        <v>15</v>
      </c>
      <c r="CC55" s="22" t="s">
        <v>291</v>
      </c>
      <c r="CD55" s="22">
        <v>13</v>
      </c>
      <c r="CE55" s="22" t="s">
        <v>278</v>
      </c>
      <c r="CF55" s="22">
        <v>10</v>
      </c>
      <c r="CG55" s="22" t="s">
        <v>278</v>
      </c>
      <c r="CH55" s="22">
        <v>5</v>
      </c>
      <c r="CI55" s="22" t="s">
        <v>311</v>
      </c>
      <c r="CJ55" s="26"/>
      <c r="CK55" s="22">
        <v>11</v>
      </c>
      <c r="CL55" s="22" t="s">
        <v>301</v>
      </c>
      <c r="CM55" s="22">
        <v>15</v>
      </c>
      <c r="CN55" s="22" t="s">
        <v>299</v>
      </c>
      <c r="CO55" s="22">
        <v>13</v>
      </c>
      <c r="CP55" s="22" t="s">
        <v>301</v>
      </c>
      <c r="CQ55" s="22">
        <v>10</v>
      </c>
      <c r="CR55" s="21" t="s">
        <v>301</v>
      </c>
      <c r="CS55" s="26"/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  <c r="DB55" s="44">
        <v>0</v>
      </c>
      <c r="DC55" s="44">
        <v>0</v>
      </c>
      <c r="DD55" s="33">
        <f t="shared" si="0"/>
        <v>0</v>
      </c>
    </row>
    <row r="56" spans="1:108" x14ac:dyDescent="0.35">
      <c r="A56" s="74" t="s">
        <v>149</v>
      </c>
      <c r="B56" s="91">
        <v>19.788571537027973</v>
      </c>
      <c r="C56" s="22" t="s">
        <v>243</v>
      </c>
      <c r="D56" s="100">
        <v>0</v>
      </c>
      <c r="E56" s="99" t="s">
        <v>71</v>
      </c>
      <c r="F56" s="99">
        <v>19</v>
      </c>
      <c r="G56" s="99" t="s">
        <v>94</v>
      </c>
      <c r="H56" s="42">
        <v>45</v>
      </c>
      <c r="I56" s="45">
        <v>2</v>
      </c>
      <c r="J56" s="44">
        <v>2</v>
      </c>
      <c r="K56" s="45">
        <v>3</v>
      </c>
      <c r="L56" s="44">
        <v>1</v>
      </c>
      <c r="M56" s="31"/>
      <c r="N56" s="44">
        <v>2</v>
      </c>
      <c r="O56" s="46"/>
      <c r="P56" s="44">
        <v>4</v>
      </c>
      <c r="Q56" s="44">
        <v>3</v>
      </c>
      <c r="R56" s="44"/>
      <c r="S56" s="44">
        <v>5</v>
      </c>
      <c r="T56" s="31"/>
      <c r="U56" s="44">
        <v>2</v>
      </c>
      <c r="V56" s="31"/>
      <c r="W56" s="31"/>
      <c r="X56" s="44">
        <v>1</v>
      </c>
      <c r="Y56" s="31"/>
      <c r="Z56" s="44">
        <v>5</v>
      </c>
      <c r="AA56" s="31"/>
      <c r="AB56" s="44">
        <v>5</v>
      </c>
      <c r="AC56" s="31"/>
      <c r="AD56" s="31"/>
      <c r="AE56" s="55">
        <v>21</v>
      </c>
      <c r="AF56" s="44" t="s">
        <v>253</v>
      </c>
      <c r="AG56" s="49"/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1</v>
      </c>
      <c r="AO56" s="47" t="s">
        <v>220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31"/>
      <c r="AW56" s="46"/>
      <c r="AX56" s="44">
        <v>0</v>
      </c>
      <c r="AY56" s="44">
        <v>0</v>
      </c>
      <c r="AZ56" s="44">
        <v>1</v>
      </c>
      <c r="BA56" s="44">
        <v>0</v>
      </c>
      <c r="BB56" s="44">
        <v>0</v>
      </c>
      <c r="BC56" s="44">
        <v>0</v>
      </c>
      <c r="BD56" s="44">
        <v>1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31"/>
      <c r="BK56" s="51"/>
      <c r="BL56" s="46"/>
      <c r="BM56" s="76" t="s">
        <v>240</v>
      </c>
      <c r="BN56" s="78"/>
      <c r="BO56" s="77">
        <v>25</v>
      </c>
      <c r="BP56" s="22" t="s">
        <v>243</v>
      </c>
      <c r="BQ56" s="22">
        <v>22</v>
      </c>
      <c r="BR56" s="22" t="s">
        <v>244</v>
      </c>
      <c r="BS56" s="70">
        <v>18</v>
      </c>
      <c r="BT56" s="22" t="s">
        <v>275</v>
      </c>
      <c r="BU56" s="22">
        <v>14</v>
      </c>
      <c r="BV56" s="22" t="s">
        <v>275</v>
      </c>
      <c r="BW56" s="73">
        <f t="shared" si="1"/>
        <v>44</v>
      </c>
      <c r="BX56" s="80" t="s">
        <v>310</v>
      </c>
      <c r="BY56" s="11"/>
      <c r="BZ56" s="77">
        <v>23</v>
      </c>
      <c r="CA56" s="22" t="s">
        <v>286</v>
      </c>
      <c r="CB56" s="22">
        <v>21</v>
      </c>
      <c r="CC56" s="22" t="s">
        <v>280</v>
      </c>
      <c r="CD56" s="22">
        <v>19</v>
      </c>
      <c r="CE56" s="22" t="s">
        <v>291</v>
      </c>
      <c r="CF56" s="22">
        <v>16</v>
      </c>
      <c r="CG56" s="22" t="s">
        <v>291</v>
      </c>
      <c r="CH56" s="22">
        <v>7</v>
      </c>
      <c r="CI56" s="22" t="s">
        <v>311</v>
      </c>
      <c r="CJ56" s="26"/>
      <c r="CK56" s="22">
        <v>19</v>
      </c>
      <c r="CL56" s="22" t="s">
        <v>299</v>
      </c>
      <c r="CM56" s="22">
        <v>16</v>
      </c>
      <c r="CN56" s="22" t="s">
        <v>299</v>
      </c>
      <c r="CO56" s="22">
        <v>14</v>
      </c>
      <c r="CP56" s="22" t="s">
        <v>299</v>
      </c>
      <c r="CQ56" s="22">
        <v>12</v>
      </c>
      <c r="CR56" s="21" t="s">
        <v>301</v>
      </c>
      <c r="CS56" s="26"/>
      <c r="CT56" s="44">
        <v>0</v>
      </c>
      <c r="CU56" s="44">
        <v>0</v>
      </c>
      <c r="CV56" s="44">
        <v>0</v>
      </c>
      <c r="CW56" s="44">
        <v>0</v>
      </c>
      <c r="CX56" s="44">
        <v>0</v>
      </c>
      <c r="CY56" s="44">
        <v>0</v>
      </c>
      <c r="CZ56" s="44">
        <v>0</v>
      </c>
      <c r="DA56" s="44">
        <v>0</v>
      </c>
      <c r="DB56" s="44">
        <v>0</v>
      </c>
      <c r="DC56" s="44">
        <v>0</v>
      </c>
      <c r="DD56" s="33">
        <f t="shared" si="0"/>
        <v>0</v>
      </c>
    </row>
    <row r="57" spans="1:108" x14ac:dyDescent="0.35">
      <c r="A57" s="74" t="s">
        <v>150</v>
      </c>
      <c r="B57" s="91">
        <v>12.171688733437554</v>
      </c>
      <c r="C57" s="22" t="s">
        <v>243</v>
      </c>
      <c r="D57" s="100">
        <v>1</v>
      </c>
      <c r="E57" s="99" t="s">
        <v>84</v>
      </c>
      <c r="F57" s="99">
        <v>20</v>
      </c>
      <c r="G57" s="99" t="s">
        <v>95</v>
      </c>
      <c r="H57" s="42">
        <v>29</v>
      </c>
      <c r="I57" s="45">
        <v>2</v>
      </c>
      <c r="J57" s="44">
        <v>1</v>
      </c>
      <c r="K57" s="45">
        <v>4</v>
      </c>
      <c r="L57" s="44">
        <v>5</v>
      </c>
      <c r="M57" s="31"/>
      <c r="N57" s="44">
        <v>2</v>
      </c>
      <c r="O57" s="46"/>
      <c r="P57" s="44">
        <v>6</v>
      </c>
      <c r="Q57" s="44">
        <v>3</v>
      </c>
      <c r="R57" s="44"/>
      <c r="S57" s="44">
        <v>4</v>
      </c>
      <c r="T57" s="31"/>
      <c r="U57" s="44">
        <v>2</v>
      </c>
      <c r="V57" s="31"/>
      <c r="W57" s="31"/>
      <c r="X57" s="44">
        <v>3</v>
      </c>
      <c r="Y57" s="31"/>
      <c r="Z57" s="44">
        <v>5</v>
      </c>
      <c r="AA57" s="31"/>
      <c r="AB57" s="44">
        <v>6</v>
      </c>
      <c r="AC57" s="31"/>
      <c r="AD57" s="31"/>
      <c r="AE57" s="55">
        <v>20</v>
      </c>
      <c r="AF57" s="44" t="s">
        <v>253</v>
      </c>
      <c r="AG57" s="49"/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44"/>
      <c r="AP57" s="44">
        <v>0</v>
      </c>
      <c r="AQ57" s="44">
        <v>1</v>
      </c>
      <c r="AR57" s="44">
        <v>0</v>
      </c>
      <c r="AS57" s="44">
        <v>0</v>
      </c>
      <c r="AT57" s="44">
        <v>0</v>
      </c>
      <c r="AU57" s="44">
        <v>0</v>
      </c>
      <c r="AV57" s="31"/>
      <c r="AW57" s="46"/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1</v>
      </c>
      <c r="BJ57" s="31"/>
      <c r="BK57" s="51"/>
      <c r="BL57" s="46"/>
      <c r="BM57" s="76" t="s">
        <v>241</v>
      </c>
      <c r="BN57" s="78"/>
      <c r="BO57" s="77">
        <v>24</v>
      </c>
      <c r="BP57" s="22" t="s">
        <v>243</v>
      </c>
      <c r="BQ57" s="22">
        <v>21</v>
      </c>
      <c r="BR57" s="22" t="s">
        <v>244</v>
      </c>
      <c r="BS57" s="70">
        <v>17</v>
      </c>
      <c r="BT57" s="22" t="s">
        <v>275</v>
      </c>
      <c r="BU57" s="22">
        <v>14</v>
      </c>
      <c r="BV57" s="22" t="s">
        <v>275</v>
      </c>
      <c r="BW57" s="73">
        <f t="shared" si="1"/>
        <v>41.666666666666671</v>
      </c>
      <c r="BX57" s="80" t="s">
        <v>310</v>
      </c>
      <c r="BY57" s="11"/>
      <c r="BZ57" s="77">
        <v>19</v>
      </c>
      <c r="CA57" s="22" t="s">
        <v>288</v>
      </c>
      <c r="CB57" s="22">
        <v>21</v>
      </c>
      <c r="CC57" s="22" t="s">
        <v>280</v>
      </c>
      <c r="CD57" s="22">
        <v>18</v>
      </c>
      <c r="CE57" s="22" t="s">
        <v>291</v>
      </c>
      <c r="CF57" s="22">
        <v>15</v>
      </c>
      <c r="CG57" s="22" t="s">
        <v>291</v>
      </c>
      <c r="CH57" s="22">
        <v>4</v>
      </c>
      <c r="CI57" s="80" t="s">
        <v>310</v>
      </c>
      <c r="CJ57" s="26"/>
      <c r="CK57" s="22">
        <v>20</v>
      </c>
      <c r="CL57" s="22" t="s">
        <v>299</v>
      </c>
      <c r="CM57" s="22">
        <v>23</v>
      </c>
      <c r="CN57" s="22" t="s">
        <v>299</v>
      </c>
      <c r="CO57" s="22">
        <v>16</v>
      </c>
      <c r="CP57" s="22" t="s">
        <v>299</v>
      </c>
      <c r="CQ57" s="22">
        <v>21</v>
      </c>
      <c r="CR57" s="21" t="s">
        <v>299</v>
      </c>
      <c r="CS57" s="26"/>
      <c r="CT57" s="44">
        <v>1</v>
      </c>
      <c r="CU57" s="44">
        <v>0</v>
      </c>
      <c r="CV57" s="44">
        <v>0</v>
      </c>
      <c r="CW57" s="44">
        <v>0</v>
      </c>
      <c r="CX57" s="44">
        <v>0</v>
      </c>
      <c r="CY57" s="44">
        <v>0</v>
      </c>
      <c r="CZ57" s="44">
        <v>0</v>
      </c>
      <c r="DA57" s="44">
        <v>0</v>
      </c>
      <c r="DB57" s="44">
        <v>0</v>
      </c>
      <c r="DC57" s="44">
        <v>0</v>
      </c>
      <c r="DD57" s="32">
        <f t="shared" si="0"/>
        <v>1</v>
      </c>
    </row>
    <row r="58" spans="1:108" x14ac:dyDescent="0.35">
      <c r="A58" s="74" t="s">
        <v>151</v>
      </c>
      <c r="B58" s="91">
        <v>19.71323437422274</v>
      </c>
      <c r="C58" s="22" t="s">
        <v>276</v>
      </c>
      <c r="D58" s="100">
        <v>2</v>
      </c>
      <c r="E58" s="101" t="s">
        <v>73</v>
      </c>
      <c r="F58" s="99">
        <v>24</v>
      </c>
      <c r="G58" s="101" t="s">
        <v>89</v>
      </c>
      <c r="H58" s="42">
        <v>20</v>
      </c>
      <c r="I58" s="45">
        <v>1</v>
      </c>
      <c r="J58" s="44">
        <v>1</v>
      </c>
      <c r="K58" s="45">
        <v>4</v>
      </c>
      <c r="L58" s="44">
        <v>6</v>
      </c>
      <c r="M58" s="31"/>
      <c r="N58" s="44">
        <v>3</v>
      </c>
      <c r="O58" s="46"/>
      <c r="P58" s="44">
        <v>9</v>
      </c>
      <c r="Q58" s="44">
        <v>3</v>
      </c>
      <c r="R58" s="44"/>
      <c r="S58" s="44">
        <v>4</v>
      </c>
      <c r="T58" s="31" t="s">
        <v>179</v>
      </c>
      <c r="U58" s="44">
        <v>2</v>
      </c>
      <c r="V58" s="31"/>
      <c r="W58" s="31"/>
      <c r="X58" s="44">
        <v>5</v>
      </c>
      <c r="Y58" s="31"/>
      <c r="Z58" s="44">
        <v>3</v>
      </c>
      <c r="AA58" s="31"/>
      <c r="AB58" s="44">
        <v>6</v>
      </c>
      <c r="AC58" s="31" t="s">
        <v>217</v>
      </c>
      <c r="AD58" s="48" t="s">
        <v>218</v>
      </c>
      <c r="AE58" s="55">
        <v>20</v>
      </c>
      <c r="AF58" s="44" t="s">
        <v>253</v>
      </c>
      <c r="AG58" s="49"/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44"/>
      <c r="AP58" s="44">
        <v>0</v>
      </c>
      <c r="AQ58" s="44">
        <v>0</v>
      </c>
      <c r="AR58" s="44">
        <v>1</v>
      </c>
      <c r="AS58" s="44">
        <v>0</v>
      </c>
      <c r="AT58" s="44">
        <v>0</v>
      </c>
      <c r="AU58" s="44">
        <v>0</v>
      </c>
      <c r="AV58" s="31"/>
      <c r="AW58" s="46"/>
      <c r="AX58" s="44">
        <v>0</v>
      </c>
      <c r="AY58" s="44">
        <v>0</v>
      </c>
      <c r="AZ58" s="44">
        <v>0</v>
      </c>
      <c r="BA58" s="44">
        <v>0</v>
      </c>
      <c r="BB58" s="44">
        <v>0</v>
      </c>
      <c r="BC58" s="44">
        <v>0</v>
      </c>
      <c r="BD58" s="44">
        <v>0</v>
      </c>
      <c r="BE58" s="44">
        <v>0</v>
      </c>
      <c r="BF58" s="44">
        <v>0</v>
      </c>
      <c r="BG58" s="44">
        <v>0</v>
      </c>
      <c r="BH58" s="44">
        <v>0</v>
      </c>
      <c r="BI58" s="44">
        <v>1</v>
      </c>
      <c r="BJ58" s="31"/>
      <c r="BK58" s="51"/>
      <c r="BL58" s="46"/>
      <c r="BM58" s="76" t="s">
        <v>239</v>
      </c>
      <c r="BN58" s="78"/>
      <c r="BO58" s="77">
        <v>13</v>
      </c>
      <c r="BP58" s="22" t="s">
        <v>276</v>
      </c>
      <c r="BQ58" s="22">
        <v>10</v>
      </c>
      <c r="BR58" s="22" t="s">
        <v>276</v>
      </c>
      <c r="BS58" s="70">
        <v>8</v>
      </c>
      <c r="BT58" s="22" t="s">
        <v>276</v>
      </c>
      <c r="BU58" s="22">
        <v>6</v>
      </c>
      <c r="BV58" s="22" t="s">
        <v>253</v>
      </c>
      <c r="BW58" s="73">
        <f t="shared" si="1"/>
        <v>53.846153846153847</v>
      </c>
      <c r="BX58" s="79" t="s">
        <v>309</v>
      </c>
      <c r="BY58" s="11"/>
      <c r="BZ58" s="81">
        <v>10</v>
      </c>
      <c r="CA58" s="30" t="s">
        <v>278</v>
      </c>
      <c r="CB58" s="22">
        <v>12</v>
      </c>
      <c r="CC58" s="22" t="s">
        <v>276</v>
      </c>
      <c r="CD58" s="22">
        <v>5</v>
      </c>
      <c r="CE58" s="22" t="s">
        <v>290</v>
      </c>
      <c r="CF58" s="22">
        <v>3</v>
      </c>
      <c r="CG58" s="22" t="s">
        <v>224</v>
      </c>
      <c r="CH58" s="22">
        <v>7</v>
      </c>
      <c r="CI58" s="22" t="s">
        <v>311</v>
      </c>
      <c r="CJ58" s="26"/>
      <c r="CK58" s="22">
        <v>24</v>
      </c>
      <c r="CL58" s="22" t="s">
        <v>299</v>
      </c>
      <c r="CM58" s="22">
        <v>22</v>
      </c>
      <c r="CN58" s="22" t="s">
        <v>299</v>
      </c>
      <c r="CO58" s="22">
        <v>20</v>
      </c>
      <c r="CP58" s="22" t="s">
        <v>299</v>
      </c>
      <c r="CQ58" s="22">
        <v>11</v>
      </c>
      <c r="CR58" s="21" t="s">
        <v>301</v>
      </c>
      <c r="CS58" s="26"/>
      <c r="CT58" s="44">
        <v>1</v>
      </c>
      <c r="CU58" s="44">
        <v>0</v>
      </c>
      <c r="CV58" s="44">
        <v>0</v>
      </c>
      <c r="CW58" s="44">
        <v>1</v>
      </c>
      <c r="CX58" s="44">
        <v>0</v>
      </c>
      <c r="CY58" s="44">
        <v>0</v>
      </c>
      <c r="CZ58" s="44">
        <v>0</v>
      </c>
      <c r="DA58" s="44">
        <v>0</v>
      </c>
      <c r="DB58" s="44">
        <v>0</v>
      </c>
      <c r="DC58" s="44">
        <v>0</v>
      </c>
      <c r="DD58" s="29">
        <f t="shared" si="0"/>
        <v>2</v>
      </c>
    </row>
    <row r="59" spans="1:108" x14ac:dyDescent="0.35">
      <c r="A59" s="74" t="s">
        <v>152</v>
      </c>
      <c r="B59" s="91">
        <v>20.81085283189806</v>
      </c>
      <c r="C59" s="22" t="s">
        <v>243</v>
      </c>
      <c r="D59" s="100">
        <v>9</v>
      </c>
      <c r="E59" s="99" t="s">
        <v>85</v>
      </c>
      <c r="F59" s="99">
        <v>24</v>
      </c>
      <c r="G59" s="99" t="s">
        <v>96</v>
      </c>
      <c r="H59" s="42">
        <v>39</v>
      </c>
      <c r="I59" s="45">
        <v>1</v>
      </c>
      <c r="J59" s="44">
        <v>1</v>
      </c>
      <c r="K59" s="45">
        <v>4</v>
      </c>
      <c r="L59" s="44">
        <v>1</v>
      </c>
      <c r="M59" s="31"/>
      <c r="N59" s="44">
        <v>3</v>
      </c>
      <c r="O59" s="46"/>
      <c r="P59" s="44">
        <v>6</v>
      </c>
      <c r="Q59" s="44">
        <v>1</v>
      </c>
      <c r="R59" s="44"/>
      <c r="S59" s="44">
        <v>4</v>
      </c>
      <c r="T59" s="31"/>
      <c r="U59" s="44">
        <v>2</v>
      </c>
      <c r="V59" s="31"/>
      <c r="W59" s="31"/>
      <c r="X59" s="44">
        <v>2</v>
      </c>
      <c r="Y59" s="31"/>
      <c r="Z59" s="44">
        <v>2</v>
      </c>
      <c r="AA59" s="31"/>
      <c r="AB59" s="44">
        <v>7</v>
      </c>
      <c r="AC59" s="31"/>
      <c r="AD59" s="31"/>
      <c r="AE59" s="42">
        <v>22.2</v>
      </c>
      <c r="AF59" s="44" t="s">
        <v>253</v>
      </c>
      <c r="AG59" s="49"/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44"/>
      <c r="AP59" s="44">
        <v>1</v>
      </c>
      <c r="AQ59" s="44">
        <v>0</v>
      </c>
      <c r="AR59" s="44">
        <v>0</v>
      </c>
      <c r="AS59" s="44">
        <v>0</v>
      </c>
      <c r="AT59" s="44">
        <v>0</v>
      </c>
      <c r="AU59" s="44">
        <v>0</v>
      </c>
      <c r="AV59" s="31" t="s">
        <v>222</v>
      </c>
      <c r="AW59" s="46"/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1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31"/>
      <c r="BK59" s="51"/>
      <c r="BL59" s="46"/>
      <c r="BM59" s="76" t="s">
        <v>241</v>
      </c>
      <c r="BN59" s="78"/>
      <c r="BO59" s="77">
        <v>26</v>
      </c>
      <c r="BP59" s="22" t="s">
        <v>243</v>
      </c>
      <c r="BQ59" s="22">
        <v>19</v>
      </c>
      <c r="BR59" s="22" t="s">
        <v>244</v>
      </c>
      <c r="BS59" s="70">
        <v>17</v>
      </c>
      <c r="BT59" s="22" t="s">
        <v>275</v>
      </c>
      <c r="BU59" s="22">
        <v>14</v>
      </c>
      <c r="BV59" s="22" t="s">
        <v>275</v>
      </c>
      <c r="BW59" s="73">
        <f t="shared" si="1"/>
        <v>46.153846153846153</v>
      </c>
      <c r="BX59" s="80" t="s">
        <v>310</v>
      </c>
      <c r="BY59" s="11"/>
      <c r="BZ59" s="77">
        <v>26</v>
      </c>
      <c r="CA59" s="22" t="s">
        <v>286</v>
      </c>
      <c r="CB59" s="22">
        <v>24</v>
      </c>
      <c r="CC59" s="22" t="s">
        <v>280</v>
      </c>
      <c r="CD59" s="22">
        <v>15</v>
      </c>
      <c r="CE59" s="22" t="s">
        <v>247</v>
      </c>
      <c r="CF59" s="22">
        <v>14</v>
      </c>
      <c r="CG59" s="22" t="s">
        <v>291</v>
      </c>
      <c r="CH59" s="22">
        <v>12</v>
      </c>
      <c r="CI59" s="22" t="s">
        <v>311</v>
      </c>
      <c r="CJ59" s="26"/>
      <c r="CK59" s="22">
        <v>24</v>
      </c>
      <c r="CL59" s="22" t="s">
        <v>299</v>
      </c>
      <c r="CM59" s="22">
        <v>20</v>
      </c>
      <c r="CN59" s="22" t="s">
        <v>299</v>
      </c>
      <c r="CO59" s="22">
        <v>16</v>
      </c>
      <c r="CP59" s="22" t="s">
        <v>299</v>
      </c>
      <c r="CQ59" s="22">
        <v>13</v>
      </c>
      <c r="CR59" s="21" t="s">
        <v>301</v>
      </c>
      <c r="CS59" s="26"/>
      <c r="CT59" s="44">
        <v>1</v>
      </c>
      <c r="CU59" s="44">
        <v>1</v>
      </c>
      <c r="CV59" s="44">
        <v>1</v>
      </c>
      <c r="CW59" s="44">
        <v>1</v>
      </c>
      <c r="CX59" s="44">
        <v>1</v>
      </c>
      <c r="CY59" s="44">
        <v>0</v>
      </c>
      <c r="CZ59" s="44">
        <v>1</v>
      </c>
      <c r="DA59" s="44">
        <v>1</v>
      </c>
      <c r="DB59" s="44">
        <v>1</v>
      </c>
      <c r="DC59" s="44">
        <v>1</v>
      </c>
      <c r="DD59" s="31">
        <f t="shared" si="0"/>
        <v>9</v>
      </c>
    </row>
    <row r="60" spans="1:108" x14ac:dyDescent="0.35">
      <c r="A60" s="74" t="s">
        <v>153</v>
      </c>
      <c r="B60" s="91">
        <v>14.853854364757096</v>
      </c>
      <c r="C60" s="22" t="s">
        <v>275</v>
      </c>
      <c r="D60" s="100">
        <v>5</v>
      </c>
      <c r="E60" s="99" t="s">
        <v>83</v>
      </c>
      <c r="F60" s="99">
        <v>17</v>
      </c>
      <c r="G60" s="99" t="s">
        <v>88</v>
      </c>
      <c r="H60" s="42">
        <v>37</v>
      </c>
      <c r="I60" s="45">
        <v>2</v>
      </c>
      <c r="J60" s="44">
        <v>2</v>
      </c>
      <c r="K60" s="45">
        <v>4</v>
      </c>
      <c r="L60" s="44">
        <v>1</v>
      </c>
      <c r="M60" s="31"/>
      <c r="N60" s="44">
        <v>4</v>
      </c>
      <c r="O60" s="46"/>
      <c r="P60" s="44">
        <v>3</v>
      </c>
      <c r="Q60" s="44">
        <v>3</v>
      </c>
      <c r="R60" s="44"/>
      <c r="S60" s="44">
        <v>4</v>
      </c>
      <c r="T60" s="31"/>
      <c r="U60" s="44">
        <v>2</v>
      </c>
      <c r="V60" s="31"/>
      <c r="W60" s="31"/>
      <c r="X60" s="44">
        <v>4</v>
      </c>
      <c r="Y60" s="31"/>
      <c r="Z60" s="44">
        <v>3</v>
      </c>
      <c r="AA60" s="31"/>
      <c r="AB60" s="44">
        <v>7</v>
      </c>
      <c r="AC60" s="31"/>
      <c r="AD60" s="31"/>
      <c r="AE60" s="55">
        <v>19</v>
      </c>
      <c r="AF60" s="44" t="s">
        <v>253</v>
      </c>
      <c r="AG60" s="49"/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44"/>
      <c r="AP60" s="44">
        <v>0</v>
      </c>
      <c r="AQ60" s="44">
        <v>1</v>
      </c>
      <c r="AR60" s="44">
        <v>1</v>
      </c>
      <c r="AS60" s="44">
        <v>0</v>
      </c>
      <c r="AT60" s="44">
        <v>0</v>
      </c>
      <c r="AU60" s="44">
        <v>0</v>
      </c>
      <c r="AV60" s="31"/>
      <c r="AW60" s="46"/>
      <c r="AX60" s="44">
        <v>0</v>
      </c>
      <c r="AY60" s="44">
        <v>0</v>
      </c>
      <c r="AZ60" s="44">
        <v>1</v>
      </c>
      <c r="BA60" s="44">
        <v>0</v>
      </c>
      <c r="BB60" s="44">
        <v>0</v>
      </c>
      <c r="BC60" s="44">
        <v>0</v>
      </c>
      <c r="BD60" s="44">
        <v>1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31"/>
      <c r="BK60" s="51"/>
      <c r="BL60" s="46"/>
      <c r="BM60" s="76" t="s">
        <v>241</v>
      </c>
      <c r="BN60" s="78"/>
      <c r="BO60" s="77">
        <v>18</v>
      </c>
      <c r="BP60" s="22" t="s">
        <v>275</v>
      </c>
      <c r="BQ60" s="22">
        <v>16</v>
      </c>
      <c r="BR60" s="22" t="s">
        <v>275</v>
      </c>
      <c r="BS60" s="70">
        <v>13</v>
      </c>
      <c r="BT60" s="22" t="s">
        <v>276</v>
      </c>
      <c r="BU60" s="22">
        <v>9</v>
      </c>
      <c r="BV60" s="22" t="s">
        <v>276</v>
      </c>
      <c r="BW60" s="73">
        <f t="shared" si="1"/>
        <v>50</v>
      </c>
      <c r="BX60" s="79" t="s">
        <v>309</v>
      </c>
      <c r="BY60" s="11"/>
      <c r="BZ60" s="77">
        <v>18</v>
      </c>
      <c r="CA60" s="22" t="s">
        <v>288</v>
      </c>
      <c r="CB60" s="22">
        <v>15</v>
      </c>
      <c r="CC60" s="22" t="s">
        <v>247</v>
      </c>
      <c r="CD60" s="22">
        <v>14</v>
      </c>
      <c r="CE60" s="22" t="s">
        <v>278</v>
      </c>
      <c r="CF60" s="22">
        <v>10</v>
      </c>
      <c r="CG60" s="22" t="s">
        <v>278</v>
      </c>
      <c r="CH60" s="22">
        <v>8</v>
      </c>
      <c r="CI60" s="22" t="s">
        <v>311</v>
      </c>
      <c r="CJ60" s="26"/>
      <c r="CK60" s="22">
        <v>17</v>
      </c>
      <c r="CL60" s="22" t="s">
        <v>299</v>
      </c>
      <c r="CM60" s="22">
        <v>14</v>
      </c>
      <c r="CN60" s="22" t="s">
        <v>299</v>
      </c>
      <c r="CO60" s="22">
        <v>13</v>
      </c>
      <c r="CP60" s="22" t="s">
        <v>301</v>
      </c>
      <c r="CQ60" s="22">
        <v>10</v>
      </c>
      <c r="CR60" s="21" t="s">
        <v>301</v>
      </c>
      <c r="CS60" s="26"/>
      <c r="CT60" s="44">
        <v>1</v>
      </c>
      <c r="CU60" s="44">
        <v>1</v>
      </c>
      <c r="CV60" s="44">
        <v>0</v>
      </c>
      <c r="CW60" s="44">
        <v>1</v>
      </c>
      <c r="CX60" s="44">
        <v>0</v>
      </c>
      <c r="CY60" s="44">
        <v>1</v>
      </c>
      <c r="CZ60" s="44">
        <v>1</v>
      </c>
      <c r="DA60" s="44">
        <v>0</v>
      </c>
      <c r="DB60" s="44">
        <v>0</v>
      </c>
      <c r="DC60" s="44">
        <v>0</v>
      </c>
      <c r="DD60" s="31">
        <f t="shared" si="0"/>
        <v>5</v>
      </c>
    </row>
    <row r="61" spans="1:108" x14ac:dyDescent="0.35">
      <c r="A61" s="74" t="s">
        <v>154</v>
      </c>
      <c r="B61" s="91">
        <v>8.3637211403042233</v>
      </c>
      <c r="C61" s="22" t="s">
        <v>243</v>
      </c>
      <c r="D61" s="100">
        <v>3</v>
      </c>
      <c r="E61" s="99" t="s">
        <v>84</v>
      </c>
      <c r="F61" s="99">
        <v>25</v>
      </c>
      <c r="G61" s="99" t="s">
        <v>95</v>
      </c>
      <c r="H61" s="42">
        <v>27</v>
      </c>
      <c r="I61" s="45">
        <v>2</v>
      </c>
      <c r="J61" s="44">
        <v>1</v>
      </c>
      <c r="K61" s="45">
        <v>4</v>
      </c>
      <c r="L61" s="44">
        <v>1</v>
      </c>
      <c r="M61" s="31"/>
      <c r="N61" s="44">
        <v>2</v>
      </c>
      <c r="O61" s="46"/>
      <c r="P61" s="44">
        <v>7</v>
      </c>
      <c r="Q61" s="44">
        <v>3</v>
      </c>
      <c r="R61" s="44"/>
      <c r="S61" s="44">
        <v>4</v>
      </c>
      <c r="T61" s="31"/>
      <c r="U61" s="44">
        <v>2</v>
      </c>
      <c r="V61" s="31"/>
      <c r="W61" s="31"/>
      <c r="X61" s="44">
        <v>3</v>
      </c>
      <c r="Y61" s="31"/>
      <c r="Z61" s="44">
        <v>2</v>
      </c>
      <c r="AA61" s="31"/>
      <c r="AB61" s="44">
        <v>7</v>
      </c>
      <c r="AC61" s="31"/>
      <c r="AD61" s="31"/>
      <c r="AE61" s="42">
        <v>18.7</v>
      </c>
      <c r="AF61" s="44" t="s">
        <v>253</v>
      </c>
      <c r="AG61" s="49"/>
      <c r="AH61" s="31">
        <v>0</v>
      </c>
      <c r="AI61" s="31">
        <v>1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44"/>
      <c r="AP61" s="44">
        <v>1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31"/>
      <c r="AW61" s="46"/>
      <c r="AX61" s="44">
        <v>1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1</v>
      </c>
      <c r="BE61" s="44">
        <v>0</v>
      </c>
      <c r="BF61" s="44">
        <v>0</v>
      </c>
      <c r="BG61" s="44">
        <v>0</v>
      </c>
      <c r="BH61" s="44">
        <v>0</v>
      </c>
      <c r="BI61" s="44">
        <v>1</v>
      </c>
      <c r="BJ61" s="31"/>
      <c r="BK61" s="51"/>
      <c r="BL61" s="46"/>
      <c r="BM61" s="76" t="s">
        <v>239</v>
      </c>
      <c r="BN61" s="78"/>
      <c r="BO61" s="77">
        <v>24</v>
      </c>
      <c r="BP61" s="22" t="s">
        <v>243</v>
      </c>
      <c r="BQ61" s="22">
        <v>14</v>
      </c>
      <c r="BR61" s="22" t="s">
        <v>275</v>
      </c>
      <c r="BS61" s="70">
        <v>9</v>
      </c>
      <c r="BT61" s="22" t="s">
        <v>276</v>
      </c>
      <c r="BU61" s="22">
        <v>6</v>
      </c>
      <c r="BV61" s="22" t="s">
        <v>253</v>
      </c>
      <c r="BW61" s="73">
        <f t="shared" si="1"/>
        <v>75</v>
      </c>
      <c r="BX61" s="79" t="s">
        <v>309</v>
      </c>
      <c r="BY61" s="11"/>
      <c r="BZ61" s="77">
        <v>19</v>
      </c>
      <c r="CA61" s="22" t="s">
        <v>288</v>
      </c>
      <c r="CB61" s="22">
        <v>18</v>
      </c>
      <c r="CC61" s="22" t="s">
        <v>247</v>
      </c>
      <c r="CD61" s="22">
        <v>9</v>
      </c>
      <c r="CE61" s="22" t="s">
        <v>289</v>
      </c>
      <c r="CF61" s="22">
        <v>4</v>
      </c>
      <c r="CG61" s="22" t="s">
        <v>224</v>
      </c>
      <c r="CH61" s="22">
        <v>15</v>
      </c>
      <c r="CI61" s="22" t="s">
        <v>311</v>
      </c>
      <c r="CJ61" s="26"/>
      <c r="CK61" s="22">
        <v>25</v>
      </c>
      <c r="CL61" s="22" t="s">
        <v>299</v>
      </c>
      <c r="CM61" s="22">
        <v>27</v>
      </c>
      <c r="CN61" s="22" t="s">
        <v>298</v>
      </c>
      <c r="CO61" s="22">
        <v>12</v>
      </c>
      <c r="CP61" s="22" t="s">
        <v>302</v>
      </c>
      <c r="CQ61" s="22">
        <v>9</v>
      </c>
      <c r="CR61" s="21" t="s">
        <v>301</v>
      </c>
      <c r="CS61" s="26"/>
      <c r="CT61" s="44">
        <v>0</v>
      </c>
      <c r="CU61" s="44">
        <v>0</v>
      </c>
      <c r="CV61" s="44">
        <v>0</v>
      </c>
      <c r="CW61" s="44">
        <v>1</v>
      </c>
      <c r="CX61" s="44">
        <v>0</v>
      </c>
      <c r="CY61" s="44">
        <v>0</v>
      </c>
      <c r="CZ61" s="44">
        <v>1</v>
      </c>
      <c r="DA61" s="44">
        <v>0</v>
      </c>
      <c r="DB61" s="44">
        <v>1</v>
      </c>
      <c r="DC61" s="44">
        <v>0</v>
      </c>
      <c r="DD61" s="29">
        <f t="shared" si="0"/>
        <v>3</v>
      </c>
    </row>
    <row r="62" spans="1:108" x14ac:dyDescent="0.35">
      <c r="A62" s="74" t="s">
        <v>155</v>
      </c>
      <c r="B62" s="91">
        <v>8.2929109487184629</v>
      </c>
      <c r="C62" s="22" t="s">
        <v>276</v>
      </c>
      <c r="D62" s="100">
        <v>3</v>
      </c>
      <c r="E62" s="101" t="s">
        <v>73</v>
      </c>
      <c r="F62" s="99">
        <v>25</v>
      </c>
      <c r="G62" s="101" t="s">
        <v>75</v>
      </c>
      <c r="H62" s="42">
        <v>44</v>
      </c>
      <c r="I62" s="45">
        <v>2</v>
      </c>
      <c r="J62" s="44">
        <v>2</v>
      </c>
      <c r="K62" s="45">
        <v>2</v>
      </c>
      <c r="L62" s="44">
        <v>4</v>
      </c>
      <c r="M62" s="31"/>
      <c r="N62" s="44">
        <v>2</v>
      </c>
      <c r="O62" s="46"/>
      <c r="P62" s="44">
        <v>7</v>
      </c>
      <c r="Q62" s="44">
        <v>3</v>
      </c>
      <c r="R62" s="44"/>
      <c r="S62" s="44">
        <v>5</v>
      </c>
      <c r="T62" s="31"/>
      <c r="U62" s="44">
        <v>2</v>
      </c>
      <c r="V62" s="31"/>
      <c r="W62" s="31"/>
      <c r="X62" s="44">
        <v>1</v>
      </c>
      <c r="Y62" s="31"/>
      <c r="Z62" s="44">
        <v>3</v>
      </c>
      <c r="AA62" s="31"/>
      <c r="AB62" s="44">
        <v>1</v>
      </c>
      <c r="AC62" s="31"/>
      <c r="AD62" s="31"/>
      <c r="AE62" s="42">
        <v>22.7</v>
      </c>
      <c r="AF62" s="44" t="s">
        <v>253</v>
      </c>
      <c r="AG62" s="49"/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44"/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31"/>
      <c r="AW62" s="46"/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1</v>
      </c>
      <c r="BG62" s="44">
        <v>0</v>
      </c>
      <c r="BH62" s="44">
        <v>0</v>
      </c>
      <c r="BI62" s="44">
        <v>0</v>
      </c>
      <c r="BJ62" s="31"/>
      <c r="BK62" s="51"/>
      <c r="BL62" s="46"/>
      <c r="BM62" s="76" t="s">
        <v>240</v>
      </c>
      <c r="BN62" s="78"/>
      <c r="BO62" s="77">
        <v>13</v>
      </c>
      <c r="BP62" s="22" t="s">
        <v>276</v>
      </c>
      <c r="BQ62" s="22">
        <v>10</v>
      </c>
      <c r="BR62" s="22" t="s">
        <v>276</v>
      </c>
      <c r="BS62" s="70">
        <v>7</v>
      </c>
      <c r="BT62" s="22" t="s">
        <v>253</v>
      </c>
      <c r="BU62" s="22">
        <v>4</v>
      </c>
      <c r="BV62" s="22" t="s">
        <v>253</v>
      </c>
      <c r="BW62" s="73">
        <f t="shared" si="1"/>
        <v>69.230769230769226</v>
      </c>
      <c r="BX62" s="79" t="s">
        <v>309</v>
      </c>
      <c r="BY62" s="11"/>
      <c r="BZ62" s="81">
        <v>12</v>
      </c>
      <c r="CA62" s="30" t="s">
        <v>278</v>
      </c>
      <c r="CB62" s="22">
        <v>10</v>
      </c>
      <c r="CC62" s="22" t="s">
        <v>276</v>
      </c>
      <c r="CD62" s="22">
        <v>7</v>
      </c>
      <c r="CE62" s="22" t="s">
        <v>289</v>
      </c>
      <c r="CF62" s="22">
        <v>3</v>
      </c>
      <c r="CG62" s="22" t="s">
        <v>224</v>
      </c>
      <c r="CH62" s="22">
        <v>9</v>
      </c>
      <c r="CI62" s="22" t="s">
        <v>311</v>
      </c>
      <c r="CJ62" s="26"/>
      <c r="CK62" s="22">
        <v>25</v>
      </c>
      <c r="CL62" s="22" t="s">
        <v>299</v>
      </c>
      <c r="CM62" s="22">
        <v>18</v>
      </c>
      <c r="CN62" s="22" t="s">
        <v>299</v>
      </c>
      <c r="CO62" s="22">
        <v>13</v>
      </c>
      <c r="CP62" s="22" t="s">
        <v>301</v>
      </c>
      <c r="CQ62" s="22">
        <v>12</v>
      </c>
      <c r="CR62" s="21" t="s">
        <v>304</v>
      </c>
      <c r="CS62" s="26"/>
      <c r="CT62" s="44">
        <v>1</v>
      </c>
      <c r="CU62" s="44">
        <v>1</v>
      </c>
      <c r="CV62" s="44">
        <v>0</v>
      </c>
      <c r="CW62" s="44">
        <v>0</v>
      </c>
      <c r="CX62" s="44">
        <v>0</v>
      </c>
      <c r="CY62" s="44">
        <v>0</v>
      </c>
      <c r="CZ62" s="44">
        <v>1</v>
      </c>
      <c r="DA62" s="44">
        <v>0</v>
      </c>
      <c r="DB62" s="44">
        <v>0</v>
      </c>
      <c r="DC62" s="44">
        <v>0</v>
      </c>
      <c r="DD62" s="29">
        <f t="shared" si="0"/>
        <v>3</v>
      </c>
    </row>
    <row r="63" spans="1:108" x14ac:dyDescent="0.35">
      <c r="A63" s="74" t="s">
        <v>156</v>
      </c>
      <c r="B63" s="91">
        <v>8.1390247377014244</v>
      </c>
      <c r="C63" s="22" t="s">
        <v>243</v>
      </c>
      <c r="D63" s="100">
        <v>1</v>
      </c>
      <c r="E63" s="99" t="s">
        <v>85</v>
      </c>
      <c r="F63" s="99">
        <v>16</v>
      </c>
      <c r="G63" s="99" t="s">
        <v>91</v>
      </c>
      <c r="H63" s="42">
        <v>43</v>
      </c>
      <c r="I63" s="45">
        <v>2</v>
      </c>
      <c r="J63" s="44">
        <v>2</v>
      </c>
      <c r="K63" s="45">
        <v>4</v>
      </c>
      <c r="L63" s="44">
        <v>4</v>
      </c>
      <c r="M63" s="31"/>
      <c r="N63" s="44">
        <v>4</v>
      </c>
      <c r="O63" s="46"/>
      <c r="P63" s="44">
        <v>7</v>
      </c>
      <c r="Q63" s="44">
        <v>3</v>
      </c>
      <c r="R63" s="44"/>
      <c r="S63" s="44">
        <v>4</v>
      </c>
      <c r="T63" s="31"/>
      <c r="U63" s="44">
        <v>2</v>
      </c>
      <c r="V63" s="31"/>
      <c r="W63" s="31"/>
      <c r="X63" s="44">
        <v>1</v>
      </c>
      <c r="Y63" s="31"/>
      <c r="Z63" s="44">
        <v>5</v>
      </c>
      <c r="AA63" s="31"/>
      <c r="AB63" s="44">
        <v>6</v>
      </c>
      <c r="AC63" s="31"/>
      <c r="AD63" s="31"/>
      <c r="AE63" s="42">
        <v>19.100000000000001</v>
      </c>
      <c r="AF63" s="44" t="s">
        <v>253</v>
      </c>
      <c r="AG63" s="49"/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44"/>
      <c r="AP63" s="44">
        <v>1</v>
      </c>
      <c r="AQ63" s="44">
        <v>1</v>
      </c>
      <c r="AR63" s="44">
        <v>0</v>
      </c>
      <c r="AS63" s="44">
        <v>0</v>
      </c>
      <c r="AT63" s="44">
        <v>0</v>
      </c>
      <c r="AU63" s="44">
        <v>0</v>
      </c>
      <c r="AV63" s="31" t="s">
        <v>222</v>
      </c>
      <c r="AW63" s="46"/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1</v>
      </c>
      <c r="BJ63" s="31"/>
      <c r="BK63" s="51"/>
      <c r="BL63" s="46"/>
      <c r="BM63" s="76" t="s">
        <v>240</v>
      </c>
      <c r="BN63" s="78"/>
      <c r="BO63" s="77">
        <v>26</v>
      </c>
      <c r="BP63" s="22" t="s">
        <v>243</v>
      </c>
      <c r="BQ63" s="22">
        <v>26</v>
      </c>
      <c r="BR63" s="22" t="s">
        <v>243</v>
      </c>
      <c r="BS63" s="70">
        <v>21</v>
      </c>
      <c r="BT63" s="22" t="s">
        <v>244</v>
      </c>
      <c r="BU63" s="22">
        <v>21</v>
      </c>
      <c r="BV63" s="22" t="s">
        <v>244</v>
      </c>
      <c r="BW63" s="73">
        <f t="shared" si="1"/>
        <v>19.230769230769234</v>
      </c>
      <c r="BX63" s="80" t="s">
        <v>310</v>
      </c>
      <c r="BY63" s="11"/>
      <c r="BZ63" s="77">
        <v>27</v>
      </c>
      <c r="CA63" s="22" t="s">
        <v>287</v>
      </c>
      <c r="CB63" s="22">
        <v>23</v>
      </c>
      <c r="CC63" s="22" t="s">
        <v>280</v>
      </c>
      <c r="CD63" s="22">
        <v>20</v>
      </c>
      <c r="CE63" s="22" t="s">
        <v>280</v>
      </c>
      <c r="CF63" s="22">
        <v>18</v>
      </c>
      <c r="CG63" s="22" t="s">
        <v>291</v>
      </c>
      <c r="CH63" s="22">
        <v>9</v>
      </c>
      <c r="CI63" s="22" t="s">
        <v>311</v>
      </c>
      <c r="CJ63" s="26"/>
      <c r="CK63" s="22">
        <v>16</v>
      </c>
      <c r="CL63" s="22" t="s">
        <v>299</v>
      </c>
      <c r="CM63" s="22">
        <v>18</v>
      </c>
      <c r="CN63" s="22" t="s">
        <v>299</v>
      </c>
      <c r="CO63" s="22">
        <v>20</v>
      </c>
      <c r="CP63" s="22" t="s">
        <v>299</v>
      </c>
      <c r="CQ63" s="22">
        <v>25</v>
      </c>
      <c r="CR63" s="21" t="s">
        <v>299</v>
      </c>
      <c r="CS63" s="26"/>
      <c r="CT63" s="44">
        <v>0</v>
      </c>
      <c r="CU63" s="44">
        <v>0</v>
      </c>
      <c r="CV63" s="44">
        <v>0</v>
      </c>
      <c r="CW63" s="44">
        <v>1</v>
      </c>
      <c r="CX63" s="44">
        <v>0</v>
      </c>
      <c r="CY63" s="44">
        <v>0</v>
      </c>
      <c r="CZ63" s="44">
        <v>0</v>
      </c>
      <c r="DA63" s="44">
        <v>0</v>
      </c>
      <c r="DB63" s="44">
        <v>0</v>
      </c>
      <c r="DC63" s="44">
        <v>0</v>
      </c>
      <c r="DD63" s="32">
        <f t="shared" si="0"/>
        <v>1</v>
      </c>
    </row>
    <row r="64" spans="1:108" x14ac:dyDescent="0.35">
      <c r="A64" s="74" t="s">
        <v>157</v>
      </c>
      <c r="B64" s="91">
        <v>31.585029712814602</v>
      </c>
      <c r="C64" s="22" t="s">
        <v>275</v>
      </c>
      <c r="D64" s="98">
        <v>2</v>
      </c>
      <c r="E64" s="101" t="s">
        <v>82</v>
      </c>
      <c r="F64" s="101">
        <v>27</v>
      </c>
      <c r="G64" s="101" t="s">
        <v>90</v>
      </c>
      <c r="H64" s="42">
        <v>45</v>
      </c>
      <c r="I64" s="45">
        <v>1</v>
      </c>
      <c r="J64" s="44">
        <v>2</v>
      </c>
      <c r="K64" s="45">
        <v>4</v>
      </c>
      <c r="L64" s="44">
        <v>1</v>
      </c>
      <c r="M64" s="31"/>
      <c r="N64" s="44">
        <v>4</v>
      </c>
      <c r="O64" s="46"/>
      <c r="P64" s="44">
        <v>6</v>
      </c>
      <c r="Q64" s="44">
        <v>3</v>
      </c>
      <c r="R64" s="44"/>
      <c r="S64" s="44">
        <v>4</v>
      </c>
      <c r="T64" s="31" t="s">
        <v>188</v>
      </c>
      <c r="U64" s="44">
        <v>2</v>
      </c>
      <c r="V64" s="31"/>
      <c r="W64" s="31"/>
      <c r="X64" s="44">
        <v>1</v>
      </c>
      <c r="Y64" s="31"/>
      <c r="Z64" s="44">
        <v>5</v>
      </c>
      <c r="AA64" s="31"/>
      <c r="AB64" s="44">
        <v>6</v>
      </c>
      <c r="AC64" s="31"/>
      <c r="AD64" s="31"/>
      <c r="AE64" s="42">
        <v>20.8</v>
      </c>
      <c r="AF64" s="44" t="s">
        <v>253</v>
      </c>
      <c r="AG64" s="49"/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44"/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>
        <v>0</v>
      </c>
      <c r="AV64" s="31"/>
      <c r="AW64" s="46"/>
      <c r="AX64" s="44">
        <v>0</v>
      </c>
      <c r="AY64" s="44">
        <v>0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1</v>
      </c>
      <c r="BJ64" s="31"/>
      <c r="BK64" s="51"/>
      <c r="BL64" s="46"/>
      <c r="BM64" s="76" t="s">
        <v>239</v>
      </c>
      <c r="BN64" s="78"/>
      <c r="BO64" s="77">
        <v>16</v>
      </c>
      <c r="BP64" s="22" t="s">
        <v>275</v>
      </c>
      <c r="BQ64" s="22">
        <v>14</v>
      </c>
      <c r="BR64" s="22" t="s">
        <v>275</v>
      </c>
      <c r="BS64" s="70">
        <v>10</v>
      </c>
      <c r="BT64" s="22" t="s">
        <v>276</v>
      </c>
      <c r="BU64" s="22">
        <v>7</v>
      </c>
      <c r="BV64" s="22" t="s">
        <v>253</v>
      </c>
      <c r="BW64" s="73">
        <f t="shared" si="1"/>
        <v>56.25</v>
      </c>
      <c r="BX64" s="79" t="s">
        <v>309</v>
      </c>
      <c r="BY64" s="11"/>
      <c r="BZ64" s="81">
        <v>16</v>
      </c>
      <c r="CA64" s="30" t="s">
        <v>288</v>
      </c>
      <c r="CB64" s="22">
        <v>15</v>
      </c>
      <c r="CC64" s="22" t="s">
        <v>291</v>
      </c>
      <c r="CD64" s="22">
        <v>12</v>
      </c>
      <c r="CE64" s="22" t="s">
        <v>278</v>
      </c>
      <c r="CF64" s="22">
        <v>3</v>
      </c>
      <c r="CG64" s="22" t="s">
        <v>224</v>
      </c>
      <c r="CH64" s="22">
        <v>13</v>
      </c>
      <c r="CI64" s="22" t="s">
        <v>311</v>
      </c>
      <c r="CJ64" s="26"/>
      <c r="CK64" s="30">
        <v>27</v>
      </c>
      <c r="CL64" s="30" t="s">
        <v>298</v>
      </c>
      <c r="CM64" s="22">
        <v>24</v>
      </c>
      <c r="CN64" s="22" t="s">
        <v>299</v>
      </c>
      <c r="CO64" s="22">
        <v>18</v>
      </c>
      <c r="CP64" s="22" t="s">
        <v>299</v>
      </c>
      <c r="CQ64" s="22">
        <v>13</v>
      </c>
      <c r="CR64" s="21" t="s">
        <v>301</v>
      </c>
      <c r="CS64" s="26"/>
      <c r="CT64" s="44">
        <v>0</v>
      </c>
      <c r="CU64" s="44">
        <v>0</v>
      </c>
      <c r="CV64" s="44">
        <v>0</v>
      </c>
      <c r="CW64" s="44">
        <v>1</v>
      </c>
      <c r="CX64" s="44">
        <v>1</v>
      </c>
      <c r="CY64" s="44">
        <v>0</v>
      </c>
      <c r="CZ64" s="44">
        <v>0</v>
      </c>
      <c r="DA64" s="44">
        <v>0</v>
      </c>
      <c r="DB64" s="44">
        <v>0</v>
      </c>
      <c r="DC64" s="44">
        <v>0</v>
      </c>
      <c r="DD64" s="29">
        <f t="shared" si="0"/>
        <v>2</v>
      </c>
    </row>
    <row r="65" spans="1:108" x14ac:dyDescent="0.35">
      <c r="A65" s="74" t="s">
        <v>158</v>
      </c>
      <c r="B65" s="91">
        <v>29.951371210839401</v>
      </c>
      <c r="C65" s="22" t="s">
        <v>244</v>
      </c>
      <c r="D65" s="100">
        <v>3</v>
      </c>
      <c r="E65" s="99" t="s">
        <v>76</v>
      </c>
      <c r="F65" s="99">
        <v>22</v>
      </c>
      <c r="G65" s="99" t="s">
        <v>90</v>
      </c>
      <c r="H65" s="42">
        <v>36</v>
      </c>
      <c r="I65" s="45">
        <v>1</v>
      </c>
      <c r="J65" s="44">
        <v>2</v>
      </c>
      <c r="K65" s="45">
        <v>4</v>
      </c>
      <c r="L65" s="44">
        <v>4</v>
      </c>
      <c r="M65" s="31"/>
      <c r="N65" s="44">
        <v>5</v>
      </c>
      <c r="O65" s="46"/>
      <c r="P65" s="44">
        <v>3</v>
      </c>
      <c r="Q65" s="44">
        <v>2</v>
      </c>
      <c r="R65" s="44" t="s">
        <v>176</v>
      </c>
      <c r="S65" s="44">
        <v>4</v>
      </c>
      <c r="T65" s="31"/>
      <c r="U65" s="44">
        <v>2</v>
      </c>
      <c r="V65" s="31"/>
      <c r="W65" s="31"/>
      <c r="X65" s="44">
        <v>1</v>
      </c>
      <c r="Y65" s="31"/>
      <c r="Z65" s="44">
        <v>4</v>
      </c>
      <c r="AA65" s="31"/>
      <c r="AB65" s="44">
        <v>2</v>
      </c>
      <c r="AC65" s="31"/>
      <c r="AD65" s="31"/>
      <c r="AE65" s="42">
        <v>23.4</v>
      </c>
      <c r="AF65" s="44" t="s">
        <v>256</v>
      </c>
      <c r="AG65" s="49"/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44"/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>
        <v>0</v>
      </c>
      <c r="AV65" s="31"/>
      <c r="AW65" s="46"/>
      <c r="AX65" s="44">
        <v>0</v>
      </c>
      <c r="AY65" s="44">
        <v>1</v>
      </c>
      <c r="AZ65" s="44">
        <v>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1</v>
      </c>
      <c r="BG65" s="44">
        <v>0</v>
      </c>
      <c r="BH65" s="44">
        <v>0</v>
      </c>
      <c r="BI65" s="44">
        <v>0</v>
      </c>
      <c r="BJ65" s="31"/>
      <c r="BK65" s="51"/>
      <c r="BL65" s="46"/>
      <c r="BM65" s="76" t="s">
        <v>240</v>
      </c>
      <c r="BN65" s="78"/>
      <c r="BO65" s="77">
        <v>21</v>
      </c>
      <c r="BP65" s="22" t="s">
        <v>244</v>
      </c>
      <c r="BQ65" s="22">
        <v>18</v>
      </c>
      <c r="BR65" s="22" t="s">
        <v>275</v>
      </c>
      <c r="BS65" s="70">
        <v>13</v>
      </c>
      <c r="BT65" s="22" t="s">
        <v>276</v>
      </c>
      <c r="BU65" s="22">
        <v>6</v>
      </c>
      <c r="BV65" s="22" t="s">
        <v>253</v>
      </c>
      <c r="BW65" s="73">
        <f t="shared" si="1"/>
        <v>71.428571428571431</v>
      </c>
      <c r="BX65" s="79" t="s">
        <v>309</v>
      </c>
      <c r="BY65" s="11"/>
      <c r="BZ65" s="77">
        <v>16</v>
      </c>
      <c r="CA65" s="22" t="s">
        <v>288</v>
      </c>
      <c r="CB65" s="22">
        <v>15</v>
      </c>
      <c r="CC65" s="22" t="s">
        <v>291</v>
      </c>
      <c r="CD65" s="22">
        <v>10</v>
      </c>
      <c r="CE65" s="22" t="s">
        <v>278</v>
      </c>
      <c r="CF65" s="22">
        <v>4</v>
      </c>
      <c r="CG65" s="22" t="s">
        <v>224</v>
      </c>
      <c r="CH65" s="22">
        <v>12</v>
      </c>
      <c r="CI65" s="22" t="s">
        <v>311</v>
      </c>
      <c r="CJ65" s="26"/>
      <c r="CK65" s="22">
        <v>22</v>
      </c>
      <c r="CL65" s="22" t="s">
        <v>299</v>
      </c>
      <c r="CM65" s="22">
        <v>16</v>
      </c>
      <c r="CN65" s="22" t="s">
        <v>299</v>
      </c>
      <c r="CO65" s="22">
        <v>13</v>
      </c>
      <c r="CP65" s="22" t="s">
        <v>301</v>
      </c>
      <c r="CQ65" s="22">
        <v>11</v>
      </c>
      <c r="CR65" s="21" t="s">
        <v>301</v>
      </c>
      <c r="CS65" s="26"/>
      <c r="CT65" s="44">
        <v>1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1</v>
      </c>
      <c r="DA65" s="44">
        <v>0</v>
      </c>
      <c r="DB65" s="44">
        <v>0</v>
      </c>
      <c r="DC65" s="44">
        <v>0</v>
      </c>
      <c r="DD65" s="29">
        <f t="shared" si="0"/>
        <v>2</v>
      </c>
    </row>
    <row r="66" spans="1:108" x14ac:dyDescent="0.35">
      <c r="A66" s="74" t="s">
        <v>159</v>
      </c>
      <c r="B66" s="91">
        <v>34.276592866896912</v>
      </c>
      <c r="C66" s="22" t="s">
        <v>244</v>
      </c>
      <c r="D66" s="98">
        <v>3</v>
      </c>
      <c r="E66" s="101" t="s">
        <v>72</v>
      </c>
      <c r="F66" s="101">
        <v>20</v>
      </c>
      <c r="G66" s="101" t="s">
        <v>81</v>
      </c>
      <c r="H66" s="42">
        <v>24</v>
      </c>
      <c r="I66" s="45">
        <v>1</v>
      </c>
      <c r="J66" s="44">
        <v>1</v>
      </c>
      <c r="K66" s="45">
        <v>3</v>
      </c>
      <c r="L66" s="44">
        <v>5</v>
      </c>
      <c r="M66" s="31"/>
      <c r="N66" s="44">
        <v>2</v>
      </c>
      <c r="O66" s="46"/>
      <c r="P66" s="44">
        <v>8</v>
      </c>
      <c r="Q66" s="44">
        <v>1</v>
      </c>
      <c r="R66" s="44" t="s">
        <v>172</v>
      </c>
      <c r="S66" s="44">
        <v>4</v>
      </c>
      <c r="T66" s="31"/>
      <c r="U66" s="44">
        <v>2</v>
      </c>
      <c r="V66" s="31"/>
      <c r="W66" s="31"/>
      <c r="X66" s="44">
        <v>3</v>
      </c>
      <c r="Y66" s="31"/>
      <c r="Z66" s="44">
        <v>3</v>
      </c>
      <c r="AA66" s="31"/>
      <c r="AB66" s="44">
        <v>4</v>
      </c>
      <c r="AC66" s="31"/>
      <c r="AD66" s="31"/>
      <c r="AE66" s="42">
        <v>22.4</v>
      </c>
      <c r="AF66" s="44" t="s">
        <v>253</v>
      </c>
      <c r="AG66" s="49"/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44"/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>
        <v>0</v>
      </c>
      <c r="AV66" s="31"/>
      <c r="AW66" s="46"/>
      <c r="AX66" s="44">
        <v>0</v>
      </c>
      <c r="AY66" s="44">
        <v>0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1</v>
      </c>
      <c r="BJ66" s="31"/>
      <c r="BK66" s="51"/>
      <c r="BL66" s="46"/>
      <c r="BM66" s="76" t="s">
        <v>241</v>
      </c>
      <c r="BN66" s="78"/>
      <c r="BO66" s="77">
        <v>19</v>
      </c>
      <c r="BP66" s="22" t="s">
        <v>244</v>
      </c>
      <c r="BQ66" s="22">
        <v>21</v>
      </c>
      <c r="BR66" s="22" t="s">
        <v>244</v>
      </c>
      <c r="BS66" s="70">
        <v>18</v>
      </c>
      <c r="BT66" s="22" t="s">
        <v>275</v>
      </c>
      <c r="BU66" s="22">
        <v>15</v>
      </c>
      <c r="BV66" s="22" t="s">
        <v>275</v>
      </c>
      <c r="BW66" s="73">
        <f t="shared" si="1"/>
        <v>21.052631578947366</v>
      </c>
      <c r="BX66" s="80" t="s">
        <v>310</v>
      </c>
      <c r="BY66" s="11"/>
      <c r="BZ66" s="81">
        <v>20</v>
      </c>
      <c r="CA66" s="30" t="s">
        <v>287</v>
      </c>
      <c r="CB66" s="22">
        <v>18</v>
      </c>
      <c r="CC66" s="22" t="s">
        <v>291</v>
      </c>
      <c r="CD66" s="22">
        <v>16</v>
      </c>
      <c r="CE66" s="22" t="s">
        <v>291</v>
      </c>
      <c r="CF66" s="22">
        <v>15</v>
      </c>
      <c r="CG66" s="22" t="s">
        <v>291</v>
      </c>
      <c r="CH66" s="22">
        <v>5</v>
      </c>
      <c r="CI66" s="22" t="s">
        <v>311</v>
      </c>
      <c r="CJ66" s="26"/>
      <c r="CK66" s="30">
        <v>20</v>
      </c>
      <c r="CL66" s="30" t="s">
        <v>299</v>
      </c>
      <c r="CM66" s="22">
        <v>18</v>
      </c>
      <c r="CN66" s="22" t="s">
        <v>299</v>
      </c>
      <c r="CO66" s="22">
        <v>16</v>
      </c>
      <c r="CP66" s="22" t="s">
        <v>299</v>
      </c>
      <c r="CQ66" s="22">
        <v>14</v>
      </c>
      <c r="CR66" s="21" t="s">
        <v>299</v>
      </c>
      <c r="CS66" s="26"/>
      <c r="CT66" s="44">
        <v>0</v>
      </c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  <c r="DB66" s="44">
        <v>0</v>
      </c>
      <c r="DC66" s="44">
        <v>0</v>
      </c>
      <c r="DD66" s="33">
        <f t="shared" si="0"/>
        <v>0</v>
      </c>
    </row>
    <row r="67" spans="1:108" x14ac:dyDescent="0.35">
      <c r="A67" s="74" t="s">
        <v>160</v>
      </c>
      <c r="B67" s="91">
        <v>17.448900358261152</v>
      </c>
      <c r="C67" s="22" t="s">
        <v>243</v>
      </c>
      <c r="D67" s="100">
        <v>2</v>
      </c>
      <c r="E67" s="99" t="s">
        <v>87</v>
      </c>
      <c r="F67" s="99">
        <v>28</v>
      </c>
      <c r="G67" s="99" t="s">
        <v>76</v>
      </c>
      <c r="H67" s="42">
        <v>37</v>
      </c>
      <c r="I67" s="45">
        <v>1</v>
      </c>
      <c r="J67" s="44">
        <v>2</v>
      </c>
      <c r="K67" s="45">
        <v>3</v>
      </c>
      <c r="L67" s="44">
        <v>5</v>
      </c>
      <c r="M67" s="31"/>
      <c r="N67" s="44">
        <v>2</v>
      </c>
      <c r="O67" s="46"/>
      <c r="P67" s="44">
        <v>4</v>
      </c>
      <c r="Q67" s="44">
        <v>2</v>
      </c>
      <c r="R67" s="44" t="s">
        <v>177</v>
      </c>
      <c r="S67" s="44">
        <v>1</v>
      </c>
      <c r="T67" s="31"/>
      <c r="U67" s="44">
        <v>2</v>
      </c>
      <c r="V67" s="31"/>
      <c r="W67" s="31"/>
      <c r="X67" s="44">
        <v>1</v>
      </c>
      <c r="Y67" s="31"/>
      <c r="Z67" s="44">
        <v>6</v>
      </c>
      <c r="AA67" s="31"/>
      <c r="AB67" s="44">
        <v>7</v>
      </c>
      <c r="AC67" s="31"/>
      <c r="AD67" s="31"/>
      <c r="AE67" s="55">
        <v>24.9</v>
      </c>
      <c r="AF67" s="44" t="s">
        <v>256</v>
      </c>
      <c r="AG67" s="49"/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44"/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31"/>
      <c r="AW67" s="46"/>
      <c r="AX67" s="44">
        <v>0</v>
      </c>
      <c r="AY67" s="44">
        <v>0</v>
      </c>
      <c r="AZ67" s="44">
        <v>1</v>
      </c>
      <c r="BA67" s="44">
        <v>1</v>
      </c>
      <c r="BB67" s="44">
        <v>0</v>
      </c>
      <c r="BC67" s="44">
        <v>0</v>
      </c>
      <c r="BD67" s="44">
        <v>0</v>
      </c>
      <c r="BE67" s="44">
        <v>0</v>
      </c>
      <c r="BF67" s="44">
        <v>1</v>
      </c>
      <c r="BG67" s="44">
        <v>0</v>
      </c>
      <c r="BH67" s="44">
        <v>0</v>
      </c>
      <c r="BI67" s="44">
        <v>0</v>
      </c>
      <c r="BJ67" s="31"/>
      <c r="BK67" s="51"/>
      <c r="BL67" s="46"/>
      <c r="BM67" s="76" t="s">
        <v>240</v>
      </c>
      <c r="BN67" s="78"/>
      <c r="BO67" s="77">
        <v>28</v>
      </c>
      <c r="BP67" s="22" t="s">
        <v>243</v>
      </c>
      <c r="BQ67" s="22">
        <v>22</v>
      </c>
      <c r="BR67" s="22" t="s">
        <v>244</v>
      </c>
      <c r="BS67" s="70">
        <v>18</v>
      </c>
      <c r="BT67" s="22" t="s">
        <v>275</v>
      </c>
      <c r="BU67" s="22">
        <v>16</v>
      </c>
      <c r="BV67" s="22" t="s">
        <v>275</v>
      </c>
      <c r="BW67" s="73">
        <f t="shared" si="1"/>
        <v>42.857142857142854</v>
      </c>
      <c r="BX67" s="80" t="s">
        <v>310</v>
      </c>
      <c r="BY67" s="11"/>
      <c r="BZ67" s="77">
        <v>21</v>
      </c>
      <c r="CA67" s="22" t="s">
        <v>287</v>
      </c>
      <c r="CB67" s="22">
        <v>19</v>
      </c>
      <c r="CC67" s="22" t="s">
        <v>291</v>
      </c>
      <c r="CD67" s="22">
        <v>17</v>
      </c>
      <c r="CE67" s="22" t="s">
        <v>291</v>
      </c>
      <c r="CF67" s="22">
        <v>15</v>
      </c>
      <c r="CG67" s="22" t="s">
        <v>291</v>
      </c>
      <c r="CH67" s="22">
        <v>6</v>
      </c>
      <c r="CI67" s="22" t="s">
        <v>311</v>
      </c>
      <c r="CJ67" s="26"/>
      <c r="CK67" s="22">
        <v>28</v>
      </c>
      <c r="CL67" s="22" t="s">
        <v>298</v>
      </c>
      <c r="CM67" s="22">
        <v>26</v>
      </c>
      <c r="CN67" s="22" t="s">
        <v>299</v>
      </c>
      <c r="CO67" s="22">
        <v>20</v>
      </c>
      <c r="CP67" s="22" t="s">
        <v>299</v>
      </c>
      <c r="CQ67" s="22">
        <v>16</v>
      </c>
      <c r="CR67" s="21" t="s">
        <v>299</v>
      </c>
      <c r="CS67" s="26"/>
      <c r="CT67" s="44">
        <v>0</v>
      </c>
      <c r="CU67" s="44">
        <v>0</v>
      </c>
      <c r="CV67" s="44">
        <v>0</v>
      </c>
      <c r="CW67" s="44">
        <v>1</v>
      </c>
      <c r="CX67" s="44">
        <v>1</v>
      </c>
      <c r="CY67" s="44">
        <v>0</v>
      </c>
      <c r="CZ67" s="44">
        <v>0</v>
      </c>
      <c r="DA67" s="44">
        <v>0</v>
      </c>
      <c r="DB67" s="44">
        <v>0</v>
      </c>
      <c r="DC67" s="44">
        <v>0</v>
      </c>
      <c r="DD67" s="29">
        <f t="shared" si="0"/>
        <v>2</v>
      </c>
    </row>
    <row r="68" spans="1:108" x14ac:dyDescent="0.35">
      <c r="A68" s="74" t="s">
        <v>161</v>
      </c>
      <c r="B68" s="91">
        <v>14.23544483733717</v>
      </c>
      <c r="C68" s="22" t="s">
        <v>244</v>
      </c>
      <c r="D68" s="100">
        <v>3</v>
      </c>
      <c r="E68" s="99" t="s">
        <v>81</v>
      </c>
      <c r="F68" s="99">
        <v>26</v>
      </c>
      <c r="G68" s="99" t="s">
        <v>88</v>
      </c>
      <c r="H68" s="42">
        <v>19</v>
      </c>
      <c r="I68" s="45">
        <v>1</v>
      </c>
      <c r="J68" s="44">
        <v>1</v>
      </c>
      <c r="K68" s="45">
        <v>3</v>
      </c>
      <c r="L68" s="44">
        <v>6</v>
      </c>
      <c r="M68" s="31"/>
      <c r="N68" s="44">
        <v>5</v>
      </c>
      <c r="O68" s="46"/>
      <c r="P68" s="44">
        <v>5</v>
      </c>
      <c r="Q68" s="44">
        <v>3</v>
      </c>
      <c r="R68" s="31"/>
      <c r="S68" s="44">
        <v>4</v>
      </c>
      <c r="T68" s="31"/>
      <c r="U68" s="44">
        <v>2</v>
      </c>
      <c r="V68" s="31"/>
      <c r="W68" s="31"/>
      <c r="X68" s="44">
        <v>2</v>
      </c>
      <c r="Y68" s="31"/>
      <c r="Z68" s="44">
        <v>6</v>
      </c>
      <c r="AA68" s="31"/>
      <c r="AB68" s="44">
        <v>7</v>
      </c>
      <c r="AC68" s="31"/>
      <c r="AD68" s="31"/>
      <c r="AE68" s="42">
        <v>20.2</v>
      </c>
      <c r="AF68" s="44" t="s">
        <v>253</v>
      </c>
      <c r="AG68" s="49"/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44"/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31"/>
      <c r="AW68" s="46"/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31"/>
      <c r="BK68" s="51"/>
      <c r="BL68" s="46"/>
      <c r="BM68" s="76" t="s">
        <v>245</v>
      </c>
      <c r="BN68" s="78"/>
      <c r="BO68" s="77">
        <v>20</v>
      </c>
      <c r="BP68" s="22" t="s">
        <v>244</v>
      </c>
      <c r="BQ68" s="22">
        <v>17</v>
      </c>
      <c r="BR68" s="22" t="s">
        <v>275</v>
      </c>
      <c r="BS68" s="70">
        <v>10</v>
      </c>
      <c r="BT68" s="22" t="s">
        <v>276</v>
      </c>
      <c r="BU68" s="22">
        <v>7</v>
      </c>
      <c r="BV68" s="22" t="s">
        <v>253</v>
      </c>
      <c r="BW68" s="73">
        <f t="shared" si="1"/>
        <v>65</v>
      </c>
      <c r="BX68" s="79" t="s">
        <v>309</v>
      </c>
      <c r="BY68" s="11"/>
      <c r="BZ68" s="77">
        <v>15</v>
      </c>
      <c r="CA68" s="22" t="s">
        <v>288</v>
      </c>
      <c r="CB68" s="22">
        <v>14</v>
      </c>
      <c r="CC68" s="22" t="s">
        <v>278</v>
      </c>
      <c r="CD68" s="22">
        <v>9</v>
      </c>
      <c r="CE68" s="22" t="s">
        <v>289</v>
      </c>
      <c r="CF68" s="22">
        <v>4</v>
      </c>
      <c r="CG68" s="22" t="s">
        <v>224</v>
      </c>
      <c r="CH68" s="22">
        <v>11</v>
      </c>
      <c r="CI68" s="22" t="s">
        <v>311</v>
      </c>
      <c r="CJ68" s="26"/>
      <c r="CK68" s="22">
        <v>26</v>
      </c>
      <c r="CL68" s="22" t="s">
        <v>299</v>
      </c>
      <c r="CM68" s="22">
        <v>26</v>
      </c>
      <c r="CN68" s="22" t="s">
        <v>299</v>
      </c>
      <c r="CO68" s="22">
        <v>15</v>
      </c>
      <c r="CP68" s="22" t="s">
        <v>299</v>
      </c>
      <c r="CQ68" s="22">
        <v>12</v>
      </c>
      <c r="CR68" s="21" t="s">
        <v>301</v>
      </c>
      <c r="CS68" s="26"/>
      <c r="CT68" s="44">
        <v>1</v>
      </c>
      <c r="CU68" s="44">
        <v>1</v>
      </c>
      <c r="CV68" s="44">
        <v>0</v>
      </c>
      <c r="CW68" s="44">
        <v>1</v>
      </c>
      <c r="CX68" s="44">
        <v>0</v>
      </c>
      <c r="CY68" s="44">
        <v>0</v>
      </c>
      <c r="CZ68" s="44">
        <v>0</v>
      </c>
      <c r="DA68" s="44">
        <v>0</v>
      </c>
      <c r="DB68" s="44">
        <v>0</v>
      </c>
      <c r="DC68" s="44">
        <v>0</v>
      </c>
      <c r="DD68" s="29">
        <f t="shared" si="0"/>
        <v>3</v>
      </c>
    </row>
    <row r="69" spans="1:108" x14ac:dyDescent="0.35">
      <c r="A69" s="74" t="s">
        <v>162</v>
      </c>
      <c r="B69" s="91">
        <v>11.068269215528828</v>
      </c>
      <c r="C69" s="22" t="s">
        <v>276</v>
      </c>
      <c r="D69" s="100">
        <v>2</v>
      </c>
      <c r="E69" s="101" t="s">
        <v>73</v>
      </c>
      <c r="F69" s="99">
        <v>22</v>
      </c>
      <c r="G69" s="101" t="s">
        <v>68</v>
      </c>
      <c r="H69" s="42">
        <v>42</v>
      </c>
      <c r="I69" s="45">
        <v>1</v>
      </c>
      <c r="J69" s="44">
        <v>1</v>
      </c>
      <c r="K69" s="45">
        <v>3</v>
      </c>
      <c r="L69" s="44">
        <v>1</v>
      </c>
      <c r="M69" s="31"/>
      <c r="N69" s="44">
        <v>4</v>
      </c>
      <c r="O69" s="46"/>
      <c r="P69" s="44">
        <v>6</v>
      </c>
      <c r="Q69" s="44">
        <v>3</v>
      </c>
      <c r="R69" s="31"/>
      <c r="S69" s="44">
        <v>4</v>
      </c>
      <c r="T69" s="44">
        <v>1</v>
      </c>
      <c r="U69" s="44">
        <v>2</v>
      </c>
      <c r="V69" s="31"/>
      <c r="W69" s="31"/>
      <c r="X69" s="44">
        <v>5</v>
      </c>
      <c r="Y69" s="31"/>
      <c r="Z69" s="44">
        <v>4</v>
      </c>
      <c r="AA69" s="31"/>
      <c r="AB69" s="44">
        <v>1</v>
      </c>
      <c r="AC69" s="31"/>
      <c r="AD69" s="31"/>
      <c r="AE69" s="42">
        <v>22.7</v>
      </c>
      <c r="AF69" s="44" t="s">
        <v>253</v>
      </c>
      <c r="AG69" s="49"/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44"/>
      <c r="AP69" s="44">
        <v>1</v>
      </c>
      <c r="AQ69" s="44">
        <v>0</v>
      </c>
      <c r="AR69" s="44">
        <v>1</v>
      </c>
      <c r="AS69" s="44">
        <v>0</v>
      </c>
      <c r="AT69" s="44">
        <v>0</v>
      </c>
      <c r="AU69" s="44">
        <v>0</v>
      </c>
      <c r="AV69" s="31"/>
      <c r="AW69" s="46"/>
      <c r="AX69" s="44">
        <v>0</v>
      </c>
      <c r="AY69" s="44">
        <v>1</v>
      </c>
      <c r="AZ69" s="44">
        <v>0</v>
      </c>
      <c r="BA69" s="44">
        <v>0</v>
      </c>
      <c r="BB69" s="31">
        <v>0</v>
      </c>
      <c r="BC69" s="31">
        <v>0</v>
      </c>
      <c r="BD69" s="44">
        <v>0</v>
      </c>
      <c r="BE69" s="44">
        <v>0</v>
      </c>
      <c r="BF69" s="44">
        <v>0</v>
      </c>
      <c r="BG69" s="44">
        <v>0</v>
      </c>
      <c r="BH69" s="44">
        <v>0</v>
      </c>
      <c r="BI69" s="44">
        <v>1</v>
      </c>
      <c r="BJ69" s="31"/>
      <c r="BK69" s="51"/>
      <c r="BL69" s="46"/>
      <c r="BM69" s="76" t="s">
        <v>239</v>
      </c>
      <c r="BN69" s="78"/>
      <c r="BO69" s="77">
        <v>13</v>
      </c>
      <c r="BP69" s="22" t="s">
        <v>276</v>
      </c>
      <c r="BQ69" s="22">
        <v>9</v>
      </c>
      <c r="BR69" s="22" t="s">
        <v>276</v>
      </c>
      <c r="BS69" s="70">
        <v>6</v>
      </c>
      <c r="BT69" s="22" t="s">
        <v>253</v>
      </c>
      <c r="BU69" s="22">
        <v>4</v>
      </c>
      <c r="BV69" s="22" t="s">
        <v>253</v>
      </c>
      <c r="BW69" s="73">
        <f t="shared" si="1"/>
        <v>69.230769230769226</v>
      </c>
      <c r="BX69" s="79" t="s">
        <v>309</v>
      </c>
      <c r="BY69" s="11"/>
      <c r="BZ69" s="81">
        <v>11</v>
      </c>
      <c r="CA69" s="30" t="s">
        <v>278</v>
      </c>
      <c r="CB69" s="22">
        <v>6</v>
      </c>
      <c r="CC69" s="22" t="s">
        <v>289</v>
      </c>
      <c r="CD69" s="22">
        <v>4</v>
      </c>
      <c r="CE69" s="22" t="s">
        <v>224</v>
      </c>
      <c r="CF69" s="22">
        <v>3</v>
      </c>
      <c r="CG69" s="22" t="s">
        <v>224</v>
      </c>
      <c r="CH69" s="22">
        <v>8</v>
      </c>
      <c r="CI69" s="22" t="s">
        <v>311</v>
      </c>
      <c r="CJ69" s="26"/>
      <c r="CK69" s="22">
        <v>22</v>
      </c>
      <c r="CL69" s="22" t="s">
        <v>299</v>
      </c>
      <c r="CM69" s="22">
        <v>27</v>
      </c>
      <c r="CN69" s="22" t="s">
        <v>298</v>
      </c>
      <c r="CO69" s="22">
        <v>20</v>
      </c>
      <c r="CP69" s="22" t="s">
        <v>299</v>
      </c>
      <c r="CQ69" s="22">
        <v>13</v>
      </c>
      <c r="CR69" s="21" t="s">
        <v>301</v>
      </c>
      <c r="CS69" s="26"/>
      <c r="CT69" s="44">
        <v>0</v>
      </c>
      <c r="CU69" s="44">
        <v>1</v>
      </c>
      <c r="CV69" s="44">
        <v>1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  <c r="DB69" s="44">
        <v>0</v>
      </c>
      <c r="DC69" s="44">
        <v>0</v>
      </c>
      <c r="DD69" s="29">
        <f t="shared" si="0"/>
        <v>2</v>
      </c>
    </row>
    <row r="70" spans="1:108" x14ac:dyDescent="0.35">
      <c r="D70"/>
      <c r="E70"/>
      <c r="F70"/>
      <c r="G70"/>
      <c r="O70"/>
      <c r="U70"/>
      <c r="AF70"/>
      <c r="AG70"/>
      <c r="AW70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</row>
    <row r="71" spans="1:108" x14ac:dyDescent="0.35">
      <c r="D71"/>
      <c r="E71"/>
      <c r="F71"/>
      <c r="G71"/>
      <c r="H71" s="8"/>
      <c r="K71" s="7"/>
      <c r="L71" s="7"/>
      <c r="O71"/>
      <c r="U71"/>
      <c r="AF71"/>
      <c r="AG71"/>
      <c r="AW71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1:108" x14ac:dyDescent="0.35">
      <c r="B72" s="92" t="s">
        <v>273</v>
      </c>
      <c r="C72" s="93" t="s">
        <v>274</v>
      </c>
      <c r="D72"/>
      <c r="E72" s="65"/>
      <c r="F72"/>
      <c r="G72" s="65"/>
      <c r="O72"/>
      <c r="U72"/>
      <c r="AF72"/>
      <c r="AG72"/>
      <c r="AW72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</row>
    <row r="73" spans="1:108" x14ac:dyDescent="0.35">
      <c r="B73" s="90">
        <v>22.703657190732635</v>
      </c>
      <c r="C73" s="85" t="s">
        <v>276</v>
      </c>
      <c r="D73"/>
      <c r="E73" s="82"/>
      <c r="F73" s="88"/>
      <c r="G73" s="65"/>
      <c r="H73" s="82"/>
      <c r="I73" s="88"/>
      <c r="K73" s="82"/>
      <c r="L73" s="88"/>
      <c r="O73"/>
      <c r="U73"/>
      <c r="AF73"/>
      <c r="AG73"/>
      <c r="AW73"/>
    </row>
    <row r="74" spans="1:108" x14ac:dyDescent="0.35">
      <c r="B74" s="90">
        <v>22.148268302637348</v>
      </c>
      <c r="C74" s="85" t="s">
        <v>278</v>
      </c>
      <c r="D74"/>
      <c r="E74" s="82"/>
      <c r="F74" s="88"/>
      <c r="G74" s="8"/>
      <c r="H74" s="82"/>
      <c r="I74" s="88"/>
      <c r="K74" s="82"/>
      <c r="L74" s="88"/>
      <c r="O74"/>
      <c r="U74"/>
      <c r="AF74"/>
      <c r="AG74"/>
      <c r="AW74"/>
    </row>
    <row r="75" spans="1:108" x14ac:dyDescent="0.35">
      <c r="B75" s="90">
        <v>15.948880051151907</v>
      </c>
      <c r="C75" s="85" t="s">
        <v>276</v>
      </c>
      <c r="D75"/>
      <c r="E75" s="82"/>
      <c r="F75" s="88"/>
      <c r="G75" s="8"/>
      <c r="H75" s="82"/>
      <c r="I75" s="88"/>
      <c r="K75" s="82"/>
      <c r="L75" s="88"/>
      <c r="O75"/>
      <c r="U75"/>
      <c r="AF75"/>
      <c r="AG75"/>
      <c r="AW75"/>
    </row>
    <row r="76" spans="1:108" x14ac:dyDescent="0.35">
      <c r="B76" s="90">
        <v>25.393017553089177</v>
      </c>
      <c r="C76" s="85" t="s">
        <v>276</v>
      </c>
      <c r="D76"/>
      <c r="E76" s="82"/>
      <c r="F76" s="88"/>
      <c r="G76" s="8"/>
      <c r="H76" s="82"/>
      <c r="I76" s="88"/>
      <c r="K76" s="82"/>
      <c r="L76" s="88"/>
      <c r="O76"/>
      <c r="U76"/>
      <c r="AF76"/>
      <c r="AG76"/>
      <c r="AW76"/>
    </row>
    <row r="77" spans="1:108" x14ac:dyDescent="0.35">
      <c r="B77" s="90">
        <v>20.551840979774873</v>
      </c>
      <c r="C77" s="85" t="s">
        <v>276</v>
      </c>
      <c r="D77"/>
      <c r="E77" s="82"/>
      <c r="F77" s="88"/>
      <c r="G77" s="8"/>
      <c r="H77" s="82"/>
      <c r="I77" s="88"/>
      <c r="K77" s="82"/>
      <c r="L77" s="88"/>
      <c r="O77"/>
      <c r="U77"/>
      <c r="AF77"/>
      <c r="AG77"/>
      <c r="AW77"/>
    </row>
    <row r="78" spans="1:108" x14ac:dyDescent="0.35">
      <c r="B78" s="90">
        <v>17.178442245294939</v>
      </c>
      <c r="C78" s="85" t="s">
        <v>278</v>
      </c>
      <c r="D78"/>
      <c r="E78" s="82"/>
      <c r="F78" s="88"/>
      <c r="G78" s="65"/>
      <c r="H78" s="82"/>
      <c r="I78" s="88"/>
      <c r="K78" s="82"/>
      <c r="L78" s="88"/>
      <c r="O78"/>
      <c r="U78"/>
      <c r="AF78"/>
      <c r="AG78"/>
      <c r="AW78"/>
    </row>
    <row r="79" spans="1:108" x14ac:dyDescent="0.35">
      <c r="B79" s="90">
        <v>17.785223596505539</v>
      </c>
      <c r="C79" s="85" t="s">
        <v>278</v>
      </c>
      <c r="D79"/>
      <c r="E79" s="82"/>
      <c r="F79" s="88"/>
      <c r="G79" s="65"/>
      <c r="H79" s="82"/>
      <c r="I79" s="88"/>
      <c r="K79" s="82"/>
      <c r="L79" s="88"/>
      <c r="O79"/>
      <c r="U79"/>
      <c r="AF79"/>
      <c r="AG79"/>
      <c r="AW79"/>
    </row>
    <row r="80" spans="1:108" x14ac:dyDescent="0.35">
      <c r="B80" s="90">
        <v>2.8072587421707076</v>
      </c>
      <c r="C80" s="85" t="s">
        <v>278</v>
      </c>
      <c r="D80"/>
      <c r="E80" s="83"/>
      <c r="F80" s="88"/>
      <c r="G80" s="65"/>
      <c r="H80" s="83"/>
      <c r="I80" s="88"/>
      <c r="K80" s="83"/>
      <c r="L80" s="88"/>
      <c r="O80"/>
      <c r="U80"/>
      <c r="AF80"/>
      <c r="AG80"/>
      <c r="AW80"/>
    </row>
    <row r="81" spans="2:49" x14ac:dyDescent="0.35">
      <c r="B81" s="90">
        <v>2.7187570626535686</v>
      </c>
      <c r="C81" s="85" t="s">
        <v>276</v>
      </c>
      <c r="D81"/>
      <c r="E81" s="83"/>
      <c r="F81" s="88"/>
      <c r="G81" s="8"/>
      <c r="H81" s="83"/>
      <c r="I81" s="88"/>
      <c r="K81" s="83"/>
      <c r="L81" s="88"/>
      <c r="O81"/>
      <c r="U81"/>
      <c r="AF81"/>
      <c r="AG81"/>
      <c r="AW81"/>
    </row>
    <row r="82" spans="2:49" x14ac:dyDescent="0.35">
      <c r="B82" s="90">
        <v>2.2044959117486997</v>
      </c>
      <c r="C82" s="85" t="s">
        <v>276</v>
      </c>
      <c r="D82"/>
      <c r="E82" s="83"/>
      <c r="F82" s="88"/>
      <c r="G82" s="8"/>
      <c r="H82" s="83"/>
      <c r="I82" s="88"/>
      <c r="K82" s="83"/>
      <c r="L82" s="88"/>
      <c r="O82"/>
      <c r="U82"/>
      <c r="AF82"/>
      <c r="AG82"/>
      <c r="AW82"/>
    </row>
    <row r="83" spans="2:49" x14ac:dyDescent="0.35">
      <c r="B83" s="90">
        <v>5.156053896669607</v>
      </c>
      <c r="C83" s="85" t="s">
        <v>276</v>
      </c>
      <c r="D83"/>
      <c r="E83" s="83"/>
      <c r="F83" s="88"/>
      <c r="G83" s="65"/>
      <c r="H83" s="83"/>
      <c r="I83" s="88"/>
      <c r="K83" s="83"/>
      <c r="L83" s="88"/>
      <c r="O83"/>
      <c r="U83"/>
      <c r="AF83"/>
      <c r="AG83"/>
      <c r="AW83"/>
    </row>
    <row r="84" spans="2:49" x14ac:dyDescent="0.35">
      <c r="B84" s="90">
        <v>3.8188988693325059</v>
      </c>
      <c r="C84" s="85" t="s">
        <v>276</v>
      </c>
      <c r="D84"/>
      <c r="E84" s="83"/>
      <c r="F84" s="88"/>
      <c r="G84" s="8"/>
      <c r="H84" s="83"/>
      <c r="I84" s="88"/>
      <c r="K84" s="83"/>
      <c r="L84" s="88"/>
      <c r="O84"/>
      <c r="U84"/>
      <c r="AF84"/>
      <c r="AG84"/>
      <c r="AW84"/>
    </row>
    <row r="85" spans="2:49" x14ac:dyDescent="0.35">
      <c r="B85" s="90">
        <v>11.127054668337818</v>
      </c>
      <c r="C85" s="85" t="s">
        <v>276</v>
      </c>
      <c r="D85"/>
      <c r="E85" s="83"/>
      <c r="F85" s="88"/>
      <c r="G85" s="8"/>
      <c r="H85" s="83"/>
      <c r="I85" s="88"/>
      <c r="K85" s="83"/>
      <c r="L85" s="88"/>
      <c r="O85"/>
      <c r="U85"/>
      <c r="AF85"/>
      <c r="AG85"/>
      <c r="AW85"/>
    </row>
    <row r="86" spans="2:49" x14ac:dyDescent="0.35">
      <c r="B86" s="90">
        <v>19.71323437422274</v>
      </c>
      <c r="C86" s="85" t="s">
        <v>276</v>
      </c>
      <c r="D86"/>
      <c r="E86" s="83"/>
      <c r="F86" s="88"/>
      <c r="G86" s="65"/>
      <c r="H86" s="83"/>
      <c r="I86" s="88"/>
      <c r="K86" s="83"/>
      <c r="L86" s="88"/>
      <c r="O86"/>
      <c r="U86"/>
      <c r="AF86"/>
      <c r="AG86"/>
      <c r="AW86"/>
    </row>
    <row r="87" spans="2:49" x14ac:dyDescent="0.35">
      <c r="B87" s="90">
        <v>8.2929109487184629</v>
      </c>
      <c r="C87" s="85" t="s">
        <v>276</v>
      </c>
      <c r="D87"/>
      <c r="E87" s="83"/>
      <c r="F87" s="88"/>
      <c r="G87" s="65"/>
      <c r="H87" s="83"/>
      <c r="I87" s="88"/>
      <c r="K87" s="83"/>
      <c r="L87" s="88"/>
      <c r="O87"/>
      <c r="U87"/>
      <c r="AF87"/>
      <c r="AG87"/>
      <c r="AW87"/>
    </row>
    <row r="88" spans="2:49" x14ac:dyDescent="0.35">
      <c r="B88" s="90">
        <v>11.068269215528828</v>
      </c>
      <c r="C88" s="85" t="s">
        <v>276</v>
      </c>
      <c r="D88">
        <v>13.04</v>
      </c>
      <c r="E88" s="83"/>
      <c r="F88" s="88"/>
      <c r="G88"/>
      <c r="H88" s="83"/>
      <c r="I88" s="88"/>
      <c r="K88" s="83"/>
      <c r="L88" s="88"/>
      <c r="O88"/>
      <c r="U88"/>
      <c r="AF88"/>
      <c r="AG88"/>
      <c r="AW88"/>
    </row>
    <row r="89" spans="2:49" x14ac:dyDescent="0.35">
      <c r="B89" s="90">
        <v>17.806955374917305</v>
      </c>
      <c r="C89" s="84" t="s">
        <v>275</v>
      </c>
      <c r="D89"/>
      <c r="E89"/>
      <c r="F89"/>
      <c r="G89"/>
      <c r="O89"/>
      <c r="U89"/>
      <c r="AF89"/>
      <c r="AG89"/>
      <c r="AW89"/>
    </row>
    <row r="90" spans="2:49" x14ac:dyDescent="0.35">
      <c r="B90" s="90">
        <v>17.582714291354488</v>
      </c>
      <c r="C90" s="84" t="s">
        <v>275</v>
      </c>
      <c r="D90"/>
      <c r="E90"/>
      <c r="F90"/>
      <c r="G90"/>
      <c r="O90"/>
      <c r="U90"/>
      <c r="AF90"/>
      <c r="AG90"/>
      <c r="AW90"/>
    </row>
    <row r="91" spans="2:49" x14ac:dyDescent="0.35">
      <c r="B91" s="90">
        <v>5.9252759904250158</v>
      </c>
      <c r="C91" s="84" t="s">
        <v>275</v>
      </c>
      <c r="D91"/>
      <c r="E91"/>
      <c r="F91"/>
      <c r="G91"/>
      <c r="O91"/>
      <c r="U91"/>
      <c r="AF91"/>
      <c r="AG91"/>
      <c r="AW91"/>
    </row>
    <row r="92" spans="2:49" x14ac:dyDescent="0.35">
      <c r="B92" s="90">
        <v>13.177637454853613</v>
      </c>
      <c r="C92" s="84" t="s">
        <v>282</v>
      </c>
      <c r="D92"/>
      <c r="E92"/>
      <c r="F92"/>
      <c r="G92"/>
      <c r="O92"/>
      <c r="U92"/>
      <c r="AF92"/>
      <c r="AG92"/>
      <c r="AW92"/>
    </row>
    <row r="93" spans="2:49" x14ac:dyDescent="0.35">
      <c r="B93" s="90">
        <v>1.8880504993388993</v>
      </c>
      <c r="C93" s="84" t="s">
        <v>275</v>
      </c>
      <c r="D93"/>
      <c r="E93"/>
      <c r="F93"/>
      <c r="G93"/>
      <c r="O93"/>
      <c r="U93"/>
      <c r="AF93"/>
      <c r="AG93"/>
      <c r="AW93"/>
    </row>
    <row r="94" spans="2:49" x14ac:dyDescent="0.35">
      <c r="B94" s="90">
        <v>1.4555620020684954</v>
      </c>
      <c r="C94" s="84" t="s">
        <v>275</v>
      </c>
      <c r="D94"/>
      <c r="E94"/>
      <c r="F94"/>
      <c r="G94"/>
      <c r="O94"/>
      <c r="U94"/>
      <c r="AF94"/>
      <c r="AG94"/>
      <c r="AW94"/>
    </row>
    <row r="95" spans="2:49" x14ac:dyDescent="0.35">
      <c r="B95" s="90">
        <v>1.6165474500312902</v>
      </c>
      <c r="C95" s="84" t="s">
        <v>275</v>
      </c>
      <c r="D95"/>
      <c r="E95"/>
      <c r="F95"/>
      <c r="G95"/>
      <c r="O95"/>
      <c r="U95"/>
      <c r="AF95"/>
      <c r="AG95"/>
      <c r="AW95"/>
    </row>
    <row r="96" spans="2:49" x14ac:dyDescent="0.35">
      <c r="B96" s="90">
        <v>2.9298822740830026</v>
      </c>
      <c r="C96" s="84" t="s">
        <v>275</v>
      </c>
      <c r="D96"/>
      <c r="E96"/>
      <c r="F96"/>
      <c r="G96"/>
      <c r="O96"/>
      <c r="U96"/>
      <c r="AF96"/>
      <c r="AG96"/>
      <c r="AW96"/>
    </row>
    <row r="97" spans="2:49" x14ac:dyDescent="0.35">
      <c r="B97" s="90">
        <v>2.3717025378993402</v>
      </c>
      <c r="C97" s="84" t="s">
        <v>275</v>
      </c>
      <c r="D97"/>
      <c r="E97"/>
      <c r="F97"/>
      <c r="G97"/>
      <c r="O97"/>
      <c r="U97"/>
      <c r="AF97"/>
      <c r="AG97"/>
      <c r="AW97"/>
    </row>
    <row r="98" spans="2:49" x14ac:dyDescent="0.35">
      <c r="B98" s="90">
        <v>6.4353351394747111</v>
      </c>
      <c r="C98" s="84" t="s">
        <v>275</v>
      </c>
      <c r="D98"/>
      <c r="E98"/>
      <c r="F98"/>
      <c r="G98"/>
      <c r="O98"/>
      <c r="U98"/>
      <c r="AF98"/>
      <c r="AG98"/>
      <c r="AW98"/>
    </row>
    <row r="99" spans="2:49" x14ac:dyDescent="0.35">
      <c r="B99" s="90">
        <v>4.9238150273851682</v>
      </c>
      <c r="C99" s="84" t="s">
        <v>275</v>
      </c>
      <c r="D99"/>
      <c r="E99"/>
      <c r="F99"/>
      <c r="G99"/>
      <c r="O99"/>
      <c r="U99"/>
      <c r="AF99"/>
      <c r="AG99"/>
      <c r="AW99"/>
    </row>
    <row r="100" spans="2:49" x14ac:dyDescent="0.35">
      <c r="B100" s="90">
        <v>14.853854364757096</v>
      </c>
      <c r="C100" s="84" t="s">
        <v>275</v>
      </c>
      <c r="D100"/>
      <c r="E100"/>
      <c r="F100"/>
      <c r="G100"/>
      <c r="O100"/>
      <c r="U100"/>
      <c r="AF100"/>
      <c r="AG100"/>
      <c r="AW100"/>
    </row>
    <row r="101" spans="2:49" x14ac:dyDescent="0.35">
      <c r="B101" s="90">
        <v>31.585029712814602</v>
      </c>
      <c r="C101" s="84" t="s">
        <v>275</v>
      </c>
      <c r="D101">
        <v>9.43</v>
      </c>
      <c r="E101"/>
      <c r="F101"/>
      <c r="G101"/>
      <c r="O101"/>
      <c r="U101"/>
      <c r="AF101"/>
      <c r="AG101"/>
      <c r="AW101"/>
    </row>
    <row r="102" spans="2:49" x14ac:dyDescent="0.35">
      <c r="B102" s="90">
        <v>18.581492996774251</v>
      </c>
      <c r="C102" s="87" t="s">
        <v>244</v>
      </c>
      <c r="D102"/>
      <c r="E102"/>
      <c r="F102"/>
      <c r="G102"/>
      <c r="O102"/>
      <c r="U102"/>
      <c r="AF102"/>
      <c r="AG102"/>
      <c r="AW102"/>
    </row>
    <row r="103" spans="2:49" x14ac:dyDescent="0.35">
      <c r="B103" s="90">
        <v>9.5596385574406106</v>
      </c>
      <c r="C103" s="87" t="s">
        <v>280</v>
      </c>
      <c r="D103"/>
      <c r="E103"/>
      <c r="F103"/>
      <c r="G103"/>
      <c r="O103"/>
      <c r="U103"/>
      <c r="AF103"/>
      <c r="AG103"/>
      <c r="AW103"/>
    </row>
    <row r="104" spans="2:49" x14ac:dyDescent="0.35">
      <c r="B104" s="90">
        <v>34.52937541952717</v>
      </c>
      <c r="C104" s="87" t="s">
        <v>280</v>
      </c>
      <c r="D104"/>
      <c r="E104"/>
      <c r="F104"/>
      <c r="G104"/>
      <c r="O104"/>
      <c r="U104"/>
      <c r="AF104"/>
      <c r="AG104"/>
      <c r="AW104"/>
    </row>
    <row r="105" spans="2:49" x14ac:dyDescent="0.35">
      <c r="B105" s="90">
        <v>16.932751600753431</v>
      </c>
      <c r="C105" s="87" t="s">
        <v>244</v>
      </c>
      <c r="D105"/>
      <c r="E105"/>
      <c r="F105"/>
      <c r="G105"/>
      <c r="O105"/>
      <c r="U105"/>
      <c r="AF105"/>
      <c r="AG105"/>
      <c r="AW105"/>
    </row>
    <row r="106" spans="2:49" x14ac:dyDescent="0.35">
      <c r="B106" s="90">
        <v>1.6351892223157969</v>
      </c>
      <c r="C106" s="87" t="s">
        <v>244</v>
      </c>
      <c r="D106"/>
      <c r="E106"/>
      <c r="F106"/>
      <c r="G106"/>
      <c r="O106"/>
      <c r="U106"/>
      <c r="AF106"/>
      <c r="AG106"/>
      <c r="AW106"/>
    </row>
    <row r="107" spans="2:49" x14ac:dyDescent="0.35">
      <c r="B107" s="90">
        <v>1.8099873942026388</v>
      </c>
      <c r="C107" s="87" t="s">
        <v>244</v>
      </c>
      <c r="D107"/>
      <c r="E107"/>
      <c r="F107"/>
      <c r="G107"/>
      <c r="U107"/>
      <c r="AF107"/>
      <c r="AG107"/>
      <c r="AW107"/>
    </row>
    <row r="108" spans="2:49" x14ac:dyDescent="0.35">
      <c r="B108" s="90">
        <v>1.6275913801883057</v>
      </c>
      <c r="C108" s="87" t="s">
        <v>244</v>
      </c>
      <c r="D108"/>
      <c r="E108"/>
      <c r="F108"/>
      <c r="G108"/>
      <c r="U108"/>
      <c r="AF108"/>
      <c r="AG108"/>
      <c r="AW108"/>
    </row>
    <row r="109" spans="2:49" x14ac:dyDescent="0.35">
      <c r="B109" s="90">
        <v>3.061415255796692</v>
      </c>
      <c r="C109" s="87" t="s">
        <v>244</v>
      </c>
      <c r="D109"/>
      <c r="E109"/>
      <c r="F109"/>
      <c r="G109"/>
      <c r="U109"/>
      <c r="AF109"/>
      <c r="AG109"/>
      <c r="AW109"/>
    </row>
    <row r="110" spans="2:49" x14ac:dyDescent="0.35">
      <c r="B110" s="90">
        <v>2.4112932738291817</v>
      </c>
      <c r="C110" s="87" t="s">
        <v>244</v>
      </c>
      <c r="D110"/>
      <c r="E110"/>
      <c r="F110"/>
      <c r="G110"/>
      <c r="U110"/>
      <c r="AF110"/>
      <c r="AG110"/>
      <c r="AW110"/>
    </row>
    <row r="111" spans="2:49" x14ac:dyDescent="0.35">
      <c r="B111" s="90">
        <v>11.247950447411336</v>
      </c>
      <c r="C111" s="87" t="s">
        <v>244</v>
      </c>
      <c r="D111"/>
      <c r="E111"/>
      <c r="F111"/>
      <c r="G111"/>
      <c r="U111"/>
      <c r="AF111"/>
      <c r="AG111"/>
      <c r="AW111"/>
    </row>
    <row r="112" spans="2:49" x14ac:dyDescent="0.35">
      <c r="B112" s="90">
        <v>7.3751904070534087</v>
      </c>
      <c r="C112" s="87" t="s">
        <v>244</v>
      </c>
      <c r="D112"/>
      <c r="E112"/>
      <c r="F112"/>
      <c r="G112"/>
      <c r="U112"/>
      <c r="AF112"/>
      <c r="AG112"/>
      <c r="AW112"/>
    </row>
    <row r="113" spans="2:49" x14ac:dyDescent="0.35">
      <c r="B113" s="90">
        <v>13.49696606937254</v>
      </c>
      <c r="C113" s="87" t="s">
        <v>244</v>
      </c>
      <c r="D113"/>
      <c r="E113"/>
      <c r="F113"/>
      <c r="G113"/>
      <c r="U113"/>
      <c r="AF113"/>
      <c r="AG113"/>
      <c r="AW113"/>
    </row>
    <row r="114" spans="2:49" x14ac:dyDescent="0.35">
      <c r="B114" s="90">
        <v>6.6233213576794858</v>
      </c>
      <c r="C114" s="87" t="s">
        <v>244</v>
      </c>
      <c r="D114"/>
      <c r="E114"/>
      <c r="F114"/>
      <c r="G114"/>
      <c r="U114"/>
      <c r="AF114"/>
      <c r="AG114"/>
      <c r="AW114"/>
    </row>
    <row r="115" spans="2:49" x14ac:dyDescent="0.35">
      <c r="B115" s="90">
        <v>29.951371210839401</v>
      </c>
      <c r="C115" s="87" t="s">
        <v>244</v>
      </c>
      <c r="D115"/>
      <c r="E115"/>
      <c r="F115"/>
      <c r="G115"/>
      <c r="U115"/>
      <c r="AF115"/>
      <c r="AG115"/>
      <c r="AW115"/>
    </row>
    <row r="116" spans="2:49" x14ac:dyDescent="0.35">
      <c r="B116" s="90">
        <v>34.276592866896912</v>
      </c>
      <c r="C116" s="87" t="s">
        <v>244</v>
      </c>
      <c r="D116"/>
      <c r="E116"/>
      <c r="F116"/>
      <c r="G116"/>
      <c r="U116"/>
      <c r="AF116"/>
      <c r="AG116"/>
      <c r="AW116"/>
    </row>
    <row r="117" spans="2:49" x14ac:dyDescent="0.35">
      <c r="B117" s="90">
        <v>14.23544483733717</v>
      </c>
      <c r="C117" s="87" t="s">
        <v>244</v>
      </c>
      <c r="D117">
        <v>12.96</v>
      </c>
      <c r="E117"/>
      <c r="F117"/>
      <c r="G117"/>
      <c r="U117"/>
      <c r="AF117"/>
      <c r="AG117"/>
      <c r="AW117"/>
    </row>
    <row r="118" spans="2:49" x14ac:dyDescent="0.35">
      <c r="B118" s="90">
        <v>28.982215636001392</v>
      </c>
      <c r="C118" s="86" t="s">
        <v>277</v>
      </c>
      <c r="D118"/>
      <c r="E118"/>
      <c r="F118"/>
      <c r="G118"/>
      <c r="U118"/>
      <c r="AF118"/>
      <c r="AG118"/>
      <c r="AW118"/>
    </row>
    <row r="119" spans="2:49" x14ac:dyDescent="0.35">
      <c r="B119" s="90">
        <v>8.9666921805692326</v>
      </c>
      <c r="C119" s="86" t="s">
        <v>243</v>
      </c>
      <c r="D119"/>
      <c r="E119"/>
      <c r="F119"/>
      <c r="G119"/>
      <c r="U119"/>
      <c r="AF119"/>
      <c r="AG119"/>
      <c r="AW119"/>
    </row>
    <row r="120" spans="2:49" x14ac:dyDescent="0.35">
      <c r="B120" s="90">
        <v>7.8359933629853922</v>
      </c>
      <c r="C120" s="86" t="s">
        <v>243</v>
      </c>
      <c r="D120"/>
      <c r="E120"/>
      <c r="F120"/>
      <c r="G120"/>
      <c r="U120"/>
      <c r="AF120"/>
      <c r="AG120"/>
      <c r="AW120"/>
    </row>
    <row r="121" spans="2:49" x14ac:dyDescent="0.35">
      <c r="B121" s="90">
        <v>7.700669820231667</v>
      </c>
      <c r="C121" s="86" t="s">
        <v>243</v>
      </c>
      <c r="D121"/>
      <c r="E121"/>
      <c r="F121"/>
      <c r="G121"/>
      <c r="U121"/>
      <c r="AF121"/>
      <c r="AG121"/>
      <c r="AW121"/>
    </row>
    <row r="122" spans="2:49" x14ac:dyDescent="0.35">
      <c r="B122" s="90">
        <v>9.5825535469268637</v>
      </c>
      <c r="C122" s="86" t="s">
        <v>281</v>
      </c>
      <c r="D122"/>
      <c r="E122"/>
      <c r="F122"/>
      <c r="G122"/>
      <c r="U122"/>
      <c r="AF122"/>
      <c r="AG122"/>
      <c r="AW122"/>
    </row>
    <row r="123" spans="2:49" x14ac:dyDescent="0.35">
      <c r="B123" s="90">
        <v>6.0194590659979159</v>
      </c>
      <c r="C123" s="86" t="s">
        <v>243</v>
      </c>
      <c r="D123"/>
      <c r="E123"/>
      <c r="F123"/>
      <c r="G123"/>
      <c r="U123"/>
      <c r="AF123"/>
      <c r="AG123"/>
      <c r="AW123"/>
    </row>
    <row r="124" spans="2:49" x14ac:dyDescent="0.35">
      <c r="B124" s="90">
        <v>2.5478119507653778</v>
      </c>
      <c r="C124" s="86" t="s">
        <v>243</v>
      </c>
      <c r="D124"/>
      <c r="E124"/>
      <c r="F124"/>
      <c r="G124"/>
      <c r="U124"/>
      <c r="AF124"/>
      <c r="AG124"/>
      <c r="AW124"/>
    </row>
    <row r="125" spans="2:49" x14ac:dyDescent="0.35">
      <c r="B125" s="90">
        <v>2.3215677157607586</v>
      </c>
      <c r="C125" s="86" t="s">
        <v>277</v>
      </c>
      <c r="D125"/>
      <c r="E125"/>
      <c r="F125"/>
      <c r="G125"/>
      <c r="U125"/>
      <c r="AF125"/>
      <c r="AG125"/>
      <c r="AW125"/>
    </row>
    <row r="126" spans="2:49" x14ac:dyDescent="0.35">
      <c r="B126" s="90">
        <v>2.4451321365925112</v>
      </c>
      <c r="C126" s="86" t="s">
        <v>243</v>
      </c>
      <c r="D126"/>
      <c r="E126"/>
      <c r="F126"/>
      <c r="G126"/>
      <c r="U126"/>
      <c r="AF126"/>
      <c r="AG126"/>
      <c r="AW126"/>
    </row>
    <row r="127" spans="2:49" x14ac:dyDescent="0.35">
      <c r="B127" s="90">
        <v>2.088624832852449</v>
      </c>
      <c r="C127" s="86" t="s">
        <v>243</v>
      </c>
      <c r="D127"/>
      <c r="E127"/>
      <c r="F127"/>
      <c r="G127"/>
      <c r="U127"/>
      <c r="AF127"/>
      <c r="AG127"/>
      <c r="AW127"/>
    </row>
    <row r="128" spans="2:49" x14ac:dyDescent="0.35">
      <c r="B128" s="90">
        <v>2.169209204831172</v>
      </c>
      <c r="C128" s="86" t="s">
        <v>243</v>
      </c>
      <c r="D128"/>
      <c r="E128"/>
      <c r="F128"/>
      <c r="G128"/>
      <c r="U128"/>
      <c r="AF128"/>
      <c r="AG128"/>
      <c r="AW128"/>
    </row>
    <row r="129" spans="2:49" x14ac:dyDescent="0.35">
      <c r="B129" s="90">
        <v>10.825646471694126</v>
      </c>
      <c r="C129" s="86" t="s">
        <v>243</v>
      </c>
      <c r="D129"/>
      <c r="E129"/>
      <c r="F129"/>
      <c r="G129"/>
      <c r="U129"/>
      <c r="AF129"/>
      <c r="AG129"/>
      <c r="AW129"/>
    </row>
    <row r="130" spans="2:49" x14ac:dyDescent="0.35">
      <c r="B130" s="90">
        <v>6.7130940983159828</v>
      </c>
      <c r="C130" s="86" t="s">
        <v>243</v>
      </c>
      <c r="D130"/>
      <c r="E130"/>
      <c r="F130"/>
      <c r="G130"/>
      <c r="U130"/>
      <c r="AF130"/>
      <c r="AG130"/>
      <c r="AW130"/>
    </row>
    <row r="131" spans="2:49" x14ac:dyDescent="0.35">
      <c r="B131" s="90">
        <v>19.788571537027973</v>
      </c>
      <c r="C131" s="86" t="s">
        <v>243</v>
      </c>
      <c r="D131"/>
      <c r="E131"/>
      <c r="F131"/>
      <c r="G131"/>
      <c r="U131"/>
      <c r="AF131"/>
      <c r="AG131"/>
      <c r="AW131"/>
    </row>
    <row r="132" spans="2:49" x14ac:dyDescent="0.35">
      <c r="B132" s="90">
        <v>12.171688733437554</v>
      </c>
      <c r="C132" s="86" t="s">
        <v>243</v>
      </c>
      <c r="D132"/>
      <c r="E132"/>
      <c r="F132"/>
      <c r="G132"/>
      <c r="U132"/>
      <c r="AF132"/>
      <c r="AG132"/>
      <c r="AW132"/>
    </row>
    <row r="133" spans="2:49" x14ac:dyDescent="0.35">
      <c r="B133" s="90">
        <v>20.81085283189806</v>
      </c>
      <c r="C133" s="86" t="s">
        <v>243</v>
      </c>
      <c r="D133"/>
      <c r="E133"/>
      <c r="F133"/>
      <c r="G133"/>
      <c r="U133"/>
      <c r="AF133"/>
      <c r="AG133"/>
      <c r="AW133"/>
    </row>
    <row r="134" spans="2:49" x14ac:dyDescent="0.35">
      <c r="B134" s="90">
        <v>8.3637211403042233</v>
      </c>
      <c r="C134" s="86" t="s">
        <v>243</v>
      </c>
      <c r="D134"/>
      <c r="E134"/>
      <c r="F134"/>
      <c r="G134"/>
      <c r="U134"/>
      <c r="AF134"/>
      <c r="AG134"/>
      <c r="AW134"/>
    </row>
    <row r="135" spans="2:49" x14ac:dyDescent="0.35">
      <c r="B135" s="90">
        <v>8.1390247377014244</v>
      </c>
      <c r="C135" s="86" t="s">
        <v>243</v>
      </c>
      <c r="D135"/>
      <c r="E135"/>
      <c r="F135"/>
      <c r="G135"/>
      <c r="U135"/>
      <c r="AF135"/>
      <c r="AG135"/>
      <c r="AW135"/>
    </row>
    <row r="136" spans="2:49" x14ac:dyDescent="0.35">
      <c r="B136" s="90">
        <v>17.448900358261152</v>
      </c>
      <c r="C136" s="86" t="s">
        <v>243</v>
      </c>
      <c r="D136">
        <v>9.73</v>
      </c>
      <c r="E136"/>
      <c r="F136"/>
      <c r="G136"/>
      <c r="U136"/>
      <c r="AF136"/>
      <c r="AG136"/>
      <c r="AW136"/>
    </row>
    <row r="137" spans="2:49" x14ac:dyDescent="0.35">
      <c r="D137"/>
      <c r="E137"/>
      <c r="F137"/>
      <c r="G137"/>
      <c r="U137"/>
      <c r="AF137"/>
      <c r="AG137"/>
      <c r="AW137"/>
    </row>
    <row r="138" spans="2:49" x14ac:dyDescent="0.35">
      <c r="D138"/>
      <c r="E138"/>
      <c r="F138"/>
      <c r="G138"/>
      <c r="U138"/>
      <c r="AF138"/>
      <c r="AG138"/>
      <c r="AW138"/>
    </row>
    <row r="139" spans="2:49" x14ac:dyDescent="0.35">
      <c r="D139"/>
      <c r="E139"/>
      <c r="F139"/>
      <c r="G139"/>
      <c r="U139"/>
      <c r="AF139"/>
      <c r="AG139"/>
      <c r="AW139"/>
    </row>
    <row r="140" spans="2:49" x14ac:dyDescent="0.35">
      <c r="D140"/>
      <c r="E140"/>
      <c r="F140"/>
      <c r="G140"/>
      <c r="U140"/>
      <c r="AF140"/>
      <c r="AG140"/>
      <c r="AW140"/>
    </row>
    <row r="141" spans="2:49" x14ac:dyDescent="0.35">
      <c r="D141"/>
      <c r="E141"/>
      <c r="F141"/>
      <c r="G141"/>
      <c r="U141"/>
      <c r="AF141"/>
      <c r="AG141"/>
      <c r="AW141"/>
    </row>
    <row r="142" spans="2:49" x14ac:dyDescent="0.35">
      <c r="D142"/>
      <c r="E142"/>
      <c r="F142"/>
      <c r="G142"/>
      <c r="U142"/>
      <c r="AF142"/>
      <c r="AG142"/>
      <c r="AW142"/>
    </row>
    <row r="143" spans="2:49" x14ac:dyDescent="0.35">
      <c r="D143"/>
      <c r="E143"/>
      <c r="F143"/>
      <c r="G143"/>
      <c r="U143"/>
      <c r="AF143"/>
      <c r="AG143"/>
      <c r="AW143"/>
    </row>
    <row r="144" spans="2:49" x14ac:dyDescent="0.35">
      <c r="D144"/>
      <c r="E144"/>
      <c r="F144"/>
      <c r="G144"/>
      <c r="U144"/>
      <c r="AF144"/>
      <c r="AG144"/>
      <c r="AW144"/>
    </row>
    <row r="145" spans="15:15" customFormat="1" x14ac:dyDescent="0.35">
      <c r="O145" s="1"/>
    </row>
    <row r="146" spans="15:15" customFormat="1" x14ac:dyDescent="0.35">
      <c r="O146" s="1"/>
    </row>
    <row r="147" spans="15:15" customFormat="1" x14ac:dyDescent="0.35">
      <c r="O147" s="1"/>
    </row>
    <row r="148" spans="15:15" customFormat="1" x14ac:dyDescent="0.35">
      <c r="O148" s="1"/>
    </row>
    <row r="149" spans="15:15" customFormat="1" x14ac:dyDescent="0.35">
      <c r="O149" s="1"/>
    </row>
    <row r="150" spans="15:15" customFormat="1" x14ac:dyDescent="0.35">
      <c r="O150" s="1"/>
    </row>
    <row r="151" spans="15:15" customFormat="1" x14ac:dyDescent="0.35">
      <c r="O151" s="1"/>
    </row>
    <row r="152" spans="15:15" customFormat="1" x14ac:dyDescent="0.35">
      <c r="O152" s="1"/>
    </row>
    <row r="153" spans="15:15" customFormat="1" x14ac:dyDescent="0.35">
      <c r="O153" s="1"/>
    </row>
    <row r="154" spans="15:15" customFormat="1" x14ac:dyDescent="0.35">
      <c r="O154" s="1"/>
    </row>
    <row r="155" spans="15:15" customFormat="1" x14ac:dyDescent="0.35">
      <c r="O155" s="1"/>
    </row>
    <row r="156" spans="15:15" customFormat="1" x14ac:dyDescent="0.35">
      <c r="O156" s="1"/>
    </row>
    <row r="157" spans="15:15" customFormat="1" x14ac:dyDescent="0.35">
      <c r="O157" s="1"/>
    </row>
    <row r="158" spans="15:15" customFormat="1" x14ac:dyDescent="0.35">
      <c r="O158" s="1"/>
    </row>
    <row r="159" spans="15:15" customFormat="1" x14ac:dyDescent="0.35">
      <c r="O159" s="1"/>
    </row>
    <row r="160" spans="15:15" customFormat="1" x14ac:dyDescent="0.35">
      <c r="O160" s="1"/>
    </row>
    <row r="161" spans="15:15" customFormat="1" x14ac:dyDescent="0.35">
      <c r="O161" s="1"/>
    </row>
    <row r="162" spans="15:15" customFormat="1" x14ac:dyDescent="0.35">
      <c r="O162" s="1"/>
    </row>
    <row r="163" spans="15:15" customFormat="1" x14ac:dyDescent="0.35">
      <c r="O163" s="1"/>
    </row>
    <row r="164" spans="15:15" customFormat="1" x14ac:dyDescent="0.35">
      <c r="O164" s="1"/>
    </row>
    <row r="165" spans="15:15" customFormat="1" x14ac:dyDescent="0.35">
      <c r="O165" s="1"/>
    </row>
    <row r="166" spans="15:15" customFormat="1" x14ac:dyDescent="0.35">
      <c r="O166" s="1"/>
    </row>
    <row r="167" spans="15:15" customFormat="1" x14ac:dyDescent="0.35">
      <c r="O167" s="1"/>
    </row>
    <row r="168" spans="15:15" customFormat="1" x14ac:dyDescent="0.35">
      <c r="O168" s="1"/>
    </row>
    <row r="169" spans="15:15" customFormat="1" x14ac:dyDescent="0.35">
      <c r="O169" s="1"/>
    </row>
    <row r="170" spans="15:15" customFormat="1" x14ac:dyDescent="0.35">
      <c r="O170" s="1"/>
    </row>
    <row r="171" spans="15:15" customFormat="1" x14ac:dyDescent="0.35">
      <c r="O171" s="1"/>
    </row>
    <row r="172" spans="15:15" customFormat="1" x14ac:dyDescent="0.35">
      <c r="O172" s="1"/>
    </row>
    <row r="173" spans="15:15" customFormat="1" x14ac:dyDescent="0.35">
      <c r="O173" s="1"/>
    </row>
    <row r="174" spans="15:15" customFormat="1" x14ac:dyDescent="0.35">
      <c r="O174" s="1"/>
    </row>
    <row r="175" spans="15:15" customFormat="1" x14ac:dyDescent="0.35">
      <c r="O175" s="1"/>
    </row>
    <row r="176" spans="15:15" customFormat="1" x14ac:dyDescent="0.35">
      <c r="O176" s="1"/>
    </row>
    <row r="177" spans="15:15" customFormat="1" x14ac:dyDescent="0.35">
      <c r="O177" s="1"/>
    </row>
    <row r="178" spans="15:15" customFormat="1" x14ac:dyDescent="0.35">
      <c r="O178" s="1"/>
    </row>
    <row r="179" spans="15:15" customFormat="1" x14ac:dyDescent="0.35">
      <c r="O179" s="1"/>
    </row>
    <row r="180" spans="15:15" customFormat="1" x14ac:dyDescent="0.35">
      <c r="O180" s="1"/>
    </row>
    <row r="181" spans="15:15" customFormat="1" x14ac:dyDescent="0.35">
      <c r="O181" s="1"/>
    </row>
    <row r="182" spans="15:15" customFormat="1" x14ac:dyDescent="0.35">
      <c r="O182" s="1"/>
    </row>
    <row r="183" spans="15:15" customFormat="1" x14ac:dyDescent="0.35">
      <c r="O183" s="1"/>
    </row>
    <row r="184" spans="15:15" customFormat="1" x14ac:dyDescent="0.35">
      <c r="O184" s="1"/>
    </row>
    <row r="185" spans="15:15" customFormat="1" x14ac:dyDescent="0.35">
      <c r="O185" s="1"/>
    </row>
    <row r="186" spans="15:15" customFormat="1" x14ac:dyDescent="0.35">
      <c r="O186" s="1"/>
    </row>
    <row r="187" spans="15:15" customFormat="1" x14ac:dyDescent="0.35">
      <c r="O187" s="1"/>
    </row>
    <row r="188" spans="15:15" customFormat="1" x14ac:dyDescent="0.35">
      <c r="O188" s="1"/>
    </row>
    <row r="189" spans="15:15" customFormat="1" x14ac:dyDescent="0.35">
      <c r="O189" s="1"/>
    </row>
    <row r="190" spans="15:15" customFormat="1" x14ac:dyDescent="0.35">
      <c r="O190" s="1"/>
    </row>
    <row r="191" spans="15:15" customFormat="1" x14ac:dyDescent="0.35">
      <c r="O191" s="1"/>
    </row>
    <row r="192" spans="15:15" customFormat="1" x14ac:dyDescent="0.35">
      <c r="O192" s="1"/>
    </row>
    <row r="193" spans="15:15" customFormat="1" x14ac:dyDescent="0.35">
      <c r="O193" s="1"/>
    </row>
    <row r="194" spans="15:15" customFormat="1" x14ac:dyDescent="0.35">
      <c r="O194" s="1"/>
    </row>
    <row r="195" spans="15:15" customFormat="1" x14ac:dyDescent="0.35">
      <c r="O195" s="1"/>
    </row>
    <row r="196" spans="15:15" customFormat="1" x14ac:dyDescent="0.35">
      <c r="O196" s="1"/>
    </row>
    <row r="197" spans="15:15" customFormat="1" x14ac:dyDescent="0.35">
      <c r="O197" s="1"/>
    </row>
    <row r="198" spans="15:15" customFormat="1" x14ac:dyDescent="0.35">
      <c r="O198" s="1"/>
    </row>
    <row r="199" spans="15:15" customFormat="1" x14ac:dyDescent="0.35">
      <c r="O199" s="1"/>
    </row>
    <row r="200" spans="15:15" customFormat="1" x14ac:dyDescent="0.35">
      <c r="O200" s="1"/>
    </row>
    <row r="201" spans="15:15" customFormat="1" x14ac:dyDescent="0.35">
      <c r="O201" s="1"/>
    </row>
    <row r="202" spans="15:15" customFormat="1" x14ac:dyDescent="0.35">
      <c r="O202" s="1"/>
    </row>
    <row r="203" spans="15:15" customFormat="1" x14ac:dyDescent="0.35">
      <c r="O203" s="1"/>
    </row>
    <row r="204" spans="15:15" customFormat="1" x14ac:dyDescent="0.35">
      <c r="O204" s="1"/>
    </row>
    <row r="205" spans="15:15" customFormat="1" x14ac:dyDescent="0.35">
      <c r="O205" s="1"/>
    </row>
    <row r="206" spans="15:15" customFormat="1" x14ac:dyDescent="0.35">
      <c r="O206" s="1"/>
    </row>
    <row r="207" spans="15:15" customFormat="1" x14ac:dyDescent="0.35">
      <c r="O207" s="1"/>
    </row>
    <row r="208" spans="15:15" customFormat="1" x14ac:dyDescent="0.35">
      <c r="O208" s="1"/>
    </row>
    <row r="209" spans="15:15" customFormat="1" x14ac:dyDescent="0.35">
      <c r="O209" s="1"/>
    </row>
    <row r="210" spans="15:15" customFormat="1" x14ac:dyDescent="0.35">
      <c r="O210" s="1"/>
    </row>
    <row r="211" spans="15:15" customFormat="1" x14ac:dyDescent="0.35">
      <c r="O211" s="1"/>
    </row>
    <row r="212" spans="15:15" customFormat="1" x14ac:dyDescent="0.35">
      <c r="O212" s="1"/>
    </row>
    <row r="213" spans="15:15" customFormat="1" x14ac:dyDescent="0.35">
      <c r="O213" s="1"/>
    </row>
    <row r="214" spans="15:15" customFormat="1" x14ac:dyDescent="0.35">
      <c r="O214" s="1"/>
    </row>
    <row r="215" spans="15:15" customFormat="1" x14ac:dyDescent="0.35">
      <c r="O215" s="1"/>
    </row>
    <row r="216" spans="15:15" customFormat="1" x14ac:dyDescent="0.35">
      <c r="O216" s="1"/>
    </row>
    <row r="217" spans="15:15" customFormat="1" x14ac:dyDescent="0.35">
      <c r="O217" s="1"/>
    </row>
    <row r="218" spans="15:15" customFormat="1" x14ac:dyDescent="0.35">
      <c r="O218" s="1"/>
    </row>
    <row r="219" spans="15:15" customFormat="1" x14ac:dyDescent="0.35">
      <c r="O219" s="1"/>
    </row>
    <row r="220" spans="15:15" customFormat="1" x14ac:dyDescent="0.35">
      <c r="O220" s="1"/>
    </row>
    <row r="221" spans="15:15" customFormat="1" x14ac:dyDescent="0.35">
      <c r="O221" s="1"/>
    </row>
    <row r="222" spans="15:15" customFormat="1" x14ac:dyDescent="0.35">
      <c r="O222" s="1"/>
    </row>
    <row r="223" spans="15:15" customFormat="1" x14ac:dyDescent="0.35">
      <c r="O223" s="1"/>
    </row>
    <row r="224" spans="15:15" customFormat="1" x14ac:dyDescent="0.35">
      <c r="O224" s="1"/>
    </row>
    <row r="225" spans="15:15" customFormat="1" x14ac:dyDescent="0.35">
      <c r="O225" s="1"/>
    </row>
    <row r="226" spans="15:15" customFormat="1" x14ac:dyDescent="0.35">
      <c r="O226" s="1"/>
    </row>
    <row r="227" spans="15:15" customFormat="1" x14ac:dyDescent="0.35">
      <c r="O227" s="1"/>
    </row>
    <row r="228" spans="15:15" customFormat="1" x14ac:dyDescent="0.35">
      <c r="O228" s="1"/>
    </row>
    <row r="229" spans="15:15" customFormat="1" x14ac:dyDescent="0.35">
      <c r="O229" s="1"/>
    </row>
    <row r="230" spans="15:15" customFormat="1" x14ac:dyDescent="0.35">
      <c r="O230" s="1"/>
    </row>
    <row r="231" spans="15:15" customFormat="1" x14ac:dyDescent="0.35">
      <c r="O231" s="1"/>
    </row>
    <row r="232" spans="15:15" customFormat="1" x14ac:dyDescent="0.35">
      <c r="O232" s="1"/>
    </row>
    <row r="233" spans="15:15" customFormat="1" x14ac:dyDescent="0.35">
      <c r="O233" s="1"/>
    </row>
    <row r="234" spans="15:15" customFormat="1" x14ac:dyDescent="0.35">
      <c r="O234" s="1"/>
    </row>
    <row r="235" spans="15:15" customFormat="1" x14ac:dyDescent="0.35">
      <c r="O235" s="1"/>
    </row>
    <row r="236" spans="15:15" customFormat="1" x14ac:dyDescent="0.35">
      <c r="O236" s="1"/>
    </row>
    <row r="237" spans="15:15" customFormat="1" x14ac:dyDescent="0.35">
      <c r="O237" s="1"/>
    </row>
    <row r="238" spans="15:15" customFormat="1" x14ac:dyDescent="0.35">
      <c r="O238" s="1"/>
    </row>
    <row r="239" spans="15:15" customFormat="1" x14ac:dyDescent="0.35">
      <c r="O239" s="1"/>
    </row>
    <row r="240" spans="15:15" customFormat="1" x14ac:dyDescent="0.35">
      <c r="O240" s="1"/>
    </row>
    <row r="241" spans="15:15" customFormat="1" x14ac:dyDescent="0.35">
      <c r="O241" s="1"/>
    </row>
    <row r="242" spans="15:15" customFormat="1" x14ac:dyDescent="0.35">
      <c r="O242" s="1"/>
    </row>
    <row r="243" spans="15:15" customFormat="1" x14ac:dyDescent="0.35">
      <c r="O243" s="1"/>
    </row>
    <row r="244" spans="15:15" customFormat="1" x14ac:dyDescent="0.35">
      <c r="O244" s="1"/>
    </row>
    <row r="245" spans="15:15" customFormat="1" x14ac:dyDescent="0.35">
      <c r="O245" s="1"/>
    </row>
    <row r="246" spans="15:15" customFormat="1" x14ac:dyDescent="0.35">
      <c r="O246" s="1"/>
    </row>
    <row r="247" spans="15:15" customFormat="1" x14ac:dyDescent="0.35">
      <c r="O247" s="1"/>
    </row>
    <row r="248" spans="15:15" customFormat="1" x14ac:dyDescent="0.35">
      <c r="O248" s="1"/>
    </row>
    <row r="249" spans="15:15" customFormat="1" x14ac:dyDescent="0.35">
      <c r="O249" s="1"/>
    </row>
    <row r="250" spans="15:15" customFormat="1" x14ac:dyDescent="0.35">
      <c r="O250" s="1"/>
    </row>
    <row r="251" spans="15:15" customFormat="1" x14ac:dyDescent="0.35">
      <c r="O251" s="1"/>
    </row>
    <row r="252" spans="15:15" customFormat="1" x14ac:dyDescent="0.35">
      <c r="O252" s="1"/>
    </row>
    <row r="253" spans="15:15" customFormat="1" x14ac:dyDescent="0.35">
      <c r="O253" s="1"/>
    </row>
    <row r="254" spans="15:15" customFormat="1" x14ac:dyDescent="0.35">
      <c r="O254" s="1"/>
    </row>
    <row r="255" spans="15:15" customFormat="1" x14ac:dyDescent="0.35">
      <c r="O255" s="1"/>
    </row>
    <row r="256" spans="15:15" customFormat="1" x14ac:dyDescent="0.35">
      <c r="O256" s="1"/>
    </row>
    <row r="257" spans="15:15" customFormat="1" x14ac:dyDescent="0.35">
      <c r="O257" s="1"/>
    </row>
    <row r="258" spans="15:15" customFormat="1" x14ac:dyDescent="0.35">
      <c r="O258" s="1"/>
    </row>
    <row r="259" spans="15:15" customFormat="1" x14ac:dyDescent="0.35">
      <c r="O259" s="1"/>
    </row>
    <row r="260" spans="15:15" customFormat="1" x14ac:dyDescent="0.35">
      <c r="O260" s="1"/>
    </row>
    <row r="261" spans="15:15" customFormat="1" x14ac:dyDescent="0.35">
      <c r="O261" s="1"/>
    </row>
    <row r="262" spans="15:15" customFormat="1" x14ac:dyDescent="0.35">
      <c r="O262" s="1"/>
    </row>
    <row r="263" spans="15:15" customFormat="1" x14ac:dyDescent="0.35">
      <c r="O263" s="1"/>
    </row>
    <row r="264" spans="15:15" customFormat="1" x14ac:dyDescent="0.35">
      <c r="O264" s="1"/>
    </row>
    <row r="265" spans="15:15" customFormat="1" x14ac:dyDescent="0.35">
      <c r="O265" s="1"/>
    </row>
    <row r="266" spans="15:15" customFormat="1" x14ac:dyDescent="0.35">
      <c r="O266" s="1"/>
    </row>
    <row r="267" spans="15:15" customFormat="1" x14ac:dyDescent="0.35">
      <c r="O267" s="1"/>
    </row>
    <row r="268" spans="15:15" customFormat="1" x14ac:dyDescent="0.35">
      <c r="O268" s="1"/>
    </row>
    <row r="269" spans="15:15" customFormat="1" x14ac:dyDescent="0.35">
      <c r="O269" s="1"/>
    </row>
    <row r="270" spans="15:15" customFormat="1" x14ac:dyDescent="0.35">
      <c r="O270" s="1"/>
    </row>
    <row r="271" spans="15:15" customFormat="1" x14ac:dyDescent="0.35">
      <c r="O271" s="1"/>
    </row>
    <row r="272" spans="15:15" customFormat="1" x14ac:dyDescent="0.35">
      <c r="O272" s="1"/>
    </row>
    <row r="273" spans="15:15" customFormat="1" x14ac:dyDescent="0.35">
      <c r="O273" s="1"/>
    </row>
    <row r="274" spans="15:15" customFormat="1" x14ac:dyDescent="0.35">
      <c r="O274" s="1"/>
    </row>
    <row r="275" spans="15:15" customFormat="1" x14ac:dyDescent="0.35">
      <c r="O275" s="1"/>
    </row>
    <row r="276" spans="15:15" customFormat="1" x14ac:dyDescent="0.35">
      <c r="O276" s="1"/>
    </row>
    <row r="277" spans="15:15" customFormat="1" x14ac:dyDescent="0.35">
      <c r="O277" s="1"/>
    </row>
    <row r="278" spans="15:15" customFormat="1" x14ac:dyDescent="0.35">
      <c r="O278" s="1"/>
    </row>
    <row r="279" spans="15:15" customFormat="1" x14ac:dyDescent="0.35">
      <c r="O279" s="1"/>
    </row>
    <row r="280" spans="15:15" customFormat="1" x14ac:dyDescent="0.35">
      <c r="O280" s="1"/>
    </row>
    <row r="281" spans="15:15" customFormat="1" x14ac:dyDescent="0.35">
      <c r="O281" s="1"/>
    </row>
    <row r="282" spans="15:15" customFormat="1" x14ac:dyDescent="0.35">
      <c r="O282" s="1"/>
    </row>
    <row r="283" spans="15:15" customFormat="1" x14ac:dyDescent="0.35">
      <c r="O283" s="1"/>
    </row>
    <row r="284" spans="15:15" customFormat="1" x14ac:dyDescent="0.35">
      <c r="O284" s="1"/>
    </row>
    <row r="285" spans="15:15" customFormat="1" x14ac:dyDescent="0.35">
      <c r="O285" s="1"/>
    </row>
    <row r="286" spans="15:15" customFormat="1" x14ac:dyDescent="0.35">
      <c r="O286" s="1"/>
    </row>
    <row r="287" spans="15:15" customFormat="1" x14ac:dyDescent="0.35">
      <c r="O287" s="1"/>
    </row>
    <row r="288" spans="15:15" customFormat="1" x14ac:dyDescent="0.35">
      <c r="O288" s="1"/>
    </row>
    <row r="289" spans="15:15" customFormat="1" x14ac:dyDescent="0.35">
      <c r="O289" s="1"/>
    </row>
    <row r="290" spans="15:15" customFormat="1" x14ac:dyDescent="0.35">
      <c r="O290" s="1"/>
    </row>
    <row r="291" spans="15:15" customFormat="1" x14ac:dyDescent="0.35">
      <c r="O291" s="1"/>
    </row>
    <row r="292" spans="15:15" customFormat="1" x14ac:dyDescent="0.35">
      <c r="O292" s="1"/>
    </row>
    <row r="293" spans="15:15" customFormat="1" x14ac:dyDescent="0.35">
      <c r="O293" s="1"/>
    </row>
    <row r="294" spans="15:15" customFormat="1" x14ac:dyDescent="0.35">
      <c r="O294" s="1"/>
    </row>
    <row r="295" spans="15:15" customFormat="1" x14ac:dyDescent="0.35">
      <c r="O295" s="1"/>
    </row>
    <row r="296" spans="15:15" customFormat="1" x14ac:dyDescent="0.35">
      <c r="O296" s="1"/>
    </row>
    <row r="297" spans="15:15" customFormat="1" x14ac:dyDescent="0.35">
      <c r="O297" s="1"/>
    </row>
    <row r="298" spans="15:15" customFormat="1" x14ac:dyDescent="0.35">
      <c r="O298" s="1"/>
    </row>
    <row r="299" spans="15:15" customFormat="1" x14ac:dyDescent="0.35">
      <c r="O299" s="1"/>
    </row>
    <row r="300" spans="15:15" customFormat="1" x14ac:dyDescent="0.35">
      <c r="O300" s="1"/>
    </row>
    <row r="301" spans="15:15" customFormat="1" x14ac:dyDescent="0.35">
      <c r="O301" s="1"/>
    </row>
    <row r="302" spans="15:15" customFormat="1" x14ac:dyDescent="0.35">
      <c r="O302" s="1"/>
    </row>
    <row r="303" spans="15:15" customFormat="1" x14ac:dyDescent="0.35">
      <c r="O303" s="1"/>
    </row>
    <row r="304" spans="15:15" customFormat="1" x14ac:dyDescent="0.35">
      <c r="O304" s="1"/>
    </row>
    <row r="305" spans="15:15" customFormat="1" x14ac:dyDescent="0.35">
      <c r="O305" s="1"/>
    </row>
    <row r="306" spans="15:15" customFormat="1" x14ac:dyDescent="0.35">
      <c r="O306" s="1"/>
    </row>
    <row r="307" spans="15:15" customFormat="1" x14ac:dyDescent="0.35">
      <c r="O307" s="1"/>
    </row>
    <row r="308" spans="15:15" customFormat="1" x14ac:dyDescent="0.35">
      <c r="O308" s="1"/>
    </row>
    <row r="309" spans="15:15" customFormat="1" x14ac:dyDescent="0.35">
      <c r="O309" s="1"/>
    </row>
    <row r="310" spans="15:15" customFormat="1" x14ac:dyDescent="0.35">
      <c r="O310" s="1"/>
    </row>
    <row r="311" spans="15:15" customFormat="1" x14ac:dyDescent="0.35">
      <c r="O311" s="1"/>
    </row>
    <row r="312" spans="15:15" customFormat="1" x14ac:dyDescent="0.35">
      <c r="O312" s="1"/>
    </row>
    <row r="313" spans="15:15" customFormat="1" x14ac:dyDescent="0.35">
      <c r="O313" s="1"/>
    </row>
    <row r="314" spans="15:15" customFormat="1" x14ac:dyDescent="0.35">
      <c r="O314" s="1"/>
    </row>
    <row r="315" spans="15:15" customFormat="1" x14ac:dyDescent="0.35">
      <c r="O315" s="1"/>
    </row>
    <row r="316" spans="15:15" customFormat="1" x14ac:dyDescent="0.35">
      <c r="O316" s="1"/>
    </row>
    <row r="317" spans="15:15" customFormat="1" x14ac:dyDescent="0.35">
      <c r="O317" s="1"/>
    </row>
    <row r="318" spans="15:15" customFormat="1" x14ac:dyDescent="0.35">
      <c r="O318" s="1"/>
    </row>
    <row r="319" spans="15:15" customFormat="1" x14ac:dyDescent="0.35">
      <c r="O319" s="1"/>
    </row>
    <row r="320" spans="15:15" customFormat="1" x14ac:dyDescent="0.35">
      <c r="O320" s="1"/>
    </row>
    <row r="321" spans="15:15" customFormat="1" x14ac:dyDescent="0.35">
      <c r="O321" s="1"/>
    </row>
    <row r="322" spans="15:15" customFormat="1" x14ac:dyDescent="0.35">
      <c r="O322" s="1"/>
    </row>
    <row r="323" spans="15:15" customFormat="1" x14ac:dyDescent="0.35">
      <c r="O323" s="1"/>
    </row>
    <row r="324" spans="15:15" customFormat="1" x14ac:dyDescent="0.35">
      <c r="O324" s="1"/>
    </row>
    <row r="325" spans="15:15" customFormat="1" x14ac:dyDescent="0.35">
      <c r="O325" s="1"/>
    </row>
    <row r="326" spans="15:15" customFormat="1" x14ac:dyDescent="0.35">
      <c r="O326" s="1"/>
    </row>
    <row r="327" spans="15:15" customFormat="1" x14ac:dyDescent="0.35">
      <c r="O327" s="1"/>
    </row>
    <row r="328" spans="15:15" customFormat="1" x14ac:dyDescent="0.35">
      <c r="O328" s="1"/>
    </row>
    <row r="329" spans="15:15" customFormat="1" x14ac:dyDescent="0.35">
      <c r="O329" s="1"/>
    </row>
    <row r="330" spans="15:15" customFormat="1" x14ac:dyDescent="0.35">
      <c r="O330" s="1"/>
    </row>
    <row r="331" spans="15:15" customFormat="1" x14ac:dyDescent="0.35">
      <c r="O331" s="1"/>
    </row>
    <row r="332" spans="15:15" customFormat="1" x14ac:dyDescent="0.35">
      <c r="O332" s="1"/>
    </row>
    <row r="333" spans="15:15" customFormat="1" x14ac:dyDescent="0.35">
      <c r="O333" s="1"/>
    </row>
    <row r="334" spans="15:15" customFormat="1" x14ac:dyDescent="0.35">
      <c r="O334" s="1"/>
    </row>
    <row r="335" spans="15:15" customFormat="1" x14ac:dyDescent="0.35">
      <c r="O335" s="1"/>
    </row>
    <row r="336" spans="15:15" customFormat="1" x14ac:dyDescent="0.35">
      <c r="O336" s="1"/>
    </row>
    <row r="337" spans="15:15" customFormat="1" x14ac:dyDescent="0.35">
      <c r="O337" s="1"/>
    </row>
    <row r="338" spans="15:15" customFormat="1" x14ac:dyDescent="0.35">
      <c r="O338" s="1"/>
    </row>
    <row r="339" spans="15:15" customFormat="1" x14ac:dyDescent="0.35">
      <c r="O339" s="1"/>
    </row>
    <row r="340" spans="15:15" customFormat="1" x14ac:dyDescent="0.35">
      <c r="O340" s="1"/>
    </row>
    <row r="341" spans="15:15" customFormat="1" x14ac:dyDescent="0.35">
      <c r="O341" s="1"/>
    </row>
    <row r="342" spans="15:15" customFormat="1" x14ac:dyDescent="0.35">
      <c r="O342" s="1"/>
    </row>
    <row r="343" spans="15:15" customFormat="1" x14ac:dyDescent="0.35">
      <c r="O343" s="1"/>
    </row>
    <row r="344" spans="15:15" customFormat="1" x14ac:dyDescent="0.35">
      <c r="O344" s="1"/>
    </row>
    <row r="345" spans="15:15" customFormat="1" x14ac:dyDescent="0.35">
      <c r="O345" s="1"/>
    </row>
    <row r="346" spans="15:15" customFormat="1" x14ac:dyDescent="0.35">
      <c r="O346" s="1"/>
    </row>
    <row r="347" spans="15:15" customFormat="1" x14ac:dyDescent="0.35">
      <c r="O347" s="1"/>
    </row>
    <row r="348" spans="15:15" customFormat="1" x14ac:dyDescent="0.35">
      <c r="O348" s="1"/>
    </row>
    <row r="349" spans="15:15" customFormat="1" x14ac:dyDescent="0.35">
      <c r="O349" s="1"/>
    </row>
    <row r="350" spans="15:15" customFormat="1" x14ac:dyDescent="0.35">
      <c r="O350" s="1"/>
    </row>
    <row r="351" spans="15:15" customFormat="1" x14ac:dyDescent="0.35">
      <c r="O351" s="1"/>
    </row>
    <row r="352" spans="15:15" customFormat="1" x14ac:dyDescent="0.35">
      <c r="O352" s="1"/>
    </row>
    <row r="353" spans="15:15" customFormat="1" x14ac:dyDescent="0.35">
      <c r="O353" s="1"/>
    </row>
    <row r="354" spans="15:15" customFormat="1" x14ac:dyDescent="0.35">
      <c r="O354" s="1"/>
    </row>
    <row r="355" spans="15:15" customFormat="1" x14ac:dyDescent="0.35">
      <c r="O355" s="1"/>
    </row>
    <row r="356" spans="15:15" customFormat="1" x14ac:dyDescent="0.35">
      <c r="O356" s="1"/>
    </row>
    <row r="357" spans="15:15" customFormat="1" x14ac:dyDescent="0.35">
      <c r="O357" s="1"/>
    </row>
    <row r="358" spans="15:15" customFormat="1" x14ac:dyDescent="0.35">
      <c r="O358" s="1"/>
    </row>
    <row r="359" spans="15:15" customFormat="1" x14ac:dyDescent="0.35">
      <c r="O359" s="1"/>
    </row>
    <row r="360" spans="15:15" customFormat="1" x14ac:dyDescent="0.35">
      <c r="O360" s="1"/>
    </row>
    <row r="361" spans="15:15" customFormat="1" x14ac:dyDescent="0.35">
      <c r="O361" s="1"/>
    </row>
    <row r="362" spans="15:15" customFormat="1" x14ac:dyDescent="0.35">
      <c r="O362" s="1"/>
    </row>
    <row r="363" spans="15:15" customFormat="1" x14ac:dyDescent="0.35">
      <c r="O363" s="1"/>
    </row>
    <row r="364" spans="15:15" customFormat="1" x14ac:dyDescent="0.35">
      <c r="O364" s="1"/>
    </row>
    <row r="365" spans="15:15" customFormat="1" x14ac:dyDescent="0.35">
      <c r="O365" s="1"/>
    </row>
    <row r="366" spans="15:15" customFormat="1" x14ac:dyDescent="0.35">
      <c r="O366" s="1"/>
    </row>
    <row r="367" spans="15:15" customFormat="1" x14ac:dyDescent="0.35">
      <c r="O367" s="1"/>
    </row>
    <row r="368" spans="15:15" customFormat="1" x14ac:dyDescent="0.35">
      <c r="O368" s="1"/>
    </row>
    <row r="369" spans="15:15" customFormat="1" x14ac:dyDescent="0.35">
      <c r="O369" s="1"/>
    </row>
    <row r="370" spans="15:15" customFormat="1" x14ac:dyDescent="0.35">
      <c r="O370" s="1"/>
    </row>
    <row r="371" spans="15:15" customFormat="1" x14ac:dyDescent="0.35">
      <c r="O371" s="1"/>
    </row>
    <row r="372" spans="15:15" customFormat="1" x14ac:dyDescent="0.35">
      <c r="O372" s="1"/>
    </row>
    <row r="373" spans="15:15" customFormat="1" x14ac:dyDescent="0.35">
      <c r="O373" s="1"/>
    </row>
    <row r="374" spans="15:15" customFormat="1" x14ac:dyDescent="0.35">
      <c r="O374" s="1"/>
    </row>
    <row r="375" spans="15:15" customFormat="1" x14ac:dyDescent="0.35">
      <c r="O375" s="1"/>
    </row>
    <row r="376" spans="15:15" customFormat="1" x14ac:dyDescent="0.35">
      <c r="O376" s="1"/>
    </row>
    <row r="377" spans="15:15" customFormat="1" x14ac:dyDescent="0.35">
      <c r="O377" s="1"/>
    </row>
    <row r="378" spans="15:15" customFormat="1" x14ac:dyDescent="0.35">
      <c r="O378" s="1"/>
    </row>
    <row r="379" spans="15:15" customFormat="1" x14ac:dyDescent="0.35">
      <c r="O379" s="1"/>
    </row>
    <row r="380" spans="15:15" customFormat="1" x14ac:dyDescent="0.35">
      <c r="O380" s="1"/>
    </row>
    <row r="381" spans="15:15" customFormat="1" x14ac:dyDescent="0.35">
      <c r="O381" s="1"/>
    </row>
    <row r="382" spans="15:15" customFormat="1" x14ac:dyDescent="0.35">
      <c r="O382" s="1"/>
    </row>
    <row r="383" spans="15:15" customFormat="1" x14ac:dyDescent="0.35">
      <c r="O383" s="1"/>
    </row>
    <row r="384" spans="15:15" customFormat="1" x14ac:dyDescent="0.35">
      <c r="O384" s="1"/>
    </row>
    <row r="385" spans="15:15" customFormat="1" x14ac:dyDescent="0.35">
      <c r="O385" s="1"/>
    </row>
    <row r="386" spans="15:15" customFormat="1" x14ac:dyDescent="0.35">
      <c r="O386" s="1"/>
    </row>
    <row r="387" spans="15:15" customFormat="1" x14ac:dyDescent="0.35">
      <c r="O387" s="1"/>
    </row>
    <row r="388" spans="15:15" customFormat="1" x14ac:dyDescent="0.35">
      <c r="O388" s="1"/>
    </row>
    <row r="389" spans="15:15" customFormat="1" x14ac:dyDescent="0.35">
      <c r="O389" s="1"/>
    </row>
    <row r="390" spans="15:15" customFormat="1" x14ac:dyDescent="0.35">
      <c r="O390" s="1"/>
    </row>
    <row r="391" spans="15:15" customFormat="1" x14ac:dyDescent="0.35">
      <c r="O391" s="1"/>
    </row>
    <row r="392" spans="15:15" customFormat="1" x14ac:dyDescent="0.35">
      <c r="O392" s="1"/>
    </row>
    <row r="393" spans="15:15" customFormat="1" x14ac:dyDescent="0.35">
      <c r="O393" s="1"/>
    </row>
    <row r="394" spans="15:15" customFormat="1" x14ac:dyDescent="0.35">
      <c r="O394" s="1"/>
    </row>
    <row r="395" spans="15:15" customFormat="1" x14ac:dyDescent="0.35">
      <c r="O395" s="1"/>
    </row>
    <row r="396" spans="15:15" customFormat="1" x14ac:dyDescent="0.35">
      <c r="O396" s="1"/>
    </row>
    <row r="397" spans="15:15" customFormat="1" x14ac:dyDescent="0.35">
      <c r="O397" s="1"/>
    </row>
    <row r="398" spans="15:15" customFormat="1" x14ac:dyDescent="0.35">
      <c r="O398" s="1"/>
    </row>
    <row r="399" spans="15:15" customFormat="1" x14ac:dyDescent="0.35">
      <c r="O399" s="1"/>
    </row>
    <row r="400" spans="15:15" customFormat="1" x14ac:dyDescent="0.35">
      <c r="O400" s="1"/>
    </row>
    <row r="401" spans="15:15" customFormat="1" x14ac:dyDescent="0.35">
      <c r="O401" s="1"/>
    </row>
    <row r="402" spans="15:15" customFormat="1" x14ac:dyDescent="0.35">
      <c r="O402" s="1"/>
    </row>
    <row r="403" spans="15:15" customFormat="1" x14ac:dyDescent="0.35">
      <c r="O403" s="1"/>
    </row>
    <row r="404" spans="15:15" customFormat="1" x14ac:dyDescent="0.35">
      <c r="O404" s="1"/>
    </row>
    <row r="405" spans="15:15" customFormat="1" x14ac:dyDescent="0.35">
      <c r="O405" s="1"/>
    </row>
    <row r="406" spans="15:15" customFormat="1" x14ac:dyDescent="0.35">
      <c r="O406" s="1"/>
    </row>
    <row r="407" spans="15:15" customFormat="1" x14ac:dyDescent="0.35">
      <c r="O407" s="1"/>
    </row>
    <row r="408" spans="15:15" customFormat="1" x14ac:dyDescent="0.35">
      <c r="O408" s="1"/>
    </row>
    <row r="409" spans="15:15" customFormat="1" x14ac:dyDescent="0.35">
      <c r="O409" s="1"/>
    </row>
    <row r="410" spans="15:15" customFormat="1" x14ac:dyDescent="0.35">
      <c r="O410" s="1"/>
    </row>
    <row r="411" spans="15:15" customFormat="1" x14ac:dyDescent="0.35">
      <c r="O411" s="1"/>
    </row>
    <row r="412" spans="15:15" customFormat="1" x14ac:dyDescent="0.35">
      <c r="O412" s="1"/>
    </row>
    <row r="413" spans="15:15" customFormat="1" x14ac:dyDescent="0.35">
      <c r="O413" s="1"/>
    </row>
    <row r="414" spans="15:15" customFormat="1" x14ac:dyDescent="0.35">
      <c r="O414" s="1"/>
    </row>
    <row r="415" spans="15:15" customFormat="1" x14ac:dyDescent="0.35">
      <c r="O415" s="1"/>
    </row>
    <row r="416" spans="15:15" customFormat="1" x14ac:dyDescent="0.35">
      <c r="O416" s="1"/>
    </row>
    <row r="417" spans="15:15" customFormat="1" x14ac:dyDescent="0.35">
      <c r="O417" s="1"/>
    </row>
    <row r="418" spans="15:15" customFormat="1" x14ac:dyDescent="0.35">
      <c r="O418" s="1"/>
    </row>
    <row r="419" spans="15:15" customFormat="1" x14ac:dyDescent="0.35">
      <c r="O419" s="1"/>
    </row>
    <row r="420" spans="15:15" customFormat="1" x14ac:dyDescent="0.35">
      <c r="O420" s="1"/>
    </row>
    <row r="421" spans="15:15" customFormat="1" x14ac:dyDescent="0.35">
      <c r="O421" s="1"/>
    </row>
    <row r="422" spans="15:15" customFormat="1" x14ac:dyDescent="0.35">
      <c r="O422" s="1"/>
    </row>
    <row r="423" spans="15:15" customFormat="1" x14ac:dyDescent="0.35">
      <c r="O423" s="1"/>
    </row>
    <row r="424" spans="15:15" customFormat="1" x14ac:dyDescent="0.35">
      <c r="O424" s="1"/>
    </row>
    <row r="425" spans="15:15" customFormat="1" x14ac:dyDescent="0.35">
      <c r="O425" s="1"/>
    </row>
    <row r="426" spans="15:15" customFormat="1" x14ac:dyDescent="0.35">
      <c r="O426" s="1"/>
    </row>
    <row r="427" spans="15:15" customFormat="1" x14ac:dyDescent="0.35">
      <c r="O427" s="1"/>
    </row>
    <row r="428" spans="15:15" customFormat="1" x14ac:dyDescent="0.35">
      <c r="O428" s="1"/>
    </row>
    <row r="429" spans="15:15" customFormat="1" x14ac:dyDescent="0.35">
      <c r="O429" s="1"/>
    </row>
    <row r="430" spans="15:15" customFormat="1" x14ac:dyDescent="0.35">
      <c r="O430" s="1"/>
    </row>
    <row r="431" spans="15:15" customFormat="1" x14ac:dyDescent="0.35">
      <c r="O431" s="1"/>
    </row>
    <row r="432" spans="15:15" customFormat="1" x14ac:dyDescent="0.35">
      <c r="O432" s="1"/>
    </row>
    <row r="433" spans="15:15" customFormat="1" x14ac:dyDescent="0.35">
      <c r="O433" s="1"/>
    </row>
    <row r="434" spans="15:15" customFormat="1" x14ac:dyDescent="0.35">
      <c r="O434" s="1"/>
    </row>
    <row r="435" spans="15:15" customFormat="1" x14ac:dyDescent="0.35">
      <c r="O435" s="1"/>
    </row>
    <row r="436" spans="15:15" customFormat="1" x14ac:dyDescent="0.35">
      <c r="O436" s="1"/>
    </row>
    <row r="437" spans="15:15" customFormat="1" x14ac:dyDescent="0.35">
      <c r="O437" s="1"/>
    </row>
    <row r="438" spans="15:15" customFormat="1" x14ac:dyDescent="0.35">
      <c r="O438" s="1"/>
    </row>
    <row r="439" spans="15:15" customFormat="1" x14ac:dyDescent="0.35">
      <c r="O439" s="1"/>
    </row>
    <row r="440" spans="15:15" customFormat="1" x14ac:dyDescent="0.35">
      <c r="O440" s="1"/>
    </row>
    <row r="441" spans="15:15" customFormat="1" x14ac:dyDescent="0.35">
      <c r="O441" s="1"/>
    </row>
    <row r="442" spans="15:15" customFormat="1" x14ac:dyDescent="0.35">
      <c r="O442" s="1"/>
    </row>
    <row r="443" spans="15:15" customFormat="1" x14ac:dyDescent="0.35">
      <c r="O443" s="1"/>
    </row>
    <row r="444" spans="15:15" customFormat="1" x14ac:dyDescent="0.35">
      <c r="O444" s="1"/>
    </row>
    <row r="445" spans="15:15" customFormat="1" x14ac:dyDescent="0.35">
      <c r="O445" s="1"/>
    </row>
    <row r="446" spans="15:15" customFormat="1" x14ac:dyDescent="0.35">
      <c r="O446" s="1"/>
    </row>
    <row r="447" spans="15:15" customFormat="1" x14ac:dyDescent="0.35">
      <c r="O447" s="1"/>
    </row>
    <row r="448" spans="15:15" customFormat="1" x14ac:dyDescent="0.35">
      <c r="O448" s="1"/>
    </row>
    <row r="449" spans="15:15" customFormat="1" x14ac:dyDescent="0.35">
      <c r="O449" s="1"/>
    </row>
    <row r="450" spans="15:15" customFormat="1" x14ac:dyDescent="0.35">
      <c r="O450" s="1"/>
    </row>
    <row r="451" spans="15:15" customFormat="1" x14ac:dyDescent="0.35">
      <c r="O451" s="1"/>
    </row>
    <row r="452" spans="15:15" customFormat="1" x14ac:dyDescent="0.35">
      <c r="O452" s="1"/>
    </row>
    <row r="453" spans="15:15" customFormat="1" x14ac:dyDescent="0.35">
      <c r="O453" s="1"/>
    </row>
    <row r="454" spans="15:15" customFormat="1" x14ac:dyDescent="0.35">
      <c r="O454" s="1"/>
    </row>
    <row r="455" spans="15:15" customFormat="1" x14ac:dyDescent="0.35">
      <c r="O455" s="1"/>
    </row>
    <row r="456" spans="15:15" customFormat="1" x14ac:dyDescent="0.35">
      <c r="O456" s="1"/>
    </row>
    <row r="457" spans="15:15" customFormat="1" x14ac:dyDescent="0.35">
      <c r="O457" s="1"/>
    </row>
    <row r="458" spans="15:15" customFormat="1" x14ac:dyDescent="0.35">
      <c r="O458" s="1"/>
    </row>
    <row r="459" spans="15:15" customFormat="1" x14ac:dyDescent="0.35">
      <c r="O459" s="1"/>
    </row>
    <row r="460" spans="15:15" customFormat="1" x14ac:dyDescent="0.35">
      <c r="O460" s="1"/>
    </row>
    <row r="461" spans="15:15" customFormat="1" x14ac:dyDescent="0.35">
      <c r="O461" s="1"/>
    </row>
    <row r="462" spans="15:15" customFormat="1" x14ac:dyDescent="0.35">
      <c r="O462" s="1"/>
    </row>
    <row r="463" spans="15:15" customFormat="1" x14ac:dyDescent="0.35">
      <c r="O463" s="1"/>
    </row>
    <row r="464" spans="15:15" customFormat="1" x14ac:dyDescent="0.35">
      <c r="O464" s="1"/>
    </row>
    <row r="465" spans="15:15" customFormat="1" x14ac:dyDescent="0.35">
      <c r="O465" s="1"/>
    </row>
    <row r="466" spans="15:15" customFormat="1" x14ac:dyDescent="0.35">
      <c r="O466" s="1"/>
    </row>
    <row r="467" spans="15:15" customFormat="1" x14ac:dyDescent="0.35">
      <c r="O467" s="1"/>
    </row>
    <row r="468" spans="15:15" customFormat="1" x14ac:dyDescent="0.35">
      <c r="O468" s="1"/>
    </row>
    <row r="469" spans="15:15" customFormat="1" x14ac:dyDescent="0.35">
      <c r="O469" s="1"/>
    </row>
    <row r="470" spans="15:15" customFormat="1" x14ac:dyDescent="0.35">
      <c r="O470" s="1"/>
    </row>
    <row r="471" spans="15:15" customFormat="1" x14ac:dyDescent="0.35">
      <c r="O471" s="1"/>
    </row>
    <row r="472" spans="15:15" customFormat="1" x14ac:dyDescent="0.35">
      <c r="O472" s="1"/>
    </row>
    <row r="473" spans="15:15" customFormat="1" x14ac:dyDescent="0.35">
      <c r="O473" s="1"/>
    </row>
    <row r="474" spans="15:15" customFormat="1" x14ac:dyDescent="0.35">
      <c r="O474" s="1"/>
    </row>
    <row r="475" spans="15:15" customFormat="1" x14ac:dyDescent="0.35">
      <c r="O475" s="1"/>
    </row>
    <row r="476" spans="15:15" customFormat="1" x14ac:dyDescent="0.35">
      <c r="O476" s="1"/>
    </row>
    <row r="477" spans="15:15" customFormat="1" x14ac:dyDescent="0.35">
      <c r="O477" s="1"/>
    </row>
    <row r="478" spans="15:15" customFormat="1" x14ac:dyDescent="0.35">
      <c r="O478" s="1"/>
    </row>
    <row r="479" spans="15:15" customFormat="1" x14ac:dyDescent="0.35">
      <c r="O479" s="1"/>
    </row>
    <row r="480" spans="15:15" customFormat="1" x14ac:dyDescent="0.35">
      <c r="O480" s="1"/>
    </row>
    <row r="481" spans="21:49" x14ac:dyDescent="0.35">
      <c r="U481"/>
      <c r="AF481"/>
      <c r="AG481"/>
      <c r="AW481"/>
    </row>
    <row r="482" spans="21:49" x14ac:dyDescent="0.35">
      <c r="U482"/>
      <c r="AF482"/>
      <c r="AG482"/>
      <c r="AW482"/>
    </row>
    <row r="483" spans="21:49" x14ac:dyDescent="0.35">
      <c r="U483"/>
      <c r="AF483"/>
      <c r="AG483"/>
      <c r="AW483"/>
    </row>
    <row r="484" spans="21:49" x14ac:dyDescent="0.35">
      <c r="U484"/>
      <c r="AF484"/>
      <c r="AG484"/>
      <c r="AW484"/>
    </row>
    <row r="485" spans="21:49" x14ac:dyDescent="0.35">
      <c r="U485"/>
      <c r="AF485"/>
      <c r="AG485"/>
      <c r="AW485"/>
    </row>
    <row r="486" spans="21:49" x14ac:dyDescent="0.35">
      <c r="U486"/>
      <c r="AF486"/>
      <c r="AG486"/>
      <c r="AW486"/>
    </row>
    <row r="487" spans="21:49" x14ac:dyDescent="0.35">
      <c r="U487"/>
      <c r="AF487"/>
      <c r="AG487"/>
      <c r="AW487"/>
    </row>
    <row r="488" spans="21:49" x14ac:dyDescent="0.35">
      <c r="U488"/>
      <c r="AF488"/>
      <c r="AG488"/>
      <c r="AW488"/>
    </row>
    <row r="489" spans="21:49" x14ac:dyDescent="0.35">
      <c r="U489"/>
      <c r="AF489"/>
      <c r="AG489"/>
      <c r="AW489"/>
    </row>
    <row r="490" spans="21:49" x14ac:dyDescent="0.35">
      <c r="U490"/>
      <c r="AF490"/>
      <c r="AG490"/>
      <c r="AW490"/>
    </row>
    <row r="491" spans="21:49" x14ac:dyDescent="0.35">
      <c r="U491"/>
      <c r="AF491"/>
      <c r="AG491"/>
      <c r="AW491"/>
    </row>
    <row r="492" spans="21:49" x14ac:dyDescent="0.35">
      <c r="U492"/>
      <c r="AF492"/>
      <c r="AG492"/>
      <c r="AW492"/>
    </row>
    <row r="493" spans="21:49" x14ac:dyDescent="0.35">
      <c r="U493"/>
      <c r="AF493"/>
      <c r="AG493"/>
      <c r="AW493"/>
    </row>
    <row r="494" spans="21:49" x14ac:dyDescent="0.35">
      <c r="U494"/>
      <c r="AF494"/>
      <c r="AG494"/>
      <c r="AW494"/>
    </row>
    <row r="495" spans="21:49" x14ac:dyDescent="0.35">
      <c r="U495"/>
      <c r="AF495"/>
      <c r="AG495"/>
      <c r="AW495"/>
    </row>
    <row r="496" spans="21:49" x14ac:dyDescent="0.35">
      <c r="U496"/>
      <c r="AF496"/>
      <c r="AG496"/>
      <c r="AW496"/>
    </row>
    <row r="497" spans="21:49" x14ac:dyDescent="0.35">
      <c r="U497"/>
      <c r="AF497"/>
      <c r="AG497"/>
      <c r="AW497"/>
    </row>
    <row r="498" spans="21:49" x14ac:dyDescent="0.35">
      <c r="U498"/>
      <c r="AF498"/>
      <c r="AG498"/>
      <c r="AW498"/>
    </row>
    <row r="499" spans="21:49" x14ac:dyDescent="0.35">
      <c r="U499"/>
      <c r="AF499"/>
      <c r="AG499"/>
      <c r="AW499"/>
    </row>
    <row r="500" spans="21:49" x14ac:dyDescent="0.35">
      <c r="U500"/>
      <c r="AF500"/>
      <c r="AG500"/>
      <c r="AW500"/>
    </row>
    <row r="501" spans="21:49" x14ac:dyDescent="0.35">
      <c r="U501"/>
      <c r="AF501"/>
      <c r="AG501"/>
      <c r="AW501"/>
    </row>
    <row r="502" spans="21:49" x14ac:dyDescent="0.35">
      <c r="U502"/>
      <c r="AF502"/>
      <c r="AG502"/>
      <c r="AW502"/>
    </row>
    <row r="503" spans="21:49" x14ac:dyDescent="0.35">
      <c r="U503"/>
      <c r="AF503"/>
      <c r="AG503"/>
      <c r="AW503"/>
    </row>
    <row r="504" spans="21:49" x14ac:dyDescent="0.35">
      <c r="U504"/>
      <c r="AF504"/>
      <c r="AG504"/>
      <c r="AW504"/>
    </row>
    <row r="505" spans="21:49" x14ac:dyDescent="0.35">
      <c r="U505"/>
      <c r="AF505"/>
      <c r="AG505"/>
      <c r="AW505"/>
    </row>
    <row r="506" spans="21:49" x14ac:dyDescent="0.35">
      <c r="U506"/>
      <c r="AF506"/>
      <c r="AG506"/>
      <c r="AW506"/>
    </row>
    <row r="507" spans="21:49" x14ac:dyDescent="0.35">
      <c r="U507"/>
      <c r="AF507"/>
      <c r="AG507"/>
      <c r="AW507"/>
    </row>
    <row r="508" spans="21:49" x14ac:dyDescent="0.35">
      <c r="U508"/>
      <c r="AF508"/>
      <c r="AG508"/>
      <c r="AW508"/>
    </row>
    <row r="509" spans="21:49" x14ac:dyDescent="0.35">
      <c r="U509"/>
      <c r="AF509"/>
      <c r="AG509"/>
      <c r="AW509"/>
    </row>
    <row r="510" spans="21:49" x14ac:dyDescent="0.35">
      <c r="U510"/>
      <c r="AF510"/>
      <c r="AG510"/>
      <c r="AW510"/>
    </row>
    <row r="511" spans="21:49" x14ac:dyDescent="0.35">
      <c r="U511"/>
      <c r="AF511"/>
      <c r="AG511"/>
      <c r="AW511"/>
    </row>
    <row r="512" spans="21:49" x14ac:dyDescent="0.35">
      <c r="U512"/>
      <c r="AF512"/>
      <c r="AG512"/>
      <c r="AW512"/>
    </row>
    <row r="513" spans="21:49" x14ac:dyDescent="0.35">
      <c r="U513"/>
      <c r="AF513"/>
      <c r="AG513"/>
      <c r="AW513"/>
    </row>
    <row r="514" spans="21:49" x14ac:dyDescent="0.35">
      <c r="U514"/>
      <c r="AF514"/>
      <c r="AG514"/>
      <c r="AW514"/>
    </row>
    <row r="515" spans="21:49" x14ac:dyDescent="0.35">
      <c r="U515"/>
      <c r="AF515"/>
      <c r="AG515"/>
      <c r="AW515"/>
    </row>
    <row r="516" spans="21:49" x14ac:dyDescent="0.35">
      <c r="U516"/>
      <c r="AF516"/>
      <c r="AG516"/>
      <c r="AW516"/>
    </row>
    <row r="517" spans="21:49" x14ac:dyDescent="0.35">
      <c r="U517"/>
      <c r="AF517"/>
      <c r="AG517"/>
      <c r="AW517"/>
    </row>
    <row r="518" spans="21:49" x14ac:dyDescent="0.35">
      <c r="U518"/>
      <c r="AF518"/>
      <c r="AG518"/>
      <c r="AW518"/>
    </row>
    <row r="519" spans="21:49" x14ac:dyDescent="0.35">
      <c r="U519"/>
      <c r="AF519"/>
      <c r="AG519"/>
      <c r="AW519"/>
    </row>
    <row r="520" spans="21:49" x14ac:dyDescent="0.35">
      <c r="U520"/>
      <c r="AF520"/>
      <c r="AG520"/>
      <c r="AW520"/>
    </row>
    <row r="521" spans="21:49" x14ac:dyDescent="0.35">
      <c r="U521"/>
      <c r="AF521"/>
      <c r="AG521"/>
      <c r="AW521"/>
    </row>
    <row r="522" spans="21:49" x14ac:dyDescent="0.35">
      <c r="U522"/>
      <c r="AF522"/>
      <c r="AG522"/>
      <c r="AW522"/>
    </row>
    <row r="523" spans="21:49" x14ac:dyDescent="0.35">
      <c r="U523"/>
      <c r="AF523"/>
      <c r="AG523"/>
      <c r="AW523"/>
    </row>
    <row r="524" spans="21:49" x14ac:dyDescent="0.35">
      <c r="U524"/>
      <c r="AF524"/>
      <c r="AG524"/>
      <c r="AW524"/>
    </row>
    <row r="525" spans="21:49" x14ac:dyDescent="0.35">
      <c r="U525"/>
      <c r="AF525"/>
      <c r="AG525"/>
      <c r="AW525"/>
    </row>
    <row r="526" spans="21:49" x14ac:dyDescent="0.35">
      <c r="U526"/>
      <c r="AF526"/>
      <c r="AG526"/>
      <c r="AW526"/>
    </row>
    <row r="527" spans="21:49" x14ac:dyDescent="0.35">
      <c r="U527"/>
      <c r="AF527"/>
      <c r="AG527"/>
      <c r="AW527"/>
    </row>
    <row r="528" spans="21:49" x14ac:dyDescent="0.35">
      <c r="U528"/>
      <c r="AF528"/>
      <c r="AG528"/>
      <c r="AW528"/>
    </row>
    <row r="529" spans="21:49" x14ac:dyDescent="0.35">
      <c r="U529"/>
      <c r="AF529"/>
      <c r="AG529"/>
      <c r="AW529"/>
    </row>
    <row r="530" spans="21:49" x14ac:dyDescent="0.35">
      <c r="U530"/>
      <c r="AF530"/>
      <c r="AG530"/>
      <c r="AW530"/>
    </row>
    <row r="531" spans="21:49" x14ac:dyDescent="0.35">
      <c r="U531"/>
      <c r="AF531"/>
      <c r="AG531"/>
      <c r="AW531"/>
    </row>
    <row r="532" spans="21:49" x14ac:dyDescent="0.35">
      <c r="U532"/>
      <c r="AF532"/>
      <c r="AG532"/>
      <c r="AW532"/>
    </row>
    <row r="533" spans="21:49" x14ac:dyDescent="0.35">
      <c r="U533"/>
      <c r="AF533"/>
      <c r="AG533"/>
      <c r="AW533"/>
    </row>
    <row r="534" spans="21:49" x14ac:dyDescent="0.35">
      <c r="U534"/>
      <c r="AF534"/>
      <c r="AG534"/>
      <c r="AW534"/>
    </row>
    <row r="535" spans="21:49" x14ac:dyDescent="0.35">
      <c r="U535"/>
      <c r="AF535"/>
      <c r="AG535"/>
      <c r="AW535"/>
    </row>
    <row r="536" spans="21:49" x14ac:dyDescent="0.35">
      <c r="U536"/>
      <c r="AF536"/>
      <c r="AG536"/>
      <c r="AW536"/>
    </row>
    <row r="537" spans="21:49" x14ac:dyDescent="0.35">
      <c r="U537"/>
      <c r="AF537"/>
      <c r="AG537"/>
      <c r="AW537"/>
    </row>
    <row r="538" spans="21:49" x14ac:dyDescent="0.35">
      <c r="U538"/>
      <c r="AF538"/>
      <c r="AG538"/>
      <c r="AW538"/>
    </row>
    <row r="539" spans="21:49" x14ac:dyDescent="0.35">
      <c r="U539"/>
      <c r="AF539"/>
      <c r="AG539"/>
      <c r="AW539"/>
    </row>
    <row r="540" spans="21:49" x14ac:dyDescent="0.35">
      <c r="U540"/>
      <c r="AF540"/>
      <c r="AG540"/>
      <c r="AW540"/>
    </row>
    <row r="541" spans="21:49" x14ac:dyDescent="0.35">
      <c r="U541"/>
      <c r="AF541"/>
      <c r="AG541"/>
      <c r="AW541"/>
    </row>
    <row r="542" spans="21:49" x14ac:dyDescent="0.35">
      <c r="U542"/>
      <c r="AF542"/>
      <c r="AG542"/>
      <c r="AW542"/>
    </row>
    <row r="543" spans="21:49" x14ac:dyDescent="0.35">
      <c r="U543"/>
      <c r="AF543"/>
      <c r="AG543"/>
      <c r="AW543"/>
    </row>
    <row r="544" spans="21:49" x14ac:dyDescent="0.35">
      <c r="U544"/>
      <c r="AF544"/>
      <c r="AG544"/>
      <c r="AW544"/>
    </row>
    <row r="545" spans="21:49" x14ac:dyDescent="0.35">
      <c r="U545"/>
      <c r="AF545"/>
      <c r="AG545"/>
      <c r="AW545"/>
    </row>
    <row r="546" spans="21:49" x14ac:dyDescent="0.35">
      <c r="U546"/>
      <c r="AF546"/>
      <c r="AG546"/>
      <c r="AW546"/>
    </row>
    <row r="547" spans="21:49" x14ac:dyDescent="0.35">
      <c r="U547"/>
      <c r="AF547"/>
      <c r="AG547"/>
      <c r="AW547"/>
    </row>
    <row r="548" spans="21:49" x14ac:dyDescent="0.35">
      <c r="U548"/>
      <c r="AF548"/>
      <c r="AG548"/>
      <c r="AW548"/>
    </row>
    <row r="549" spans="21:49" x14ac:dyDescent="0.35">
      <c r="U549"/>
      <c r="AF549"/>
      <c r="AG549"/>
      <c r="AW549"/>
    </row>
    <row r="550" spans="21:49" x14ac:dyDescent="0.35">
      <c r="U550"/>
      <c r="AF550"/>
      <c r="AG550"/>
      <c r="AW550"/>
    </row>
    <row r="551" spans="21:49" x14ac:dyDescent="0.35">
      <c r="U551"/>
      <c r="AF551"/>
      <c r="AG551"/>
      <c r="AW551"/>
    </row>
    <row r="552" spans="21:49" x14ac:dyDescent="0.35">
      <c r="U552"/>
      <c r="AF552"/>
      <c r="AG552"/>
      <c r="AW552"/>
    </row>
    <row r="553" spans="21:49" x14ac:dyDescent="0.35">
      <c r="U553"/>
      <c r="AF553"/>
      <c r="AG553"/>
      <c r="AW553"/>
    </row>
    <row r="554" spans="21:49" x14ac:dyDescent="0.35">
      <c r="U554"/>
      <c r="AF554"/>
      <c r="AG554"/>
      <c r="AW554"/>
    </row>
    <row r="555" spans="21:49" x14ac:dyDescent="0.35">
      <c r="U555"/>
      <c r="AF555"/>
      <c r="AG555"/>
      <c r="AW555"/>
    </row>
    <row r="556" spans="21:49" x14ac:dyDescent="0.35">
      <c r="U556"/>
      <c r="AF556"/>
      <c r="AG556"/>
      <c r="AW556"/>
    </row>
    <row r="557" spans="21:49" x14ac:dyDescent="0.35">
      <c r="U557"/>
      <c r="AF557"/>
      <c r="AG557"/>
      <c r="AW557"/>
    </row>
    <row r="558" spans="21:49" x14ac:dyDescent="0.35">
      <c r="U558"/>
      <c r="AF558"/>
      <c r="AG558"/>
      <c r="AW558"/>
    </row>
    <row r="559" spans="21:49" x14ac:dyDescent="0.35">
      <c r="U559"/>
      <c r="AF559"/>
      <c r="AG559"/>
      <c r="AW559"/>
    </row>
    <row r="560" spans="21:49" x14ac:dyDescent="0.35">
      <c r="U560"/>
      <c r="AF560"/>
      <c r="AG560"/>
      <c r="AW560"/>
    </row>
    <row r="561" spans="21:49" x14ac:dyDescent="0.35">
      <c r="U561"/>
      <c r="AF561"/>
      <c r="AG561"/>
      <c r="AW561"/>
    </row>
    <row r="562" spans="21:49" x14ac:dyDescent="0.35">
      <c r="U562"/>
      <c r="AF562"/>
      <c r="AG562"/>
      <c r="AW562"/>
    </row>
    <row r="563" spans="21:49" x14ac:dyDescent="0.35">
      <c r="U563"/>
      <c r="AF563"/>
      <c r="AG563"/>
      <c r="AW563"/>
    </row>
    <row r="564" spans="21:49" x14ac:dyDescent="0.35">
      <c r="U564"/>
      <c r="AF564"/>
      <c r="AG564"/>
      <c r="AW564"/>
    </row>
    <row r="565" spans="21:49" x14ac:dyDescent="0.35">
      <c r="U565"/>
      <c r="AF565"/>
      <c r="AG565"/>
      <c r="AW565"/>
    </row>
    <row r="566" spans="21:49" x14ac:dyDescent="0.35">
      <c r="U566"/>
      <c r="AF566"/>
      <c r="AG566"/>
      <c r="AW566"/>
    </row>
    <row r="567" spans="21:49" x14ac:dyDescent="0.35">
      <c r="U567"/>
      <c r="AF567"/>
      <c r="AG567"/>
      <c r="AW567"/>
    </row>
    <row r="568" spans="21:49" x14ac:dyDescent="0.35">
      <c r="U568"/>
      <c r="AF568"/>
      <c r="AG568"/>
      <c r="AW568"/>
    </row>
    <row r="569" spans="21:49" x14ac:dyDescent="0.35">
      <c r="U569"/>
      <c r="AF569"/>
      <c r="AG569"/>
      <c r="AW569"/>
    </row>
    <row r="570" spans="21:49" x14ac:dyDescent="0.35">
      <c r="U570"/>
      <c r="AF570"/>
      <c r="AG570"/>
      <c r="AW570"/>
    </row>
    <row r="571" spans="21:49" x14ac:dyDescent="0.35">
      <c r="U571"/>
      <c r="AF571"/>
      <c r="AG571"/>
      <c r="AW571"/>
    </row>
    <row r="572" spans="21:49" x14ac:dyDescent="0.35">
      <c r="U572"/>
      <c r="AF572"/>
      <c r="AG572"/>
      <c r="AW572"/>
    </row>
    <row r="573" spans="21:49" x14ac:dyDescent="0.35">
      <c r="U573"/>
      <c r="AF573"/>
      <c r="AG573"/>
      <c r="AW573"/>
    </row>
    <row r="574" spans="21:49" x14ac:dyDescent="0.35">
      <c r="U574"/>
      <c r="AF574"/>
      <c r="AG574"/>
      <c r="AW574"/>
    </row>
    <row r="575" spans="21:49" x14ac:dyDescent="0.35">
      <c r="U575"/>
      <c r="AF575"/>
      <c r="AG575"/>
      <c r="AW575"/>
    </row>
    <row r="576" spans="21:49" x14ac:dyDescent="0.35">
      <c r="U576"/>
      <c r="AF576"/>
      <c r="AG576"/>
      <c r="AW576"/>
    </row>
    <row r="577" spans="21:49" x14ac:dyDescent="0.35">
      <c r="U577"/>
      <c r="AF577"/>
      <c r="AG577"/>
      <c r="AW577"/>
    </row>
    <row r="578" spans="21:49" x14ac:dyDescent="0.35">
      <c r="U578"/>
      <c r="AF578"/>
      <c r="AG578"/>
      <c r="AW578"/>
    </row>
    <row r="579" spans="21:49" x14ac:dyDescent="0.35">
      <c r="U579"/>
      <c r="AF579"/>
      <c r="AG579"/>
      <c r="AW579"/>
    </row>
    <row r="580" spans="21:49" x14ac:dyDescent="0.35">
      <c r="U580"/>
      <c r="AF580"/>
      <c r="AG580"/>
      <c r="AW580"/>
    </row>
    <row r="581" spans="21:49" x14ac:dyDescent="0.35">
      <c r="U581"/>
      <c r="AF581"/>
      <c r="AG581"/>
      <c r="AW581"/>
    </row>
    <row r="582" spans="21:49" x14ac:dyDescent="0.35">
      <c r="U582"/>
      <c r="AF582"/>
      <c r="AG582"/>
      <c r="AW582"/>
    </row>
    <row r="583" spans="21:49" x14ac:dyDescent="0.35">
      <c r="U583"/>
      <c r="AF583"/>
      <c r="AG583"/>
      <c r="AW583"/>
    </row>
    <row r="584" spans="21:49" x14ac:dyDescent="0.35">
      <c r="U584"/>
      <c r="AF584"/>
      <c r="AG584"/>
      <c r="AW584"/>
    </row>
    <row r="585" spans="21:49" x14ac:dyDescent="0.35">
      <c r="U585"/>
      <c r="AF585"/>
      <c r="AG585"/>
      <c r="AW585"/>
    </row>
    <row r="586" spans="21:49" x14ac:dyDescent="0.35">
      <c r="U586"/>
      <c r="AF586"/>
      <c r="AG586"/>
      <c r="AW586"/>
    </row>
    <row r="587" spans="21:49" x14ac:dyDescent="0.35">
      <c r="U587"/>
      <c r="AF587"/>
      <c r="AG587"/>
      <c r="AW587"/>
    </row>
    <row r="588" spans="21:49" x14ac:dyDescent="0.35">
      <c r="U588"/>
      <c r="AF588"/>
      <c r="AG588"/>
      <c r="AW588"/>
    </row>
    <row r="589" spans="21:49" x14ac:dyDescent="0.35">
      <c r="U589"/>
      <c r="AF589"/>
      <c r="AG589"/>
      <c r="AW589"/>
    </row>
    <row r="590" spans="21:49" x14ac:dyDescent="0.35">
      <c r="U590"/>
      <c r="AF590"/>
      <c r="AG590"/>
      <c r="AW590"/>
    </row>
    <row r="591" spans="21:49" x14ac:dyDescent="0.35">
      <c r="U591"/>
      <c r="AF591"/>
      <c r="AG591"/>
      <c r="AW591"/>
    </row>
    <row r="592" spans="21:49" x14ac:dyDescent="0.35">
      <c r="U592"/>
      <c r="AF592"/>
      <c r="AG592"/>
      <c r="AW592"/>
    </row>
    <row r="593" spans="21:49" x14ac:dyDescent="0.35">
      <c r="U593"/>
      <c r="AF593"/>
      <c r="AG593"/>
      <c r="AW593"/>
    </row>
    <row r="594" spans="21:49" x14ac:dyDescent="0.35">
      <c r="U594"/>
      <c r="AF594"/>
      <c r="AG594"/>
      <c r="AW594"/>
    </row>
    <row r="595" spans="21:49" x14ac:dyDescent="0.35">
      <c r="U595"/>
      <c r="AF595"/>
      <c r="AG595"/>
      <c r="AW595"/>
    </row>
    <row r="596" spans="21:49" x14ac:dyDescent="0.35">
      <c r="U596"/>
      <c r="AF596"/>
      <c r="AG596"/>
      <c r="AW596"/>
    </row>
    <row r="597" spans="21:49" x14ac:dyDescent="0.35">
      <c r="U597"/>
      <c r="AF597"/>
      <c r="AG597"/>
      <c r="AW597"/>
    </row>
    <row r="598" spans="21:49" x14ac:dyDescent="0.35">
      <c r="U598"/>
      <c r="AF598"/>
      <c r="AG598"/>
      <c r="AW598"/>
    </row>
    <row r="599" spans="21:49" x14ac:dyDescent="0.35">
      <c r="U599"/>
      <c r="AF599"/>
      <c r="AG599"/>
      <c r="AW599"/>
    </row>
    <row r="600" spans="21:49" x14ac:dyDescent="0.35">
      <c r="U600"/>
      <c r="AF600"/>
      <c r="AG600"/>
      <c r="AW600"/>
    </row>
    <row r="601" spans="21:49" x14ac:dyDescent="0.35">
      <c r="U601"/>
      <c r="AF601"/>
      <c r="AG601"/>
      <c r="AW601"/>
    </row>
    <row r="602" spans="21:49" x14ac:dyDescent="0.35">
      <c r="U602"/>
      <c r="AF602"/>
      <c r="AG602"/>
      <c r="AW602"/>
    </row>
    <row r="603" spans="21:49" x14ac:dyDescent="0.35">
      <c r="U603"/>
      <c r="AF603"/>
      <c r="AG603"/>
      <c r="AW603"/>
    </row>
    <row r="604" spans="21:49" x14ac:dyDescent="0.35">
      <c r="U604"/>
      <c r="AF604"/>
      <c r="AG604"/>
      <c r="AW604"/>
    </row>
    <row r="605" spans="21:49" x14ac:dyDescent="0.35">
      <c r="U605"/>
      <c r="AF605"/>
      <c r="AG605"/>
      <c r="AW605"/>
    </row>
    <row r="606" spans="21:49" x14ac:dyDescent="0.35">
      <c r="U606"/>
      <c r="AF606"/>
      <c r="AG606"/>
      <c r="AW606"/>
    </row>
    <row r="607" spans="21:49" x14ac:dyDescent="0.35">
      <c r="U607"/>
      <c r="AF607"/>
      <c r="AG607"/>
      <c r="AW607"/>
    </row>
    <row r="608" spans="21:49" x14ac:dyDescent="0.35">
      <c r="U608"/>
      <c r="AF608"/>
      <c r="AG608"/>
      <c r="AW608"/>
    </row>
    <row r="609" spans="21:49" x14ac:dyDescent="0.35">
      <c r="U609"/>
      <c r="AF609"/>
      <c r="AG609"/>
      <c r="AW609"/>
    </row>
    <row r="610" spans="21:49" x14ac:dyDescent="0.35">
      <c r="U610"/>
      <c r="AF610"/>
      <c r="AG610"/>
      <c r="AW610"/>
    </row>
    <row r="611" spans="21:49" x14ac:dyDescent="0.35">
      <c r="U611"/>
      <c r="AF611"/>
      <c r="AG611"/>
      <c r="AW611"/>
    </row>
    <row r="612" spans="21:49" x14ac:dyDescent="0.35">
      <c r="U612"/>
      <c r="AF612"/>
      <c r="AG612"/>
      <c r="AW612"/>
    </row>
    <row r="613" spans="21:49" x14ac:dyDescent="0.35">
      <c r="U613"/>
      <c r="AF613"/>
      <c r="AG613"/>
      <c r="AW613"/>
    </row>
    <row r="614" spans="21:49" x14ac:dyDescent="0.35">
      <c r="U614"/>
      <c r="AF614"/>
      <c r="AG614"/>
      <c r="AW614"/>
    </row>
    <row r="615" spans="21:49" x14ac:dyDescent="0.35">
      <c r="U615"/>
      <c r="AF615"/>
      <c r="AG615"/>
      <c r="AW615"/>
    </row>
    <row r="616" spans="21:49" x14ac:dyDescent="0.35">
      <c r="U616"/>
      <c r="AF616"/>
      <c r="AG616"/>
      <c r="AW616"/>
    </row>
    <row r="617" spans="21:49" x14ac:dyDescent="0.35">
      <c r="U617"/>
      <c r="AF617"/>
      <c r="AG617"/>
      <c r="AW617"/>
    </row>
    <row r="618" spans="21:49" x14ac:dyDescent="0.35">
      <c r="U618"/>
      <c r="AF618"/>
      <c r="AG618"/>
      <c r="AW618"/>
    </row>
    <row r="619" spans="21:49" x14ac:dyDescent="0.35">
      <c r="U619"/>
      <c r="AF619"/>
      <c r="AG619"/>
      <c r="AW619"/>
    </row>
    <row r="620" spans="21:49" x14ac:dyDescent="0.35">
      <c r="U620"/>
      <c r="AF620"/>
      <c r="AG620"/>
      <c r="AW620"/>
    </row>
    <row r="621" spans="21:49" x14ac:dyDescent="0.35">
      <c r="U621"/>
      <c r="AF621"/>
      <c r="AG621"/>
      <c r="AW621"/>
    </row>
    <row r="622" spans="21:49" x14ac:dyDescent="0.35">
      <c r="U622"/>
      <c r="AF622"/>
      <c r="AG622"/>
      <c r="AW622"/>
    </row>
    <row r="623" spans="21:49" x14ac:dyDescent="0.35">
      <c r="U623"/>
      <c r="AF623"/>
      <c r="AG623"/>
      <c r="AW623"/>
    </row>
    <row r="624" spans="21:49" x14ac:dyDescent="0.35">
      <c r="U624"/>
      <c r="AF624"/>
      <c r="AG624"/>
      <c r="AW624"/>
    </row>
    <row r="625" spans="21:49" x14ac:dyDescent="0.35">
      <c r="U625"/>
      <c r="AF625"/>
      <c r="AG625"/>
      <c r="AW625"/>
    </row>
    <row r="626" spans="21:49" x14ac:dyDescent="0.35">
      <c r="U626"/>
      <c r="AF626"/>
      <c r="AG626"/>
      <c r="AW626"/>
    </row>
    <row r="627" spans="21:49" x14ac:dyDescent="0.35">
      <c r="U627"/>
      <c r="AF627"/>
      <c r="AG627"/>
      <c r="AW627"/>
    </row>
    <row r="628" spans="21:49" x14ac:dyDescent="0.35">
      <c r="U628"/>
      <c r="AF628"/>
      <c r="AG628"/>
      <c r="AW628"/>
    </row>
    <row r="629" spans="21:49" x14ac:dyDescent="0.35">
      <c r="U629"/>
      <c r="AF629"/>
      <c r="AG629"/>
      <c r="AW629"/>
    </row>
    <row r="630" spans="21:49" x14ac:dyDescent="0.35">
      <c r="U630"/>
      <c r="AF630"/>
      <c r="AG630"/>
      <c r="AW630"/>
    </row>
    <row r="631" spans="21:49" x14ac:dyDescent="0.35">
      <c r="U631"/>
      <c r="AF631"/>
      <c r="AG631"/>
      <c r="AW631"/>
    </row>
    <row r="632" spans="21:49" x14ac:dyDescent="0.35">
      <c r="U632"/>
      <c r="AF632"/>
      <c r="AG632"/>
      <c r="AW632"/>
    </row>
    <row r="633" spans="21:49" x14ac:dyDescent="0.35">
      <c r="U633"/>
      <c r="AF633"/>
      <c r="AG633"/>
      <c r="AW633"/>
    </row>
    <row r="634" spans="21:49" x14ac:dyDescent="0.35">
      <c r="U634"/>
      <c r="AF634"/>
      <c r="AG634"/>
      <c r="AW634"/>
    </row>
    <row r="635" spans="21:49" x14ac:dyDescent="0.35">
      <c r="U635"/>
      <c r="AF635"/>
      <c r="AG635"/>
      <c r="AW635"/>
    </row>
    <row r="636" spans="21:49" x14ac:dyDescent="0.35">
      <c r="U636"/>
      <c r="AF636"/>
      <c r="AG636"/>
      <c r="AW636"/>
    </row>
    <row r="637" spans="21:49" x14ac:dyDescent="0.35">
      <c r="U637"/>
      <c r="AF637"/>
      <c r="AG637"/>
      <c r="AW637"/>
    </row>
    <row r="638" spans="21:49" x14ac:dyDescent="0.35">
      <c r="U638"/>
      <c r="AF638"/>
      <c r="AG638"/>
      <c r="AW638"/>
    </row>
    <row r="639" spans="21:49" x14ac:dyDescent="0.35">
      <c r="U639"/>
      <c r="AF639"/>
      <c r="AG639"/>
      <c r="AW639"/>
    </row>
    <row r="640" spans="21:49" x14ac:dyDescent="0.35">
      <c r="U640"/>
      <c r="AF640"/>
      <c r="AG640"/>
      <c r="AW640"/>
    </row>
    <row r="641" spans="21:49" x14ac:dyDescent="0.35">
      <c r="U641"/>
      <c r="AF641"/>
      <c r="AG641"/>
      <c r="AW641"/>
    </row>
    <row r="642" spans="21:49" x14ac:dyDescent="0.35">
      <c r="U642"/>
      <c r="AF642"/>
      <c r="AG642"/>
      <c r="AW642"/>
    </row>
    <row r="643" spans="21:49" x14ac:dyDescent="0.35">
      <c r="U643"/>
      <c r="AF643"/>
      <c r="AG643"/>
      <c r="AW643"/>
    </row>
    <row r="644" spans="21:49" x14ac:dyDescent="0.35">
      <c r="U644"/>
      <c r="AF644"/>
      <c r="AG644"/>
      <c r="AW644"/>
    </row>
    <row r="645" spans="21:49" x14ac:dyDescent="0.35">
      <c r="U645"/>
      <c r="AF645"/>
      <c r="AG645"/>
      <c r="AW645"/>
    </row>
    <row r="646" spans="21:49" x14ac:dyDescent="0.35">
      <c r="U646"/>
      <c r="AF646"/>
      <c r="AG646"/>
      <c r="AW646"/>
    </row>
    <row r="647" spans="21:49" x14ac:dyDescent="0.35">
      <c r="U647"/>
      <c r="AF647"/>
      <c r="AG647"/>
      <c r="AW647"/>
    </row>
    <row r="648" spans="21:49" x14ac:dyDescent="0.35">
      <c r="U648"/>
      <c r="AF648"/>
      <c r="AG648"/>
      <c r="AW648"/>
    </row>
    <row r="649" spans="21:49" x14ac:dyDescent="0.35">
      <c r="U649"/>
      <c r="AF649"/>
      <c r="AG649"/>
      <c r="AW649"/>
    </row>
    <row r="650" spans="21:49" x14ac:dyDescent="0.35">
      <c r="U650"/>
      <c r="AF650"/>
      <c r="AG650"/>
      <c r="AW650"/>
    </row>
    <row r="651" spans="21:49" x14ac:dyDescent="0.35">
      <c r="U651"/>
      <c r="AF651"/>
      <c r="AG651"/>
      <c r="AW651"/>
    </row>
    <row r="652" spans="21:49" x14ac:dyDescent="0.35">
      <c r="U652"/>
      <c r="AF652"/>
      <c r="AG652"/>
      <c r="AW652"/>
    </row>
    <row r="653" spans="21:49" x14ac:dyDescent="0.35">
      <c r="U653"/>
      <c r="AF653"/>
      <c r="AG653"/>
      <c r="AW653"/>
    </row>
    <row r="654" spans="21:49" x14ac:dyDescent="0.35">
      <c r="U654"/>
      <c r="AF654"/>
      <c r="AG654"/>
      <c r="AW654"/>
    </row>
    <row r="655" spans="21:49" x14ac:dyDescent="0.35">
      <c r="U655"/>
      <c r="AF655"/>
      <c r="AG655"/>
      <c r="AW655"/>
    </row>
    <row r="656" spans="21:49" x14ac:dyDescent="0.35">
      <c r="U656"/>
      <c r="AF656"/>
      <c r="AG656"/>
      <c r="AW656"/>
    </row>
    <row r="657" spans="21:49" x14ac:dyDescent="0.35">
      <c r="U657"/>
      <c r="AF657"/>
      <c r="AG657"/>
      <c r="AW657"/>
    </row>
    <row r="658" spans="21:49" x14ac:dyDescent="0.35">
      <c r="U658"/>
      <c r="AF658"/>
      <c r="AG658"/>
      <c r="AW658"/>
    </row>
    <row r="659" spans="21:49" x14ac:dyDescent="0.35">
      <c r="U659"/>
      <c r="AF659"/>
      <c r="AG659"/>
      <c r="AW659"/>
    </row>
    <row r="660" spans="21:49" x14ac:dyDescent="0.35">
      <c r="U660"/>
      <c r="AF660"/>
      <c r="AG660"/>
      <c r="AW660"/>
    </row>
    <row r="661" spans="21:49" x14ac:dyDescent="0.35">
      <c r="U661"/>
      <c r="AF661"/>
      <c r="AG661"/>
      <c r="AW661"/>
    </row>
    <row r="662" spans="21:49" x14ac:dyDescent="0.35">
      <c r="U662"/>
      <c r="AF662"/>
      <c r="AG662"/>
      <c r="AW662"/>
    </row>
    <row r="663" spans="21:49" x14ac:dyDescent="0.35">
      <c r="U663"/>
      <c r="AF663"/>
      <c r="AG663"/>
      <c r="AW663"/>
    </row>
    <row r="664" spans="21:49" x14ac:dyDescent="0.35">
      <c r="U664"/>
      <c r="AF664"/>
      <c r="AG664"/>
      <c r="AW664"/>
    </row>
    <row r="665" spans="21:49" x14ac:dyDescent="0.35">
      <c r="U665"/>
      <c r="AF665"/>
      <c r="AG665"/>
      <c r="AW665"/>
    </row>
    <row r="666" spans="21:49" x14ac:dyDescent="0.35">
      <c r="U666"/>
      <c r="AF666"/>
      <c r="AG666"/>
      <c r="AW666"/>
    </row>
    <row r="667" spans="21:49" x14ac:dyDescent="0.35">
      <c r="U667"/>
      <c r="AF667"/>
      <c r="AG667"/>
      <c r="AW667"/>
    </row>
    <row r="668" spans="21:49" x14ac:dyDescent="0.35">
      <c r="U668"/>
      <c r="AF668"/>
      <c r="AG668"/>
      <c r="AW668"/>
    </row>
    <row r="669" spans="21:49" x14ac:dyDescent="0.35">
      <c r="U669"/>
      <c r="AF669"/>
      <c r="AG669"/>
      <c r="AW669"/>
    </row>
    <row r="670" spans="21:49" x14ac:dyDescent="0.35">
      <c r="U670"/>
      <c r="AF670"/>
      <c r="AG670"/>
      <c r="AW670"/>
    </row>
    <row r="671" spans="21:49" x14ac:dyDescent="0.35">
      <c r="U671"/>
      <c r="AF671"/>
      <c r="AG671"/>
      <c r="AW671"/>
    </row>
    <row r="672" spans="21:49" x14ac:dyDescent="0.35">
      <c r="U672"/>
      <c r="AF672"/>
      <c r="AG672"/>
      <c r="AW672"/>
    </row>
    <row r="673" spans="21:49" x14ac:dyDescent="0.35">
      <c r="U673"/>
      <c r="AF673"/>
      <c r="AG673"/>
      <c r="AW673"/>
    </row>
    <row r="674" spans="21:49" x14ac:dyDescent="0.35">
      <c r="U674"/>
      <c r="AF674"/>
      <c r="AG674"/>
      <c r="AW674"/>
    </row>
    <row r="675" spans="21:49" x14ac:dyDescent="0.35">
      <c r="U675"/>
      <c r="AF675"/>
      <c r="AG675"/>
      <c r="AW675"/>
    </row>
    <row r="676" spans="21:49" x14ac:dyDescent="0.35">
      <c r="U676"/>
      <c r="AF676"/>
      <c r="AG676"/>
      <c r="AW676"/>
    </row>
    <row r="677" spans="21:49" x14ac:dyDescent="0.35">
      <c r="U677"/>
      <c r="AF677"/>
      <c r="AG677"/>
      <c r="AW677"/>
    </row>
    <row r="678" spans="21:49" x14ac:dyDescent="0.35">
      <c r="U678"/>
      <c r="AF678"/>
      <c r="AG678"/>
      <c r="AW678"/>
    </row>
    <row r="679" spans="21:49" x14ac:dyDescent="0.35">
      <c r="U679"/>
      <c r="AF679"/>
      <c r="AG679"/>
      <c r="AW679"/>
    </row>
    <row r="680" spans="21:49" x14ac:dyDescent="0.35">
      <c r="U680"/>
      <c r="AF680"/>
      <c r="AG680"/>
      <c r="AW680"/>
    </row>
    <row r="681" spans="21:49" x14ac:dyDescent="0.35">
      <c r="U681"/>
      <c r="AF681"/>
      <c r="AG681"/>
      <c r="AW681"/>
    </row>
    <row r="682" spans="21:49" x14ac:dyDescent="0.35">
      <c r="U682"/>
      <c r="AF682"/>
      <c r="AG682"/>
      <c r="AW682"/>
    </row>
    <row r="683" spans="21:49" x14ac:dyDescent="0.35">
      <c r="U683"/>
      <c r="AF683"/>
      <c r="AG683"/>
      <c r="AW683"/>
    </row>
    <row r="684" spans="21:49" x14ac:dyDescent="0.35">
      <c r="U684"/>
      <c r="AF684"/>
      <c r="AG684"/>
      <c r="AW684"/>
    </row>
    <row r="685" spans="21:49" x14ac:dyDescent="0.35">
      <c r="U685"/>
      <c r="AF685"/>
      <c r="AG685"/>
      <c r="AW685"/>
    </row>
    <row r="686" spans="21:49" x14ac:dyDescent="0.35">
      <c r="U686"/>
      <c r="AF686"/>
      <c r="AG686"/>
      <c r="AW686"/>
    </row>
    <row r="687" spans="21:49" x14ac:dyDescent="0.35">
      <c r="U687"/>
      <c r="AF687"/>
      <c r="AG687"/>
      <c r="AW687"/>
    </row>
    <row r="688" spans="21:49" x14ac:dyDescent="0.35">
      <c r="U688"/>
      <c r="AF688"/>
      <c r="AG688"/>
      <c r="AW688"/>
    </row>
    <row r="689" spans="21:49" x14ac:dyDescent="0.35">
      <c r="U689"/>
      <c r="AF689"/>
      <c r="AG689"/>
      <c r="AW689"/>
    </row>
    <row r="690" spans="21:49" x14ac:dyDescent="0.35">
      <c r="U690"/>
      <c r="AF690"/>
      <c r="AG690"/>
      <c r="AW690"/>
    </row>
    <row r="691" spans="21:49" x14ac:dyDescent="0.35">
      <c r="U691"/>
      <c r="AF691"/>
      <c r="AG691"/>
      <c r="AW691"/>
    </row>
    <row r="692" spans="21:49" x14ac:dyDescent="0.35">
      <c r="U692"/>
      <c r="AF692"/>
      <c r="AG692"/>
      <c r="AW692"/>
    </row>
    <row r="693" spans="21:49" x14ac:dyDescent="0.35">
      <c r="U693"/>
      <c r="AF693"/>
      <c r="AG693"/>
      <c r="AW693"/>
    </row>
    <row r="694" spans="21:49" x14ac:dyDescent="0.35">
      <c r="U694"/>
      <c r="AF694"/>
      <c r="AG694"/>
      <c r="AW694"/>
    </row>
    <row r="695" spans="21:49" x14ac:dyDescent="0.35">
      <c r="U695"/>
      <c r="AF695"/>
      <c r="AG695"/>
      <c r="AW695"/>
    </row>
    <row r="696" spans="21:49" x14ac:dyDescent="0.35">
      <c r="U696"/>
      <c r="AF696"/>
      <c r="AG696"/>
      <c r="AW696"/>
    </row>
    <row r="697" spans="21:49" x14ac:dyDescent="0.35">
      <c r="U697"/>
      <c r="AF697"/>
      <c r="AG697"/>
      <c r="AW697"/>
    </row>
    <row r="698" spans="21:49" x14ac:dyDescent="0.35">
      <c r="U698"/>
      <c r="AF698"/>
      <c r="AG698"/>
      <c r="AW698"/>
    </row>
    <row r="699" spans="21:49" x14ac:dyDescent="0.35">
      <c r="U699"/>
      <c r="AF699"/>
      <c r="AG699"/>
      <c r="AW699"/>
    </row>
    <row r="700" spans="21:49" x14ac:dyDescent="0.35">
      <c r="U700"/>
      <c r="AF700"/>
      <c r="AG700"/>
      <c r="AW700"/>
    </row>
    <row r="701" spans="21:49" x14ac:dyDescent="0.35">
      <c r="U701"/>
      <c r="AF701"/>
      <c r="AG701"/>
      <c r="AW701"/>
    </row>
    <row r="702" spans="21:49" x14ac:dyDescent="0.35">
      <c r="U702"/>
      <c r="AF702"/>
      <c r="AG702"/>
      <c r="AW702"/>
    </row>
    <row r="703" spans="21:49" x14ac:dyDescent="0.35">
      <c r="U703"/>
      <c r="AF703"/>
      <c r="AG703"/>
      <c r="AW703"/>
    </row>
    <row r="704" spans="21:49" x14ac:dyDescent="0.35">
      <c r="U704"/>
      <c r="AF704"/>
      <c r="AG704"/>
      <c r="AW704"/>
    </row>
    <row r="705" spans="21:49" x14ac:dyDescent="0.35">
      <c r="U705"/>
      <c r="AF705"/>
      <c r="AG705"/>
      <c r="AW705"/>
    </row>
    <row r="706" spans="21:49" x14ac:dyDescent="0.35">
      <c r="U706"/>
      <c r="AF706"/>
      <c r="AG706"/>
      <c r="AW706"/>
    </row>
    <row r="707" spans="21:49" x14ac:dyDescent="0.35">
      <c r="U707"/>
      <c r="AF707"/>
      <c r="AG707"/>
      <c r="AW707"/>
    </row>
    <row r="708" spans="21:49" x14ac:dyDescent="0.35">
      <c r="U708"/>
      <c r="AF708"/>
      <c r="AG708"/>
      <c r="AW708"/>
    </row>
    <row r="709" spans="21:49" x14ac:dyDescent="0.35">
      <c r="U709"/>
      <c r="AF709"/>
      <c r="AG709"/>
      <c r="AW709"/>
    </row>
    <row r="710" spans="21:49" x14ac:dyDescent="0.35">
      <c r="U710"/>
      <c r="AF710"/>
      <c r="AG710"/>
      <c r="AW710"/>
    </row>
    <row r="711" spans="21:49" x14ac:dyDescent="0.35">
      <c r="U711"/>
      <c r="AF711"/>
      <c r="AG711"/>
      <c r="AW711"/>
    </row>
    <row r="712" spans="21:49" x14ac:dyDescent="0.35">
      <c r="U712"/>
      <c r="AF712"/>
      <c r="AG712"/>
      <c r="AW712"/>
    </row>
    <row r="713" spans="21:49" x14ac:dyDescent="0.35">
      <c r="U713"/>
      <c r="AF713"/>
      <c r="AG713"/>
      <c r="AW713"/>
    </row>
    <row r="714" spans="21:49" x14ac:dyDescent="0.35">
      <c r="U714"/>
      <c r="AF714"/>
      <c r="AG714"/>
      <c r="AW714"/>
    </row>
    <row r="715" spans="21:49" x14ac:dyDescent="0.35">
      <c r="U715"/>
      <c r="AF715"/>
      <c r="AG715"/>
      <c r="AW715"/>
    </row>
    <row r="716" spans="21:49" x14ac:dyDescent="0.35">
      <c r="U716"/>
      <c r="AF716"/>
      <c r="AG716"/>
      <c r="AW716"/>
    </row>
    <row r="717" spans="21:49" x14ac:dyDescent="0.35">
      <c r="U717"/>
      <c r="AF717"/>
      <c r="AG717"/>
      <c r="AW717"/>
    </row>
    <row r="718" spans="21:49" x14ac:dyDescent="0.35">
      <c r="U718"/>
      <c r="AF718"/>
      <c r="AG718"/>
      <c r="AW718"/>
    </row>
    <row r="719" spans="21:49" x14ac:dyDescent="0.35">
      <c r="U719"/>
      <c r="AF719"/>
      <c r="AG719"/>
      <c r="AW719"/>
    </row>
    <row r="720" spans="21:49" x14ac:dyDescent="0.35">
      <c r="U720"/>
      <c r="AF720"/>
      <c r="AG720"/>
      <c r="AW720"/>
    </row>
    <row r="721" spans="21:49" x14ac:dyDescent="0.35">
      <c r="U721"/>
      <c r="AF721"/>
      <c r="AG721"/>
      <c r="AW721"/>
    </row>
    <row r="722" spans="21:49" x14ac:dyDescent="0.35">
      <c r="U722"/>
      <c r="AF722"/>
      <c r="AG722"/>
      <c r="AW722"/>
    </row>
    <row r="723" spans="21:49" x14ac:dyDescent="0.35">
      <c r="U723"/>
      <c r="AF723"/>
      <c r="AG723"/>
      <c r="AW723"/>
    </row>
    <row r="724" spans="21:49" x14ac:dyDescent="0.35">
      <c r="U724"/>
      <c r="AF724"/>
      <c r="AG724"/>
      <c r="AW724"/>
    </row>
    <row r="725" spans="21:49" x14ac:dyDescent="0.35">
      <c r="U725"/>
      <c r="AF725"/>
      <c r="AG725"/>
      <c r="AW725"/>
    </row>
    <row r="726" spans="21:49" x14ac:dyDescent="0.35">
      <c r="U726"/>
      <c r="AF726"/>
      <c r="AG726"/>
      <c r="AW726"/>
    </row>
    <row r="727" spans="21:49" x14ac:dyDescent="0.35">
      <c r="U727"/>
      <c r="AF727"/>
      <c r="AG727"/>
      <c r="AW727"/>
    </row>
    <row r="728" spans="21:49" x14ac:dyDescent="0.35">
      <c r="U728"/>
      <c r="AF728"/>
      <c r="AG728"/>
      <c r="AW728"/>
    </row>
    <row r="729" spans="21:49" x14ac:dyDescent="0.35">
      <c r="U729"/>
      <c r="AF729"/>
      <c r="AG729"/>
      <c r="AW729"/>
    </row>
    <row r="730" spans="21:49" x14ac:dyDescent="0.35">
      <c r="U730"/>
      <c r="AF730"/>
      <c r="AG730"/>
      <c r="AW730"/>
    </row>
    <row r="731" spans="21:49" x14ac:dyDescent="0.35">
      <c r="U731"/>
      <c r="AF731"/>
      <c r="AG731"/>
      <c r="AW731"/>
    </row>
    <row r="732" spans="21:49" x14ac:dyDescent="0.35">
      <c r="U732"/>
      <c r="AF732"/>
      <c r="AG732"/>
      <c r="AW732"/>
    </row>
    <row r="733" spans="21:49" x14ac:dyDescent="0.35">
      <c r="U733"/>
      <c r="AF733"/>
      <c r="AG733"/>
      <c r="AW733"/>
    </row>
    <row r="734" spans="21:49" x14ac:dyDescent="0.35">
      <c r="U734"/>
      <c r="AF734"/>
      <c r="AG734"/>
      <c r="AW734"/>
    </row>
    <row r="735" spans="21:49" x14ac:dyDescent="0.35">
      <c r="U735"/>
      <c r="AF735"/>
      <c r="AG735"/>
      <c r="AW735"/>
    </row>
    <row r="736" spans="21:49" x14ac:dyDescent="0.35">
      <c r="U736"/>
      <c r="AF736"/>
      <c r="AG736"/>
      <c r="AW736"/>
    </row>
    <row r="737" spans="21:49" x14ac:dyDescent="0.35">
      <c r="U737"/>
      <c r="AF737"/>
      <c r="AG737"/>
      <c r="AW737"/>
    </row>
    <row r="738" spans="21:49" x14ac:dyDescent="0.35">
      <c r="U738"/>
      <c r="AF738"/>
      <c r="AG738"/>
      <c r="AW738"/>
    </row>
    <row r="739" spans="21:49" x14ac:dyDescent="0.35">
      <c r="U739"/>
      <c r="AF739"/>
      <c r="AG739"/>
      <c r="AW739"/>
    </row>
    <row r="740" spans="21:49" x14ac:dyDescent="0.35">
      <c r="U740"/>
      <c r="AF740"/>
      <c r="AG740"/>
      <c r="AW740"/>
    </row>
    <row r="741" spans="21:49" x14ac:dyDescent="0.35">
      <c r="U741"/>
      <c r="AF741"/>
      <c r="AG741"/>
      <c r="AW741"/>
    </row>
    <row r="742" spans="21:49" x14ac:dyDescent="0.35">
      <c r="U742"/>
      <c r="AF742"/>
      <c r="AG742"/>
      <c r="AW742"/>
    </row>
    <row r="743" spans="21:49" x14ac:dyDescent="0.35">
      <c r="U743"/>
      <c r="AF743"/>
      <c r="AG743"/>
      <c r="AW743"/>
    </row>
    <row r="744" spans="21:49" x14ac:dyDescent="0.35">
      <c r="U744"/>
      <c r="AF744"/>
      <c r="AG744"/>
      <c r="AW744"/>
    </row>
    <row r="745" spans="21:49" x14ac:dyDescent="0.35">
      <c r="U745"/>
      <c r="AF745"/>
      <c r="AG745"/>
      <c r="AW745"/>
    </row>
    <row r="746" spans="21:49" x14ac:dyDescent="0.35">
      <c r="U746"/>
      <c r="AF746"/>
      <c r="AG746"/>
      <c r="AW746"/>
    </row>
    <row r="747" spans="21:49" x14ac:dyDescent="0.35">
      <c r="U747"/>
      <c r="AF747"/>
      <c r="AG747"/>
      <c r="AW747"/>
    </row>
    <row r="748" spans="21:49" x14ac:dyDescent="0.35">
      <c r="U748"/>
      <c r="AF748"/>
      <c r="AG748"/>
      <c r="AW748"/>
    </row>
    <row r="749" spans="21:49" x14ac:dyDescent="0.35">
      <c r="U749"/>
      <c r="AF749"/>
      <c r="AG749"/>
      <c r="AW749"/>
    </row>
    <row r="750" spans="21:49" x14ac:dyDescent="0.35">
      <c r="U750"/>
      <c r="AF750"/>
      <c r="AG750"/>
      <c r="AW750"/>
    </row>
    <row r="751" spans="21:49" x14ac:dyDescent="0.35">
      <c r="U751"/>
      <c r="AF751"/>
      <c r="AG751"/>
      <c r="AW751"/>
    </row>
    <row r="752" spans="21:49" x14ac:dyDescent="0.35">
      <c r="U752"/>
      <c r="AF752"/>
      <c r="AG752"/>
      <c r="AW752"/>
    </row>
    <row r="753" spans="21:49" x14ac:dyDescent="0.35">
      <c r="U753"/>
      <c r="AF753"/>
      <c r="AG753"/>
      <c r="AW753"/>
    </row>
    <row r="754" spans="21:49" x14ac:dyDescent="0.35">
      <c r="U754"/>
      <c r="AF754"/>
      <c r="AG754"/>
      <c r="AW754"/>
    </row>
    <row r="755" spans="21:49" x14ac:dyDescent="0.35">
      <c r="U755"/>
      <c r="AF755"/>
      <c r="AG755"/>
      <c r="AW755"/>
    </row>
    <row r="756" spans="21:49" x14ac:dyDescent="0.35">
      <c r="U756"/>
      <c r="AF756"/>
      <c r="AG756"/>
      <c r="AW756"/>
    </row>
    <row r="757" spans="21:49" x14ac:dyDescent="0.35">
      <c r="U757"/>
      <c r="AF757"/>
      <c r="AG757"/>
      <c r="AW757"/>
    </row>
    <row r="758" spans="21:49" x14ac:dyDescent="0.35">
      <c r="U758"/>
      <c r="AF758"/>
      <c r="AG758"/>
      <c r="AW758"/>
    </row>
    <row r="759" spans="21:49" x14ac:dyDescent="0.35">
      <c r="U759"/>
      <c r="AF759"/>
      <c r="AG759"/>
      <c r="AW759"/>
    </row>
    <row r="760" spans="21:49" x14ac:dyDescent="0.35">
      <c r="U760"/>
      <c r="AF760"/>
      <c r="AG760"/>
      <c r="AW760"/>
    </row>
    <row r="761" spans="21:49" x14ac:dyDescent="0.35">
      <c r="U761"/>
      <c r="AF761"/>
      <c r="AG761"/>
      <c r="AW761"/>
    </row>
    <row r="762" spans="21:49" x14ac:dyDescent="0.35">
      <c r="U762"/>
      <c r="AF762"/>
      <c r="AG762"/>
      <c r="AW762"/>
    </row>
    <row r="763" spans="21:49" x14ac:dyDescent="0.35">
      <c r="U763"/>
      <c r="AF763"/>
      <c r="AG763"/>
      <c r="AW763"/>
    </row>
    <row r="764" spans="21:49" x14ac:dyDescent="0.35">
      <c r="U764"/>
      <c r="AF764"/>
      <c r="AG764"/>
      <c r="AW764"/>
    </row>
    <row r="765" spans="21:49" x14ac:dyDescent="0.35">
      <c r="U765"/>
      <c r="AF765"/>
      <c r="AG765"/>
      <c r="AW765"/>
    </row>
    <row r="766" spans="21:49" x14ac:dyDescent="0.35">
      <c r="U766"/>
      <c r="AF766"/>
      <c r="AG766"/>
      <c r="AW766"/>
    </row>
    <row r="767" spans="21:49" x14ac:dyDescent="0.35">
      <c r="U767"/>
      <c r="AF767"/>
      <c r="AG767"/>
      <c r="AW767"/>
    </row>
    <row r="768" spans="21:49" x14ac:dyDescent="0.35">
      <c r="U768"/>
      <c r="AF768"/>
      <c r="AG768"/>
      <c r="AW768"/>
    </row>
    <row r="769" spans="21:49" x14ac:dyDescent="0.35">
      <c r="U769"/>
      <c r="AF769"/>
      <c r="AG769"/>
      <c r="AW769"/>
    </row>
    <row r="770" spans="21:49" x14ac:dyDescent="0.35">
      <c r="U770"/>
      <c r="AF770"/>
      <c r="AG770"/>
      <c r="AW770"/>
    </row>
    <row r="771" spans="21:49" x14ac:dyDescent="0.35">
      <c r="U771"/>
      <c r="AF771"/>
      <c r="AG771"/>
      <c r="AW771"/>
    </row>
    <row r="772" spans="21:49" x14ac:dyDescent="0.35">
      <c r="U772"/>
      <c r="AF772"/>
      <c r="AG772"/>
      <c r="AW772"/>
    </row>
    <row r="773" spans="21:49" x14ac:dyDescent="0.35">
      <c r="U773"/>
      <c r="AF773"/>
      <c r="AG773"/>
      <c r="AW773"/>
    </row>
    <row r="774" spans="21:49" x14ac:dyDescent="0.35">
      <c r="U774"/>
      <c r="AF774"/>
      <c r="AG774"/>
      <c r="AW774"/>
    </row>
    <row r="775" spans="21:49" x14ac:dyDescent="0.35">
      <c r="U775"/>
      <c r="AF775"/>
      <c r="AG775"/>
      <c r="AW775"/>
    </row>
    <row r="776" spans="21:49" x14ac:dyDescent="0.35">
      <c r="U776"/>
      <c r="AF776"/>
      <c r="AG776"/>
      <c r="AW776"/>
    </row>
    <row r="777" spans="21:49" x14ac:dyDescent="0.35">
      <c r="U777"/>
      <c r="AF777"/>
      <c r="AG777"/>
      <c r="AW777"/>
    </row>
    <row r="778" spans="21:49" x14ac:dyDescent="0.35">
      <c r="U778"/>
      <c r="AF778"/>
      <c r="AG778"/>
      <c r="AW778"/>
    </row>
    <row r="779" spans="21:49" x14ac:dyDescent="0.35">
      <c r="U779"/>
      <c r="AF779"/>
      <c r="AG779"/>
      <c r="AW779"/>
    </row>
    <row r="780" spans="21:49" x14ac:dyDescent="0.35">
      <c r="U780"/>
      <c r="AF780"/>
      <c r="AG780"/>
      <c r="AW780"/>
    </row>
    <row r="781" spans="21:49" x14ac:dyDescent="0.35">
      <c r="U781"/>
      <c r="AF781"/>
      <c r="AG781"/>
      <c r="AW781"/>
    </row>
    <row r="782" spans="21:49" x14ac:dyDescent="0.35">
      <c r="U782"/>
      <c r="AF782"/>
      <c r="AG782"/>
      <c r="AW782"/>
    </row>
    <row r="783" spans="21:49" x14ac:dyDescent="0.35">
      <c r="U783"/>
      <c r="AF783"/>
      <c r="AG783"/>
      <c r="AW783"/>
    </row>
    <row r="784" spans="21:49" x14ac:dyDescent="0.35">
      <c r="U784"/>
      <c r="AF784"/>
      <c r="AG784"/>
      <c r="AW784"/>
    </row>
    <row r="785" spans="21:49" x14ac:dyDescent="0.35">
      <c r="U785"/>
      <c r="AF785"/>
      <c r="AG785"/>
      <c r="AW785"/>
    </row>
    <row r="786" spans="21:49" x14ac:dyDescent="0.35">
      <c r="U786"/>
      <c r="AF786"/>
      <c r="AG786"/>
      <c r="AW786"/>
    </row>
    <row r="787" spans="21:49" x14ac:dyDescent="0.35">
      <c r="U787"/>
      <c r="AF787"/>
      <c r="AG787"/>
      <c r="AW787"/>
    </row>
    <row r="788" spans="21:49" x14ac:dyDescent="0.35">
      <c r="U788"/>
      <c r="AF788"/>
      <c r="AG788"/>
      <c r="AW788"/>
    </row>
    <row r="789" spans="21:49" x14ac:dyDescent="0.35">
      <c r="U789"/>
      <c r="AF789"/>
      <c r="AG789"/>
      <c r="AW789"/>
    </row>
    <row r="790" spans="21:49" x14ac:dyDescent="0.35">
      <c r="U790"/>
      <c r="AF790"/>
      <c r="AG790"/>
      <c r="AW790"/>
    </row>
    <row r="791" spans="21:49" x14ac:dyDescent="0.35">
      <c r="U791"/>
      <c r="AF791"/>
      <c r="AG791"/>
      <c r="AW791"/>
    </row>
    <row r="792" spans="21:49" x14ac:dyDescent="0.35">
      <c r="U792"/>
      <c r="AF792"/>
      <c r="AG792"/>
      <c r="AW792"/>
    </row>
    <row r="793" spans="21:49" x14ac:dyDescent="0.35">
      <c r="U793"/>
      <c r="AF793"/>
      <c r="AG793"/>
      <c r="AW793"/>
    </row>
    <row r="794" spans="21:49" x14ac:dyDescent="0.35">
      <c r="U794"/>
      <c r="AF794"/>
      <c r="AG794"/>
      <c r="AW794"/>
    </row>
    <row r="795" spans="21:49" x14ac:dyDescent="0.35">
      <c r="U795"/>
      <c r="AF795"/>
      <c r="AG795"/>
      <c r="AW795"/>
    </row>
    <row r="796" spans="21:49" x14ac:dyDescent="0.35">
      <c r="U796"/>
      <c r="AF796"/>
      <c r="AG796"/>
      <c r="AW796"/>
    </row>
    <row r="797" spans="21:49" x14ac:dyDescent="0.35">
      <c r="U797"/>
      <c r="AF797"/>
      <c r="AG797"/>
      <c r="AW797"/>
    </row>
    <row r="798" spans="21:49" x14ac:dyDescent="0.35">
      <c r="U798"/>
      <c r="AF798"/>
      <c r="AG798"/>
      <c r="AW798"/>
    </row>
    <row r="799" spans="21:49" x14ac:dyDescent="0.35">
      <c r="U799"/>
      <c r="AF799"/>
      <c r="AG799"/>
      <c r="AW799"/>
    </row>
    <row r="800" spans="21:49" x14ac:dyDescent="0.35">
      <c r="U800"/>
      <c r="AF800"/>
      <c r="AG800"/>
      <c r="AW800"/>
    </row>
    <row r="801" spans="21:49" x14ac:dyDescent="0.35">
      <c r="U801"/>
      <c r="AF801"/>
      <c r="AG801"/>
      <c r="AW801"/>
    </row>
    <row r="802" spans="21:49" x14ac:dyDescent="0.35">
      <c r="U802"/>
      <c r="AF802"/>
      <c r="AG802"/>
      <c r="AW802"/>
    </row>
    <row r="803" spans="21:49" x14ac:dyDescent="0.35">
      <c r="U803"/>
      <c r="AF803"/>
      <c r="AG803"/>
      <c r="AW803"/>
    </row>
    <row r="804" spans="21:49" x14ac:dyDescent="0.35">
      <c r="U804"/>
      <c r="AF804"/>
      <c r="AG804"/>
      <c r="AW804"/>
    </row>
    <row r="805" spans="21:49" x14ac:dyDescent="0.35">
      <c r="U805"/>
      <c r="AF805"/>
      <c r="AG805"/>
      <c r="AW805"/>
    </row>
    <row r="806" spans="21:49" x14ac:dyDescent="0.35">
      <c r="U806"/>
      <c r="AF806"/>
      <c r="AG806"/>
      <c r="AW806"/>
    </row>
    <row r="807" spans="21:49" x14ac:dyDescent="0.35">
      <c r="U807"/>
      <c r="AF807"/>
      <c r="AG807"/>
      <c r="AW807"/>
    </row>
    <row r="808" spans="21:49" x14ac:dyDescent="0.35">
      <c r="U808"/>
      <c r="AF808"/>
      <c r="AG808"/>
      <c r="AW808"/>
    </row>
    <row r="809" spans="21:49" x14ac:dyDescent="0.35">
      <c r="U809"/>
      <c r="AF809"/>
      <c r="AG809"/>
      <c r="AW809"/>
    </row>
    <row r="810" spans="21:49" x14ac:dyDescent="0.35">
      <c r="U810"/>
      <c r="AF810"/>
      <c r="AG810"/>
      <c r="AW810"/>
    </row>
    <row r="811" spans="21:49" x14ac:dyDescent="0.35">
      <c r="U811"/>
      <c r="AF811"/>
      <c r="AG811"/>
      <c r="AW811"/>
    </row>
    <row r="812" spans="21:49" x14ac:dyDescent="0.35">
      <c r="U812"/>
      <c r="AF812"/>
      <c r="AG812"/>
      <c r="AW812"/>
    </row>
    <row r="813" spans="21:49" x14ac:dyDescent="0.35">
      <c r="U813"/>
      <c r="AF813"/>
      <c r="AG813"/>
      <c r="AW813"/>
    </row>
    <row r="814" spans="21:49" x14ac:dyDescent="0.35">
      <c r="U814"/>
      <c r="AF814"/>
      <c r="AG814"/>
      <c r="AW814"/>
    </row>
    <row r="815" spans="21:49" x14ac:dyDescent="0.35">
      <c r="U815"/>
      <c r="AF815"/>
      <c r="AG815"/>
      <c r="AW815"/>
    </row>
    <row r="816" spans="21:49" x14ac:dyDescent="0.35">
      <c r="U816"/>
      <c r="AF816"/>
      <c r="AG816"/>
      <c r="AW816"/>
    </row>
    <row r="817" spans="21:49" x14ac:dyDescent="0.35">
      <c r="U817"/>
      <c r="AF817"/>
      <c r="AG817"/>
      <c r="AW817"/>
    </row>
    <row r="818" spans="21:49" x14ac:dyDescent="0.35">
      <c r="U818"/>
      <c r="AF818"/>
      <c r="AG818"/>
      <c r="AW818"/>
    </row>
    <row r="819" spans="21:49" x14ac:dyDescent="0.35">
      <c r="U819"/>
      <c r="AF819"/>
      <c r="AG819"/>
      <c r="AW819"/>
    </row>
    <row r="820" spans="21:49" x14ac:dyDescent="0.35">
      <c r="U820"/>
      <c r="AF820"/>
      <c r="AG820"/>
      <c r="AW820"/>
    </row>
    <row r="821" spans="21:49" x14ac:dyDescent="0.35">
      <c r="U821"/>
      <c r="AF821"/>
      <c r="AG821"/>
      <c r="AW821"/>
    </row>
    <row r="822" spans="21:49" x14ac:dyDescent="0.35">
      <c r="U822"/>
      <c r="AF822"/>
      <c r="AG822"/>
      <c r="AW822"/>
    </row>
    <row r="823" spans="21:49" x14ac:dyDescent="0.35">
      <c r="U823"/>
      <c r="AF823"/>
      <c r="AG823"/>
      <c r="AW823"/>
    </row>
    <row r="824" spans="21:49" x14ac:dyDescent="0.35">
      <c r="U824"/>
      <c r="AF824"/>
      <c r="AG824"/>
      <c r="AW824"/>
    </row>
    <row r="825" spans="21:49" x14ac:dyDescent="0.35">
      <c r="U825"/>
      <c r="AF825"/>
      <c r="AG825"/>
      <c r="AW825"/>
    </row>
    <row r="826" spans="21:49" x14ac:dyDescent="0.35">
      <c r="U826"/>
      <c r="AF826"/>
      <c r="AG826"/>
      <c r="AW826"/>
    </row>
    <row r="827" spans="21:49" x14ac:dyDescent="0.35">
      <c r="U827"/>
      <c r="AF827"/>
      <c r="AG827"/>
      <c r="AW827"/>
    </row>
    <row r="828" spans="21:49" x14ac:dyDescent="0.35">
      <c r="U828"/>
      <c r="AF828"/>
      <c r="AG828"/>
      <c r="AW828"/>
    </row>
    <row r="829" spans="21:49" x14ac:dyDescent="0.35">
      <c r="U829"/>
      <c r="AF829"/>
      <c r="AG829"/>
      <c r="AW829"/>
    </row>
    <row r="830" spans="21:49" x14ac:dyDescent="0.35">
      <c r="U830"/>
      <c r="AF830"/>
      <c r="AG830"/>
      <c r="AW830"/>
    </row>
    <row r="831" spans="21:49" x14ac:dyDescent="0.35">
      <c r="U831"/>
      <c r="AF831"/>
      <c r="AG831"/>
      <c r="AW831"/>
    </row>
    <row r="832" spans="21:49" x14ac:dyDescent="0.35">
      <c r="U832"/>
      <c r="AF832"/>
      <c r="AG832"/>
      <c r="AW832"/>
    </row>
    <row r="833" spans="21:49" x14ac:dyDescent="0.35">
      <c r="U833"/>
      <c r="AF833"/>
      <c r="AG833"/>
      <c r="AW833"/>
    </row>
    <row r="834" spans="21:49" x14ac:dyDescent="0.35">
      <c r="U834"/>
      <c r="AF834"/>
      <c r="AG834"/>
      <c r="AW834"/>
    </row>
    <row r="835" spans="21:49" x14ac:dyDescent="0.35">
      <c r="U835"/>
      <c r="AF835"/>
      <c r="AG835"/>
      <c r="AW835"/>
    </row>
    <row r="836" spans="21:49" x14ac:dyDescent="0.35">
      <c r="U836"/>
      <c r="AF836"/>
      <c r="AG836"/>
      <c r="AW836"/>
    </row>
    <row r="837" spans="21:49" x14ac:dyDescent="0.35">
      <c r="U837"/>
      <c r="AF837"/>
      <c r="AG837"/>
      <c r="AW837"/>
    </row>
    <row r="838" spans="21:49" x14ac:dyDescent="0.35">
      <c r="U838"/>
      <c r="AF838"/>
      <c r="AG838"/>
      <c r="AW838"/>
    </row>
    <row r="839" spans="21:49" x14ac:dyDescent="0.35">
      <c r="U839"/>
      <c r="AF839"/>
      <c r="AG839"/>
      <c r="AW839"/>
    </row>
    <row r="840" spans="21:49" x14ac:dyDescent="0.35">
      <c r="U840"/>
      <c r="AF840"/>
      <c r="AG840"/>
      <c r="AW840"/>
    </row>
    <row r="841" spans="21:49" x14ac:dyDescent="0.35">
      <c r="U841"/>
      <c r="AF841"/>
      <c r="AG841"/>
      <c r="AW841"/>
    </row>
    <row r="842" spans="21:49" x14ac:dyDescent="0.35">
      <c r="U842"/>
      <c r="AF842"/>
      <c r="AG842"/>
      <c r="AW842"/>
    </row>
    <row r="843" spans="21:49" x14ac:dyDescent="0.35">
      <c r="U843"/>
      <c r="AF843"/>
      <c r="AG843"/>
      <c r="AW843"/>
    </row>
    <row r="844" spans="21:49" x14ac:dyDescent="0.35">
      <c r="U844"/>
      <c r="AF844"/>
      <c r="AG844"/>
      <c r="AW844"/>
    </row>
    <row r="845" spans="21:49" x14ac:dyDescent="0.35">
      <c r="U845"/>
      <c r="AF845"/>
      <c r="AG845"/>
      <c r="AW845"/>
    </row>
    <row r="846" spans="21:49" x14ac:dyDescent="0.35">
      <c r="U846"/>
      <c r="AF846"/>
      <c r="AG846"/>
      <c r="AW846"/>
    </row>
    <row r="847" spans="21:49" x14ac:dyDescent="0.35">
      <c r="U847"/>
      <c r="AF847"/>
      <c r="AG847"/>
      <c r="AW847"/>
    </row>
    <row r="848" spans="21:49" x14ac:dyDescent="0.35">
      <c r="U848"/>
      <c r="AF848"/>
      <c r="AG848"/>
      <c r="AW848"/>
    </row>
    <row r="849" spans="21:49" x14ac:dyDescent="0.35">
      <c r="U849"/>
      <c r="AF849"/>
      <c r="AG849"/>
      <c r="AW849"/>
    </row>
    <row r="850" spans="21:49" x14ac:dyDescent="0.35">
      <c r="U850"/>
      <c r="AF850"/>
      <c r="AG850"/>
      <c r="AW850"/>
    </row>
    <row r="851" spans="21:49" x14ac:dyDescent="0.35">
      <c r="U851"/>
      <c r="AF851"/>
      <c r="AG851"/>
      <c r="AW851"/>
    </row>
    <row r="852" spans="21:49" x14ac:dyDescent="0.35">
      <c r="U852"/>
      <c r="AF852"/>
      <c r="AG852"/>
      <c r="AW852"/>
    </row>
    <row r="853" spans="21:49" x14ac:dyDescent="0.35">
      <c r="U853"/>
      <c r="AF853"/>
      <c r="AG853"/>
      <c r="AW853"/>
    </row>
    <row r="854" spans="21:49" x14ac:dyDescent="0.35">
      <c r="U854"/>
      <c r="AF854"/>
      <c r="AG854"/>
      <c r="AW854"/>
    </row>
    <row r="855" spans="21:49" x14ac:dyDescent="0.35">
      <c r="U855"/>
      <c r="AF855"/>
      <c r="AG855"/>
      <c r="AW855"/>
    </row>
    <row r="856" spans="21:49" x14ac:dyDescent="0.35">
      <c r="U856"/>
      <c r="AF856"/>
      <c r="AG856"/>
      <c r="AW856"/>
    </row>
    <row r="857" spans="21:49" x14ac:dyDescent="0.35">
      <c r="U857"/>
      <c r="AF857"/>
      <c r="AG857"/>
      <c r="AW857"/>
    </row>
    <row r="858" spans="21:49" x14ac:dyDescent="0.35">
      <c r="U858"/>
      <c r="AF858"/>
      <c r="AG858"/>
      <c r="AW858"/>
    </row>
    <row r="859" spans="21:49" x14ac:dyDescent="0.35">
      <c r="U859"/>
      <c r="AF859"/>
      <c r="AG859"/>
      <c r="AW859"/>
    </row>
    <row r="860" spans="21:49" x14ac:dyDescent="0.35">
      <c r="U860"/>
      <c r="AF860"/>
      <c r="AG860"/>
      <c r="AW860"/>
    </row>
    <row r="861" spans="21:49" x14ac:dyDescent="0.35">
      <c r="U861"/>
      <c r="AF861"/>
      <c r="AG861"/>
      <c r="AW861"/>
    </row>
    <row r="862" spans="21:49" x14ac:dyDescent="0.35">
      <c r="U862"/>
      <c r="AF862"/>
      <c r="AG862"/>
      <c r="AW862"/>
    </row>
    <row r="863" spans="21:49" x14ac:dyDescent="0.35">
      <c r="U863"/>
      <c r="AF863"/>
      <c r="AG863"/>
      <c r="AW863"/>
    </row>
    <row r="864" spans="21:49" x14ac:dyDescent="0.35">
      <c r="U864"/>
      <c r="AF864"/>
      <c r="AG864"/>
      <c r="AW864"/>
    </row>
    <row r="865" spans="21:49" x14ac:dyDescent="0.35">
      <c r="U865"/>
      <c r="AF865"/>
      <c r="AG865"/>
      <c r="AW865"/>
    </row>
    <row r="866" spans="21:49" x14ac:dyDescent="0.35">
      <c r="U866"/>
      <c r="AF866"/>
      <c r="AG866"/>
      <c r="AW866"/>
    </row>
    <row r="867" spans="21:49" x14ac:dyDescent="0.35">
      <c r="U867"/>
      <c r="AF867"/>
      <c r="AG867"/>
      <c r="AW867"/>
    </row>
    <row r="868" spans="21:49" x14ac:dyDescent="0.35">
      <c r="U868"/>
      <c r="AF868"/>
      <c r="AG868"/>
      <c r="AW868"/>
    </row>
    <row r="869" spans="21:49" x14ac:dyDescent="0.35">
      <c r="U869"/>
      <c r="AF869"/>
      <c r="AG869"/>
      <c r="AW869"/>
    </row>
    <row r="870" spans="21:49" x14ac:dyDescent="0.35">
      <c r="U870"/>
      <c r="AF870"/>
      <c r="AG870"/>
      <c r="AW870"/>
    </row>
    <row r="871" spans="21:49" x14ac:dyDescent="0.35">
      <c r="U871"/>
      <c r="AF871"/>
      <c r="AG871"/>
      <c r="AW871"/>
    </row>
    <row r="872" spans="21:49" x14ac:dyDescent="0.35">
      <c r="U872"/>
      <c r="AF872"/>
      <c r="AG872"/>
      <c r="AW872"/>
    </row>
    <row r="873" spans="21:49" x14ac:dyDescent="0.35">
      <c r="U873"/>
      <c r="AF873"/>
      <c r="AG873"/>
      <c r="AW873"/>
    </row>
    <row r="874" spans="21:49" x14ac:dyDescent="0.35">
      <c r="U874"/>
      <c r="AF874"/>
      <c r="AG874"/>
      <c r="AW874"/>
    </row>
    <row r="875" spans="21:49" x14ac:dyDescent="0.35">
      <c r="U875"/>
      <c r="AF875"/>
      <c r="AG875"/>
      <c r="AW875"/>
    </row>
    <row r="876" spans="21:49" x14ac:dyDescent="0.35">
      <c r="U876"/>
      <c r="AF876"/>
      <c r="AG876"/>
      <c r="AW876"/>
    </row>
    <row r="877" spans="21:49" x14ac:dyDescent="0.35">
      <c r="U877"/>
      <c r="AF877"/>
      <c r="AG877"/>
      <c r="AW877"/>
    </row>
    <row r="878" spans="21:49" x14ac:dyDescent="0.35">
      <c r="U878"/>
      <c r="AF878"/>
      <c r="AG878"/>
      <c r="AW878"/>
    </row>
    <row r="879" spans="21:49" x14ac:dyDescent="0.35">
      <c r="U879"/>
      <c r="AF879"/>
      <c r="AG879"/>
      <c r="AW879"/>
    </row>
    <row r="880" spans="21:49" x14ac:dyDescent="0.35">
      <c r="U880"/>
      <c r="AF880"/>
      <c r="AG880"/>
      <c r="AW880"/>
    </row>
    <row r="881" spans="21:49" x14ac:dyDescent="0.35">
      <c r="U881"/>
      <c r="AF881"/>
      <c r="AG881"/>
      <c r="AW881"/>
    </row>
    <row r="882" spans="21:49" x14ac:dyDescent="0.35">
      <c r="U882"/>
      <c r="AF882"/>
      <c r="AG882"/>
      <c r="AW882"/>
    </row>
    <row r="883" spans="21:49" x14ac:dyDescent="0.35">
      <c r="U883"/>
      <c r="AF883"/>
      <c r="AG883"/>
      <c r="AW883"/>
    </row>
    <row r="884" spans="21:49" x14ac:dyDescent="0.35">
      <c r="U884"/>
      <c r="AF884"/>
      <c r="AG884"/>
      <c r="AW884"/>
    </row>
    <row r="885" spans="21:49" x14ac:dyDescent="0.35">
      <c r="U885"/>
      <c r="AF885"/>
      <c r="AG885"/>
      <c r="AW885"/>
    </row>
    <row r="886" spans="21:49" x14ac:dyDescent="0.35">
      <c r="U886"/>
      <c r="AF886"/>
      <c r="AG886"/>
      <c r="AW886"/>
    </row>
    <row r="887" spans="21:49" x14ac:dyDescent="0.35">
      <c r="U887"/>
      <c r="AF887"/>
      <c r="AG887"/>
      <c r="AW887"/>
    </row>
    <row r="888" spans="21:49" x14ac:dyDescent="0.35">
      <c r="U888"/>
      <c r="AF888"/>
      <c r="AG888"/>
      <c r="AW888"/>
    </row>
    <row r="889" spans="21:49" x14ac:dyDescent="0.35">
      <c r="U889"/>
      <c r="AF889"/>
      <c r="AG889"/>
      <c r="AW889"/>
    </row>
    <row r="890" spans="21:49" x14ac:dyDescent="0.35">
      <c r="U890"/>
      <c r="AF890"/>
      <c r="AG890"/>
      <c r="AW890"/>
    </row>
    <row r="891" spans="21:49" x14ac:dyDescent="0.35">
      <c r="U891"/>
      <c r="AF891"/>
      <c r="AG891"/>
      <c r="AW891"/>
    </row>
    <row r="892" spans="21:49" x14ac:dyDescent="0.35">
      <c r="U892"/>
      <c r="AF892"/>
      <c r="AG892"/>
      <c r="AW892"/>
    </row>
    <row r="893" spans="21:49" x14ac:dyDescent="0.35">
      <c r="U893"/>
      <c r="AF893"/>
      <c r="AG893"/>
      <c r="AW893"/>
    </row>
    <row r="894" spans="21:49" x14ac:dyDescent="0.35">
      <c r="U894"/>
      <c r="AF894"/>
      <c r="AG894"/>
      <c r="AW894"/>
    </row>
    <row r="895" spans="21:49" x14ac:dyDescent="0.35">
      <c r="U895"/>
      <c r="AF895"/>
      <c r="AG895"/>
      <c r="AW895"/>
    </row>
    <row r="896" spans="21:49" x14ac:dyDescent="0.35">
      <c r="U896"/>
      <c r="AF896"/>
      <c r="AG896"/>
      <c r="AW896"/>
    </row>
    <row r="897" spans="21:49" x14ac:dyDescent="0.35">
      <c r="U897"/>
      <c r="AF897"/>
      <c r="AG897"/>
      <c r="AW897"/>
    </row>
    <row r="898" spans="21:49" x14ac:dyDescent="0.35">
      <c r="U898"/>
      <c r="AF898"/>
      <c r="AG898"/>
      <c r="AW898"/>
    </row>
    <row r="899" spans="21:49" x14ac:dyDescent="0.35">
      <c r="U899"/>
      <c r="AF899"/>
      <c r="AG899"/>
      <c r="AW899"/>
    </row>
    <row r="900" spans="21:49" x14ac:dyDescent="0.35">
      <c r="U900"/>
      <c r="AF900"/>
      <c r="AG900"/>
      <c r="AW900"/>
    </row>
    <row r="901" spans="21:49" x14ac:dyDescent="0.35">
      <c r="U901"/>
      <c r="AF901"/>
      <c r="AG901"/>
      <c r="AW901"/>
    </row>
    <row r="902" spans="21:49" x14ac:dyDescent="0.35">
      <c r="U902"/>
      <c r="AF902"/>
      <c r="AG902"/>
      <c r="AW902"/>
    </row>
    <row r="903" spans="21:49" x14ac:dyDescent="0.35">
      <c r="U903"/>
      <c r="AF903"/>
      <c r="AG903"/>
      <c r="AW903"/>
    </row>
    <row r="904" spans="21:49" x14ac:dyDescent="0.35">
      <c r="U904"/>
      <c r="AF904"/>
      <c r="AG904"/>
      <c r="AW904"/>
    </row>
    <row r="905" spans="21:49" x14ac:dyDescent="0.35">
      <c r="U905"/>
      <c r="AF905"/>
      <c r="AG905"/>
      <c r="AW905"/>
    </row>
    <row r="906" spans="21:49" x14ac:dyDescent="0.35">
      <c r="U906"/>
      <c r="AF906"/>
      <c r="AG906"/>
      <c r="AW906"/>
    </row>
    <row r="907" spans="21:49" x14ac:dyDescent="0.35">
      <c r="U907"/>
      <c r="AF907"/>
      <c r="AG907"/>
      <c r="AW907"/>
    </row>
    <row r="908" spans="21:49" x14ac:dyDescent="0.35">
      <c r="U908"/>
      <c r="AF908"/>
      <c r="AG908"/>
      <c r="AW908"/>
    </row>
    <row r="909" spans="21:49" x14ac:dyDescent="0.35">
      <c r="U909"/>
      <c r="AF909"/>
      <c r="AG909"/>
      <c r="AW909"/>
    </row>
    <row r="910" spans="21:49" x14ac:dyDescent="0.35">
      <c r="U910"/>
      <c r="AF910"/>
      <c r="AG910"/>
      <c r="AW910"/>
    </row>
    <row r="911" spans="21:49" x14ac:dyDescent="0.35">
      <c r="U911"/>
      <c r="AF911"/>
      <c r="AG911"/>
      <c r="AW911"/>
    </row>
    <row r="912" spans="21:49" x14ac:dyDescent="0.35">
      <c r="U912"/>
      <c r="AF912"/>
      <c r="AG912"/>
      <c r="AW912"/>
    </row>
    <row r="913" spans="21:49" x14ac:dyDescent="0.35">
      <c r="U913"/>
      <c r="AF913"/>
      <c r="AG913"/>
      <c r="AW913"/>
    </row>
    <row r="914" spans="21:49" x14ac:dyDescent="0.35">
      <c r="U914"/>
      <c r="AF914"/>
      <c r="AG914"/>
      <c r="AW914"/>
    </row>
    <row r="915" spans="21:49" x14ac:dyDescent="0.35">
      <c r="U915"/>
      <c r="AF915"/>
      <c r="AG915"/>
      <c r="AW915"/>
    </row>
    <row r="916" spans="21:49" x14ac:dyDescent="0.35">
      <c r="U916"/>
      <c r="AF916"/>
      <c r="AG916"/>
      <c r="AW916"/>
    </row>
    <row r="917" spans="21:49" x14ac:dyDescent="0.35">
      <c r="U917"/>
      <c r="AF917"/>
      <c r="AG917"/>
      <c r="AW917"/>
    </row>
    <row r="918" spans="21:49" x14ac:dyDescent="0.35">
      <c r="U918"/>
      <c r="AF918"/>
      <c r="AG918"/>
      <c r="AW918"/>
    </row>
    <row r="919" spans="21:49" x14ac:dyDescent="0.35">
      <c r="U919"/>
      <c r="AF919"/>
      <c r="AG919"/>
      <c r="AW919"/>
    </row>
    <row r="920" spans="21:49" x14ac:dyDescent="0.35">
      <c r="U920"/>
      <c r="AF920"/>
      <c r="AG920"/>
      <c r="AW920"/>
    </row>
    <row r="921" spans="21:49" x14ac:dyDescent="0.35">
      <c r="U921"/>
      <c r="AF921"/>
      <c r="AG921"/>
      <c r="AW921"/>
    </row>
    <row r="922" spans="21:49" x14ac:dyDescent="0.35">
      <c r="U922"/>
      <c r="AF922"/>
      <c r="AG922"/>
      <c r="AW922"/>
    </row>
    <row r="923" spans="21:49" x14ac:dyDescent="0.35">
      <c r="U923"/>
      <c r="AF923"/>
      <c r="AG923"/>
      <c r="AW923"/>
    </row>
    <row r="924" spans="21:49" x14ac:dyDescent="0.35">
      <c r="U924"/>
      <c r="AF924"/>
      <c r="AG924"/>
      <c r="AW924"/>
    </row>
    <row r="925" spans="21:49" x14ac:dyDescent="0.35">
      <c r="U925"/>
      <c r="AF925"/>
      <c r="AG925"/>
      <c r="AW925"/>
    </row>
    <row r="926" spans="21:49" x14ac:dyDescent="0.35">
      <c r="U926"/>
      <c r="AF926"/>
      <c r="AG926"/>
      <c r="AW926"/>
    </row>
    <row r="927" spans="21:49" x14ac:dyDescent="0.35">
      <c r="U927"/>
      <c r="AF927"/>
      <c r="AG927"/>
      <c r="AW927"/>
    </row>
    <row r="928" spans="21:49" x14ac:dyDescent="0.35">
      <c r="U928"/>
      <c r="AF928"/>
      <c r="AG928"/>
      <c r="AW928"/>
    </row>
    <row r="929" spans="21:49" x14ac:dyDescent="0.35">
      <c r="U929"/>
      <c r="AF929"/>
      <c r="AG929"/>
      <c r="AW929"/>
    </row>
    <row r="930" spans="21:49" x14ac:dyDescent="0.35">
      <c r="U930"/>
      <c r="AF930"/>
      <c r="AG930"/>
      <c r="AW930"/>
    </row>
    <row r="931" spans="21:49" x14ac:dyDescent="0.35">
      <c r="U931"/>
      <c r="AF931"/>
      <c r="AG931"/>
      <c r="AW931"/>
    </row>
    <row r="932" spans="21:49" x14ac:dyDescent="0.35">
      <c r="U932"/>
      <c r="AF932"/>
      <c r="AG932"/>
      <c r="AW932"/>
    </row>
    <row r="933" spans="21:49" x14ac:dyDescent="0.35">
      <c r="U933"/>
      <c r="AF933"/>
      <c r="AG933"/>
      <c r="AW933"/>
    </row>
    <row r="934" spans="21:49" x14ac:dyDescent="0.35">
      <c r="U934"/>
      <c r="AF934"/>
      <c r="AG934"/>
      <c r="AW934"/>
    </row>
    <row r="935" spans="21:49" x14ac:dyDescent="0.35">
      <c r="U935"/>
      <c r="AF935"/>
      <c r="AG935"/>
      <c r="AW935"/>
    </row>
    <row r="936" spans="21:49" x14ac:dyDescent="0.35">
      <c r="U936"/>
      <c r="AF936"/>
      <c r="AG936"/>
      <c r="AW936"/>
    </row>
    <row r="937" spans="21:49" x14ac:dyDescent="0.35">
      <c r="U937"/>
      <c r="AF937"/>
      <c r="AG937"/>
      <c r="AW937"/>
    </row>
    <row r="938" spans="21:49" x14ac:dyDescent="0.35">
      <c r="U938"/>
      <c r="AF938"/>
      <c r="AG938"/>
      <c r="AW938"/>
    </row>
    <row r="939" spans="21:49" x14ac:dyDescent="0.35">
      <c r="U939"/>
      <c r="AF939"/>
      <c r="AG939"/>
      <c r="AW939"/>
    </row>
    <row r="940" spans="21:49" x14ac:dyDescent="0.35">
      <c r="U940"/>
      <c r="AF940"/>
      <c r="AG940"/>
      <c r="AW940"/>
    </row>
    <row r="941" spans="21:49" x14ac:dyDescent="0.35">
      <c r="U941"/>
      <c r="AF941"/>
      <c r="AG941"/>
      <c r="AW941"/>
    </row>
    <row r="942" spans="21:49" x14ac:dyDescent="0.35">
      <c r="U942"/>
      <c r="AF942"/>
      <c r="AG942"/>
      <c r="AW942"/>
    </row>
    <row r="943" spans="21:49" x14ac:dyDescent="0.35">
      <c r="U943"/>
      <c r="AF943"/>
      <c r="AG943"/>
      <c r="AW943"/>
    </row>
    <row r="944" spans="21:49" x14ac:dyDescent="0.35">
      <c r="U944"/>
      <c r="AF944"/>
      <c r="AG944"/>
      <c r="AW944"/>
    </row>
    <row r="945" spans="21:49" x14ac:dyDescent="0.35">
      <c r="U945"/>
      <c r="AF945"/>
      <c r="AG945"/>
      <c r="AW945"/>
    </row>
    <row r="946" spans="21:49" x14ac:dyDescent="0.35">
      <c r="U946"/>
      <c r="AF946"/>
      <c r="AG946"/>
      <c r="AW946"/>
    </row>
    <row r="947" spans="21:49" x14ac:dyDescent="0.35">
      <c r="U947"/>
      <c r="AF947"/>
      <c r="AG947"/>
      <c r="AW947"/>
    </row>
    <row r="948" spans="21:49" x14ac:dyDescent="0.35">
      <c r="U948"/>
      <c r="AF948"/>
      <c r="AG948"/>
      <c r="AW948"/>
    </row>
    <row r="949" spans="21:49" x14ac:dyDescent="0.35">
      <c r="U949"/>
      <c r="AF949"/>
      <c r="AG949"/>
      <c r="AW949"/>
    </row>
    <row r="950" spans="21:49" x14ac:dyDescent="0.35">
      <c r="U950"/>
      <c r="AF950"/>
      <c r="AG950"/>
      <c r="AW950"/>
    </row>
    <row r="951" spans="21:49" x14ac:dyDescent="0.35">
      <c r="U951"/>
      <c r="AF951"/>
      <c r="AG951"/>
      <c r="AW951"/>
    </row>
    <row r="952" spans="21:49" x14ac:dyDescent="0.35">
      <c r="U952"/>
      <c r="AF952"/>
      <c r="AG952"/>
      <c r="AW952"/>
    </row>
    <row r="953" spans="21:49" x14ac:dyDescent="0.35">
      <c r="U953"/>
      <c r="AF953"/>
      <c r="AG953"/>
      <c r="AW953"/>
    </row>
    <row r="954" spans="21:49" x14ac:dyDescent="0.35">
      <c r="U954"/>
      <c r="AF954"/>
      <c r="AG954"/>
      <c r="AW954"/>
    </row>
    <row r="955" spans="21:49" x14ac:dyDescent="0.35">
      <c r="U955"/>
      <c r="AF955"/>
      <c r="AG955"/>
      <c r="AW955"/>
    </row>
    <row r="956" spans="21:49" x14ac:dyDescent="0.35">
      <c r="U956"/>
      <c r="AF956"/>
      <c r="AG956"/>
      <c r="AW956"/>
    </row>
    <row r="957" spans="21:49" x14ac:dyDescent="0.35">
      <c r="U957"/>
      <c r="AF957"/>
      <c r="AG957"/>
      <c r="AW957"/>
    </row>
    <row r="958" spans="21:49" x14ac:dyDescent="0.35">
      <c r="U958"/>
      <c r="AF958"/>
      <c r="AG958"/>
      <c r="AW958"/>
    </row>
    <row r="959" spans="21:49" x14ac:dyDescent="0.35">
      <c r="U959"/>
      <c r="AF959"/>
      <c r="AG959"/>
      <c r="AW959"/>
    </row>
    <row r="960" spans="21:49" x14ac:dyDescent="0.35">
      <c r="U960"/>
      <c r="AF960"/>
      <c r="AG960"/>
      <c r="AW960"/>
    </row>
    <row r="961" spans="21:49" x14ac:dyDescent="0.35">
      <c r="U961"/>
      <c r="AF961"/>
      <c r="AG961"/>
      <c r="AW961"/>
    </row>
    <row r="962" spans="21:49" x14ac:dyDescent="0.35">
      <c r="U962"/>
      <c r="AF962"/>
      <c r="AG962"/>
      <c r="AW962"/>
    </row>
    <row r="963" spans="21:49" x14ac:dyDescent="0.35">
      <c r="U963"/>
      <c r="AF963"/>
      <c r="AG963"/>
      <c r="AW963"/>
    </row>
    <row r="964" spans="21:49" x14ac:dyDescent="0.35">
      <c r="U964"/>
      <c r="AF964"/>
      <c r="AG964"/>
      <c r="AW964"/>
    </row>
    <row r="965" spans="21:49" x14ac:dyDescent="0.35">
      <c r="U965"/>
      <c r="AF965"/>
      <c r="AG965"/>
      <c r="AW965"/>
    </row>
    <row r="966" spans="21:49" x14ac:dyDescent="0.35">
      <c r="U966"/>
      <c r="AF966"/>
      <c r="AG966"/>
      <c r="AW966"/>
    </row>
    <row r="967" spans="21:49" x14ac:dyDescent="0.35">
      <c r="U967"/>
      <c r="AF967"/>
      <c r="AG967"/>
      <c r="AW967"/>
    </row>
    <row r="968" spans="21:49" x14ac:dyDescent="0.35">
      <c r="U968"/>
      <c r="AF968"/>
      <c r="AG968"/>
      <c r="AW968"/>
    </row>
    <row r="969" spans="21:49" x14ac:dyDescent="0.35">
      <c r="U969"/>
      <c r="AF969"/>
      <c r="AG969"/>
      <c r="AW969"/>
    </row>
    <row r="970" spans="21:49" x14ac:dyDescent="0.35">
      <c r="U970"/>
      <c r="AF970"/>
      <c r="AG970"/>
      <c r="AW970"/>
    </row>
    <row r="971" spans="21:49" x14ac:dyDescent="0.35">
      <c r="U971"/>
      <c r="AF971"/>
      <c r="AG971"/>
      <c r="AW971"/>
    </row>
    <row r="972" spans="21:49" x14ac:dyDescent="0.35">
      <c r="U972"/>
      <c r="AF972"/>
      <c r="AG972"/>
      <c r="AW972"/>
    </row>
    <row r="973" spans="21:49" x14ac:dyDescent="0.35">
      <c r="U973"/>
      <c r="AF973"/>
      <c r="AG973"/>
      <c r="AW973"/>
    </row>
    <row r="974" spans="21:49" x14ac:dyDescent="0.35">
      <c r="U974"/>
      <c r="AF974"/>
      <c r="AG974"/>
      <c r="AW974"/>
    </row>
    <row r="975" spans="21:49" x14ac:dyDescent="0.35">
      <c r="U975"/>
      <c r="AF975"/>
      <c r="AG975"/>
      <c r="AW975"/>
    </row>
    <row r="976" spans="21:49" x14ac:dyDescent="0.35">
      <c r="U976"/>
      <c r="AF976"/>
      <c r="AG976"/>
      <c r="AW976"/>
    </row>
    <row r="977" spans="21:49" x14ac:dyDescent="0.35">
      <c r="U977"/>
      <c r="AF977"/>
      <c r="AG977"/>
      <c r="AW977"/>
    </row>
    <row r="978" spans="21:49" x14ac:dyDescent="0.35">
      <c r="U978"/>
      <c r="AF978"/>
      <c r="AG978"/>
      <c r="AW978"/>
    </row>
    <row r="979" spans="21:49" x14ac:dyDescent="0.35">
      <c r="U979"/>
      <c r="AF979"/>
      <c r="AG979"/>
      <c r="AW979"/>
    </row>
    <row r="980" spans="21:49" x14ac:dyDescent="0.35">
      <c r="U980"/>
      <c r="AF980"/>
      <c r="AG980"/>
      <c r="AW980"/>
    </row>
    <row r="981" spans="21:49" x14ac:dyDescent="0.35">
      <c r="U981"/>
      <c r="AF981"/>
      <c r="AG981"/>
      <c r="AW981"/>
    </row>
    <row r="982" spans="21:49" x14ac:dyDescent="0.35">
      <c r="U982"/>
      <c r="AF982"/>
      <c r="AG982"/>
      <c r="AW982"/>
    </row>
    <row r="983" spans="21:49" x14ac:dyDescent="0.35">
      <c r="U983"/>
      <c r="AF983"/>
      <c r="AG983"/>
      <c r="AW983"/>
    </row>
    <row r="984" spans="21:49" x14ac:dyDescent="0.35">
      <c r="U984"/>
      <c r="AF984"/>
      <c r="AG984"/>
      <c r="AW984"/>
    </row>
    <row r="985" spans="21:49" x14ac:dyDescent="0.35">
      <c r="U985"/>
      <c r="AF985"/>
      <c r="AG985"/>
      <c r="AW985"/>
    </row>
    <row r="986" spans="21:49" x14ac:dyDescent="0.35">
      <c r="U986"/>
      <c r="AF986"/>
      <c r="AG986"/>
      <c r="AW986"/>
    </row>
    <row r="987" spans="21:49" x14ac:dyDescent="0.35">
      <c r="U987"/>
      <c r="AF987"/>
      <c r="AG987"/>
      <c r="AW987"/>
    </row>
    <row r="988" spans="21:49" x14ac:dyDescent="0.35">
      <c r="U988"/>
      <c r="AF988"/>
      <c r="AG988"/>
      <c r="AW988"/>
    </row>
    <row r="989" spans="21:49" x14ac:dyDescent="0.35">
      <c r="U989"/>
      <c r="AF989"/>
      <c r="AG989"/>
      <c r="AW989"/>
    </row>
    <row r="990" spans="21:49" x14ac:dyDescent="0.35">
      <c r="U990"/>
      <c r="AF990"/>
      <c r="AG990"/>
      <c r="AW990"/>
    </row>
    <row r="991" spans="21:49" x14ac:dyDescent="0.35">
      <c r="U991"/>
      <c r="AF991"/>
      <c r="AG991"/>
      <c r="AW991"/>
    </row>
    <row r="992" spans="21:49" x14ac:dyDescent="0.35">
      <c r="U992"/>
      <c r="AF992"/>
      <c r="AG992"/>
      <c r="AW992"/>
    </row>
    <row r="993" spans="21:49" x14ac:dyDescent="0.35">
      <c r="U993"/>
      <c r="AF993"/>
      <c r="AG993"/>
      <c r="AW993"/>
    </row>
    <row r="994" spans="21:49" x14ac:dyDescent="0.35">
      <c r="U994"/>
      <c r="AF994"/>
      <c r="AG994"/>
      <c r="AW994"/>
    </row>
    <row r="995" spans="21:49" x14ac:dyDescent="0.35">
      <c r="U995"/>
      <c r="AF995"/>
      <c r="AG995"/>
      <c r="AW995"/>
    </row>
    <row r="996" spans="21:49" x14ac:dyDescent="0.35">
      <c r="U996"/>
      <c r="AF996"/>
      <c r="AG996"/>
      <c r="AW996"/>
    </row>
    <row r="997" spans="21:49" x14ac:dyDescent="0.35">
      <c r="U997"/>
      <c r="AF997"/>
      <c r="AG997"/>
      <c r="AW997"/>
    </row>
    <row r="998" spans="21:49" x14ac:dyDescent="0.35">
      <c r="U998"/>
      <c r="AF998"/>
      <c r="AG998"/>
      <c r="AW998"/>
    </row>
    <row r="999" spans="21:49" x14ac:dyDescent="0.35">
      <c r="U999"/>
      <c r="AF999"/>
      <c r="AG999"/>
      <c r="AW999"/>
    </row>
    <row r="1000" spans="21:49" x14ac:dyDescent="0.35">
      <c r="U1000"/>
      <c r="AF1000"/>
      <c r="AG1000"/>
      <c r="AW1000"/>
    </row>
    <row r="1001" spans="21:49" x14ac:dyDescent="0.35">
      <c r="U1001"/>
      <c r="AF1001"/>
      <c r="AG1001"/>
      <c r="AW1001"/>
    </row>
    <row r="1002" spans="21:49" x14ac:dyDescent="0.35">
      <c r="U1002"/>
      <c r="AF1002"/>
      <c r="AG1002"/>
      <c r="AW1002"/>
    </row>
    <row r="1003" spans="21:49" x14ac:dyDescent="0.35">
      <c r="U1003"/>
      <c r="AF1003"/>
      <c r="AG1003"/>
      <c r="AW1003"/>
    </row>
    <row r="1004" spans="21:49" x14ac:dyDescent="0.35">
      <c r="U1004"/>
      <c r="AF1004"/>
      <c r="AG1004"/>
      <c r="AW1004"/>
    </row>
    <row r="1005" spans="21:49" x14ac:dyDescent="0.35">
      <c r="U1005"/>
      <c r="AF1005"/>
      <c r="AG1005"/>
      <c r="AW1005"/>
    </row>
    <row r="1006" spans="21:49" x14ac:dyDescent="0.35">
      <c r="U1006"/>
      <c r="AF1006"/>
      <c r="AG1006"/>
      <c r="AW1006"/>
    </row>
    <row r="1007" spans="21:49" x14ac:dyDescent="0.35">
      <c r="U1007"/>
      <c r="AF1007"/>
      <c r="AG1007"/>
      <c r="AW1007"/>
    </row>
    <row r="1008" spans="21:49" x14ac:dyDescent="0.35">
      <c r="U1008"/>
      <c r="AF1008"/>
      <c r="AG1008"/>
      <c r="AW1008"/>
    </row>
    <row r="1009" spans="21:49" x14ac:dyDescent="0.35">
      <c r="U1009"/>
      <c r="AF1009"/>
      <c r="AG1009"/>
      <c r="AW1009"/>
    </row>
    <row r="1010" spans="21:49" x14ac:dyDescent="0.35">
      <c r="U1010"/>
      <c r="AF1010"/>
      <c r="AG1010"/>
      <c r="AW1010"/>
    </row>
    <row r="1011" spans="21:49" x14ac:dyDescent="0.35">
      <c r="U1011"/>
      <c r="AF1011"/>
      <c r="AG1011"/>
      <c r="AW1011"/>
    </row>
    <row r="1012" spans="21:49" x14ac:dyDescent="0.35">
      <c r="U1012"/>
      <c r="AF1012"/>
      <c r="AG1012"/>
      <c r="AW1012"/>
    </row>
    <row r="1013" spans="21:49" x14ac:dyDescent="0.35">
      <c r="U1013"/>
      <c r="AF1013"/>
      <c r="AG1013"/>
      <c r="AW1013"/>
    </row>
    <row r="1014" spans="21:49" x14ac:dyDescent="0.35">
      <c r="U1014"/>
      <c r="AF1014"/>
      <c r="AG1014"/>
      <c r="AW1014"/>
    </row>
    <row r="1015" spans="21:49" x14ac:dyDescent="0.35">
      <c r="U1015"/>
      <c r="AF1015"/>
      <c r="AG1015"/>
      <c r="AW1015"/>
    </row>
    <row r="1016" spans="21:49" x14ac:dyDescent="0.35">
      <c r="U1016"/>
      <c r="AF1016"/>
      <c r="AG1016"/>
      <c r="AW1016"/>
    </row>
    <row r="1017" spans="21:49" x14ac:dyDescent="0.35">
      <c r="U1017"/>
      <c r="AF1017"/>
      <c r="AG1017"/>
      <c r="AW1017"/>
    </row>
    <row r="1018" spans="21:49" x14ac:dyDescent="0.35">
      <c r="U1018"/>
      <c r="AF1018"/>
      <c r="AG1018"/>
      <c r="AW1018"/>
    </row>
    <row r="1019" spans="21:49" x14ac:dyDescent="0.35">
      <c r="U1019"/>
      <c r="AF1019"/>
      <c r="AG1019"/>
      <c r="AW1019"/>
    </row>
    <row r="1020" spans="21:49" x14ac:dyDescent="0.35">
      <c r="U1020"/>
      <c r="AF1020"/>
      <c r="AG1020"/>
      <c r="AW1020"/>
    </row>
    <row r="1021" spans="21:49" x14ac:dyDescent="0.35">
      <c r="U1021"/>
      <c r="AF1021"/>
      <c r="AG1021"/>
      <c r="AW1021"/>
    </row>
    <row r="1022" spans="21:49" x14ac:dyDescent="0.35">
      <c r="U1022"/>
      <c r="AF1022"/>
      <c r="AG1022"/>
      <c r="AW1022"/>
    </row>
    <row r="1023" spans="21:49" x14ac:dyDescent="0.35">
      <c r="U1023"/>
      <c r="AF1023"/>
      <c r="AG1023"/>
      <c r="AW1023"/>
    </row>
    <row r="1024" spans="21:49" x14ac:dyDescent="0.35">
      <c r="U1024"/>
      <c r="AF1024"/>
      <c r="AG1024"/>
      <c r="AW1024"/>
    </row>
    <row r="1025" spans="21:49" x14ac:dyDescent="0.35">
      <c r="U1025"/>
      <c r="AF1025"/>
      <c r="AG1025"/>
      <c r="AW1025"/>
    </row>
    <row r="1026" spans="21:49" x14ac:dyDescent="0.35">
      <c r="U1026"/>
      <c r="AF1026"/>
      <c r="AG1026"/>
      <c r="AW1026"/>
    </row>
    <row r="1027" spans="21:49" x14ac:dyDescent="0.35">
      <c r="U1027"/>
      <c r="AF1027"/>
      <c r="AG1027"/>
      <c r="AW1027"/>
    </row>
    <row r="1028" spans="21:49" x14ac:dyDescent="0.35">
      <c r="U1028"/>
      <c r="AF1028"/>
      <c r="AG1028"/>
      <c r="AW1028"/>
    </row>
    <row r="1029" spans="21:49" x14ac:dyDescent="0.35">
      <c r="U1029"/>
      <c r="AF1029"/>
      <c r="AG1029"/>
      <c r="AW1029"/>
    </row>
    <row r="1030" spans="21:49" x14ac:dyDescent="0.35">
      <c r="U1030"/>
      <c r="AF1030"/>
      <c r="AG1030"/>
      <c r="AW1030"/>
    </row>
    <row r="1031" spans="21:49" x14ac:dyDescent="0.35">
      <c r="U1031"/>
      <c r="AF1031"/>
      <c r="AG1031"/>
      <c r="AW1031"/>
    </row>
    <row r="1032" spans="21:49" x14ac:dyDescent="0.35">
      <c r="U1032"/>
      <c r="AF1032"/>
      <c r="AG1032"/>
      <c r="AW1032"/>
    </row>
    <row r="1033" spans="21:49" x14ac:dyDescent="0.35">
      <c r="U1033"/>
      <c r="AF1033"/>
      <c r="AG1033"/>
      <c r="AW1033"/>
    </row>
    <row r="1034" spans="21:49" x14ac:dyDescent="0.35">
      <c r="U1034"/>
      <c r="AF1034"/>
      <c r="AG1034"/>
      <c r="AW1034"/>
    </row>
    <row r="1035" spans="21:49" x14ac:dyDescent="0.35">
      <c r="U1035"/>
      <c r="AF1035"/>
      <c r="AG1035"/>
      <c r="AW1035"/>
    </row>
    <row r="1036" spans="21:49" x14ac:dyDescent="0.35">
      <c r="U1036"/>
      <c r="AF1036"/>
      <c r="AG1036"/>
      <c r="AW1036"/>
    </row>
    <row r="1037" spans="21:49" x14ac:dyDescent="0.35">
      <c r="U1037"/>
      <c r="AF1037"/>
      <c r="AG1037"/>
      <c r="AW1037"/>
    </row>
    <row r="1038" spans="21:49" x14ac:dyDescent="0.35">
      <c r="U1038"/>
      <c r="AF1038"/>
      <c r="AG1038"/>
      <c r="AW1038"/>
    </row>
    <row r="1039" spans="21:49" x14ac:dyDescent="0.35">
      <c r="U1039"/>
      <c r="AF1039"/>
      <c r="AG1039"/>
      <c r="AW1039"/>
    </row>
    <row r="1040" spans="21:49" x14ac:dyDescent="0.35">
      <c r="U1040"/>
      <c r="AF1040"/>
      <c r="AG1040"/>
      <c r="AW1040"/>
    </row>
    <row r="1041" spans="21:49" x14ac:dyDescent="0.35">
      <c r="U1041"/>
      <c r="AF1041"/>
      <c r="AG1041"/>
      <c r="AW1041"/>
    </row>
    <row r="1042" spans="21:49" x14ac:dyDescent="0.35">
      <c r="U1042"/>
      <c r="AF1042"/>
      <c r="AG1042"/>
      <c r="AW1042"/>
    </row>
    <row r="1043" spans="21:49" x14ac:dyDescent="0.35">
      <c r="U1043"/>
      <c r="AF1043"/>
      <c r="AG1043"/>
      <c r="AW1043"/>
    </row>
    <row r="1044" spans="21:49" x14ac:dyDescent="0.35">
      <c r="U1044"/>
      <c r="AF1044"/>
      <c r="AG1044"/>
      <c r="AW1044"/>
    </row>
    <row r="1045" spans="21:49" x14ac:dyDescent="0.35">
      <c r="U1045"/>
      <c r="AF1045"/>
      <c r="AG1045"/>
      <c r="AW1045"/>
    </row>
    <row r="1046" spans="21:49" x14ac:dyDescent="0.35">
      <c r="U1046"/>
      <c r="AF1046"/>
      <c r="AG1046"/>
      <c r="AW1046"/>
    </row>
    <row r="1047" spans="21:49" x14ac:dyDescent="0.35">
      <c r="U1047"/>
      <c r="AF1047"/>
      <c r="AG1047"/>
      <c r="AW1047"/>
    </row>
    <row r="1048" spans="21:49" x14ac:dyDescent="0.35">
      <c r="U1048"/>
      <c r="AF1048"/>
      <c r="AG1048"/>
      <c r="AW1048"/>
    </row>
    <row r="1049" spans="21:49" x14ac:dyDescent="0.35">
      <c r="U1049"/>
      <c r="AF1049"/>
      <c r="AG1049"/>
      <c r="AW1049"/>
    </row>
    <row r="1050" spans="21:49" x14ac:dyDescent="0.35">
      <c r="U1050"/>
      <c r="AF1050"/>
      <c r="AG1050"/>
      <c r="AW1050"/>
    </row>
    <row r="1051" spans="21:49" x14ac:dyDescent="0.35">
      <c r="U1051"/>
      <c r="AF1051"/>
      <c r="AG1051"/>
      <c r="AW1051"/>
    </row>
    <row r="1052" spans="21:49" x14ac:dyDescent="0.35">
      <c r="U1052"/>
      <c r="AF1052"/>
      <c r="AG1052"/>
      <c r="AW1052"/>
    </row>
    <row r="1053" spans="21:49" x14ac:dyDescent="0.35">
      <c r="U1053"/>
      <c r="AF1053"/>
      <c r="AG1053"/>
      <c r="AW1053"/>
    </row>
    <row r="1054" spans="21:49" x14ac:dyDescent="0.35">
      <c r="U1054"/>
      <c r="AF1054"/>
      <c r="AG1054"/>
      <c r="AW1054"/>
    </row>
    <row r="1055" spans="21:49" x14ac:dyDescent="0.35">
      <c r="U1055"/>
      <c r="AF1055"/>
      <c r="AG1055"/>
      <c r="AW1055"/>
    </row>
    <row r="1056" spans="21:49" x14ac:dyDescent="0.35">
      <c r="U1056"/>
      <c r="AF1056"/>
      <c r="AG1056"/>
      <c r="AW1056"/>
    </row>
    <row r="1057" spans="21:49" x14ac:dyDescent="0.35">
      <c r="U1057"/>
      <c r="AF1057"/>
      <c r="AG1057"/>
      <c r="AW1057"/>
    </row>
    <row r="1058" spans="21:49" x14ac:dyDescent="0.35">
      <c r="U1058"/>
      <c r="AF1058"/>
      <c r="AG1058"/>
      <c r="AW1058"/>
    </row>
    <row r="1059" spans="21:49" x14ac:dyDescent="0.35">
      <c r="U1059"/>
      <c r="AF1059"/>
      <c r="AG1059"/>
      <c r="AW1059"/>
    </row>
    <row r="1060" spans="21:49" x14ac:dyDescent="0.35">
      <c r="U1060"/>
      <c r="AF1060"/>
      <c r="AG1060"/>
      <c r="AW1060"/>
    </row>
    <row r="1061" spans="21:49" x14ac:dyDescent="0.35">
      <c r="U1061"/>
      <c r="AF1061"/>
      <c r="AG1061"/>
      <c r="AW1061"/>
    </row>
    <row r="1062" spans="21:49" x14ac:dyDescent="0.35">
      <c r="U1062"/>
      <c r="AF1062"/>
      <c r="AG1062"/>
      <c r="AW1062"/>
    </row>
    <row r="1063" spans="21:49" x14ac:dyDescent="0.35">
      <c r="U1063"/>
      <c r="AF1063"/>
      <c r="AG1063"/>
      <c r="AW1063"/>
    </row>
    <row r="1064" spans="21:49" x14ac:dyDescent="0.35">
      <c r="U1064"/>
      <c r="AF1064"/>
      <c r="AG1064"/>
      <c r="AW1064"/>
    </row>
    <row r="1065" spans="21:49" x14ac:dyDescent="0.35">
      <c r="U1065"/>
      <c r="AF1065"/>
      <c r="AG1065"/>
      <c r="AW1065"/>
    </row>
    <row r="1066" spans="21:49" x14ac:dyDescent="0.35">
      <c r="U1066"/>
      <c r="AF1066"/>
      <c r="AG1066"/>
      <c r="AW1066"/>
    </row>
    <row r="1067" spans="21:49" x14ac:dyDescent="0.35">
      <c r="U1067"/>
      <c r="AF1067"/>
      <c r="AG1067"/>
      <c r="AW1067"/>
    </row>
    <row r="1068" spans="21:49" x14ac:dyDescent="0.35">
      <c r="U1068"/>
      <c r="AF1068"/>
      <c r="AG1068"/>
      <c r="AW1068"/>
    </row>
    <row r="1069" spans="21:49" x14ac:dyDescent="0.35">
      <c r="U1069"/>
      <c r="AF1069"/>
      <c r="AG1069"/>
      <c r="AW1069"/>
    </row>
    <row r="1070" spans="21:49" x14ac:dyDescent="0.35">
      <c r="U1070"/>
      <c r="AF1070"/>
      <c r="AG1070"/>
      <c r="AW1070"/>
    </row>
    <row r="1071" spans="21:49" x14ac:dyDescent="0.35">
      <c r="U1071"/>
      <c r="AF1071"/>
      <c r="AG1071"/>
      <c r="AW1071"/>
    </row>
    <row r="1072" spans="21:49" x14ac:dyDescent="0.35">
      <c r="U1072"/>
      <c r="AF1072"/>
      <c r="AG1072"/>
      <c r="AW1072"/>
    </row>
    <row r="1073" spans="21:49" x14ac:dyDescent="0.35">
      <c r="U1073"/>
      <c r="AF1073"/>
      <c r="AG1073"/>
      <c r="AW1073"/>
    </row>
    <row r="1074" spans="21:49" x14ac:dyDescent="0.35">
      <c r="U1074"/>
      <c r="AF1074"/>
      <c r="AG1074"/>
      <c r="AW1074"/>
    </row>
    <row r="1075" spans="21:49" x14ac:dyDescent="0.35">
      <c r="U1075"/>
      <c r="AF1075"/>
      <c r="AG1075"/>
      <c r="AW1075"/>
    </row>
    <row r="1076" spans="21:49" x14ac:dyDescent="0.35">
      <c r="U1076"/>
      <c r="AF1076"/>
      <c r="AG1076"/>
      <c r="AW1076"/>
    </row>
    <row r="1077" spans="21:49" x14ac:dyDescent="0.35">
      <c r="U1077"/>
      <c r="AF1077"/>
      <c r="AG1077"/>
      <c r="AW1077"/>
    </row>
    <row r="1078" spans="21:49" x14ac:dyDescent="0.35">
      <c r="U1078"/>
      <c r="AF1078"/>
      <c r="AG1078"/>
      <c r="AW1078"/>
    </row>
    <row r="1079" spans="21:49" x14ac:dyDescent="0.35">
      <c r="U1079"/>
      <c r="AF1079"/>
      <c r="AG1079"/>
      <c r="AW1079"/>
    </row>
    <row r="1080" spans="21:49" x14ac:dyDescent="0.35">
      <c r="U1080"/>
      <c r="AF1080"/>
      <c r="AG1080"/>
      <c r="AW1080"/>
    </row>
    <row r="1081" spans="21:49" x14ac:dyDescent="0.35">
      <c r="U1081"/>
      <c r="AF1081"/>
      <c r="AG1081"/>
      <c r="AW1081"/>
    </row>
    <row r="1082" spans="21:49" x14ac:dyDescent="0.35">
      <c r="U1082"/>
      <c r="AF1082"/>
      <c r="AG1082"/>
      <c r="AW1082"/>
    </row>
    <row r="1083" spans="21:49" x14ac:dyDescent="0.35">
      <c r="U1083"/>
      <c r="AF1083"/>
      <c r="AG1083"/>
      <c r="AW1083"/>
    </row>
    <row r="1084" spans="21:49" x14ac:dyDescent="0.35">
      <c r="U1084"/>
      <c r="AF1084"/>
      <c r="AG1084"/>
      <c r="AW1084"/>
    </row>
    <row r="1085" spans="21:49" x14ac:dyDescent="0.35">
      <c r="U1085"/>
      <c r="AF1085"/>
      <c r="AG1085"/>
      <c r="AW1085"/>
    </row>
    <row r="1086" spans="21:49" x14ac:dyDescent="0.35">
      <c r="U1086"/>
      <c r="AF1086"/>
      <c r="AG1086"/>
      <c r="AW1086"/>
    </row>
    <row r="1087" spans="21:49" x14ac:dyDescent="0.35">
      <c r="U1087"/>
      <c r="AF1087"/>
      <c r="AG1087"/>
      <c r="AW1087"/>
    </row>
    <row r="1088" spans="21:49" x14ac:dyDescent="0.35">
      <c r="U1088"/>
      <c r="AF1088"/>
      <c r="AG1088"/>
      <c r="AW1088"/>
    </row>
    <row r="1089" spans="21:49" x14ac:dyDescent="0.35">
      <c r="U1089"/>
      <c r="AF1089"/>
      <c r="AG1089"/>
      <c r="AW1089"/>
    </row>
    <row r="1090" spans="21:49" x14ac:dyDescent="0.35">
      <c r="U1090"/>
      <c r="AF1090"/>
      <c r="AG1090"/>
      <c r="AW1090"/>
    </row>
    <row r="1091" spans="21:49" x14ac:dyDescent="0.35">
      <c r="U1091"/>
      <c r="AF1091"/>
      <c r="AG1091"/>
      <c r="AW1091"/>
    </row>
    <row r="1092" spans="21:49" x14ac:dyDescent="0.35">
      <c r="U1092"/>
      <c r="AF1092"/>
      <c r="AG1092"/>
      <c r="AW1092"/>
    </row>
    <row r="1093" spans="21:49" x14ac:dyDescent="0.35">
      <c r="U1093"/>
      <c r="AF1093"/>
      <c r="AG1093"/>
      <c r="AW1093"/>
    </row>
    <row r="1094" spans="21:49" x14ac:dyDescent="0.35">
      <c r="U1094"/>
      <c r="AF1094"/>
      <c r="AG1094"/>
      <c r="AW1094"/>
    </row>
    <row r="1095" spans="21:49" x14ac:dyDescent="0.35">
      <c r="U1095"/>
      <c r="AF1095"/>
      <c r="AG1095"/>
      <c r="AW1095"/>
    </row>
    <row r="1096" spans="21:49" x14ac:dyDescent="0.35">
      <c r="U1096"/>
      <c r="AF1096"/>
      <c r="AG1096"/>
      <c r="AW1096"/>
    </row>
    <row r="1097" spans="21:49" x14ac:dyDescent="0.35">
      <c r="U1097"/>
      <c r="AF1097"/>
      <c r="AG1097"/>
      <c r="AW1097"/>
    </row>
    <row r="1098" spans="21:49" x14ac:dyDescent="0.35">
      <c r="U1098"/>
      <c r="AF1098"/>
      <c r="AG1098"/>
      <c r="AW1098"/>
    </row>
    <row r="1099" spans="21:49" x14ac:dyDescent="0.35">
      <c r="U1099"/>
      <c r="AF1099"/>
      <c r="AG1099"/>
      <c r="AW1099"/>
    </row>
    <row r="1100" spans="21:49" x14ac:dyDescent="0.35">
      <c r="U1100"/>
      <c r="AF1100"/>
      <c r="AG1100"/>
      <c r="AW1100"/>
    </row>
    <row r="1101" spans="21:49" x14ac:dyDescent="0.35">
      <c r="U1101"/>
      <c r="AF1101"/>
      <c r="AG1101"/>
      <c r="AW1101"/>
    </row>
    <row r="1102" spans="21:49" x14ac:dyDescent="0.35">
      <c r="U1102"/>
      <c r="AF1102"/>
      <c r="AG1102"/>
      <c r="AW1102"/>
    </row>
    <row r="1103" spans="21:49" x14ac:dyDescent="0.35">
      <c r="U1103"/>
      <c r="AF1103"/>
      <c r="AG1103"/>
      <c r="AW1103"/>
    </row>
    <row r="1104" spans="21:49" x14ac:dyDescent="0.35">
      <c r="U1104"/>
      <c r="AF1104"/>
      <c r="AG1104"/>
      <c r="AW1104"/>
    </row>
    <row r="1105" spans="21:49" x14ac:dyDescent="0.35">
      <c r="U1105"/>
      <c r="AF1105"/>
      <c r="AG1105"/>
      <c r="AW1105"/>
    </row>
    <row r="1106" spans="21:49" x14ac:dyDescent="0.35">
      <c r="U1106"/>
      <c r="AF1106"/>
      <c r="AG1106"/>
      <c r="AW1106"/>
    </row>
    <row r="1107" spans="21:49" x14ac:dyDescent="0.35">
      <c r="U1107"/>
      <c r="AF1107"/>
      <c r="AG1107"/>
      <c r="AW1107"/>
    </row>
    <row r="1108" spans="21:49" x14ac:dyDescent="0.35">
      <c r="U1108"/>
      <c r="AF1108"/>
      <c r="AG1108"/>
      <c r="AW1108"/>
    </row>
    <row r="1109" spans="21:49" x14ac:dyDescent="0.35">
      <c r="U1109"/>
      <c r="AF1109"/>
      <c r="AG1109"/>
      <c r="AW1109"/>
    </row>
    <row r="1110" spans="21:49" x14ac:dyDescent="0.35">
      <c r="U1110"/>
      <c r="AF1110"/>
      <c r="AG1110"/>
      <c r="AW1110"/>
    </row>
    <row r="1111" spans="21:49" x14ac:dyDescent="0.35">
      <c r="U1111"/>
      <c r="AF1111"/>
      <c r="AG1111"/>
      <c r="AW1111"/>
    </row>
    <row r="1112" spans="21:49" x14ac:dyDescent="0.35">
      <c r="U1112"/>
      <c r="AF1112"/>
      <c r="AG1112"/>
      <c r="AW1112"/>
    </row>
    <row r="1113" spans="21:49" x14ac:dyDescent="0.35">
      <c r="U1113"/>
      <c r="AF1113"/>
      <c r="AG1113"/>
      <c r="AW1113"/>
    </row>
    <row r="1114" spans="21:49" x14ac:dyDescent="0.35">
      <c r="U1114"/>
      <c r="AF1114"/>
      <c r="AG1114"/>
      <c r="AW1114"/>
    </row>
    <row r="1115" spans="21:49" x14ac:dyDescent="0.35">
      <c r="U1115"/>
      <c r="AF1115"/>
      <c r="AG1115"/>
      <c r="AW1115"/>
    </row>
    <row r="1116" spans="21:49" x14ac:dyDescent="0.35">
      <c r="U1116"/>
      <c r="AF1116"/>
      <c r="AG1116"/>
      <c r="AW1116"/>
    </row>
    <row r="1117" spans="21:49" x14ac:dyDescent="0.35">
      <c r="U1117"/>
      <c r="AF1117"/>
      <c r="AG1117"/>
      <c r="AW1117"/>
    </row>
    <row r="1118" spans="21:49" x14ac:dyDescent="0.35">
      <c r="U1118"/>
      <c r="AF1118"/>
      <c r="AG1118"/>
      <c r="AW1118"/>
    </row>
    <row r="1119" spans="21:49" x14ac:dyDescent="0.35">
      <c r="U1119"/>
      <c r="AF1119"/>
      <c r="AG1119"/>
      <c r="AW1119"/>
    </row>
    <row r="1120" spans="21:49" x14ac:dyDescent="0.35">
      <c r="U1120"/>
      <c r="AF1120"/>
      <c r="AG1120"/>
      <c r="AW1120"/>
    </row>
    <row r="1121" spans="21:49" x14ac:dyDescent="0.35">
      <c r="U1121"/>
      <c r="AF1121"/>
      <c r="AG1121"/>
      <c r="AW1121"/>
    </row>
    <row r="1122" spans="21:49" x14ac:dyDescent="0.35">
      <c r="U1122"/>
      <c r="AF1122"/>
      <c r="AG1122"/>
      <c r="AW1122"/>
    </row>
    <row r="1123" spans="21:49" x14ac:dyDescent="0.35">
      <c r="U1123"/>
      <c r="AF1123"/>
      <c r="AG1123"/>
      <c r="AW1123"/>
    </row>
    <row r="1124" spans="21:49" x14ac:dyDescent="0.35">
      <c r="U1124"/>
      <c r="AF1124"/>
      <c r="AG1124"/>
      <c r="AW1124"/>
    </row>
    <row r="1125" spans="21:49" x14ac:dyDescent="0.35">
      <c r="U1125"/>
      <c r="AF1125"/>
      <c r="AG1125"/>
      <c r="AW1125"/>
    </row>
    <row r="1126" spans="21:49" x14ac:dyDescent="0.35">
      <c r="U1126"/>
      <c r="AF1126"/>
      <c r="AG1126"/>
      <c r="AW1126"/>
    </row>
    <row r="1127" spans="21:49" x14ac:dyDescent="0.35">
      <c r="U1127"/>
      <c r="AF1127"/>
      <c r="AG1127"/>
      <c r="AW1127"/>
    </row>
    <row r="1128" spans="21:49" x14ac:dyDescent="0.35">
      <c r="U1128"/>
      <c r="AF1128"/>
      <c r="AG1128"/>
      <c r="AW1128"/>
    </row>
    <row r="1129" spans="21:49" x14ac:dyDescent="0.35">
      <c r="U1129"/>
      <c r="AF1129"/>
      <c r="AG1129"/>
      <c r="AW1129"/>
    </row>
    <row r="1130" spans="21:49" x14ac:dyDescent="0.35">
      <c r="U1130"/>
      <c r="AF1130"/>
      <c r="AG1130"/>
      <c r="AW1130"/>
    </row>
    <row r="1131" spans="21:49" x14ac:dyDescent="0.35">
      <c r="U1131"/>
      <c r="AF1131"/>
      <c r="AG1131"/>
      <c r="AW1131"/>
    </row>
    <row r="1132" spans="21:49" x14ac:dyDescent="0.35">
      <c r="U1132"/>
      <c r="AF1132"/>
      <c r="AG1132"/>
      <c r="AW1132"/>
    </row>
    <row r="1133" spans="21:49" x14ac:dyDescent="0.35">
      <c r="U1133"/>
      <c r="AF1133"/>
      <c r="AG1133"/>
      <c r="AW1133"/>
    </row>
    <row r="1134" spans="21:49" x14ac:dyDescent="0.35">
      <c r="U1134"/>
      <c r="AF1134"/>
      <c r="AG1134"/>
      <c r="AW1134"/>
    </row>
    <row r="1135" spans="21:49" x14ac:dyDescent="0.35">
      <c r="U1135"/>
      <c r="AF1135"/>
      <c r="AG1135"/>
      <c r="AW1135"/>
    </row>
    <row r="1136" spans="21:49" x14ac:dyDescent="0.35">
      <c r="U1136"/>
      <c r="AF1136"/>
      <c r="AG1136"/>
      <c r="AW1136"/>
    </row>
    <row r="1137" spans="21:49" x14ac:dyDescent="0.35">
      <c r="U1137"/>
      <c r="AF1137"/>
      <c r="AG1137"/>
      <c r="AW1137"/>
    </row>
    <row r="1138" spans="21:49" x14ac:dyDescent="0.35">
      <c r="U1138"/>
      <c r="AF1138"/>
      <c r="AG1138"/>
      <c r="AW1138"/>
    </row>
    <row r="1139" spans="21:49" x14ac:dyDescent="0.35">
      <c r="U1139"/>
      <c r="AF1139"/>
      <c r="AG1139"/>
      <c r="AW1139"/>
    </row>
    <row r="1140" spans="21:49" x14ac:dyDescent="0.35">
      <c r="U1140"/>
      <c r="AF1140"/>
      <c r="AG1140"/>
      <c r="AW1140"/>
    </row>
    <row r="1141" spans="21:49" x14ac:dyDescent="0.35">
      <c r="U1141"/>
      <c r="AF1141"/>
      <c r="AG1141"/>
      <c r="AW1141"/>
    </row>
    <row r="1142" spans="21:49" x14ac:dyDescent="0.35">
      <c r="U1142"/>
      <c r="AF1142"/>
      <c r="AG1142"/>
      <c r="AW1142"/>
    </row>
    <row r="1143" spans="21:49" x14ac:dyDescent="0.35">
      <c r="U1143"/>
      <c r="AF1143"/>
      <c r="AG1143"/>
      <c r="AW1143"/>
    </row>
    <row r="1144" spans="21:49" x14ac:dyDescent="0.35">
      <c r="U1144"/>
      <c r="AF1144"/>
      <c r="AG1144"/>
      <c r="AW1144"/>
    </row>
    <row r="1145" spans="21:49" x14ac:dyDescent="0.35">
      <c r="U1145"/>
      <c r="AF1145"/>
      <c r="AG1145"/>
      <c r="AW1145"/>
    </row>
    <row r="1146" spans="21:49" x14ac:dyDescent="0.35">
      <c r="U1146"/>
      <c r="AF1146"/>
      <c r="AG1146"/>
      <c r="AW1146"/>
    </row>
    <row r="1147" spans="21:49" x14ac:dyDescent="0.35">
      <c r="U1147"/>
      <c r="AF1147"/>
      <c r="AG1147"/>
      <c r="AW1147"/>
    </row>
    <row r="1148" spans="21:49" x14ac:dyDescent="0.35">
      <c r="U1148"/>
      <c r="AF1148"/>
      <c r="AG1148"/>
      <c r="AW1148"/>
    </row>
    <row r="1149" spans="21:49" x14ac:dyDescent="0.35">
      <c r="U1149"/>
      <c r="AF1149"/>
      <c r="AG1149"/>
      <c r="AW1149"/>
    </row>
    <row r="1150" spans="21:49" x14ac:dyDescent="0.35">
      <c r="U1150"/>
      <c r="AF1150"/>
      <c r="AG1150"/>
      <c r="AW1150"/>
    </row>
    <row r="1151" spans="21:49" x14ac:dyDescent="0.35">
      <c r="U1151"/>
      <c r="AF1151"/>
      <c r="AG1151"/>
      <c r="AW1151"/>
    </row>
    <row r="1152" spans="21:49" x14ac:dyDescent="0.35">
      <c r="U1152"/>
      <c r="AF1152"/>
      <c r="AG1152"/>
      <c r="AW1152"/>
    </row>
    <row r="1153" spans="21:49" x14ac:dyDescent="0.35">
      <c r="U1153"/>
      <c r="AF1153"/>
      <c r="AG1153"/>
      <c r="AW1153"/>
    </row>
    <row r="1154" spans="21:49" x14ac:dyDescent="0.35">
      <c r="U1154"/>
      <c r="AF1154"/>
      <c r="AG1154"/>
      <c r="AW1154"/>
    </row>
    <row r="1155" spans="21:49" x14ac:dyDescent="0.35">
      <c r="U1155"/>
      <c r="AF1155"/>
      <c r="AG1155"/>
      <c r="AW1155"/>
    </row>
    <row r="1156" spans="21:49" x14ac:dyDescent="0.35">
      <c r="U1156"/>
      <c r="AF1156"/>
      <c r="AG1156"/>
      <c r="AW1156"/>
    </row>
    <row r="1157" spans="21:49" x14ac:dyDescent="0.35">
      <c r="U1157"/>
      <c r="AF1157"/>
      <c r="AG1157"/>
      <c r="AW1157"/>
    </row>
    <row r="1158" spans="21:49" x14ac:dyDescent="0.35">
      <c r="U1158"/>
      <c r="AF1158"/>
      <c r="AG1158"/>
      <c r="AW1158"/>
    </row>
    <row r="1159" spans="21:49" x14ac:dyDescent="0.35">
      <c r="U1159"/>
      <c r="AF1159"/>
      <c r="AG1159"/>
      <c r="AW1159"/>
    </row>
    <row r="1160" spans="21:49" x14ac:dyDescent="0.35">
      <c r="U1160"/>
      <c r="AF1160"/>
      <c r="AG1160"/>
      <c r="AW1160"/>
    </row>
    <row r="1161" spans="21:49" x14ac:dyDescent="0.35">
      <c r="U1161"/>
      <c r="AF1161"/>
      <c r="AG1161"/>
      <c r="AW1161"/>
    </row>
    <row r="1162" spans="21:49" x14ac:dyDescent="0.35">
      <c r="U1162"/>
      <c r="AF1162"/>
      <c r="AG1162"/>
      <c r="AW1162"/>
    </row>
    <row r="1163" spans="21:49" x14ac:dyDescent="0.35">
      <c r="U1163"/>
      <c r="AF1163"/>
      <c r="AG1163"/>
      <c r="AW1163"/>
    </row>
    <row r="1164" spans="21:49" x14ac:dyDescent="0.35">
      <c r="U1164"/>
      <c r="AF1164"/>
      <c r="AG1164"/>
      <c r="AW1164"/>
    </row>
    <row r="1165" spans="21:49" x14ac:dyDescent="0.35">
      <c r="U1165"/>
      <c r="AF1165"/>
      <c r="AG1165"/>
      <c r="AW1165"/>
    </row>
    <row r="1166" spans="21:49" x14ac:dyDescent="0.35">
      <c r="U1166"/>
      <c r="AF1166"/>
      <c r="AG1166"/>
      <c r="AW1166"/>
    </row>
    <row r="1167" spans="21:49" x14ac:dyDescent="0.35">
      <c r="U1167"/>
      <c r="AF1167"/>
      <c r="AG1167"/>
      <c r="AW1167"/>
    </row>
    <row r="1168" spans="21:49" x14ac:dyDescent="0.35">
      <c r="U1168"/>
      <c r="AF1168"/>
      <c r="AG1168"/>
      <c r="AW1168"/>
    </row>
    <row r="1169" spans="21:49" x14ac:dyDescent="0.35">
      <c r="U1169"/>
      <c r="AF1169"/>
      <c r="AG1169"/>
      <c r="AW1169"/>
    </row>
    <row r="1170" spans="21:49" x14ac:dyDescent="0.35">
      <c r="U1170"/>
      <c r="AF1170"/>
      <c r="AG1170"/>
      <c r="AW1170"/>
    </row>
    <row r="1171" spans="21:49" x14ac:dyDescent="0.35">
      <c r="U1171"/>
      <c r="AF1171"/>
      <c r="AG1171"/>
      <c r="AW1171"/>
    </row>
    <row r="1172" spans="21:49" x14ac:dyDescent="0.35">
      <c r="U1172"/>
      <c r="AF1172"/>
      <c r="AG1172"/>
      <c r="AW1172"/>
    </row>
    <row r="1173" spans="21:49" x14ac:dyDescent="0.35">
      <c r="U1173"/>
      <c r="AF1173"/>
      <c r="AG1173"/>
      <c r="AW1173"/>
    </row>
    <row r="1174" spans="21:49" x14ac:dyDescent="0.35">
      <c r="U1174"/>
      <c r="AF1174"/>
      <c r="AG1174"/>
      <c r="AW1174"/>
    </row>
    <row r="1175" spans="21:49" x14ac:dyDescent="0.35">
      <c r="U1175"/>
      <c r="AF1175"/>
      <c r="AG1175"/>
      <c r="AW1175"/>
    </row>
    <row r="1176" spans="21:49" x14ac:dyDescent="0.35">
      <c r="U1176"/>
      <c r="AF1176"/>
      <c r="AG1176"/>
      <c r="AW1176"/>
    </row>
    <row r="1177" spans="21:49" x14ac:dyDescent="0.35">
      <c r="U1177"/>
      <c r="AF1177"/>
      <c r="AG1177"/>
      <c r="AW1177"/>
    </row>
    <row r="1178" spans="21:49" x14ac:dyDescent="0.35">
      <c r="U1178"/>
      <c r="AF1178"/>
      <c r="AG1178"/>
      <c r="AW1178"/>
    </row>
    <row r="1179" spans="21:49" x14ac:dyDescent="0.35">
      <c r="U1179"/>
      <c r="AF1179"/>
      <c r="AG1179"/>
      <c r="AW1179"/>
    </row>
    <row r="1180" spans="21:49" x14ac:dyDescent="0.35">
      <c r="U1180"/>
      <c r="AF1180"/>
      <c r="AG1180"/>
      <c r="AW1180"/>
    </row>
    <row r="1181" spans="21:49" x14ac:dyDescent="0.35">
      <c r="U1181"/>
      <c r="AF1181"/>
      <c r="AG1181"/>
      <c r="AW1181"/>
    </row>
    <row r="1182" spans="21:49" x14ac:dyDescent="0.35">
      <c r="AF1182"/>
      <c r="AG1182"/>
      <c r="AW1182"/>
    </row>
    <row r="1183" spans="21:49" x14ac:dyDescent="0.35">
      <c r="AF1183"/>
      <c r="AG1183"/>
      <c r="AW1183"/>
    </row>
    <row r="1184" spans="21:49" x14ac:dyDescent="0.35">
      <c r="AF1184"/>
      <c r="AG1184"/>
      <c r="AW1184"/>
    </row>
    <row r="1185" spans="32:49" x14ac:dyDescent="0.35">
      <c r="AF1185"/>
      <c r="AG1185"/>
      <c r="AW1185"/>
    </row>
    <row r="1186" spans="32:49" x14ac:dyDescent="0.35">
      <c r="AF1186"/>
      <c r="AG1186"/>
      <c r="AW1186"/>
    </row>
    <row r="1187" spans="32:49" x14ac:dyDescent="0.35">
      <c r="AF1187"/>
      <c r="AG1187"/>
      <c r="AW1187"/>
    </row>
    <row r="1188" spans="32:49" x14ac:dyDescent="0.35">
      <c r="AF1188"/>
      <c r="AG1188"/>
      <c r="AW1188"/>
    </row>
    <row r="1189" spans="32:49" x14ac:dyDescent="0.35">
      <c r="AF1189"/>
      <c r="AG1189"/>
      <c r="AW1189"/>
    </row>
    <row r="1190" spans="32:49" x14ac:dyDescent="0.35">
      <c r="AF1190"/>
      <c r="AG1190"/>
      <c r="AW1190"/>
    </row>
    <row r="1191" spans="32:49" x14ac:dyDescent="0.35">
      <c r="AF1191"/>
      <c r="AG1191"/>
      <c r="AW1191"/>
    </row>
    <row r="1192" spans="32:49" x14ac:dyDescent="0.35">
      <c r="AF1192"/>
      <c r="AG1192"/>
      <c r="AW1192"/>
    </row>
    <row r="1193" spans="32:49" x14ac:dyDescent="0.35">
      <c r="AF1193"/>
      <c r="AG1193"/>
      <c r="AW1193"/>
    </row>
    <row r="1194" spans="32:49" x14ac:dyDescent="0.35">
      <c r="AF1194"/>
      <c r="AG1194"/>
      <c r="AW1194"/>
    </row>
    <row r="1195" spans="32:49" x14ac:dyDescent="0.35">
      <c r="AF1195"/>
      <c r="AG1195"/>
      <c r="AW1195"/>
    </row>
    <row r="1196" spans="32:49" x14ac:dyDescent="0.35">
      <c r="AF1196"/>
      <c r="AG1196"/>
      <c r="AW1196"/>
    </row>
    <row r="1197" spans="32:49" x14ac:dyDescent="0.35">
      <c r="AF1197"/>
      <c r="AG1197"/>
      <c r="AW1197"/>
    </row>
    <row r="1198" spans="32:49" x14ac:dyDescent="0.35">
      <c r="AF1198"/>
      <c r="AG1198"/>
      <c r="AW1198"/>
    </row>
    <row r="1199" spans="32:49" x14ac:dyDescent="0.35">
      <c r="AF1199"/>
      <c r="AG1199"/>
      <c r="AW1199"/>
    </row>
    <row r="1200" spans="32:49" x14ac:dyDescent="0.35">
      <c r="AF1200"/>
      <c r="AG1200"/>
      <c r="AW1200"/>
    </row>
    <row r="1201" spans="32:49" x14ac:dyDescent="0.35">
      <c r="AF1201"/>
      <c r="AG1201"/>
      <c r="AW1201"/>
    </row>
    <row r="1202" spans="32:49" x14ac:dyDescent="0.35">
      <c r="AF1202"/>
      <c r="AG1202"/>
      <c r="AW1202"/>
    </row>
    <row r="1203" spans="32:49" x14ac:dyDescent="0.35">
      <c r="AF1203"/>
      <c r="AG1203"/>
      <c r="AW1203"/>
    </row>
    <row r="1204" spans="32:49" x14ac:dyDescent="0.35">
      <c r="AF1204"/>
      <c r="AG1204"/>
      <c r="AW1204"/>
    </row>
    <row r="1205" spans="32:49" x14ac:dyDescent="0.35">
      <c r="AF1205"/>
      <c r="AG1205"/>
      <c r="AW1205"/>
    </row>
    <row r="1206" spans="32:49" x14ac:dyDescent="0.35">
      <c r="AF1206"/>
      <c r="AG1206"/>
      <c r="AW1206"/>
    </row>
    <row r="1207" spans="32:49" x14ac:dyDescent="0.35">
      <c r="AF1207"/>
      <c r="AG1207"/>
      <c r="AW1207"/>
    </row>
    <row r="1208" spans="32:49" x14ac:dyDescent="0.35">
      <c r="AF1208"/>
      <c r="AG1208"/>
      <c r="AW1208"/>
    </row>
    <row r="1209" spans="32:49" x14ac:dyDescent="0.35">
      <c r="AF1209"/>
      <c r="AG1209"/>
      <c r="AW1209"/>
    </row>
    <row r="1210" spans="32:49" x14ac:dyDescent="0.35">
      <c r="AF1210"/>
      <c r="AG1210"/>
      <c r="AW1210"/>
    </row>
    <row r="1211" spans="32:49" x14ac:dyDescent="0.35">
      <c r="AF1211"/>
      <c r="AG1211"/>
      <c r="AW1211"/>
    </row>
    <row r="1212" spans="32:49" x14ac:dyDescent="0.35">
      <c r="AF1212"/>
      <c r="AG1212"/>
      <c r="AW1212"/>
    </row>
    <row r="1213" spans="32:49" x14ac:dyDescent="0.35">
      <c r="AF1213"/>
      <c r="AG1213"/>
      <c r="AW1213"/>
    </row>
    <row r="1214" spans="32:49" x14ac:dyDescent="0.35">
      <c r="AF1214"/>
      <c r="AG1214"/>
      <c r="AW1214"/>
    </row>
    <row r="1215" spans="32:49" x14ac:dyDescent="0.35">
      <c r="AF1215"/>
      <c r="AG1215"/>
      <c r="AW1215"/>
    </row>
    <row r="1216" spans="32:49" x14ac:dyDescent="0.35">
      <c r="AF1216"/>
      <c r="AG1216"/>
      <c r="AW1216"/>
    </row>
    <row r="1217" spans="32:49" x14ac:dyDescent="0.35">
      <c r="AF1217"/>
      <c r="AG1217"/>
      <c r="AW1217"/>
    </row>
    <row r="1218" spans="32:49" x14ac:dyDescent="0.35">
      <c r="AF1218"/>
      <c r="AG1218"/>
      <c r="AW1218"/>
    </row>
    <row r="1219" spans="32:49" x14ac:dyDescent="0.35">
      <c r="AF1219"/>
      <c r="AG1219"/>
      <c r="AW1219"/>
    </row>
    <row r="1220" spans="32:49" x14ac:dyDescent="0.35">
      <c r="AF1220"/>
      <c r="AG1220"/>
      <c r="AW1220"/>
    </row>
    <row r="1221" spans="32:49" x14ac:dyDescent="0.35">
      <c r="AF1221"/>
      <c r="AG1221"/>
      <c r="AW1221"/>
    </row>
    <row r="1222" spans="32:49" x14ac:dyDescent="0.35">
      <c r="AF1222"/>
      <c r="AG1222"/>
      <c r="AW1222"/>
    </row>
    <row r="1223" spans="32:49" x14ac:dyDescent="0.35">
      <c r="AF1223"/>
      <c r="AG1223"/>
      <c r="AW1223"/>
    </row>
    <row r="1224" spans="32:49" x14ac:dyDescent="0.35">
      <c r="AF1224"/>
      <c r="AG1224"/>
      <c r="AW1224"/>
    </row>
    <row r="1225" spans="32:49" x14ac:dyDescent="0.35">
      <c r="AF1225"/>
      <c r="AG1225"/>
      <c r="AW1225"/>
    </row>
    <row r="1226" spans="32:49" x14ac:dyDescent="0.35">
      <c r="AF1226"/>
      <c r="AG1226"/>
      <c r="AW1226"/>
    </row>
    <row r="1227" spans="32:49" x14ac:dyDescent="0.35">
      <c r="AF1227"/>
      <c r="AG1227"/>
      <c r="AW1227"/>
    </row>
    <row r="1228" spans="32:49" x14ac:dyDescent="0.35">
      <c r="AF1228"/>
      <c r="AG1228"/>
      <c r="AW1228"/>
    </row>
    <row r="1229" spans="32:49" x14ac:dyDescent="0.35">
      <c r="AF1229"/>
      <c r="AG1229"/>
      <c r="AW1229"/>
    </row>
    <row r="1230" spans="32:49" x14ac:dyDescent="0.35">
      <c r="AF1230"/>
      <c r="AG1230"/>
      <c r="AW1230"/>
    </row>
    <row r="1231" spans="32:49" x14ac:dyDescent="0.35">
      <c r="AF1231"/>
      <c r="AG1231"/>
      <c r="AW1231"/>
    </row>
    <row r="1232" spans="32:49" x14ac:dyDescent="0.35">
      <c r="AF1232"/>
      <c r="AG1232"/>
      <c r="AW1232"/>
    </row>
    <row r="1233" spans="32:49" x14ac:dyDescent="0.35">
      <c r="AF1233"/>
      <c r="AG1233"/>
      <c r="AW1233"/>
    </row>
    <row r="1234" spans="32:49" x14ac:dyDescent="0.35">
      <c r="AF1234"/>
      <c r="AG1234"/>
      <c r="AW1234"/>
    </row>
    <row r="1235" spans="32:49" x14ac:dyDescent="0.35">
      <c r="AF1235"/>
      <c r="AG1235"/>
      <c r="AW1235"/>
    </row>
    <row r="1236" spans="32:49" x14ac:dyDescent="0.35">
      <c r="AF1236"/>
      <c r="AG1236"/>
      <c r="AW1236"/>
    </row>
    <row r="1237" spans="32:49" x14ac:dyDescent="0.35">
      <c r="AF1237"/>
      <c r="AG1237"/>
      <c r="AW1237"/>
    </row>
    <row r="1238" spans="32:49" x14ac:dyDescent="0.35">
      <c r="AF1238"/>
      <c r="AG1238"/>
      <c r="AW1238"/>
    </row>
    <row r="1239" spans="32:49" x14ac:dyDescent="0.35">
      <c r="AF1239"/>
      <c r="AG1239"/>
      <c r="AW1239"/>
    </row>
    <row r="1240" spans="32:49" x14ac:dyDescent="0.35">
      <c r="AF1240"/>
      <c r="AG1240"/>
      <c r="AW1240"/>
    </row>
    <row r="1241" spans="32:49" x14ac:dyDescent="0.35">
      <c r="AF1241"/>
      <c r="AG1241"/>
      <c r="AW1241"/>
    </row>
    <row r="1242" spans="32:49" x14ac:dyDescent="0.35">
      <c r="AF1242"/>
      <c r="AG1242"/>
      <c r="AW1242"/>
    </row>
    <row r="1243" spans="32:49" x14ac:dyDescent="0.35">
      <c r="AF1243"/>
      <c r="AG1243"/>
      <c r="AW1243"/>
    </row>
    <row r="1244" spans="32:49" x14ac:dyDescent="0.35">
      <c r="AF1244"/>
      <c r="AG1244"/>
      <c r="AW1244"/>
    </row>
    <row r="1245" spans="32:49" x14ac:dyDescent="0.35">
      <c r="AF1245"/>
      <c r="AG1245"/>
      <c r="AW1245"/>
    </row>
    <row r="1246" spans="32:49" x14ac:dyDescent="0.35">
      <c r="AF1246"/>
      <c r="AG1246"/>
      <c r="AW1246"/>
    </row>
    <row r="1247" spans="32:49" x14ac:dyDescent="0.35">
      <c r="AF1247"/>
      <c r="AG1247"/>
      <c r="AW1247"/>
    </row>
    <row r="1248" spans="32:49" x14ac:dyDescent="0.35">
      <c r="AF1248"/>
      <c r="AG1248"/>
      <c r="AW1248"/>
    </row>
    <row r="1249" spans="32:49" x14ac:dyDescent="0.35">
      <c r="AF1249"/>
      <c r="AG1249"/>
      <c r="AW1249"/>
    </row>
    <row r="1250" spans="32:49" x14ac:dyDescent="0.35">
      <c r="AF1250"/>
      <c r="AG1250"/>
      <c r="AW1250"/>
    </row>
    <row r="1251" spans="32:49" x14ac:dyDescent="0.35">
      <c r="AF1251"/>
      <c r="AG1251"/>
      <c r="AW1251"/>
    </row>
    <row r="1252" spans="32:49" x14ac:dyDescent="0.35">
      <c r="AF1252"/>
      <c r="AG1252"/>
      <c r="AW1252"/>
    </row>
    <row r="1253" spans="32:49" x14ac:dyDescent="0.35">
      <c r="AF1253"/>
      <c r="AG1253"/>
      <c r="AW1253"/>
    </row>
    <row r="1254" spans="32:49" x14ac:dyDescent="0.35">
      <c r="AF1254"/>
      <c r="AG1254"/>
      <c r="AW1254"/>
    </row>
    <row r="1255" spans="32:49" x14ac:dyDescent="0.35">
      <c r="AF1255"/>
      <c r="AG1255"/>
      <c r="AW1255"/>
    </row>
    <row r="1256" spans="32:49" x14ac:dyDescent="0.35">
      <c r="AF1256"/>
      <c r="AG1256"/>
      <c r="AW1256"/>
    </row>
    <row r="1257" spans="32:49" x14ac:dyDescent="0.35">
      <c r="AF1257"/>
      <c r="AG1257"/>
      <c r="AW1257"/>
    </row>
    <row r="1258" spans="32:49" x14ac:dyDescent="0.35">
      <c r="AF1258"/>
      <c r="AG1258"/>
      <c r="AW1258"/>
    </row>
    <row r="1259" spans="32:49" x14ac:dyDescent="0.35">
      <c r="AF1259"/>
      <c r="AG1259"/>
      <c r="AW1259"/>
    </row>
    <row r="1260" spans="32:49" x14ac:dyDescent="0.35">
      <c r="AF1260"/>
      <c r="AG1260"/>
      <c r="AW1260"/>
    </row>
    <row r="1261" spans="32:49" x14ac:dyDescent="0.35">
      <c r="AF1261"/>
      <c r="AG1261"/>
      <c r="AW1261"/>
    </row>
    <row r="1262" spans="32:49" x14ac:dyDescent="0.35">
      <c r="AF1262"/>
      <c r="AG1262"/>
      <c r="AW1262"/>
    </row>
    <row r="1263" spans="32:49" x14ac:dyDescent="0.35">
      <c r="AF1263"/>
      <c r="AG1263"/>
      <c r="AW1263"/>
    </row>
    <row r="1264" spans="32:49" x14ac:dyDescent="0.35">
      <c r="AF1264"/>
      <c r="AG1264"/>
      <c r="AW1264"/>
    </row>
    <row r="1265" spans="32:49" x14ac:dyDescent="0.35">
      <c r="AF1265"/>
      <c r="AG1265"/>
      <c r="AW1265"/>
    </row>
    <row r="1266" spans="32:49" x14ac:dyDescent="0.35">
      <c r="AF1266"/>
      <c r="AG1266"/>
      <c r="AW1266"/>
    </row>
    <row r="1267" spans="32:49" x14ac:dyDescent="0.35">
      <c r="AF1267"/>
      <c r="AG1267"/>
      <c r="AW1267"/>
    </row>
    <row r="1268" spans="32:49" x14ac:dyDescent="0.35">
      <c r="AF1268"/>
      <c r="AG1268"/>
      <c r="AW1268"/>
    </row>
    <row r="1269" spans="32:49" x14ac:dyDescent="0.35">
      <c r="AF1269"/>
      <c r="AG1269"/>
      <c r="AW1269"/>
    </row>
    <row r="1270" spans="32:49" x14ac:dyDescent="0.35">
      <c r="AF1270"/>
      <c r="AG1270"/>
      <c r="AW1270"/>
    </row>
    <row r="1271" spans="32:49" x14ac:dyDescent="0.35">
      <c r="AF1271"/>
      <c r="AG1271"/>
      <c r="AW1271"/>
    </row>
    <row r="1272" spans="32:49" x14ac:dyDescent="0.35">
      <c r="AF1272"/>
      <c r="AG1272"/>
      <c r="AW1272"/>
    </row>
    <row r="1273" spans="32:49" x14ac:dyDescent="0.35">
      <c r="AF1273"/>
      <c r="AG1273"/>
      <c r="AW1273"/>
    </row>
    <row r="1274" spans="32:49" x14ac:dyDescent="0.35">
      <c r="AF1274"/>
      <c r="AG1274"/>
      <c r="AW1274"/>
    </row>
    <row r="1275" spans="32:49" x14ac:dyDescent="0.35">
      <c r="AF1275"/>
      <c r="AG1275"/>
      <c r="AW1275"/>
    </row>
    <row r="1276" spans="32:49" x14ac:dyDescent="0.35">
      <c r="AF1276"/>
      <c r="AG1276"/>
      <c r="AW1276"/>
    </row>
    <row r="1277" spans="32:49" x14ac:dyDescent="0.35">
      <c r="AF1277"/>
      <c r="AG1277"/>
      <c r="AW1277"/>
    </row>
    <row r="1278" spans="32:49" x14ac:dyDescent="0.35">
      <c r="AF1278"/>
      <c r="AG1278"/>
    </row>
    <row r="1279" spans="32:49" x14ac:dyDescent="0.35">
      <c r="AF1279"/>
      <c r="AG1279"/>
    </row>
    <row r="1280" spans="32:49" x14ac:dyDescent="0.35">
      <c r="AF1280"/>
      <c r="AG1280"/>
    </row>
    <row r="1281" spans="32:33" x14ac:dyDescent="0.35">
      <c r="AF1281"/>
      <c r="AG1281"/>
    </row>
    <row r="1282" spans="32:33" x14ac:dyDescent="0.35">
      <c r="AF1282"/>
      <c r="AG1282"/>
    </row>
    <row r="1283" spans="32:33" x14ac:dyDescent="0.35">
      <c r="AF1283"/>
      <c r="AG1283"/>
    </row>
    <row r="1284" spans="32:33" x14ac:dyDescent="0.35">
      <c r="AF1284"/>
      <c r="AG1284"/>
    </row>
    <row r="1285" spans="32:33" x14ac:dyDescent="0.35">
      <c r="AF1285"/>
      <c r="AG1285"/>
    </row>
    <row r="1286" spans="32:33" x14ac:dyDescent="0.35">
      <c r="AF1286"/>
      <c r="AG1286"/>
    </row>
    <row r="1287" spans="32:33" x14ac:dyDescent="0.35">
      <c r="AF1287"/>
      <c r="AG1287"/>
    </row>
    <row r="1288" spans="32:33" x14ac:dyDescent="0.35">
      <c r="AF1288"/>
      <c r="AG1288"/>
    </row>
    <row r="1289" spans="32:33" x14ac:dyDescent="0.35">
      <c r="AF1289"/>
      <c r="AG1289"/>
    </row>
    <row r="1290" spans="32:33" x14ac:dyDescent="0.35">
      <c r="AF1290"/>
      <c r="AG1290"/>
    </row>
    <row r="1291" spans="32:33" x14ac:dyDescent="0.35">
      <c r="AF1291"/>
      <c r="AG1291"/>
    </row>
    <row r="1292" spans="32:33" x14ac:dyDescent="0.35">
      <c r="AF1292"/>
      <c r="AG1292"/>
    </row>
    <row r="1293" spans="32:33" x14ac:dyDescent="0.35">
      <c r="AF1293"/>
      <c r="AG1293"/>
    </row>
    <row r="1294" spans="32:33" x14ac:dyDescent="0.35">
      <c r="AF1294"/>
      <c r="AG1294"/>
    </row>
    <row r="1295" spans="32:33" x14ac:dyDescent="0.35">
      <c r="AF1295"/>
      <c r="AG1295"/>
    </row>
    <row r="1296" spans="32:33" x14ac:dyDescent="0.35">
      <c r="AF1296"/>
      <c r="AG1296"/>
    </row>
    <row r="1297" spans="32:33" x14ac:dyDescent="0.35">
      <c r="AF1297"/>
      <c r="AG1297"/>
    </row>
    <row r="1298" spans="32:33" x14ac:dyDescent="0.35">
      <c r="AF1298"/>
      <c r="AG1298"/>
    </row>
    <row r="1299" spans="32:33" x14ac:dyDescent="0.35">
      <c r="AF1299"/>
      <c r="AG1299"/>
    </row>
    <row r="1300" spans="32:33" x14ac:dyDescent="0.35">
      <c r="AF1300"/>
      <c r="AG1300"/>
    </row>
    <row r="1301" spans="32:33" x14ac:dyDescent="0.35">
      <c r="AF1301"/>
      <c r="AG1301"/>
    </row>
    <row r="1302" spans="32:33" x14ac:dyDescent="0.35">
      <c r="AF1302"/>
      <c r="AG1302"/>
    </row>
    <row r="1303" spans="32:33" x14ac:dyDescent="0.35">
      <c r="AF1303"/>
      <c r="AG1303"/>
    </row>
    <row r="1304" spans="32:33" x14ac:dyDescent="0.35">
      <c r="AF1304"/>
      <c r="AG1304"/>
    </row>
    <row r="1305" spans="32:33" x14ac:dyDescent="0.35">
      <c r="AF1305"/>
      <c r="AG1305"/>
    </row>
    <row r="1306" spans="32:33" x14ac:dyDescent="0.35">
      <c r="AF1306"/>
      <c r="AG1306"/>
    </row>
    <row r="1307" spans="32:33" x14ac:dyDescent="0.35">
      <c r="AF1307"/>
      <c r="AG1307"/>
    </row>
    <row r="1308" spans="32:33" x14ac:dyDescent="0.35">
      <c r="AF1308"/>
      <c r="AG1308"/>
    </row>
    <row r="1309" spans="32:33" x14ac:dyDescent="0.35">
      <c r="AF1309"/>
      <c r="AG1309"/>
    </row>
    <row r="1310" spans="32:33" x14ac:dyDescent="0.35">
      <c r="AF1310"/>
      <c r="AG1310"/>
    </row>
    <row r="1311" spans="32:33" x14ac:dyDescent="0.35">
      <c r="AF1311"/>
      <c r="AG1311"/>
    </row>
    <row r="1312" spans="32:33" x14ac:dyDescent="0.35">
      <c r="AF1312"/>
      <c r="AG1312"/>
    </row>
    <row r="1313" spans="32:33" x14ac:dyDescent="0.35">
      <c r="AF1313"/>
      <c r="AG1313"/>
    </row>
    <row r="1314" spans="32:33" x14ac:dyDescent="0.35">
      <c r="AF1314"/>
      <c r="AG1314"/>
    </row>
    <row r="1315" spans="32:33" x14ac:dyDescent="0.35">
      <c r="AF1315"/>
      <c r="AG1315"/>
    </row>
    <row r="1316" spans="32:33" x14ac:dyDescent="0.35">
      <c r="AF1316"/>
      <c r="AG1316"/>
    </row>
    <row r="1317" spans="32:33" x14ac:dyDescent="0.35">
      <c r="AF1317"/>
      <c r="AG1317"/>
    </row>
    <row r="1318" spans="32:33" x14ac:dyDescent="0.35">
      <c r="AF1318"/>
      <c r="AG1318"/>
    </row>
    <row r="1319" spans="32:33" x14ac:dyDescent="0.35">
      <c r="AF1319"/>
      <c r="AG1319"/>
    </row>
    <row r="1320" spans="32:33" x14ac:dyDescent="0.35">
      <c r="AF1320"/>
      <c r="AG1320"/>
    </row>
    <row r="1321" spans="32:33" x14ac:dyDescent="0.35">
      <c r="AF1321"/>
      <c r="AG1321"/>
    </row>
    <row r="1322" spans="32:33" x14ac:dyDescent="0.35">
      <c r="AF1322"/>
      <c r="AG1322"/>
    </row>
    <row r="1323" spans="32:33" x14ac:dyDescent="0.35">
      <c r="AF1323"/>
      <c r="AG1323"/>
    </row>
    <row r="1324" spans="32:33" x14ac:dyDescent="0.35">
      <c r="AF1324"/>
      <c r="AG1324"/>
    </row>
    <row r="1325" spans="32:33" x14ac:dyDescent="0.35">
      <c r="AF1325"/>
      <c r="AG1325"/>
    </row>
    <row r="1326" spans="32:33" x14ac:dyDescent="0.35">
      <c r="AF1326"/>
      <c r="AG1326"/>
    </row>
    <row r="1327" spans="32:33" x14ac:dyDescent="0.35">
      <c r="AF1327"/>
      <c r="AG1327"/>
    </row>
    <row r="1328" spans="32:33" x14ac:dyDescent="0.35">
      <c r="AF1328"/>
      <c r="AG1328"/>
    </row>
    <row r="1329" spans="32:33" x14ac:dyDescent="0.35">
      <c r="AF1329"/>
      <c r="AG1329"/>
    </row>
    <row r="1330" spans="32:33" x14ac:dyDescent="0.35">
      <c r="AF1330"/>
      <c r="AG1330"/>
    </row>
    <row r="1331" spans="32:33" x14ac:dyDescent="0.35">
      <c r="AF1331"/>
      <c r="AG1331"/>
    </row>
    <row r="1332" spans="32:33" x14ac:dyDescent="0.35">
      <c r="AF1332"/>
      <c r="AG1332"/>
    </row>
    <row r="1333" spans="32:33" x14ac:dyDescent="0.35">
      <c r="AF1333"/>
      <c r="AG1333"/>
    </row>
    <row r="1334" spans="32:33" x14ac:dyDescent="0.35">
      <c r="AF1334"/>
      <c r="AG1334"/>
    </row>
    <row r="1335" spans="32:33" x14ac:dyDescent="0.35">
      <c r="AF1335"/>
      <c r="AG1335"/>
    </row>
    <row r="1336" spans="32:33" x14ac:dyDescent="0.35">
      <c r="AF1336"/>
      <c r="AG1336"/>
    </row>
    <row r="1337" spans="32:33" x14ac:dyDescent="0.35">
      <c r="AF1337"/>
      <c r="AG1337"/>
    </row>
    <row r="1338" spans="32:33" x14ac:dyDescent="0.35">
      <c r="AF1338"/>
      <c r="AG1338"/>
    </row>
    <row r="1339" spans="32:33" x14ac:dyDescent="0.35">
      <c r="AF1339"/>
      <c r="AG1339"/>
    </row>
    <row r="1340" spans="32:33" x14ac:dyDescent="0.35">
      <c r="AF1340"/>
      <c r="AG1340"/>
    </row>
    <row r="1341" spans="32:33" x14ac:dyDescent="0.35">
      <c r="AF1341"/>
      <c r="AG1341"/>
    </row>
    <row r="1342" spans="32:33" x14ac:dyDescent="0.35">
      <c r="AF1342"/>
      <c r="AG1342"/>
    </row>
    <row r="1343" spans="32:33" x14ac:dyDescent="0.35">
      <c r="AF1343"/>
      <c r="AG1343"/>
    </row>
    <row r="1344" spans="32:33" x14ac:dyDescent="0.35">
      <c r="AF1344"/>
      <c r="AG1344"/>
    </row>
    <row r="1345" spans="32:33" x14ac:dyDescent="0.35">
      <c r="AF1345"/>
      <c r="AG1345"/>
    </row>
    <row r="1346" spans="32:33" x14ac:dyDescent="0.35">
      <c r="AF1346"/>
      <c r="AG1346"/>
    </row>
    <row r="1347" spans="32:33" x14ac:dyDescent="0.35">
      <c r="AF1347"/>
      <c r="AG1347"/>
    </row>
    <row r="1348" spans="32:33" x14ac:dyDescent="0.35">
      <c r="AF1348"/>
      <c r="AG1348"/>
    </row>
    <row r="1349" spans="32:33" x14ac:dyDescent="0.35">
      <c r="AF1349"/>
      <c r="AG1349"/>
    </row>
    <row r="1350" spans="32:33" x14ac:dyDescent="0.35">
      <c r="AF1350"/>
      <c r="AG1350"/>
    </row>
    <row r="1351" spans="32:33" x14ac:dyDescent="0.35">
      <c r="AF1351"/>
      <c r="AG1351"/>
    </row>
    <row r="1352" spans="32:33" x14ac:dyDescent="0.35">
      <c r="AF1352"/>
      <c r="AG1352"/>
    </row>
    <row r="1353" spans="32:33" x14ac:dyDescent="0.35">
      <c r="AF1353"/>
      <c r="AG1353"/>
    </row>
    <row r="1354" spans="32:33" x14ac:dyDescent="0.35">
      <c r="AF1354"/>
      <c r="AG1354"/>
    </row>
    <row r="1355" spans="32:33" x14ac:dyDescent="0.35">
      <c r="AF1355"/>
      <c r="AG1355"/>
    </row>
    <row r="1356" spans="32:33" x14ac:dyDescent="0.35">
      <c r="AF1356"/>
      <c r="AG1356"/>
    </row>
    <row r="1357" spans="32:33" x14ac:dyDescent="0.35">
      <c r="AF1357"/>
      <c r="AG1357"/>
    </row>
    <row r="1358" spans="32:33" x14ac:dyDescent="0.35">
      <c r="AF1358"/>
      <c r="AG1358"/>
    </row>
    <row r="1359" spans="32:33" x14ac:dyDescent="0.35">
      <c r="AF1359"/>
      <c r="AG1359"/>
    </row>
    <row r="1360" spans="32:33" x14ac:dyDescent="0.35">
      <c r="AF1360"/>
      <c r="AG1360"/>
    </row>
    <row r="1361" spans="32:33" x14ac:dyDescent="0.35">
      <c r="AF1361"/>
      <c r="AG1361"/>
    </row>
    <row r="1362" spans="32:33" x14ac:dyDescent="0.35">
      <c r="AF1362"/>
      <c r="AG1362"/>
    </row>
    <row r="1363" spans="32:33" x14ac:dyDescent="0.35">
      <c r="AF1363"/>
      <c r="AG1363"/>
    </row>
    <row r="1364" spans="32:33" x14ac:dyDescent="0.35">
      <c r="AF1364"/>
      <c r="AG1364"/>
    </row>
    <row r="1365" spans="32:33" x14ac:dyDescent="0.35">
      <c r="AF1365"/>
      <c r="AG1365"/>
    </row>
    <row r="1366" spans="32:33" x14ac:dyDescent="0.35">
      <c r="AF1366"/>
      <c r="AG1366"/>
    </row>
    <row r="1367" spans="32:33" x14ac:dyDescent="0.35">
      <c r="AF1367"/>
      <c r="AG1367"/>
    </row>
    <row r="1368" spans="32:33" x14ac:dyDescent="0.35">
      <c r="AF1368"/>
      <c r="AG1368"/>
    </row>
    <row r="1369" spans="32:33" x14ac:dyDescent="0.35">
      <c r="AF1369"/>
      <c r="AG1369"/>
    </row>
    <row r="1370" spans="32:33" x14ac:dyDescent="0.35">
      <c r="AF1370"/>
      <c r="AG1370"/>
    </row>
    <row r="1371" spans="32:33" x14ac:dyDescent="0.35">
      <c r="AF1371"/>
      <c r="AG1371"/>
    </row>
    <row r="1372" spans="32:33" x14ac:dyDescent="0.35">
      <c r="AF1372"/>
      <c r="AG1372"/>
    </row>
    <row r="1373" spans="32:33" x14ac:dyDescent="0.35">
      <c r="AF1373"/>
      <c r="AG1373"/>
    </row>
    <row r="1374" spans="32:33" x14ac:dyDescent="0.35">
      <c r="AF1374"/>
      <c r="AG1374"/>
    </row>
    <row r="1375" spans="32:33" x14ac:dyDescent="0.35">
      <c r="AF1375"/>
      <c r="AG1375"/>
    </row>
    <row r="1376" spans="32:33" x14ac:dyDescent="0.35">
      <c r="AF1376"/>
      <c r="AG1376"/>
    </row>
    <row r="1377" spans="32:33" x14ac:dyDescent="0.35">
      <c r="AF1377"/>
      <c r="AG1377"/>
    </row>
    <row r="1378" spans="32:33" x14ac:dyDescent="0.35">
      <c r="AF1378"/>
      <c r="AG1378"/>
    </row>
    <row r="1379" spans="32:33" x14ac:dyDescent="0.35">
      <c r="AF1379"/>
      <c r="AG1379"/>
    </row>
    <row r="1380" spans="32:33" x14ac:dyDescent="0.35">
      <c r="AF1380"/>
      <c r="AG1380"/>
    </row>
    <row r="1381" spans="32:33" x14ac:dyDescent="0.35">
      <c r="AF1381"/>
      <c r="AG1381"/>
    </row>
    <row r="1382" spans="32:33" x14ac:dyDescent="0.35">
      <c r="AF1382"/>
      <c r="AG1382"/>
    </row>
    <row r="1383" spans="32:33" x14ac:dyDescent="0.35">
      <c r="AF1383"/>
      <c r="AG1383"/>
    </row>
    <row r="1384" spans="32:33" x14ac:dyDescent="0.35">
      <c r="AF1384"/>
      <c r="AG1384"/>
    </row>
    <row r="1385" spans="32:33" x14ac:dyDescent="0.35">
      <c r="AF1385"/>
      <c r="AG1385"/>
    </row>
    <row r="1386" spans="32:33" x14ac:dyDescent="0.35">
      <c r="AF1386"/>
      <c r="AG1386"/>
    </row>
    <row r="1387" spans="32:33" x14ac:dyDescent="0.35">
      <c r="AF1387"/>
      <c r="AG1387"/>
    </row>
    <row r="1388" spans="32:33" x14ac:dyDescent="0.35">
      <c r="AF1388"/>
      <c r="AG1388"/>
    </row>
    <row r="1389" spans="32:33" x14ac:dyDescent="0.35">
      <c r="AF1389"/>
      <c r="AG1389"/>
    </row>
    <row r="1390" spans="32:33" x14ac:dyDescent="0.35">
      <c r="AF1390"/>
      <c r="AG1390"/>
    </row>
    <row r="1391" spans="32:33" x14ac:dyDescent="0.35">
      <c r="AF1391"/>
      <c r="AG1391"/>
    </row>
    <row r="1392" spans="32:33" x14ac:dyDescent="0.35">
      <c r="AF1392"/>
      <c r="AG1392"/>
    </row>
    <row r="1393" spans="32:33" x14ac:dyDescent="0.35">
      <c r="AF1393"/>
      <c r="AG1393"/>
    </row>
    <row r="1394" spans="32:33" x14ac:dyDescent="0.35">
      <c r="AF1394"/>
      <c r="AG1394"/>
    </row>
    <row r="1395" spans="32:33" x14ac:dyDescent="0.35">
      <c r="AF1395"/>
      <c r="AG1395"/>
    </row>
    <row r="1396" spans="32:33" x14ac:dyDescent="0.35">
      <c r="AF1396"/>
      <c r="AG1396"/>
    </row>
    <row r="1397" spans="32:33" x14ac:dyDescent="0.35">
      <c r="AF1397"/>
      <c r="AG1397"/>
    </row>
    <row r="1398" spans="32:33" x14ac:dyDescent="0.35">
      <c r="AF1398"/>
      <c r="AG1398"/>
    </row>
    <row r="1399" spans="32:33" x14ac:dyDescent="0.35">
      <c r="AF1399"/>
      <c r="AG1399"/>
    </row>
    <row r="1400" spans="32:33" x14ac:dyDescent="0.35">
      <c r="AF1400"/>
      <c r="AG1400"/>
    </row>
    <row r="1401" spans="32:33" x14ac:dyDescent="0.35">
      <c r="AF1401"/>
      <c r="AG1401"/>
    </row>
    <row r="1402" spans="32:33" x14ac:dyDescent="0.35">
      <c r="AF1402"/>
      <c r="AG1402"/>
    </row>
    <row r="1403" spans="32:33" x14ac:dyDescent="0.35">
      <c r="AF1403"/>
      <c r="AG1403"/>
    </row>
    <row r="1404" spans="32:33" x14ac:dyDescent="0.35">
      <c r="AF1404"/>
      <c r="AG1404"/>
    </row>
    <row r="1405" spans="32:33" x14ac:dyDescent="0.35">
      <c r="AF1405"/>
      <c r="AG1405"/>
    </row>
    <row r="1406" spans="32:33" x14ac:dyDescent="0.35">
      <c r="AF1406"/>
      <c r="AG1406"/>
    </row>
    <row r="1407" spans="32:33" x14ac:dyDescent="0.35">
      <c r="AF1407"/>
      <c r="AG1407"/>
    </row>
    <row r="1408" spans="32:33" x14ac:dyDescent="0.35">
      <c r="AF1408"/>
      <c r="AG1408"/>
    </row>
    <row r="1409" spans="32:33" x14ac:dyDescent="0.35">
      <c r="AF1409"/>
      <c r="AG1409"/>
    </row>
    <row r="1410" spans="32:33" x14ac:dyDescent="0.35">
      <c r="AF1410"/>
      <c r="AG1410"/>
    </row>
    <row r="1411" spans="32:33" x14ac:dyDescent="0.35">
      <c r="AF1411"/>
      <c r="AG1411"/>
    </row>
    <row r="1412" spans="32:33" x14ac:dyDescent="0.35">
      <c r="AF1412"/>
      <c r="AG1412"/>
    </row>
    <row r="1413" spans="32:33" x14ac:dyDescent="0.35">
      <c r="AF1413"/>
      <c r="AG1413"/>
    </row>
    <row r="1414" spans="32:33" x14ac:dyDescent="0.35">
      <c r="AF1414"/>
      <c r="AG1414"/>
    </row>
    <row r="1415" spans="32:33" x14ac:dyDescent="0.35">
      <c r="AF1415"/>
      <c r="AG1415"/>
    </row>
    <row r="1416" spans="32:33" x14ac:dyDescent="0.35">
      <c r="AF1416"/>
      <c r="AG1416"/>
    </row>
    <row r="1417" spans="32:33" x14ac:dyDescent="0.35">
      <c r="AF1417"/>
      <c r="AG1417"/>
    </row>
    <row r="1418" spans="32:33" x14ac:dyDescent="0.35">
      <c r="AF1418"/>
      <c r="AG1418"/>
    </row>
    <row r="1419" spans="32:33" x14ac:dyDescent="0.35">
      <c r="AF1419"/>
      <c r="AG1419"/>
    </row>
    <row r="1420" spans="32:33" x14ac:dyDescent="0.35">
      <c r="AF1420"/>
      <c r="AG1420"/>
    </row>
    <row r="1421" spans="32:33" x14ac:dyDescent="0.35">
      <c r="AF1421"/>
      <c r="AG1421"/>
    </row>
    <row r="1422" spans="32:33" x14ac:dyDescent="0.35">
      <c r="AF1422"/>
      <c r="AG1422"/>
    </row>
    <row r="1423" spans="32:33" x14ac:dyDescent="0.35">
      <c r="AF1423"/>
      <c r="AG1423"/>
    </row>
    <row r="1424" spans="32:33" x14ac:dyDescent="0.35">
      <c r="AF1424"/>
      <c r="AG1424"/>
    </row>
    <row r="1425" spans="32:33" x14ac:dyDescent="0.35">
      <c r="AF1425"/>
      <c r="AG1425"/>
    </row>
    <row r="1426" spans="32:33" x14ac:dyDescent="0.35">
      <c r="AF1426"/>
      <c r="AG1426"/>
    </row>
    <row r="1427" spans="32:33" x14ac:dyDescent="0.35">
      <c r="AF1427"/>
      <c r="AG1427"/>
    </row>
    <row r="1428" spans="32:33" x14ac:dyDescent="0.35">
      <c r="AF1428"/>
      <c r="AG1428"/>
    </row>
    <row r="1429" spans="32:33" x14ac:dyDescent="0.35">
      <c r="AF1429"/>
      <c r="AG1429"/>
    </row>
    <row r="1430" spans="32:33" x14ac:dyDescent="0.35">
      <c r="AF1430"/>
      <c r="AG1430"/>
    </row>
    <row r="1431" spans="32:33" x14ac:dyDescent="0.35">
      <c r="AF1431"/>
      <c r="AG1431"/>
    </row>
    <row r="1432" spans="32:33" x14ac:dyDescent="0.35">
      <c r="AF1432"/>
      <c r="AG1432"/>
    </row>
    <row r="1433" spans="32:33" x14ac:dyDescent="0.35">
      <c r="AF1433"/>
      <c r="AG1433"/>
    </row>
    <row r="1434" spans="32:33" x14ac:dyDescent="0.35">
      <c r="AF1434"/>
      <c r="AG1434"/>
    </row>
    <row r="1435" spans="32:33" x14ac:dyDescent="0.35">
      <c r="AF1435"/>
      <c r="AG1435"/>
    </row>
    <row r="1436" spans="32:33" x14ac:dyDescent="0.35">
      <c r="AF1436"/>
      <c r="AG1436"/>
    </row>
    <row r="1437" spans="32:33" x14ac:dyDescent="0.35">
      <c r="AF1437"/>
      <c r="AG1437"/>
    </row>
    <row r="1438" spans="32:33" x14ac:dyDescent="0.35">
      <c r="AF1438"/>
      <c r="AG1438"/>
    </row>
    <row r="1439" spans="32:33" x14ac:dyDescent="0.35">
      <c r="AF1439"/>
      <c r="AG1439"/>
    </row>
    <row r="1440" spans="32:33" x14ac:dyDescent="0.35">
      <c r="AF1440"/>
      <c r="AG1440"/>
    </row>
    <row r="1441" spans="32:33" x14ac:dyDescent="0.35">
      <c r="AF1441"/>
      <c r="AG1441"/>
    </row>
    <row r="1442" spans="32:33" x14ac:dyDescent="0.35">
      <c r="AF1442"/>
      <c r="AG1442"/>
    </row>
    <row r="1443" spans="32:33" x14ac:dyDescent="0.35">
      <c r="AF1443"/>
      <c r="AG1443"/>
    </row>
    <row r="1444" spans="32:33" x14ac:dyDescent="0.35">
      <c r="AF1444"/>
      <c r="AG1444"/>
    </row>
    <row r="1445" spans="32:33" x14ac:dyDescent="0.35">
      <c r="AF1445"/>
      <c r="AG1445"/>
    </row>
    <row r="1446" spans="32:33" x14ac:dyDescent="0.35">
      <c r="AF1446"/>
      <c r="AG1446"/>
    </row>
    <row r="1447" spans="32:33" x14ac:dyDescent="0.35">
      <c r="AF1447"/>
      <c r="AG1447"/>
    </row>
    <row r="1448" spans="32:33" x14ac:dyDescent="0.35">
      <c r="AF1448"/>
      <c r="AG1448"/>
    </row>
    <row r="1449" spans="32:33" x14ac:dyDescent="0.35">
      <c r="AF1449"/>
      <c r="AG1449"/>
    </row>
    <row r="1450" spans="32:33" x14ac:dyDescent="0.35">
      <c r="AF1450"/>
      <c r="AG1450"/>
    </row>
    <row r="1451" spans="32:33" x14ac:dyDescent="0.35">
      <c r="AF1451"/>
      <c r="AG1451"/>
    </row>
    <row r="1452" spans="32:33" x14ac:dyDescent="0.35">
      <c r="AF1452"/>
      <c r="AG1452"/>
    </row>
    <row r="1453" spans="32:33" x14ac:dyDescent="0.35">
      <c r="AF1453"/>
      <c r="AG1453"/>
    </row>
    <row r="1454" spans="32:33" x14ac:dyDescent="0.35">
      <c r="AF1454"/>
      <c r="AG1454"/>
    </row>
    <row r="1455" spans="32:33" x14ac:dyDescent="0.35">
      <c r="AF1455"/>
      <c r="AG1455"/>
    </row>
    <row r="1456" spans="32:33" x14ac:dyDescent="0.35">
      <c r="AF1456"/>
      <c r="AG1456"/>
    </row>
    <row r="1457" spans="32:33" x14ac:dyDescent="0.35">
      <c r="AF1457"/>
      <c r="AG1457"/>
    </row>
    <row r="1458" spans="32:33" x14ac:dyDescent="0.35">
      <c r="AF1458"/>
      <c r="AG1458"/>
    </row>
    <row r="1459" spans="32:33" x14ac:dyDescent="0.35">
      <c r="AF1459"/>
      <c r="AG1459"/>
    </row>
    <row r="1460" spans="32:33" x14ac:dyDescent="0.35">
      <c r="AF1460"/>
      <c r="AG1460"/>
    </row>
    <row r="1461" spans="32:33" x14ac:dyDescent="0.35">
      <c r="AF1461"/>
      <c r="AG1461"/>
    </row>
    <row r="1462" spans="32:33" x14ac:dyDescent="0.35">
      <c r="AF1462"/>
      <c r="AG1462"/>
    </row>
    <row r="1463" spans="32:33" x14ac:dyDescent="0.35">
      <c r="AF1463"/>
      <c r="AG1463"/>
    </row>
    <row r="1464" spans="32:33" x14ac:dyDescent="0.35">
      <c r="AF1464"/>
      <c r="AG1464"/>
    </row>
    <row r="1465" spans="32:33" x14ac:dyDescent="0.35">
      <c r="AF1465"/>
      <c r="AG1465"/>
    </row>
    <row r="1466" spans="32:33" x14ac:dyDescent="0.35">
      <c r="AF1466"/>
      <c r="AG1466"/>
    </row>
    <row r="1467" spans="32:33" x14ac:dyDescent="0.35">
      <c r="AF1467"/>
      <c r="AG1467"/>
    </row>
    <row r="1468" spans="32:33" x14ac:dyDescent="0.35">
      <c r="AF1468"/>
      <c r="AG1468"/>
    </row>
    <row r="1469" spans="32:33" x14ac:dyDescent="0.35">
      <c r="AF1469"/>
      <c r="AG1469"/>
    </row>
    <row r="1470" spans="32:33" x14ac:dyDescent="0.35">
      <c r="AF1470"/>
      <c r="AG1470"/>
    </row>
    <row r="1471" spans="32:33" x14ac:dyDescent="0.35">
      <c r="AF1471"/>
      <c r="AG1471"/>
    </row>
    <row r="1472" spans="32:33" x14ac:dyDescent="0.35">
      <c r="AF1472"/>
      <c r="AG1472"/>
    </row>
    <row r="1473" spans="32:33" x14ac:dyDescent="0.35">
      <c r="AF1473"/>
      <c r="AG1473"/>
    </row>
    <row r="1474" spans="32:33" x14ac:dyDescent="0.35">
      <c r="AF1474"/>
      <c r="AG1474"/>
    </row>
    <row r="1475" spans="32:33" x14ac:dyDescent="0.35">
      <c r="AF1475"/>
      <c r="AG1475"/>
    </row>
    <row r="1476" spans="32:33" x14ac:dyDescent="0.35">
      <c r="AF1476"/>
      <c r="AG1476"/>
    </row>
    <row r="1477" spans="32:33" x14ac:dyDescent="0.35">
      <c r="AF1477"/>
      <c r="AG1477"/>
    </row>
    <row r="1478" spans="32:33" x14ac:dyDescent="0.35">
      <c r="AF1478"/>
      <c r="AG1478"/>
    </row>
    <row r="1479" spans="32:33" x14ac:dyDescent="0.35">
      <c r="AF1479"/>
      <c r="AG1479"/>
    </row>
    <row r="1480" spans="32:33" x14ac:dyDescent="0.35">
      <c r="AF1480"/>
      <c r="AG1480"/>
    </row>
    <row r="1481" spans="32:33" x14ac:dyDescent="0.35">
      <c r="AF1481"/>
      <c r="AG1481"/>
    </row>
    <row r="1482" spans="32:33" x14ac:dyDescent="0.35">
      <c r="AF1482"/>
      <c r="AG1482"/>
    </row>
    <row r="1483" spans="32:33" x14ac:dyDescent="0.35">
      <c r="AF1483"/>
      <c r="AG1483"/>
    </row>
    <row r="1484" spans="32:33" x14ac:dyDescent="0.35">
      <c r="AF1484"/>
      <c r="AG1484"/>
    </row>
    <row r="1485" spans="32:33" x14ac:dyDescent="0.35">
      <c r="AF1485"/>
      <c r="AG1485"/>
    </row>
    <row r="1486" spans="32:33" x14ac:dyDescent="0.35">
      <c r="AF1486"/>
      <c r="AG1486"/>
    </row>
    <row r="1487" spans="32:33" x14ac:dyDescent="0.35">
      <c r="AF1487"/>
      <c r="AG1487"/>
    </row>
    <row r="1488" spans="32:33" x14ac:dyDescent="0.35">
      <c r="AF1488"/>
      <c r="AG1488"/>
    </row>
    <row r="1489" spans="32:33" x14ac:dyDescent="0.35">
      <c r="AF1489"/>
      <c r="AG1489"/>
    </row>
    <row r="1490" spans="32:33" x14ac:dyDescent="0.35">
      <c r="AF1490"/>
      <c r="AG1490"/>
    </row>
    <row r="1491" spans="32:33" x14ac:dyDescent="0.35">
      <c r="AF1491"/>
      <c r="AG1491"/>
    </row>
    <row r="1492" spans="32:33" x14ac:dyDescent="0.35">
      <c r="AF1492"/>
      <c r="AG1492"/>
    </row>
    <row r="1493" spans="32:33" x14ac:dyDescent="0.35">
      <c r="AF1493"/>
      <c r="AG1493"/>
    </row>
    <row r="1494" spans="32:33" x14ac:dyDescent="0.35">
      <c r="AF1494"/>
      <c r="AG1494"/>
    </row>
    <row r="1495" spans="32:33" x14ac:dyDescent="0.35">
      <c r="AF1495"/>
      <c r="AG1495"/>
    </row>
    <row r="1496" spans="32:33" x14ac:dyDescent="0.35">
      <c r="AF1496"/>
      <c r="AG1496"/>
    </row>
    <row r="1497" spans="32:33" x14ac:dyDescent="0.35">
      <c r="AF1497"/>
      <c r="AG1497"/>
    </row>
    <row r="1498" spans="32:33" x14ac:dyDescent="0.35">
      <c r="AF1498"/>
      <c r="AG1498"/>
    </row>
    <row r="1499" spans="32:33" x14ac:dyDescent="0.35">
      <c r="AF1499"/>
      <c r="AG1499"/>
    </row>
    <row r="1500" spans="32:33" x14ac:dyDescent="0.35">
      <c r="AF1500"/>
      <c r="AG1500"/>
    </row>
    <row r="1501" spans="32:33" x14ac:dyDescent="0.35">
      <c r="AF1501"/>
      <c r="AG1501"/>
    </row>
    <row r="1502" spans="32:33" x14ac:dyDescent="0.35">
      <c r="AF1502"/>
      <c r="AG1502"/>
    </row>
    <row r="1503" spans="32:33" x14ac:dyDescent="0.35">
      <c r="AF1503"/>
      <c r="AG1503"/>
    </row>
    <row r="1504" spans="32:33" x14ac:dyDescent="0.35">
      <c r="AF1504"/>
      <c r="AG1504"/>
    </row>
    <row r="1505" spans="32:33" x14ac:dyDescent="0.35">
      <c r="AF1505"/>
      <c r="AG1505"/>
    </row>
    <row r="1506" spans="32:33" x14ac:dyDescent="0.35">
      <c r="AF1506"/>
      <c r="AG1506"/>
    </row>
    <row r="1507" spans="32:33" x14ac:dyDescent="0.35">
      <c r="AF1507"/>
      <c r="AG1507"/>
    </row>
    <row r="1508" spans="32:33" x14ac:dyDescent="0.35">
      <c r="AF1508"/>
      <c r="AG1508"/>
    </row>
    <row r="1509" spans="32:33" x14ac:dyDescent="0.35">
      <c r="AF1509"/>
      <c r="AG1509"/>
    </row>
    <row r="1510" spans="32:33" x14ac:dyDescent="0.35">
      <c r="AF1510"/>
      <c r="AG1510"/>
    </row>
    <row r="1511" spans="32:33" x14ac:dyDescent="0.35">
      <c r="AF1511"/>
      <c r="AG1511"/>
    </row>
    <row r="1512" spans="32:33" x14ac:dyDescent="0.35">
      <c r="AF1512"/>
      <c r="AG1512"/>
    </row>
    <row r="1513" spans="32:33" x14ac:dyDescent="0.35">
      <c r="AF1513"/>
      <c r="AG1513"/>
    </row>
    <row r="1514" spans="32:33" x14ac:dyDescent="0.35">
      <c r="AF1514"/>
      <c r="AG1514"/>
    </row>
    <row r="1515" spans="32:33" x14ac:dyDescent="0.35">
      <c r="AF1515"/>
      <c r="AG1515"/>
    </row>
    <row r="1516" spans="32:33" x14ac:dyDescent="0.35">
      <c r="AF1516"/>
      <c r="AG1516"/>
    </row>
    <row r="1517" spans="32:33" x14ac:dyDescent="0.35">
      <c r="AF1517"/>
      <c r="AG1517"/>
    </row>
    <row r="1518" spans="32:33" x14ac:dyDescent="0.35">
      <c r="AF1518"/>
      <c r="AG1518"/>
    </row>
    <row r="1519" spans="32:33" x14ac:dyDescent="0.35">
      <c r="AF1519"/>
      <c r="AG1519"/>
    </row>
    <row r="1520" spans="32:33" x14ac:dyDescent="0.35">
      <c r="AF1520"/>
      <c r="AG1520"/>
    </row>
    <row r="1521" spans="32:33" x14ac:dyDescent="0.35">
      <c r="AF1521"/>
      <c r="AG1521"/>
    </row>
    <row r="1522" spans="32:33" x14ac:dyDescent="0.35">
      <c r="AF1522"/>
      <c r="AG1522"/>
    </row>
    <row r="1523" spans="32:33" x14ac:dyDescent="0.35">
      <c r="AF1523"/>
      <c r="AG1523"/>
    </row>
    <row r="1524" spans="32:33" x14ac:dyDescent="0.35">
      <c r="AF1524"/>
      <c r="AG1524"/>
    </row>
    <row r="1525" spans="32:33" x14ac:dyDescent="0.35">
      <c r="AF1525"/>
      <c r="AG1525"/>
    </row>
    <row r="1526" spans="32:33" x14ac:dyDescent="0.35">
      <c r="AF1526"/>
      <c r="AG1526"/>
    </row>
    <row r="1527" spans="32:33" x14ac:dyDescent="0.35">
      <c r="AF1527"/>
      <c r="AG1527"/>
    </row>
    <row r="1528" spans="32:33" x14ac:dyDescent="0.35">
      <c r="AF1528"/>
      <c r="AG1528"/>
    </row>
    <row r="1529" spans="32:33" x14ac:dyDescent="0.35">
      <c r="AF1529"/>
      <c r="AG1529"/>
    </row>
    <row r="1530" spans="32:33" x14ac:dyDescent="0.35">
      <c r="AF1530"/>
      <c r="AG1530"/>
    </row>
    <row r="1531" spans="32:33" x14ac:dyDescent="0.35">
      <c r="AF1531"/>
      <c r="AG1531"/>
    </row>
    <row r="1532" spans="32:33" x14ac:dyDescent="0.35">
      <c r="AF1532"/>
      <c r="AG1532"/>
    </row>
    <row r="1533" spans="32:33" x14ac:dyDescent="0.35">
      <c r="AF1533"/>
      <c r="AG1533"/>
    </row>
    <row r="1534" spans="32:33" x14ac:dyDescent="0.35">
      <c r="AF1534"/>
      <c r="AG1534"/>
    </row>
    <row r="1535" spans="32:33" x14ac:dyDescent="0.35">
      <c r="AF1535"/>
      <c r="AG1535"/>
    </row>
    <row r="1536" spans="32:33" x14ac:dyDescent="0.35">
      <c r="AF1536"/>
      <c r="AG1536"/>
    </row>
    <row r="1537" spans="32:33" x14ac:dyDescent="0.35">
      <c r="AF1537"/>
      <c r="AG1537"/>
    </row>
    <row r="1538" spans="32:33" x14ac:dyDescent="0.35">
      <c r="AF1538"/>
      <c r="AG1538"/>
    </row>
    <row r="1539" spans="32:33" x14ac:dyDescent="0.35">
      <c r="AF1539"/>
      <c r="AG1539"/>
    </row>
    <row r="1540" spans="32:33" x14ac:dyDescent="0.35">
      <c r="AF1540"/>
      <c r="AG1540"/>
    </row>
    <row r="1541" spans="32:33" x14ac:dyDescent="0.35">
      <c r="AF1541"/>
      <c r="AG1541"/>
    </row>
    <row r="1542" spans="32:33" x14ac:dyDescent="0.35">
      <c r="AF1542"/>
      <c r="AG1542"/>
    </row>
    <row r="1543" spans="32:33" x14ac:dyDescent="0.35">
      <c r="AF1543"/>
      <c r="AG1543"/>
    </row>
    <row r="1544" spans="32:33" x14ac:dyDescent="0.35">
      <c r="AF1544"/>
      <c r="AG1544"/>
    </row>
    <row r="1545" spans="32:33" x14ac:dyDescent="0.35">
      <c r="AF1545"/>
      <c r="AG1545"/>
    </row>
    <row r="1546" spans="32:33" x14ac:dyDescent="0.35">
      <c r="AF1546"/>
      <c r="AG1546"/>
    </row>
    <row r="1547" spans="32:33" x14ac:dyDescent="0.35">
      <c r="AF1547"/>
      <c r="AG1547"/>
    </row>
    <row r="1548" spans="32:33" x14ac:dyDescent="0.35">
      <c r="AF1548"/>
      <c r="AG1548"/>
    </row>
    <row r="1549" spans="32:33" x14ac:dyDescent="0.35">
      <c r="AF1549"/>
      <c r="AG1549"/>
    </row>
    <row r="1550" spans="32:33" x14ac:dyDescent="0.35">
      <c r="AF1550"/>
      <c r="AG1550"/>
    </row>
    <row r="1551" spans="32:33" x14ac:dyDescent="0.35">
      <c r="AF1551"/>
      <c r="AG1551"/>
    </row>
    <row r="1552" spans="32:33" x14ac:dyDescent="0.35">
      <c r="AF1552"/>
      <c r="AG1552"/>
    </row>
    <row r="1553" spans="32:33" x14ac:dyDescent="0.35">
      <c r="AF1553"/>
      <c r="AG1553"/>
    </row>
    <row r="1554" spans="32:33" x14ac:dyDescent="0.35">
      <c r="AF1554"/>
      <c r="AG1554"/>
    </row>
    <row r="1555" spans="32:33" x14ac:dyDescent="0.35">
      <c r="AF1555"/>
      <c r="AG1555"/>
    </row>
    <row r="1556" spans="32:33" x14ac:dyDescent="0.35">
      <c r="AF1556"/>
      <c r="AG1556"/>
    </row>
    <row r="1557" spans="32:33" x14ac:dyDescent="0.35">
      <c r="AF1557"/>
      <c r="AG1557"/>
    </row>
    <row r="1558" spans="32:33" x14ac:dyDescent="0.35">
      <c r="AF1558"/>
      <c r="AG1558"/>
    </row>
    <row r="1559" spans="32:33" x14ac:dyDescent="0.35">
      <c r="AF1559"/>
      <c r="AG1559"/>
    </row>
    <row r="1560" spans="32:33" x14ac:dyDescent="0.35">
      <c r="AF1560"/>
      <c r="AG1560"/>
    </row>
    <row r="1561" spans="32:33" x14ac:dyDescent="0.35">
      <c r="AF1561"/>
      <c r="AG1561"/>
    </row>
    <row r="1562" spans="32:33" x14ac:dyDescent="0.35">
      <c r="AF1562"/>
      <c r="AG1562"/>
    </row>
    <row r="1563" spans="32:33" x14ac:dyDescent="0.35">
      <c r="AF1563"/>
      <c r="AG1563"/>
    </row>
    <row r="1564" spans="32:33" x14ac:dyDescent="0.35">
      <c r="AF1564"/>
      <c r="AG1564"/>
    </row>
    <row r="1565" spans="32:33" x14ac:dyDescent="0.35">
      <c r="AF1565"/>
      <c r="AG1565"/>
    </row>
    <row r="1566" spans="32:33" x14ac:dyDescent="0.35">
      <c r="AF1566"/>
      <c r="AG1566"/>
    </row>
    <row r="1567" spans="32:33" x14ac:dyDescent="0.35">
      <c r="AF1567"/>
      <c r="AG1567"/>
    </row>
    <row r="1568" spans="32:33" x14ac:dyDescent="0.35">
      <c r="AF1568"/>
      <c r="AG1568"/>
    </row>
    <row r="1569" spans="32:33" x14ac:dyDescent="0.35">
      <c r="AF1569"/>
      <c r="AG1569"/>
    </row>
    <row r="1570" spans="32:33" x14ac:dyDescent="0.35">
      <c r="AF1570"/>
      <c r="AG1570"/>
    </row>
    <row r="1571" spans="32:33" x14ac:dyDescent="0.35">
      <c r="AF1571"/>
      <c r="AG1571"/>
    </row>
    <row r="1572" spans="32:33" x14ac:dyDescent="0.35">
      <c r="AF1572"/>
      <c r="AG1572"/>
    </row>
    <row r="1573" spans="32:33" x14ac:dyDescent="0.35">
      <c r="AF1573"/>
      <c r="AG1573"/>
    </row>
    <row r="1574" spans="32:33" x14ac:dyDescent="0.35">
      <c r="AF1574"/>
      <c r="AG1574"/>
    </row>
    <row r="1575" spans="32:33" x14ac:dyDescent="0.35">
      <c r="AF1575"/>
      <c r="AG1575"/>
    </row>
    <row r="1576" spans="32:33" x14ac:dyDescent="0.35">
      <c r="AF1576"/>
      <c r="AG1576"/>
    </row>
    <row r="1577" spans="32:33" x14ac:dyDescent="0.35">
      <c r="AF1577"/>
      <c r="AG1577"/>
    </row>
    <row r="1578" spans="32:33" x14ac:dyDescent="0.35">
      <c r="AF1578"/>
      <c r="AG1578"/>
    </row>
    <row r="1579" spans="32:33" x14ac:dyDescent="0.35">
      <c r="AF1579"/>
      <c r="AG1579"/>
    </row>
    <row r="1580" spans="32:33" x14ac:dyDescent="0.35">
      <c r="AF1580"/>
      <c r="AG1580"/>
    </row>
    <row r="1581" spans="32:33" x14ac:dyDescent="0.35">
      <c r="AF1581"/>
      <c r="AG1581"/>
    </row>
    <row r="1582" spans="32:33" x14ac:dyDescent="0.35">
      <c r="AF1582"/>
      <c r="AG1582"/>
    </row>
    <row r="1583" spans="32:33" x14ac:dyDescent="0.35">
      <c r="AF1583"/>
      <c r="AG1583"/>
    </row>
    <row r="1584" spans="32:33" x14ac:dyDescent="0.35">
      <c r="AF1584"/>
      <c r="AG1584"/>
    </row>
    <row r="1585" spans="32:33" x14ac:dyDescent="0.35">
      <c r="AF1585"/>
      <c r="AG1585"/>
    </row>
    <row r="1586" spans="32:33" x14ac:dyDescent="0.35">
      <c r="AF1586"/>
      <c r="AG1586"/>
    </row>
    <row r="1587" spans="32:33" x14ac:dyDescent="0.35">
      <c r="AF1587"/>
      <c r="AG1587"/>
    </row>
    <row r="1588" spans="32:33" x14ac:dyDescent="0.35">
      <c r="AF1588"/>
      <c r="AG1588"/>
    </row>
    <row r="1589" spans="32:33" x14ac:dyDescent="0.35">
      <c r="AF1589"/>
      <c r="AG1589"/>
    </row>
    <row r="1590" spans="32:33" x14ac:dyDescent="0.35">
      <c r="AF1590"/>
      <c r="AG1590"/>
    </row>
    <row r="1591" spans="32:33" x14ac:dyDescent="0.35">
      <c r="AF1591"/>
      <c r="AG1591"/>
    </row>
    <row r="1592" spans="32:33" x14ac:dyDescent="0.35">
      <c r="AF1592"/>
      <c r="AG1592"/>
    </row>
    <row r="1593" spans="32:33" x14ac:dyDescent="0.35">
      <c r="AF1593"/>
      <c r="AG1593"/>
    </row>
    <row r="1594" spans="32:33" x14ac:dyDescent="0.35">
      <c r="AF1594"/>
      <c r="AG1594"/>
    </row>
    <row r="1595" spans="32:33" x14ac:dyDescent="0.35">
      <c r="AF1595"/>
      <c r="AG1595"/>
    </row>
    <row r="1596" spans="32:33" x14ac:dyDescent="0.35">
      <c r="AF1596"/>
      <c r="AG1596"/>
    </row>
    <row r="1597" spans="32:33" x14ac:dyDescent="0.35">
      <c r="AF1597"/>
      <c r="AG1597"/>
    </row>
    <row r="1598" spans="32:33" x14ac:dyDescent="0.35">
      <c r="AF1598"/>
      <c r="AG1598"/>
    </row>
    <row r="1599" spans="32:33" x14ac:dyDescent="0.35">
      <c r="AF1599"/>
      <c r="AG1599"/>
    </row>
    <row r="1600" spans="32:33" x14ac:dyDescent="0.35">
      <c r="AF1600"/>
      <c r="AG1600"/>
    </row>
    <row r="1601" spans="32:33" x14ac:dyDescent="0.35">
      <c r="AF1601"/>
      <c r="AG1601"/>
    </row>
    <row r="1602" spans="32:33" x14ac:dyDescent="0.35">
      <c r="AF1602"/>
      <c r="AG1602"/>
    </row>
    <row r="1603" spans="32:33" x14ac:dyDescent="0.35">
      <c r="AF1603"/>
      <c r="AG1603"/>
    </row>
    <row r="1604" spans="32:33" x14ac:dyDescent="0.35">
      <c r="AF1604"/>
      <c r="AG1604"/>
    </row>
    <row r="1605" spans="32:33" x14ac:dyDescent="0.35">
      <c r="AF1605"/>
      <c r="AG1605"/>
    </row>
    <row r="1606" spans="32:33" x14ac:dyDescent="0.35">
      <c r="AF1606"/>
      <c r="AG1606"/>
    </row>
    <row r="1607" spans="32:33" x14ac:dyDescent="0.35">
      <c r="AF1607"/>
      <c r="AG1607"/>
    </row>
    <row r="1608" spans="32:33" x14ac:dyDescent="0.35">
      <c r="AF1608"/>
      <c r="AG1608"/>
    </row>
    <row r="1609" spans="32:33" x14ac:dyDescent="0.35">
      <c r="AF1609"/>
      <c r="AG1609"/>
    </row>
    <row r="1610" spans="32:33" x14ac:dyDescent="0.35">
      <c r="AF1610"/>
      <c r="AG1610"/>
    </row>
    <row r="1611" spans="32:33" x14ac:dyDescent="0.35">
      <c r="AF1611"/>
      <c r="AG1611"/>
    </row>
    <row r="1612" spans="32:33" x14ac:dyDescent="0.35">
      <c r="AF1612"/>
      <c r="AG1612"/>
    </row>
    <row r="1613" spans="32:33" x14ac:dyDescent="0.35">
      <c r="AF1613"/>
      <c r="AG1613"/>
    </row>
    <row r="1614" spans="32:33" x14ac:dyDescent="0.35">
      <c r="AF1614"/>
      <c r="AG1614"/>
    </row>
    <row r="1615" spans="32:33" x14ac:dyDescent="0.35">
      <c r="AF1615"/>
      <c r="AG1615"/>
    </row>
    <row r="1616" spans="32:33" x14ac:dyDescent="0.35">
      <c r="AF1616"/>
      <c r="AG1616"/>
    </row>
    <row r="1617" spans="32:33" x14ac:dyDescent="0.35">
      <c r="AF1617"/>
      <c r="AG1617"/>
    </row>
    <row r="1618" spans="32:33" x14ac:dyDescent="0.35">
      <c r="AF1618"/>
      <c r="AG1618"/>
    </row>
    <row r="1619" spans="32:33" x14ac:dyDescent="0.35">
      <c r="AF1619"/>
      <c r="AG1619"/>
    </row>
    <row r="1620" spans="32:33" x14ac:dyDescent="0.35">
      <c r="AF1620"/>
      <c r="AG1620"/>
    </row>
    <row r="1621" spans="32:33" x14ac:dyDescent="0.35">
      <c r="AF1621"/>
      <c r="AG1621"/>
    </row>
    <row r="1622" spans="32:33" x14ac:dyDescent="0.35">
      <c r="AF1622"/>
      <c r="AG1622"/>
    </row>
    <row r="1623" spans="32:33" x14ac:dyDescent="0.35">
      <c r="AF1623"/>
      <c r="AG1623"/>
    </row>
    <row r="1624" spans="32:33" x14ac:dyDescent="0.35">
      <c r="AF1624"/>
      <c r="AG1624"/>
    </row>
    <row r="1625" spans="32:33" x14ac:dyDescent="0.35">
      <c r="AF1625"/>
      <c r="AG1625"/>
    </row>
    <row r="1626" spans="32:33" x14ac:dyDescent="0.35">
      <c r="AF1626"/>
      <c r="AG1626"/>
    </row>
    <row r="1627" spans="32:33" x14ac:dyDescent="0.35">
      <c r="AF1627"/>
      <c r="AG1627"/>
    </row>
    <row r="1628" spans="32:33" x14ac:dyDescent="0.35">
      <c r="AF1628"/>
      <c r="AG1628"/>
    </row>
    <row r="1629" spans="32:33" x14ac:dyDescent="0.35">
      <c r="AF1629"/>
      <c r="AG1629"/>
    </row>
    <row r="1630" spans="32:33" x14ac:dyDescent="0.35">
      <c r="AF1630"/>
      <c r="AG1630"/>
    </row>
    <row r="1631" spans="32:33" x14ac:dyDescent="0.35">
      <c r="AF1631"/>
      <c r="AG1631"/>
    </row>
    <row r="1632" spans="32:33" x14ac:dyDescent="0.35">
      <c r="AF1632"/>
      <c r="AG1632"/>
    </row>
    <row r="1633" spans="32:33" x14ac:dyDescent="0.35">
      <c r="AF1633"/>
      <c r="AG1633"/>
    </row>
    <row r="1634" spans="32:33" x14ac:dyDescent="0.35">
      <c r="AF1634"/>
      <c r="AG1634"/>
    </row>
    <row r="1635" spans="32:33" x14ac:dyDescent="0.35">
      <c r="AF1635"/>
      <c r="AG1635"/>
    </row>
    <row r="1636" spans="32:33" x14ac:dyDescent="0.35">
      <c r="AF1636"/>
      <c r="AG1636"/>
    </row>
    <row r="1637" spans="32:33" x14ac:dyDescent="0.35">
      <c r="AF1637"/>
      <c r="AG1637"/>
    </row>
    <row r="1638" spans="32:33" x14ac:dyDescent="0.35">
      <c r="AF1638"/>
      <c r="AG1638"/>
    </row>
    <row r="1639" spans="32:33" x14ac:dyDescent="0.35">
      <c r="AF1639"/>
      <c r="AG1639"/>
    </row>
    <row r="1640" spans="32:33" x14ac:dyDescent="0.35">
      <c r="AF1640"/>
      <c r="AG1640"/>
    </row>
    <row r="1641" spans="32:33" x14ac:dyDescent="0.35">
      <c r="AF1641"/>
      <c r="AG1641"/>
    </row>
    <row r="1642" spans="32:33" x14ac:dyDescent="0.35">
      <c r="AF1642"/>
      <c r="AG1642"/>
    </row>
    <row r="1643" spans="32:33" x14ac:dyDescent="0.35">
      <c r="AF1643"/>
      <c r="AG1643"/>
    </row>
    <row r="1644" spans="32:33" x14ac:dyDescent="0.35">
      <c r="AF1644"/>
      <c r="AG1644"/>
    </row>
    <row r="1645" spans="32:33" x14ac:dyDescent="0.35">
      <c r="AF1645"/>
      <c r="AG1645"/>
    </row>
    <row r="1646" spans="32:33" x14ac:dyDescent="0.35">
      <c r="AF1646"/>
      <c r="AG1646"/>
    </row>
    <row r="1647" spans="32:33" x14ac:dyDescent="0.35">
      <c r="AF1647"/>
      <c r="AG1647"/>
    </row>
    <row r="1648" spans="32:33" x14ac:dyDescent="0.35">
      <c r="AF1648"/>
      <c r="AG1648"/>
    </row>
    <row r="1649" spans="32:33" x14ac:dyDescent="0.35">
      <c r="AF1649"/>
      <c r="AG1649"/>
    </row>
    <row r="1650" spans="32:33" x14ac:dyDescent="0.35">
      <c r="AF1650"/>
      <c r="AG1650"/>
    </row>
    <row r="1651" spans="32:33" x14ac:dyDescent="0.35">
      <c r="AF1651"/>
      <c r="AG1651"/>
    </row>
    <row r="1652" spans="32:33" x14ac:dyDescent="0.35">
      <c r="AF1652"/>
      <c r="AG1652"/>
    </row>
    <row r="1653" spans="32:33" x14ac:dyDescent="0.35">
      <c r="AF1653"/>
      <c r="AG1653"/>
    </row>
    <row r="1654" spans="32:33" x14ac:dyDescent="0.35">
      <c r="AF1654"/>
      <c r="AG1654"/>
    </row>
    <row r="1655" spans="32:33" x14ac:dyDescent="0.35">
      <c r="AF1655"/>
      <c r="AG1655"/>
    </row>
    <row r="1656" spans="32:33" x14ac:dyDescent="0.35">
      <c r="AF1656"/>
      <c r="AG1656"/>
    </row>
    <row r="1657" spans="32:33" x14ac:dyDescent="0.35">
      <c r="AF1657"/>
      <c r="AG1657"/>
    </row>
    <row r="1658" spans="32:33" x14ac:dyDescent="0.35">
      <c r="AF1658"/>
      <c r="AG1658"/>
    </row>
    <row r="1659" spans="32:33" x14ac:dyDescent="0.35">
      <c r="AF1659"/>
      <c r="AG1659"/>
    </row>
    <row r="1660" spans="32:33" x14ac:dyDescent="0.35">
      <c r="AF1660"/>
      <c r="AG1660"/>
    </row>
    <row r="1661" spans="32:33" x14ac:dyDescent="0.35">
      <c r="AF1661"/>
      <c r="AG1661"/>
    </row>
    <row r="1662" spans="32:33" x14ac:dyDescent="0.35">
      <c r="AF1662"/>
      <c r="AG1662"/>
    </row>
    <row r="1663" spans="32:33" x14ac:dyDescent="0.35">
      <c r="AF1663"/>
      <c r="AG1663"/>
    </row>
    <row r="1664" spans="32:33" x14ac:dyDescent="0.35">
      <c r="AF1664"/>
      <c r="AG1664"/>
    </row>
    <row r="1665" spans="32:33" x14ac:dyDescent="0.35">
      <c r="AF1665"/>
      <c r="AG1665"/>
    </row>
    <row r="1666" spans="32:33" x14ac:dyDescent="0.35">
      <c r="AF1666"/>
      <c r="AG1666"/>
    </row>
    <row r="1667" spans="32:33" x14ac:dyDescent="0.35">
      <c r="AF1667"/>
      <c r="AG1667"/>
    </row>
    <row r="1668" spans="32:33" x14ac:dyDescent="0.35">
      <c r="AF1668"/>
      <c r="AG1668"/>
    </row>
    <row r="1669" spans="32:33" x14ac:dyDescent="0.35">
      <c r="AF1669"/>
      <c r="AG1669"/>
    </row>
    <row r="1670" spans="32:33" x14ac:dyDescent="0.35">
      <c r="AF1670"/>
      <c r="AG1670"/>
    </row>
    <row r="1671" spans="32:33" x14ac:dyDescent="0.35">
      <c r="AF1671"/>
      <c r="AG1671"/>
    </row>
    <row r="1672" spans="32:33" x14ac:dyDescent="0.35">
      <c r="AF1672"/>
      <c r="AG1672"/>
    </row>
    <row r="1673" spans="32:33" x14ac:dyDescent="0.35">
      <c r="AF1673"/>
      <c r="AG1673"/>
    </row>
    <row r="1674" spans="32:33" x14ac:dyDescent="0.35">
      <c r="AF1674"/>
      <c r="AG1674"/>
    </row>
    <row r="1675" spans="32:33" x14ac:dyDescent="0.35">
      <c r="AF1675"/>
      <c r="AG1675"/>
    </row>
    <row r="1676" spans="32:33" x14ac:dyDescent="0.35">
      <c r="AF1676"/>
      <c r="AG1676"/>
    </row>
    <row r="1677" spans="32:33" x14ac:dyDescent="0.35">
      <c r="AF1677"/>
      <c r="AG1677"/>
    </row>
    <row r="1678" spans="32:33" x14ac:dyDescent="0.35">
      <c r="AF1678"/>
      <c r="AG1678"/>
    </row>
    <row r="1679" spans="32:33" x14ac:dyDescent="0.35">
      <c r="AF1679"/>
      <c r="AG1679"/>
    </row>
    <row r="1680" spans="32:33" x14ac:dyDescent="0.35">
      <c r="AF1680"/>
      <c r="AG1680"/>
    </row>
    <row r="1681" spans="32:33" x14ac:dyDescent="0.35">
      <c r="AF1681"/>
      <c r="AG1681"/>
    </row>
    <row r="1682" spans="32:33" x14ac:dyDescent="0.35">
      <c r="AF1682"/>
      <c r="AG1682"/>
    </row>
    <row r="1683" spans="32:33" x14ac:dyDescent="0.35">
      <c r="AF1683"/>
      <c r="AG1683"/>
    </row>
    <row r="1684" spans="32:33" x14ac:dyDescent="0.35">
      <c r="AF1684"/>
      <c r="AG1684"/>
    </row>
    <row r="1685" spans="32:33" x14ac:dyDescent="0.35">
      <c r="AF1685"/>
      <c r="AG1685"/>
    </row>
    <row r="1686" spans="32:33" x14ac:dyDescent="0.35">
      <c r="AF1686"/>
      <c r="AG1686"/>
    </row>
    <row r="1687" spans="32:33" x14ac:dyDescent="0.35">
      <c r="AF1687"/>
      <c r="AG1687"/>
    </row>
    <row r="1688" spans="32:33" x14ac:dyDescent="0.35">
      <c r="AF1688"/>
      <c r="AG1688"/>
    </row>
    <row r="1689" spans="32:33" x14ac:dyDescent="0.35">
      <c r="AF1689"/>
      <c r="AG1689"/>
    </row>
    <row r="1690" spans="32:33" x14ac:dyDescent="0.35">
      <c r="AF1690"/>
      <c r="AG1690"/>
    </row>
    <row r="1691" spans="32:33" x14ac:dyDescent="0.35">
      <c r="AF1691"/>
      <c r="AG1691"/>
    </row>
    <row r="1692" spans="32:33" x14ac:dyDescent="0.35">
      <c r="AF1692"/>
      <c r="AG1692"/>
    </row>
    <row r="1693" spans="32:33" x14ac:dyDescent="0.35">
      <c r="AF1693"/>
      <c r="AG1693"/>
    </row>
    <row r="1694" spans="32:33" x14ac:dyDescent="0.35">
      <c r="AF1694"/>
      <c r="AG1694"/>
    </row>
    <row r="1695" spans="32:33" x14ac:dyDescent="0.35">
      <c r="AF1695"/>
      <c r="AG1695"/>
    </row>
    <row r="1696" spans="32:33" x14ac:dyDescent="0.35">
      <c r="AF1696"/>
      <c r="AG1696"/>
    </row>
    <row r="1697" spans="32:33" x14ac:dyDescent="0.35">
      <c r="AF1697"/>
      <c r="AG1697"/>
    </row>
    <row r="1698" spans="32:33" x14ac:dyDescent="0.35">
      <c r="AF1698"/>
      <c r="AG1698"/>
    </row>
    <row r="1699" spans="32:33" x14ac:dyDescent="0.35">
      <c r="AF1699"/>
      <c r="AG1699"/>
    </row>
    <row r="1700" spans="32:33" x14ac:dyDescent="0.35">
      <c r="AF1700"/>
      <c r="AG1700"/>
    </row>
    <row r="1701" spans="32:33" x14ac:dyDescent="0.35">
      <c r="AF1701"/>
      <c r="AG1701"/>
    </row>
    <row r="1702" spans="32:33" x14ac:dyDescent="0.35">
      <c r="AF1702"/>
      <c r="AG1702"/>
    </row>
    <row r="1703" spans="32:33" x14ac:dyDescent="0.35">
      <c r="AF1703"/>
      <c r="AG1703"/>
    </row>
    <row r="1704" spans="32:33" x14ac:dyDescent="0.35">
      <c r="AF1704"/>
      <c r="AG1704"/>
    </row>
    <row r="1705" spans="32:33" x14ac:dyDescent="0.35">
      <c r="AF1705"/>
      <c r="AG1705"/>
    </row>
    <row r="1706" spans="32:33" x14ac:dyDescent="0.35">
      <c r="AF1706"/>
      <c r="AG1706"/>
    </row>
    <row r="1707" spans="32:33" x14ac:dyDescent="0.35">
      <c r="AF1707"/>
      <c r="AG1707"/>
    </row>
    <row r="1708" spans="32:33" x14ac:dyDescent="0.35">
      <c r="AF1708"/>
      <c r="AG1708"/>
    </row>
    <row r="1709" spans="32:33" x14ac:dyDescent="0.35">
      <c r="AF1709"/>
      <c r="AG1709"/>
    </row>
    <row r="1710" spans="32:33" x14ac:dyDescent="0.35">
      <c r="AF1710"/>
      <c r="AG1710"/>
    </row>
    <row r="1711" spans="32:33" x14ac:dyDescent="0.35">
      <c r="AF1711"/>
      <c r="AG1711"/>
    </row>
    <row r="1712" spans="32:33" x14ac:dyDescent="0.35">
      <c r="AF1712"/>
      <c r="AG1712"/>
    </row>
    <row r="1713" spans="32:33" x14ac:dyDescent="0.35">
      <c r="AF1713"/>
      <c r="AG1713"/>
    </row>
    <row r="1714" spans="32:33" x14ac:dyDescent="0.35">
      <c r="AF1714"/>
      <c r="AG1714"/>
    </row>
    <row r="1715" spans="32:33" x14ac:dyDescent="0.35">
      <c r="AF1715"/>
      <c r="AG1715"/>
    </row>
    <row r="1716" spans="32:33" x14ac:dyDescent="0.35">
      <c r="AF1716"/>
      <c r="AG1716"/>
    </row>
    <row r="1717" spans="32:33" x14ac:dyDescent="0.35">
      <c r="AF1717"/>
      <c r="AG1717"/>
    </row>
    <row r="1718" spans="32:33" x14ac:dyDescent="0.35">
      <c r="AF1718"/>
      <c r="AG1718"/>
    </row>
    <row r="1719" spans="32:33" x14ac:dyDescent="0.35">
      <c r="AF1719"/>
      <c r="AG1719"/>
    </row>
    <row r="1720" spans="32:33" x14ac:dyDescent="0.35">
      <c r="AF1720"/>
      <c r="AG1720"/>
    </row>
    <row r="1721" spans="32:33" x14ac:dyDescent="0.35">
      <c r="AF1721"/>
      <c r="AG1721"/>
    </row>
    <row r="1722" spans="32:33" x14ac:dyDescent="0.35">
      <c r="AF1722"/>
      <c r="AG1722"/>
    </row>
    <row r="1723" spans="32:33" x14ac:dyDescent="0.35">
      <c r="AF1723"/>
      <c r="AG1723"/>
    </row>
    <row r="1724" spans="32:33" x14ac:dyDescent="0.35">
      <c r="AF1724"/>
      <c r="AG1724"/>
    </row>
    <row r="1725" spans="32:33" x14ac:dyDescent="0.35">
      <c r="AF1725"/>
      <c r="AG1725"/>
    </row>
    <row r="1726" spans="32:33" x14ac:dyDescent="0.35">
      <c r="AF1726"/>
      <c r="AG1726"/>
    </row>
    <row r="1727" spans="32:33" x14ac:dyDescent="0.35">
      <c r="AF1727"/>
      <c r="AG1727"/>
    </row>
    <row r="1728" spans="32:33" x14ac:dyDescent="0.35">
      <c r="AF1728"/>
      <c r="AG1728"/>
    </row>
    <row r="1729" spans="32:33" x14ac:dyDescent="0.35">
      <c r="AF1729"/>
      <c r="AG1729"/>
    </row>
    <row r="1730" spans="32:33" x14ac:dyDescent="0.35">
      <c r="AF1730"/>
      <c r="AG1730"/>
    </row>
    <row r="1731" spans="32:33" x14ac:dyDescent="0.35">
      <c r="AF1731"/>
      <c r="AG1731"/>
    </row>
    <row r="1732" spans="32:33" x14ac:dyDescent="0.35">
      <c r="AF1732"/>
      <c r="AG1732"/>
    </row>
    <row r="1733" spans="32:33" x14ac:dyDescent="0.35">
      <c r="AF1733"/>
      <c r="AG1733"/>
    </row>
    <row r="1734" spans="32:33" x14ac:dyDescent="0.35">
      <c r="AF1734"/>
      <c r="AG1734"/>
    </row>
    <row r="1735" spans="32:33" x14ac:dyDescent="0.35">
      <c r="AF1735"/>
      <c r="AG1735"/>
    </row>
    <row r="1736" spans="32:33" x14ac:dyDescent="0.35">
      <c r="AF1736"/>
      <c r="AG1736"/>
    </row>
    <row r="1737" spans="32:33" x14ac:dyDescent="0.35">
      <c r="AF1737"/>
      <c r="AG1737"/>
    </row>
    <row r="1738" spans="32:33" x14ac:dyDescent="0.35">
      <c r="AF1738"/>
      <c r="AG1738"/>
    </row>
    <row r="1739" spans="32:33" x14ac:dyDescent="0.35">
      <c r="AF1739"/>
      <c r="AG1739"/>
    </row>
    <row r="1740" spans="32:33" x14ac:dyDescent="0.35">
      <c r="AF1740"/>
      <c r="AG1740"/>
    </row>
    <row r="1741" spans="32:33" x14ac:dyDescent="0.35">
      <c r="AF1741"/>
      <c r="AG1741"/>
    </row>
    <row r="1742" spans="32:33" x14ac:dyDescent="0.35">
      <c r="AF1742"/>
      <c r="AG1742"/>
    </row>
    <row r="1743" spans="32:33" x14ac:dyDescent="0.35">
      <c r="AF1743"/>
      <c r="AG1743"/>
    </row>
    <row r="1744" spans="32:33" x14ac:dyDescent="0.35">
      <c r="AF1744"/>
      <c r="AG1744"/>
    </row>
    <row r="1745" spans="32:33" x14ac:dyDescent="0.35">
      <c r="AF1745"/>
      <c r="AG1745"/>
    </row>
    <row r="1746" spans="32:33" x14ac:dyDescent="0.35">
      <c r="AF1746"/>
      <c r="AG1746"/>
    </row>
    <row r="1747" spans="32:33" x14ac:dyDescent="0.35">
      <c r="AF1747"/>
      <c r="AG1747"/>
    </row>
    <row r="1748" spans="32:33" x14ac:dyDescent="0.35">
      <c r="AF1748"/>
      <c r="AG1748"/>
    </row>
    <row r="1749" spans="32:33" x14ac:dyDescent="0.35">
      <c r="AF1749"/>
      <c r="AG1749"/>
    </row>
    <row r="1750" spans="32:33" x14ac:dyDescent="0.35">
      <c r="AF1750"/>
      <c r="AG1750"/>
    </row>
    <row r="1751" spans="32:33" x14ac:dyDescent="0.35">
      <c r="AF1751"/>
      <c r="AG1751"/>
    </row>
    <row r="1752" spans="32:33" x14ac:dyDescent="0.35">
      <c r="AF1752"/>
      <c r="AG1752"/>
    </row>
    <row r="1753" spans="32:33" x14ac:dyDescent="0.35">
      <c r="AF1753"/>
      <c r="AG1753"/>
    </row>
    <row r="1754" spans="32:33" x14ac:dyDescent="0.35">
      <c r="AF1754"/>
      <c r="AG1754"/>
    </row>
    <row r="1755" spans="32:33" x14ac:dyDescent="0.35">
      <c r="AF1755"/>
      <c r="AG1755"/>
    </row>
    <row r="1756" spans="32:33" x14ac:dyDescent="0.35">
      <c r="AF1756"/>
      <c r="AG1756"/>
    </row>
    <row r="1757" spans="32:33" x14ac:dyDescent="0.35">
      <c r="AF1757"/>
      <c r="AG1757"/>
    </row>
    <row r="1758" spans="32:33" x14ac:dyDescent="0.35">
      <c r="AF1758"/>
      <c r="AG1758"/>
    </row>
    <row r="1759" spans="32:33" x14ac:dyDescent="0.35">
      <c r="AF1759"/>
      <c r="AG1759"/>
    </row>
    <row r="1760" spans="32:33" x14ac:dyDescent="0.35">
      <c r="AF1760"/>
      <c r="AG1760"/>
    </row>
    <row r="1761" spans="32:33" x14ac:dyDescent="0.35">
      <c r="AF1761"/>
      <c r="AG1761"/>
    </row>
    <row r="1762" spans="32:33" x14ac:dyDescent="0.35">
      <c r="AF1762"/>
      <c r="AG1762"/>
    </row>
    <row r="1763" spans="32:33" x14ac:dyDescent="0.35">
      <c r="AF1763"/>
      <c r="AG1763"/>
    </row>
    <row r="1764" spans="32:33" x14ac:dyDescent="0.35">
      <c r="AF1764"/>
      <c r="AG1764"/>
    </row>
    <row r="1765" spans="32:33" x14ac:dyDescent="0.35">
      <c r="AF1765"/>
      <c r="AG1765"/>
    </row>
    <row r="1766" spans="32:33" x14ac:dyDescent="0.35">
      <c r="AF1766"/>
      <c r="AG1766"/>
    </row>
    <row r="1767" spans="32:33" x14ac:dyDescent="0.35">
      <c r="AF1767"/>
      <c r="AG1767"/>
    </row>
    <row r="1768" spans="32:33" x14ac:dyDescent="0.35">
      <c r="AF1768"/>
      <c r="AG1768"/>
    </row>
    <row r="1769" spans="32:33" x14ac:dyDescent="0.35">
      <c r="AF1769"/>
      <c r="AG1769"/>
    </row>
    <row r="1770" spans="32:33" x14ac:dyDescent="0.35">
      <c r="AF1770"/>
      <c r="AG1770"/>
    </row>
    <row r="1771" spans="32:33" x14ac:dyDescent="0.35">
      <c r="AF1771"/>
      <c r="AG1771"/>
    </row>
    <row r="1772" spans="32:33" x14ac:dyDescent="0.35">
      <c r="AF1772"/>
      <c r="AG1772"/>
    </row>
    <row r="1773" spans="32:33" x14ac:dyDescent="0.35">
      <c r="AF1773"/>
      <c r="AG1773"/>
    </row>
    <row r="1774" spans="32:33" x14ac:dyDescent="0.35">
      <c r="AF1774"/>
      <c r="AG1774"/>
    </row>
    <row r="1775" spans="32:33" x14ac:dyDescent="0.35">
      <c r="AF1775"/>
      <c r="AG1775"/>
    </row>
    <row r="1776" spans="32:33" x14ac:dyDescent="0.35">
      <c r="AF1776"/>
      <c r="AG1776"/>
    </row>
    <row r="1777" spans="32:33" x14ac:dyDescent="0.35">
      <c r="AF1777"/>
      <c r="AG1777"/>
    </row>
    <row r="1778" spans="32:33" x14ac:dyDescent="0.35">
      <c r="AF1778"/>
      <c r="AG1778"/>
    </row>
    <row r="1779" spans="32:33" x14ac:dyDescent="0.35">
      <c r="AF1779"/>
      <c r="AG1779"/>
    </row>
    <row r="1780" spans="32:33" x14ac:dyDescent="0.35">
      <c r="AF1780"/>
      <c r="AG1780"/>
    </row>
    <row r="1781" spans="32:33" x14ac:dyDescent="0.35">
      <c r="AF1781"/>
      <c r="AG1781"/>
    </row>
    <row r="1782" spans="32:33" x14ac:dyDescent="0.35">
      <c r="AF1782"/>
      <c r="AG1782"/>
    </row>
    <row r="1783" spans="32:33" x14ac:dyDescent="0.35">
      <c r="AF1783"/>
      <c r="AG1783"/>
    </row>
    <row r="1784" spans="32:33" x14ac:dyDescent="0.35">
      <c r="AF1784"/>
      <c r="AG1784"/>
    </row>
    <row r="1785" spans="32:33" x14ac:dyDescent="0.35">
      <c r="AF1785"/>
      <c r="AG1785"/>
    </row>
    <row r="1786" spans="32:33" x14ac:dyDescent="0.35">
      <c r="AF1786"/>
      <c r="AG1786"/>
    </row>
    <row r="1787" spans="32:33" x14ac:dyDescent="0.35">
      <c r="AF1787"/>
      <c r="AG1787"/>
    </row>
    <row r="1788" spans="32:33" x14ac:dyDescent="0.35">
      <c r="AF1788"/>
      <c r="AG1788"/>
    </row>
    <row r="1789" spans="32:33" x14ac:dyDescent="0.35">
      <c r="AF1789"/>
      <c r="AG1789"/>
    </row>
    <row r="1790" spans="32:33" x14ac:dyDescent="0.35">
      <c r="AF1790"/>
      <c r="AG1790"/>
    </row>
    <row r="1791" spans="32:33" x14ac:dyDescent="0.35">
      <c r="AF1791"/>
      <c r="AG1791"/>
    </row>
    <row r="1792" spans="32:33" x14ac:dyDescent="0.35">
      <c r="AF1792"/>
      <c r="AG1792"/>
    </row>
    <row r="1793" spans="32:33" x14ac:dyDescent="0.35">
      <c r="AF1793"/>
      <c r="AG1793"/>
    </row>
    <row r="1794" spans="32:33" x14ac:dyDescent="0.35">
      <c r="AF1794"/>
      <c r="AG1794"/>
    </row>
    <row r="1795" spans="32:33" x14ac:dyDescent="0.35">
      <c r="AF1795"/>
      <c r="AG1795"/>
    </row>
    <row r="1796" spans="32:33" x14ac:dyDescent="0.35">
      <c r="AF1796"/>
      <c r="AG1796"/>
    </row>
    <row r="1797" spans="32:33" x14ac:dyDescent="0.35">
      <c r="AF1797"/>
      <c r="AG1797"/>
    </row>
    <row r="1798" spans="32:33" x14ac:dyDescent="0.35">
      <c r="AF1798"/>
      <c r="AG1798"/>
    </row>
    <row r="1799" spans="32:33" x14ac:dyDescent="0.35">
      <c r="AF1799"/>
      <c r="AG1799"/>
    </row>
    <row r="1800" spans="32:33" x14ac:dyDescent="0.35">
      <c r="AF1800"/>
      <c r="AG1800"/>
    </row>
    <row r="1801" spans="32:33" x14ac:dyDescent="0.35">
      <c r="AF1801"/>
      <c r="AG1801"/>
    </row>
    <row r="1802" spans="32:33" x14ac:dyDescent="0.35">
      <c r="AF1802"/>
      <c r="AG1802"/>
    </row>
    <row r="1803" spans="32:33" x14ac:dyDescent="0.35">
      <c r="AF1803"/>
      <c r="AG1803"/>
    </row>
    <row r="1804" spans="32:33" x14ac:dyDescent="0.35">
      <c r="AF1804"/>
      <c r="AG1804"/>
    </row>
    <row r="1805" spans="32:33" x14ac:dyDescent="0.35">
      <c r="AF1805"/>
      <c r="AG1805"/>
    </row>
    <row r="1806" spans="32:33" x14ac:dyDescent="0.35">
      <c r="AF1806"/>
      <c r="AG1806"/>
    </row>
    <row r="1807" spans="32:33" x14ac:dyDescent="0.35">
      <c r="AF1807"/>
      <c r="AG1807"/>
    </row>
    <row r="1808" spans="32:33" x14ac:dyDescent="0.35">
      <c r="AF1808"/>
      <c r="AG1808"/>
    </row>
    <row r="1809" spans="32:33" x14ac:dyDescent="0.35">
      <c r="AF1809"/>
      <c r="AG1809"/>
    </row>
    <row r="1810" spans="32:33" x14ac:dyDescent="0.35">
      <c r="AF1810"/>
      <c r="AG1810"/>
    </row>
    <row r="1811" spans="32:33" x14ac:dyDescent="0.35">
      <c r="AF1811"/>
      <c r="AG1811"/>
    </row>
    <row r="1812" spans="32:33" x14ac:dyDescent="0.35">
      <c r="AF1812"/>
      <c r="AG1812"/>
    </row>
    <row r="1813" spans="32:33" x14ac:dyDescent="0.35">
      <c r="AF1813"/>
      <c r="AG1813"/>
    </row>
    <row r="1814" spans="32:33" x14ac:dyDescent="0.35">
      <c r="AF1814"/>
      <c r="AG1814"/>
    </row>
    <row r="1815" spans="32:33" x14ac:dyDescent="0.35">
      <c r="AF1815"/>
      <c r="AG1815"/>
    </row>
    <row r="1816" spans="32:33" x14ac:dyDescent="0.35">
      <c r="AF1816"/>
      <c r="AG1816"/>
    </row>
    <row r="1817" spans="32:33" x14ac:dyDescent="0.35">
      <c r="AF1817"/>
      <c r="AG1817"/>
    </row>
    <row r="1818" spans="32:33" x14ac:dyDescent="0.35">
      <c r="AF1818"/>
      <c r="AG1818"/>
    </row>
    <row r="1819" spans="32:33" x14ac:dyDescent="0.35">
      <c r="AF1819"/>
      <c r="AG1819"/>
    </row>
    <row r="1820" spans="32:33" x14ac:dyDescent="0.35">
      <c r="AF1820"/>
      <c r="AG1820"/>
    </row>
    <row r="1821" spans="32:33" x14ac:dyDescent="0.35">
      <c r="AF1821"/>
      <c r="AG1821"/>
    </row>
    <row r="1822" spans="32:33" x14ac:dyDescent="0.35">
      <c r="AF1822"/>
      <c r="AG1822"/>
    </row>
    <row r="1823" spans="32:33" x14ac:dyDescent="0.35">
      <c r="AF1823"/>
      <c r="AG1823"/>
    </row>
    <row r="1824" spans="32:33" x14ac:dyDescent="0.35">
      <c r="AF1824"/>
      <c r="AG1824"/>
    </row>
    <row r="1825" spans="32:33" x14ac:dyDescent="0.35">
      <c r="AF1825"/>
      <c r="AG1825"/>
    </row>
    <row r="1826" spans="32:33" x14ac:dyDescent="0.35">
      <c r="AF1826"/>
      <c r="AG1826"/>
    </row>
    <row r="1827" spans="32:33" x14ac:dyDescent="0.35">
      <c r="AF1827"/>
      <c r="AG1827"/>
    </row>
    <row r="1828" spans="32:33" x14ac:dyDescent="0.35">
      <c r="AF1828"/>
      <c r="AG1828"/>
    </row>
    <row r="1829" spans="32:33" x14ac:dyDescent="0.35">
      <c r="AF1829"/>
      <c r="AG1829"/>
    </row>
    <row r="1830" spans="32:33" x14ac:dyDescent="0.35">
      <c r="AF1830"/>
      <c r="AG1830"/>
    </row>
    <row r="1831" spans="32:33" x14ac:dyDescent="0.35">
      <c r="AF1831"/>
      <c r="AG1831"/>
    </row>
    <row r="1832" spans="32:33" x14ac:dyDescent="0.35">
      <c r="AF1832"/>
      <c r="AG1832"/>
    </row>
    <row r="1833" spans="32:33" x14ac:dyDescent="0.35">
      <c r="AF1833"/>
      <c r="AG1833"/>
    </row>
    <row r="1834" spans="32:33" x14ac:dyDescent="0.35">
      <c r="AF1834"/>
      <c r="AG1834"/>
    </row>
    <row r="1835" spans="32:33" x14ac:dyDescent="0.35">
      <c r="AF1835"/>
      <c r="AG1835"/>
    </row>
    <row r="1836" spans="32:33" x14ac:dyDescent="0.35">
      <c r="AF1836"/>
      <c r="AG1836"/>
    </row>
    <row r="1837" spans="32:33" x14ac:dyDescent="0.35">
      <c r="AF1837"/>
      <c r="AG1837"/>
    </row>
    <row r="1838" spans="32:33" x14ac:dyDescent="0.35">
      <c r="AF1838"/>
      <c r="AG1838"/>
    </row>
    <row r="1839" spans="32:33" x14ac:dyDescent="0.35">
      <c r="AF1839"/>
      <c r="AG1839"/>
    </row>
    <row r="1840" spans="32:33" x14ac:dyDescent="0.35">
      <c r="AF1840"/>
      <c r="AG1840"/>
    </row>
    <row r="1841" spans="32:33" x14ac:dyDescent="0.35">
      <c r="AF1841"/>
      <c r="AG1841"/>
    </row>
    <row r="1842" spans="32:33" x14ac:dyDescent="0.35">
      <c r="AF1842"/>
      <c r="AG1842"/>
    </row>
    <row r="1843" spans="32:33" x14ac:dyDescent="0.35">
      <c r="AF1843"/>
      <c r="AG1843"/>
    </row>
    <row r="1844" spans="32:33" x14ac:dyDescent="0.35">
      <c r="AF1844"/>
      <c r="AG1844"/>
    </row>
    <row r="1845" spans="32:33" x14ac:dyDescent="0.35">
      <c r="AF1845"/>
      <c r="AG1845"/>
    </row>
    <row r="1846" spans="32:33" x14ac:dyDescent="0.35">
      <c r="AF1846"/>
      <c r="AG1846"/>
    </row>
    <row r="1847" spans="32:33" x14ac:dyDescent="0.35">
      <c r="AF1847"/>
      <c r="AG1847"/>
    </row>
    <row r="1848" spans="32:33" x14ac:dyDescent="0.35">
      <c r="AF1848"/>
      <c r="AG1848"/>
    </row>
    <row r="1849" spans="32:33" x14ac:dyDescent="0.35">
      <c r="AF1849"/>
      <c r="AG1849"/>
    </row>
    <row r="1850" spans="32:33" x14ac:dyDescent="0.35">
      <c r="AF1850"/>
      <c r="AG1850"/>
    </row>
    <row r="1851" spans="32:33" x14ac:dyDescent="0.35">
      <c r="AF1851"/>
      <c r="AG1851"/>
    </row>
    <row r="1852" spans="32:33" x14ac:dyDescent="0.35">
      <c r="AF1852"/>
      <c r="AG1852"/>
    </row>
    <row r="1853" spans="32:33" x14ac:dyDescent="0.35">
      <c r="AF1853"/>
      <c r="AG1853"/>
    </row>
    <row r="1854" spans="32:33" x14ac:dyDescent="0.35">
      <c r="AF1854"/>
      <c r="AG1854"/>
    </row>
    <row r="1855" spans="32:33" x14ac:dyDescent="0.35">
      <c r="AF1855"/>
      <c r="AG1855"/>
    </row>
    <row r="1856" spans="32:33" x14ac:dyDescent="0.35">
      <c r="AF1856"/>
      <c r="AG1856"/>
    </row>
    <row r="1857" spans="32:33" x14ac:dyDescent="0.35">
      <c r="AF1857"/>
      <c r="AG1857"/>
    </row>
    <row r="1858" spans="32:33" x14ac:dyDescent="0.35">
      <c r="AF1858"/>
      <c r="AG1858"/>
    </row>
    <row r="1859" spans="32:33" x14ac:dyDescent="0.35">
      <c r="AF1859"/>
      <c r="AG1859"/>
    </row>
    <row r="1860" spans="32:33" x14ac:dyDescent="0.35">
      <c r="AF1860"/>
      <c r="AG1860"/>
    </row>
    <row r="1861" spans="32:33" x14ac:dyDescent="0.35">
      <c r="AF1861"/>
      <c r="AG1861"/>
    </row>
    <row r="1862" spans="32:33" x14ac:dyDescent="0.35">
      <c r="AF1862"/>
      <c r="AG1862"/>
    </row>
    <row r="1863" spans="32:33" x14ac:dyDescent="0.35">
      <c r="AF1863"/>
      <c r="AG1863"/>
    </row>
    <row r="1864" spans="32:33" x14ac:dyDescent="0.35">
      <c r="AF1864"/>
      <c r="AG1864"/>
    </row>
    <row r="1865" spans="32:33" x14ac:dyDescent="0.35">
      <c r="AF1865"/>
      <c r="AG1865"/>
    </row>
    <row r="1866" spans="32:33" x14ac:dyDescent="0.35">
      <c r="AF1866"/>
      <c r="AG1866"/>
    </row>
    <row r="1867" spans="32:33" x14ac:dyDescent="0.35">
      <c r="AF1867"/>
      <c r="AG1867"/>
    </row>
    <row r="1868" spans="32:33" x14ac:dyDescent="0.35">
      <c r="AF1868"/>
      <c r="AG1868"/>
    </row>
    <row r="1869" spans="32:33" x14ac:dyDescent="0.35">
      <c r="AF1869"/>
      <c r="AG1869"/>
    </row>
    <row r="1870" spans="32:33" x14ac:dyDescent="0.35">
      <c r="AF1870"/>
      <c r="AG1870"/>
    </row>
    <row r="1871" spans="32:33" x14ac:dyDescent="0.35">
      <c r="AF1871"/>
      <c r="AG1871"/>
    </row>
    <row r="1872" spans="32:33" x14ac:dyDescent="0.35">
      <c r="AF1872"/>
      <c r="AG1872"/>
    </row>
    <row r="1873" spans="32:33" x14ac:dyDescent="0.35">
      <c r="AF1873"/>
      <c r="AG1873"/>
    </row>
    <row r="1874" spans="32:33" x14ac:dyDescent="0.35">
      <c r="AF1874"/>
      <c r="AG1874"/>
    </row>
    <row r="1875" spans="32:33" x14ac:dyDescent="0.35">
      <c r="AF1875"/>
      <c r="AG1875"/>
    </row>
    <row r="1876" spans="32:33" x14ac:dyDescent="0.35">
      <c r="AF1876"/>
      <c r="AG1876"/>
    </row>
    <row r="1877" spans="32:33" x14ac:dyDescent="0.35">
      <c r="AF1877"/>
      <c r="AG1877"/>
    </row>
    <row r="1878" spans="32:33" x14ac:dyDescent="0.35">
      <c r="AF1878"/>
      <c r="AG1878"/>
    </row>
    <row r="1879" spans="32:33" x14ac:dyDescent="0.35">
      <c r="AF1879"/>
      <c r="AG1879"/>
    </row>
    <row r="1880" spans="32:33" x14ac:dyDescent="0.35">
      <c r="AF1880"/>
      <c r="AG1880"/>
    </row>
    <row r="1881" spans="32:33" x14ac:dyDescent="0.35">
      <c r="AF1881"/>
      <c r="AG1881"/>
    </row>
    <row r="1882" spans="32:33" x14ac:dyDescent="0.35">
      <c r="AF1882"/>
      <c r="AG1882"/>
    </row>
    <row r="1883" spans="32:33" x14ac:dyDescent="0.35">
      <c r="AF1883"/>
      <c r="AG1883"/>
    </row>
    <row r="1884" spans="32:33" x14ac:dyDescent="0.35">
      <c r="AF1884"/>
      <c r="AG1884"/>
    </row>
    <row r="1885" spans="32:33" x14ac:dyDescent="0.35">
      <c r="AF1885"/>
      <c r="AG1885"/>
    </row>
    <row r="1886" spans="32:33" x14ac:dyDescent="0.35">
      <c r="AF1886"/>
      <c r="AG1886"/>
    </row>
    <row r="1887" spans="32:33" x14ac:dyDescent="0.35">
      <c r="AF1887"/>
      <c r="AG1887"/>
    </row>
    <row r="1888" spans="32:33" x14ac:dyDescent="0.35">
      <c r="AF1888"/>
      <c r="AG1888"/>
    </row>
    <row r="1889" spans="32:33" x14ac:dyDescent="0.35">
      <c r="AF1889"/>
      <c r="AG1889"/>
    </row>
    <row r="1890" spans="32:33" x14ac:dyDescent="0.35">
      <c r="AF1890"/>
      <c r="AG1890"/>
    </row>
    <row r="1891" spans="32:33" x14ac:dyDescent="0.35">
      <c r="AF1891"/>
      <c r="AG1891"/>
    </row>
    <row r="1892" spans="32:33" x14ac:dyDescent="0.35">
      <c r="AF1892"/>
      <c r="AG1892"/>
    </row>
    <row r="1893" spans="32:33" x14ac:dyDescent="0.35">
      <c r="AF1893"/>
      <c r="AG1893"/>
    </row>
    <row r="1894" spans="32:33" x14ac:dyDescent="0.35">
      <c r="AF1894"/>
      <c r="AG1894"/>
    </row>
    <row r="1895" spans="32:33" x14ac:dyDescent="0.35">
      <c r="AF1895"/>
      <c r="AG1895"/>
    </row>
    <row r="1896" spans="32:33" x14ac:dyDescent="0.35">
      <c r="AF1896"/>
      <c r="AG1896"/>
    </row>
    <row r="1897" spans="32:33" x14ac:dyDescent="0.35">
      <c r="AF1897"/>
      <c r="AG1897"/>
    </row>
    <row r="1898" spans="32:33" x14ac:dyDescent="0.35">
      <c r="AF1898"/>
      <c r="AG1898"/>
    </row>
    <row r="1899" spans="32:33" x14ac:dyDescent="0.35">
      <c r="AF1899"/>
      <c r="AG1899"/>
    </row>
    <row r="1900" spans="32:33" x14ac:dyDescent="0.35">
      <c r="AF1900"/>
      <c r="AG1900"/>
    </row>
    <row r="1901" spans="32:33" x14ac:dyDescent="0.35">
      <c r="AF1901"/>
      <c r="AG1901"/>
    </row>
    <row r="1902" spans="32:33" x14ac:dyDescent="0.35">
      <c r="AF1902"/>
      <c r="AG1902"/>
    </row>
    <row r="1903" spans="32:33" x14ac:dyDescent="0.35">
      <c r="AF1903"/>
      <c r="AG1903"/>
    </row>
    <row r="1904" spans="32:33" x14ac:dyDescent="0.35">
      <c r="AF1904"/>
      <c r="AG1904"/>
    </row>
    <row r="1905" spans="32:33" x14ac:dyDescent="0.35">
      <c r="AF1905"/>
      <c r="AG1905"/>
    </row>
    <row r="1906" spans="32:33" x14ac:dyDescent="0.35">
      <c r="AF1906"/>
      <c r="AG1906"/>
    </row>
    <row r="1907" spans="32:33" x14ac:dyDescent="0.35">
      <c r="AF1907"/>
      <c r="AG1907"/>
    </row>
    <row r="1908" spans="32:33" x14ac:dyDescent="0.35">
      <c r="AF1908"/>
      <c r="AG1908"/>
    </row>
    <row r="1909" spans="32:33" x14ac:dyDescent="0.35">
      <c r="AF1909"/>
      <c r="AG1909"/>
    </row>
    <row r="1910" spans="32:33" x14ac:dyDescent="0.35">
      <c r="AF1910"/>
      <c r="AG1910"/>
    </row>
    <row r="1911" spans="32:33" x14ac:dyDescent="0.35">
      <c r="AF1911"/>
      <c r="AG1911"/>
    </row>
    <row r="1912" spans="32:33" x14ac:dyDescent="0.35">
      <c r="AF1912"/>
      <c r="AG1912"/>
    </row>
    <row r="1913" spans="32:33" x14ac:dyDescent="0.35">
      <c r="AF1913"/>
      <c r="AG1913"/>
    </row>
    <row r="1914" spans="32:33" x14ac:dyDescent="0.35">
      <c r="AF1914"/>
      <c r="AG1914"/>
    </row>
    <row r="1915" spans="32:33" x14ac:dyDescent="0.35">
      <c r="AF1915"/>
      <c r="AG1915"/>
    </row>
    <row r="1916" spans="32:33" x14ac:dyDescent="0.35">
      <c r="AF1916"/>
      <c r="AG1916"/>
    </row>
    <row r="1917" spans="32:33" x14ac:dyDescent="0.35">
      <c r="AF1917"/>
      <c r="AG1917"/>
    </row>
    <row r="1918" spans="32:33" x14ac:dyDescent="0.35">
      <c r="AF1918"/>
      <c r="AG1918"/>
    </row>
    <row r="1919" spans="32:33" x14ac:dyDescent="0.35">
      <c r="AF1919"/>
      <c r="AG1919"/>
    </row>
    <row r="1920" spans="32:33" x14ac:dyDescent="0.35">
      <c r="AF1920"/>
      <c r="AG1920"/>
    </row>
    <row r="1921" spans="32:33" x14ac:dyDescent="0.35">
      <c r="AF1921"/>
      <c r="AG1921"/>
    </row>
    <row r="1922" spans="32:33" x14ac:dyDescent="0.35">
      <c r="AF1922"/>
      <c r="AG1922"/>
    </row>
    <row r="1923" spans="32:33" x14ac:dyDescent="0.35">
      <c r="AF1923"/>
      <c r="AG1923"/>
    </row>
    <row r="1924" spans="32:33" x14ac:dyDescent="0.35">
      <c r="AF1924"/>
      <c r="AG1924"/>
    </row>
    <row r="1925" spans="32:33" x14ac:dyDescent="0.35">
      <c r="AF1925"/>
      <c r="AG1925"/>
    </row>
    <row r="1926" spans="32:33" x14ac:dyDescent="0.35">
      <c r="AF1926"/>
      <c r="AG1926"/>
    </row>
    <row r="1927" spans="32:33" x14ac:dyDescent="0.35">
      <c r="AF1927"/>
      <c r="AG1927"/>
    </row>
    <row r="1928" spans="32:33" x14ac:dyDescent="0.35">
      <c r="AF1928"/>
      <c r="AG1928"/>
    </row>
    <row r="1929" spans="32:33" x14ac:dyDescent="0.35">
      <c r="AF1929"/>
      <c r="AG1929"/>
    </row>
    <row r="1930" spans="32:33" x14ac:dyDescent="0.35">
      <c r="AF1930"/>
      <c r="AG1930"/>
    </row>
    <row r="1931" spans="32:33" x14ac:dyDescent="0.35">
      <c r="AF1931"/>
      <c r="AG1931"/>
    </row>
    <row r="1932" spans="32:33" x14ac:dyDescent="0.35">
      <c r="AF1932"/>
      <c r="AG1932"/>
    </row>
    <row r="1933" spans="32:33" x14ac:dyDescent="0.35">
      <c r="AF1933"/>
      <c r="AG1933"/>
    </row>
    <row r="1934" spans="32:33" x14ac:dyDescent="0.35">
      <c r="AF1934"/>
      <c r="AG1934"/>
    </row>
    <row r="1935" spans="32:33" x14ac:dyDescent="0.35">
      <c r="AF1935"/>
      <c r="AG1935"/>
    </row>
    <row r="1936" spans="32:33" x14ac:dyDescent="0.35">
      <c r="AF1936"/>
      <c r="AG1936"/>
    </row>
    <row r="1937" spans="32:33" x14ac:dyDescent="0.35">
      <c r="AF1937"/>
      <c r="AG1937"/>
    </row>
    <row r="1938" spans="32:33" x14ac:dyDescent="0.35">
      <c r="AF1938"/>
      <c r="AG1938"/>
    </row>
    <row r="1939" spans="32:33" x14ac:dyDescent="0.35">
      <c r="AF1939"/>
      <c r="AG1939"/>
    </row>
    <row r="1940" spans="32:33" x14ac:dyDescent="0.35">
      <c r="AF1940"/>
      <c r="AG1940"/>
    </row>
    <row r="1941" spans="32:33" x14ac:dyDescent="0.35">
      <c r="AF1941"/>
      <c r="AG1941"/>
    </row>
    <row r="1942" spans="32:33" x14ac:dyDescent="0.35">
      <c r="AF1942"/>
      <c r="AG1942"/>
    </row>
    <row r="1943" spans="32:33" x14ac:dyDescent="0.35">
      <c r="AF1943"/>
      <c r="AG1943"/>
    </row>
    <row r="1944" spans="32:33" x14ac:dyDescent="0.35">
      <c r="AF1944"/>
      <c r="AG1944"/>
    </row>
    <row r="1945" spans="32:33" x14ac:dyDescent="0.35">
      <c r="AF1945"/>
      <c r="AG1945"/>
    </row>
    <row r="1946" spans="32:33" x14ac:dyDescent="0.35">
      <c r="AF1946"/>
      <c r="AG1946"/>
    </row>
    <row r="1947" spans="32:33" x14ac:dyDescent="0.35">
      <c r="AF1947"/>
      <c r="AG1947"/>
    </row>
    <row r="1948" spans="32:33" x14ac:dyDescent="0.35">
      <c r="AF1948"/>
      <c r="AG1948"/>
    </row>
    <row r="1949" spans="32:33" x14ac:dyDescent="0.35">
      <c r="AF1949"/>
      <c r="AG1949"/>
    </row>
    <row r="1950" spans="32:33" x14ac:dyDescent="0.35">
      <c r="AF1950"/>
      <c r="AG1950"/>
    </row>
    <row r="1951" spans="32:33" x14ac:dyDescent="0.35">
      <c r="AF1951"/>
      <c r="AG1951"/>
    </row>
    <row r="1952" spans="32:33" x14ac:dyDescent="0.35">
      <c r="AF1952"/>
      <c r="AG1952"/>
    </row>
    <row r="1953" spans="32:33" x14ac:dyDescent="0.35">
      <c r="AF1953"/>
      <c r="AG1953"/>
    </row>
    <row r="1954" spans="32:33" x14ac:dyDescent="0.35">
      <c r="AF1954"/>
      <c r="AG1954"/>
    </row>
    <row r="1955" spans="32:33" x14ac:dyDescent="0.35">
      <c r="AF1955"/>
      <c r="AG1955"/>
    </row>
    <row r="1956" spans="32:33" x14ac:dyDescent="0.35">
      <c r="AF1956"/>
      <c r="AG1956"/>
    </row>
    <row r="1957" spans="32:33" x14ac:dyDescent="0.35">
      <c r="AF1957"/>
      <c r="AG1957"/>
    </row>
    <row r="1958" spans="32:33" x14ac:dyDescent="0.35">
      <c r="AF1958"/>
      <c r="AG1958"/>
    </row>
    <row r="1959" spans="32:33" x14ac:dyDescent="0.35">
      <c r="AF1959"/>
      <c r="AG1959"/>
    </row>
    <row r="1960" spans="32:33" x14ac:dyDescent="0.35">
      <c r="AF1960"/>
      <c r="AG1960"/>
    </row>
    <row r="1961" spans="32:33" x14ac:dyDescent="0.35">
      <c r="AF1961"/>
      <c r="AG1961"/>
    </row>
    <row r="1962" spans="32:33" x14ac:dyDescent="0.35">
      <c r="AF1962"/>
      <c r="AG1962"/>
    </row>
    <row r="1963" spans="32:33" x14ac:dyDescent="0.35">
      <c r="AF1963"/>
      <c r="AG1963"/>
    </row>
    <row r="1964" spans="32:33" x14ac:dyDescent="0.35">
      <c r="AF1964"/>
      <c r="AG1964"/>
    </row>
    <row r="1965" spans="32:33" x14ac:dyDescent="0.35">
      <c r="AF1965"/>
      <c r="AG1965"/>
    </row>
    <row r="1966" spans="32:33" x14ac:dyDescent="0.35">
      <c r="AF1966"/>
      <c r="AG1966"/>
    </row>
    <row r="1967" spans="32:33" x14ac:dyDescent="0.35">
      <c r="AF1967"/>
      <c r="AG1967"/>
    </row>
    <row r="1968" spans="32:33" x14ac:dyDescent="0.35">
      <c r="AF1968"/>
      <c r="AG1968"/>
    </row>
    <row r="1969" spans="32:33" x14ac:dyDescent="0.35">
      <c r="AF1969"/>
      <c r="AG1969"/>
    </row>
    <row r="1970" spans="32:33" x14ac:dyDescent="0.35">
      <c r="AF1970"/>
      <c r="AG1970"/>
    </row>
    <row r="1971" spans="32:33" x14ac:dyDescent="0.35">
      <c r="AF1971"/>
      <c r="AG1971"/>
    </row>
    <row r="1972" spans="32:33" x14ac:dyDescent="0.35">
      <c r="AF1972"/>
      <c r="AG1972"/>
    </row>
    <row r="1973" spans="32:33" x14ac:dyDescent="0.35">
      <c r="AF1973"/>
      <c r="AG1973"/>
    </row>
    <row r="1974" spans="32:33" x14ac:dyDescent="0.35">
      <c r="AF1974"/>
      <c r="AG1974"/>
    </row>
    <row r="1975" spans="32:33" x14ac:dyDescent="0.35">
      <c r="AF1975"/>
      <c r="AG1975"/>
    </row>
    <row r="1976" spans="32:33" x14ac:dyDescent="0.35">
      <c r="AF1976"/>
      <c r="AG1976"/>
    </row>
    <row r="1977" spans="32:33" x14ac:dyDescent="0.35">
      <c r="AF1977"/>
      <c r="AG1977"/>
    </row>
    <row r="1978" spans="32:33" x14ac:dyDescent="0.35">
      <c r="AF1978"/>
      <c r="AG1978"/>
    </row>
    <row r="1979" spans="32:33" x14ac:dyDescent="0.35">
      <c r="AF1979"/>
      <c r="AG1979"/>
    </row>
    <row r="1980" spans="32:33" x14ac:dyDescent="0.35">
      <c r="AF1980"/>
      <c r="AG1980"/>
    </row>
    <row r="1981" spans="32:33" x14ac:dyDescent="0.35">
      <c r="AF1981"/>
      <c r="AG1981"/>
    </row>
    <row r="1982" spans="32:33" x14ac:dyDescent="0.35">
      <c r="AF1982"/>
      <c r="AG1982"/>
    </row>
    <row r="1983" spans="32:33" x14ac:dyDescent="0.35">
      <c r="AF1983"/>
      <c r="AG1983"/>
    </row>
    <row r="1984" spans="32:33" x14ac:dyDescent="0.35">
      <c r="AF1984"/>
      <c r="AG1984"/>
    </row>
    <row r="1985" spans="32:33" x14ac:dyDescent="0.35">
      <c r="AF1985"/>
      <c r="AG1985"/>
    </row>
    <row r="1986" spans="32:33" x14ac:dyDescent="0.35">
      <c r="AF1986"/>
      <c r="AG1986"/>
    </row>
    <row r="1987" spans="32:33" x14ac:dyDescent="0.35">
      <c r="AF1987"/>
      <c r="AG1987"/>
    </row>
    <row r="1988" spans="32:33" x14ac:dyDescent="0.35">
      <c r="AF1988"/>
      <c r="AG1988"/>
    </row>
    <row r="1989" spans="32:33" x14ac:dyDescent="0.35">
      <c r="AF1989"/>
      <c r="AG1989"/>
    </row>
    <row r="1990" spans="32:33" x14ac:dyDescent="0.35">
      <c r="AF1990"/>
      <c r="AG1990"/>
    </row>
    <row r="1991" spans="32:33" x14ac:dyDescent="0.35">
      <c r="AF1991"/>
      <c r="AG1991"/>
    </row>
    <row r="1992" spans="32:33" x14ac:dyDescent="0.35">
      <c r="AF1992"/>
      <c r="AG1992"/>
    </row>
    <row r="1993" spans="32:33" x14ac:dyDescent="0.35">
      <c r="AF1993"/>
      <c r="AG1993"/>
    </row>
    <row r="1994" spans="32:33" x14ac:dyDescent="0.35">
      <c r="AF1994"/>
      <c r="AG1994"/>
    </row>
    <row r="1995" spans="32:33" x14ac:dyDescent="0.35">
      <c r="AF1995"/>
      <c r="AG1995"/>
    </row>
    <row r="1996" spans="32:33" x14ac:dyDescent="0.35">
      <c r="AF1996"/>
      <c r="AG1996"/>
    </row>
    <row r="1997" spans="32:33" x14ac:dyDescent="0.35">
      <c r="AF1997"/>
      <c r="AG1997"/>
    </row>
    <row r="1998" spans="32:33" x14ac:dyDescent="0.35">
      <c r="AF1998"/>
      <c r="AG1998"/>
    </row>
    <row r="1999" spans="32:33" x14ac:dyDescent="0.35">
      <c r="AF1999"/>
      <c r="AG1999"/>
    </row>
    <row r="2000" spans="32:33" x14ac:dyDescent="0.35">
      <c r="AF2000"/>
      <c r="AG2000"/>
    </row>
    <row r="2001" spans="32:33" x14ac:dyDescent="0.35">
      <c r="AF2001"/>
      <c r="AG2001"/>
    </row>
    <row r="2002" spans="32:33" x14ac:dyDescent="0.35">
      <c r="AF2002"/>
      <c r="AG2002"/>
    </row>
    <row r="2003" spans="32:33" x14ac:dyDescent="0.35">
      <c r="AF2003"/>
      <c r="AG2003"/>
    </row>
    <row r="2004" spans="32:33" x14ac:dyDescent="0.35">
      <c r="AF2004"/>
      <c r="AG2004"/>
    </row>
    <row r="2005" spans="32:33" x14ac:dyDescent="0.35">
      <c r="AF2005"/>
      <c r="AG2005"/>
    </row>
    <row r="2006" spans="32:33" x14ac:dyDescent="0.35">
      <c r="AF2006"/>
      <c r="AG2006"/>
    </row>
    <row r="2007" spans="32:33" x14ac:dyDescent="0.35">
      <c r="AF2007"/>
      <c r="AG2007"/>
    </row>
    <row r="2008" spans="32:33" x14ac:dyDescent="0.35">
      <c r="AF2008"/>
      <c r="AG2008"/>
    </row>
    <row r="2009" spans="32:33" x14ac:dyDescent="0.35">
      <c r="AF2009"/>
      <c r="AG2009"/>
    </row>
    <row r="2010" spans="32:33" x14ac:dyDescent="0.35">
      <c r="AF2010"/>
      <c r="AG2010"/>
    </row>
    <row r="2011" spans="32:33" x14ac:dyDescent="0.35">
      <c r="AF2011"/>
      <c r="AG2011"/>
    </row>
    <row r="2012" spans="32:33" x14ac:dyDescent="0.35">
      <c r="AF2012"/>
      <c r="AG2012"/>
    </row>
    <row r="2013" spans="32:33" x14ac:dyDescent="0.35">
      <c r="AF2013"/>
      <c r="AG2013"/>
    </row>
    <row r="2014" spans="32:33" x14ac:dyDescent="0.35">
      <c r="AF2014"/>
      <c r="AG2014"/>
    </row>
    <row r="2015" spans="32:33" x14ac:dyDescent="0.35">
      <c r="AF2015"/>
      <c r="AG2015"/>
    </row>
    <row r="2016" spans="32:33" x14ac:dyDescent="0.35">
      <c r="AF2016"/>
      <c r="AG2016"/>
    </row>
    <row r="2017" spans="32:33" x14ac:dyDescent="0.35">
      <c r="AF2017"/>
      <c r="AG2017"/>
    </row>
    <row r="2018" spans="32:33" x14ac:dyDescent="0.35">
      <c r="AF2018"/>
      <c r="AG2018"/>
    </row>
    <row r="2019" spans="32:33" x14ac:dyDescent="0.35">
      <c r="AF2019"/>
      <c r="AG2019"/>
    </row>
    <row r="2020" spans="32:33" x14ac:dyDescent="0.35">
      <c r="AF2020"/>
      <c r="AG2020"/>
    </row>
    <row r="2021" spans="32:33" x14ac:dyDescent="0.35">
      <c r="AF2021"/>
      <c r="AG2021"/>
    </row>
    <row r="2022" spans="32:33" x14ac:dyDescent="0.35">
      <c r="AF2022"/>
      <c r="AG2022"/>
    </row>
    <row r="2023" spans="32:33" x14ac:dyDescent="0.35">
      <c r="AF2023"/>
      <c r="AG2023"/>
    </row>
    <row r="2024" spans="32:33" x14ac:dyDescent="0.35">
      <c r="AF2024"/>
      <c r="AG2024"/>
    </row>
    <row r="2025" spans="32:33" x14ac:dyDescent="0.35">
      <c r="AF2025"/>
      <c r="AG2025"/>
    </row>
    <row r="2026" spans="32:33" x14ac:dyDescent="0.35">
      <c r="AF2026"/>
      <c r="AG2026"/>
    </row>
    <row r="2027" spans="32:33" x14ac:dyDescent="0.35">
      <c r="AF2027"/>
      <c r="AG2027"/>
    </row>
    <row r="2028" spans="32:33" x14ac:dyDescent="0.35">
      <c r="AF2028"/>
      <c r="AG2028"/>
    </row>
    <row r="2029" spans="32:33" x14ac:dyDescent="0.35">
      <c r="AF2029"/>
      <c r="AG2029"/>
    </row>
    <row r="2030" spans="32:33" x14ac:dyDescent="0.35">
      <c r="AF2030"/>
      <c r="AG2030"/>
    </row>
    <row r="2031" spans="32:33" x14ac:dyDescent="0.35">
      <c r="AF2031"/>
      <c r="AG2031"/>
    </row>
    <row r="2032" spans="32:33" x14ac:dyDescent="0.35">
      <c r="AF2032"/>
      <c r="AG2032"/>
    </row>
    <row r="2033" spans="32:33" x14ac:dyDescent="0.35">
      <c r="AF2033"/>
      <c r="AG2033"/>
    </row>
    <row r="2034" spans="32:33" x14ac:dyDescent="0.35">
      <c r="AF2034"/>
      <c r="AG2034"/>
    </row>
    <row r="2035" spans="32:33" x14ac:dyDescent="0.35">
      <c r="AF2035"/>
      <c r="AG2035"/>
    </row>
    <row r="2036" spans="32:33" x14ac:dyDescent="0.35">
      <c r="AF2036"/>
      <c r="AG2036"/>
    </row>
    <row r="2037" spans="32:33" x14ac:dyDescent="0.35">
      <c r="AF2037"/>
      <c r="AG2037"/>
    </row>
    <row r="2038" spans="32:33" x14ac:dyDescent="0.35">
      <c r="AF2038"/>
      <c r="AG2038"/>
    </row>
    <row r="2039" spans="32:33" x14ac:dyDescent="0.35">
      <c r="AF2039"/>
      <c r="AG2039"/>
    </row>
    <row r="2040" spans="32:33" x14ac:dyDescent="0.35">
      <c r="AF2040"/>
      <c r="AG2040"/>
    </row>
    <row r="2041" spans="32:33" x14ac:dyDescent="0.35">
      <c r="AF2041"/>
      <c r="AG2041"/>
    </row>
    <row r="2042" spans="32:33" x14ac:dyDescent="0.35">
      <c r="AF2042"/>
      <c r="AG2042"/>
    </row>
    <row r="2043" spans="32:33" x14ac:dyDescent="0.35">
      <c r="AF2043"/>
      <c r="AG2043"/>
    </row>
    <row r="2044" spans="32:33" x14ac:dyDescent="0.35">
      <c r="AF2044"/>
      <c r="AG2044"/>
    </row>
    <row r="2045" spans="32:33" x14ac:dyDescent="0.35">
      <c r="AF2045"/>
      <c r="AG2045"/>
    </row>
    <row r="2046" spans="32:33" x14ac:dyDescent="0.35">
      <c r="AF2046"/>
      <c r="AG2046"/>
    </row>
    <row r="2047" spans="32:33" x14ac:dyDescent="0.35">
      <c r="AF2047"/>
      <c r="AG2047"/>
    </row>
    <row r="2048" spans="32:33" x14ac:dyDescent="0.35">
      <c r="AF2048"/>
      <c r="AG2048"/>
    </row>
    <row r="2049" spans="32:33" x14ac:dyDescent="0.35">
      <c r="AF2049"/>
      <c r="AG2049"/>
    </row>
    <row r="2050" spans="32:33" x14ac:dyDescent="0.35">
      <c r="AF2050"/>
      <c r="AG2050"/>
    </row>
    <row r="2051" spans="32:33" x14ac:dyDescent="0.35">
      <c r="AF2051"/>
      <c r="AG2051"/>
    </row>
    <row r="2052" spans="32:33" x14ac:dyDescent="0.35">
      <c r="AF2052"/>
      <c r="AG2052"/>
    </row>
    <row r="2053" spans="32:33" x14ac:dyDescent="0.35">
      <c r="AF2053"/>
      <c r="AG2053"/>
    </row>
    <row r="2054" spans="32:33" x14ac:dyDescent="0.35">
      <c r="AF2054"/>
      <c r="AG2054"/>
    </row>
    <row r="2055" spans="32:33" x14ac:dyDescent="0.35">
      <c r="AF2055"/>
      <c r="AG2055"/>
    </row>
    <row r="2056" spans="32:33" x14ac:dyDescent="0.35">
      <c r="AF2056"/>
      <c r="AG2056"/>
    </row>
    <row r="2057" spans="32:33" x14ac:dyDescent="0.35">
      <c r="AF2057"/>
      <c r="AG2057"/>
    </row>
    <row r="2058" spans="32:33" x14ac:dyDescent="0.35">
      <c r="AF2058"/>
      <c r="AG2058"/>
    </row>
    <row r="2059" spans="32:33" x14ac:dyDescent="0.35">
      <c r="AF2059"/>
      <c r="AG2059"/>
    </row>
    <row r="2060" spans="32:33" x14ac:dyDescent="0.35">
      <c r="AF2060"/>
      <c r="AG2060"/>
    </row>
    <row r="2061" spans="32:33" x14ac:dyDescent="0.35">
      <c r="AF2061"/>
      <c r="AG2061"/>
    </row>
    <row r="2062" spans="32:33" x14ac:dyDescent="0.35">
      <c r="AF2062"/>
      <c r="AG2062"/>
    </row>
    <row r="2063" spans="32:33" x14ac:dyDescent="0.35">
      <c r="AF2063"/>
      <c r="AG2063"/>
    </row>
    <row r="2064" spans="32:33" x14ac:dyDescent="0.35">
      <c r="AF2064"/>
      <c r="AG2064"/>
    </row>
    <row r="2065" spans="32:33" x14ac:dyDescent="0.35">
      <c r="AF2065"/>
      <c r="AG2065"/>
    </row>
    <row r="2066" spans="32:33" x14ac:dyDescent="0.35">
      <c r="AF2066"/>
      <c r="AG2066"/>
    </row>
    <row r="2067" spans="32:33" x14ac:dyDescent="0.35">
      <c r="AF2067"/>
      <c r="AG2067"/>
    </row>
    <row r="2068" spans="32:33" x14ac:dyDescent="0.35">
      <c r="AF2068"/>
      <c r="AG2068"/>
    </row>
    <row r="2069" spans="32:33" x14ac:dyDescent="0.35">
      <c r="AF2069"/>
      <c r="AG2069"/>
    </row>
    <row r="2070" spans="32:33" x14ac:dyDescent="0.35">
      <c r="AF2070"/>
      <c r="AG2070"/>
    </row>
    <row r="2071" spans="32:33" x14ac:dyDescent="0.35">
      <c r="AF2071"/>
      <c r="AG2071"/>
    </row>
    <row r="2072" spans="32:33" x14ac:dyDescent="0.35">
      <c r="AF2072"/>
      <c r="AG2072"/>
    </row>
    <row r="2073" spans="32:33" x14ac:dyDescent="0.35">
      <c r="AF2073"/>
      <c r="AG2073"/>
    </row>
    <row r="2074" spans="32:33" x14ac:dyDescent="0.35">
      <c r="AF2074"/>
      <c r="AG2074"/>
    </row>
    <row r="2075" spans="32:33" x14ac:dyDescent="0.35">
      <c r="AF2075"/>
      <c r="AG2075"/>
    </row>
    <row r="2076" spans="32:33" x14ac:dyDescent="0.35">
      <c r="AF2076"/>
      <c r="AG2076"/>
    </row>
    <row r="2077" spans="32:33" x14ac:dyDescent="0.35">
      <c r="AF2077"/>
      <c r="AG2077"/>
    </row>
    <row r="2078" spans="32:33" x14ac:dyDescent="0.35">
      <c r="AF2078"/>
      <c r="AG2078"/>
    </row>
    <row r="2079" spans="32:33" x14ac:dyDescent="0.35">
      <c r="AF2079"/>
      <c r="AG2079"/>
    </row>
    <row r="2080" spans="32:33" x14ac:dyDescent="0.35">
      <c r="AF2080"/>
      <c r="AG2080"/>
    </row>
    <row r="2081" spans="32:33" x14ac:dyDescent="0.35">
      <c r="AF2081"/>
      <c r="AG2081"/>
    </row>
    <row r="2082" spans="32:33" x14ac:dyDescent="0.35">
      <c r="AF2082"/>
      <c r="AG2082"/>
    </row>
    <row r="2083" spans="32:33" x14ac:dyDescent="0.35">
      <c r="AF2083"/>
      <c r="AG2083"/>
    </row>
    <row r="2084" spans="32:33" x14ac:dyDescent="0.35">
      <c r="AF2084"/>
      <c r="AG2084"/>
    </row>
    <row r="2085" spans="32:33" x14ac:dyDescent="0.35">
      <c r="AF2085"/>
      <c r="AG2085"/>
    </row>
    <row r="2086" spans="32:33" x14ac:dyDescent="0.35">
      <c r="AF2086"/>
      <c r="AG2086"/>
    </row>
    <row r="2087" spans="32:33" x14ac:dyDescent="0.35">
      <c r="AF2087"/>
      <c r="AG2087"/>
    </row>
    <row r="2088" spans="32:33" x14ac:dyDescent="0.35">
      <c r="AF2088"/>
      <c r="AG2088"/>
    </row>
    <row r="2089" spans="32:33" x14ac:dyDescent="0.35">
      <c r="AF2089"/>
      <c r="AG2089"/>
    </row>
    <row r="2090" spans="32:33" x14ac:dyDescent="0.35">
      <c r="AF2090"/>
      <c r="AG2090"/>
    </row>
    <row r="2091" spans="32:33" x14ac:dyDescent="0.35">
      <c r="AF2091"/>
      <c r="AG2091"/>
    </row>
    <row r="2092" spans="32:33" x14ac:dyDescent="0.35">
      <c r="AF2092"/>
      <c r="AG2092"/>
    </row>
    <row r="2093" spans="32:33" x14ac:dyDescent="0.35">
      <c r="AF2093"/>
      <c r="AG2093"/>
    </row>
    <row r="2094" spans="32:33" x14ac:dyDescent="0.35">
      <c r="AF2094"/>
      <c r="AG2094"/>
    </row>
    <row r="2095" spans="32:33" x14ac:dyDescent="0.35">
      <c r="AF2095"/>
      <c r="AG2095"/>
    </row>
    <row r="2096" spans="32:33" x14ac:dyDescent="0.35">
      <c r="AF2096"/>
      <c r="AG2096"/>
    </row>
    <row r="2097" spans="32:33" x14ac:dyDescent="0.35">
      <c r="AF2097"/>
      <c r="AG2097"/>
    </row>
    <row r="2098" spans="32:33" x14ac:dyDescent="0.35">
      <c r="AF2098"/>
      <c r="AG2098"/>
    </row>
    <row r="2099" spans="32:33" x14ac:dyDescent="0.35">
      <c r="AF2099"/>
      <c r="AG2099"/>
    </row>
    <row r="2100" spans="32:33" x14ac:dyDescent="0.35">
      <c r="AF2100"/>
      <c r="AG2100"/>
    </row>
    <row r="2101" spans="32:33" x14ac:dyDescent="0.35">
      <c r="AF2101"/>
      <c r="AG2101"/>
    </row>
    <row r="2102" spans="32:33" x14ac:dyDescent="0.35">
      <c r="AF2102"/>
      <c r="AG2102"/>
    </row>
    <row r="2103" spans="32:33" x14ac:dyDescent="0.35">
      <c r="AF2103"/>
      <c r="AG2103"/>
    </row>
    <row r="2104" spans="32:33" x14ac:dyDescent="0.35">
      <c r="AF2104"/>
      <c r="AG2104"/>
    </row>
    <row r="2105" spans="32:33" x14ac:dyDescent="0.35">
      <c r="AF2105"/>
      <c r="AG2105"/>
    </row>
    <row r="2106" spans="32:33" x14ac:dyDescent="0.35">
      <c r="AF2106"/>
      <c r="AG2106"/>
    </row>
    <row r="2107" spans="32:33" x14ac:dyDescent="0.35">
      <c r="AF2107"/>
      <c r="AG2107"/>
    </row>
    <row r="2108" spans="32:33" x14ac:dyDescent="0.35">
      <c r="AF2108"/>
      <c r="AG2108"/>
    </row>
    <row r="2109" spans="32:33" x14ac:dyDescent="0.35">
      <c r="AF2109"/>
      <c r="AG2109"/>
    </row>
    <row r="2110" spans="32:33" x14ac:dyDescent="0.35">
      <c r="AF2110"/>
      <c r="AG2110"/>
    </row>
    <row r="2111" spans="32:33" x14ac:dyDescent="0.35">
      <c r="AF2111"/>
      <c r="AG2111"/>
    </row>
    <row r="2112" spans="32:33" x14ac:dyDescent="0.35">
      <c r="AF2112"/>
      <c r="AG2112"/>
    </row>
    <row r="2113" spans="32:33" x14ac:dyDescent="0.35">
      <c r="AF2113"/>
      <c r="AG2113"/>
    </row>
    <row r="2114" spans="32:33" x14ac:dyDescent="0.35">
      <c r="AF2114"/>
      <c r="AG2114"/>
    </row>
    <row r="2115" spans="32:33" x14ac:dyDescent="0.35">
      <c r="AF2115"/>
      <c r="AG2115"/>
    </row>
    <row r="2116" spans="32:33" x14ac:dyDescent="0.35">
      <c r="AF2116"/>
      <c r="AG2116"/>
    </row>
    <row r="2117" spans="32:33" x14ac:dyDescent="0.35">
      <c r="AF2117"/>
      <c r="AG2117"/>
    </row>
    <row r="2118" spans="32:33" x14ac:dyDescent="0.35">
      <c r="AF2118"/>
      <c r="AG2118"/>
    </row>
    <row r="2119" spans="32:33" x14ac:dyDescent="0.35">
      <c r="AF2119"/>
      <c r="AG2119"/>
    </row>
    <row r="2120" spans="32:33" x14ac:dyDescent="0.35">
      <c r="AF2120"/>
      <c r="AG2120"/>
    </row>
    <row r="2121" spans="32:33" x14ac:dyDescent="0.35">
      <c r="AF2121"/>
      <c r="AG2121"/>
    </row>
    <row r="2122" spans="32:33" x14ac:dyDescent="0.35">
      <c r="AF2122"/>
      <c r="AG2122"/>
    </row>
    <row r="2123" spans="32:33" x14ac:dyDescent="0.35">
      <c r="AF2123"/>
      <c r="AG2123"/>
    </row>
    <row r="2124" spans="32:33" x14ac:dyDescent="0.35">
      <c r="AF2124"/>
      <c r="AG2124"/>
    </row>
    <row r="2125" spans="32:33" x14ac:dyDescent="0.35">
      <c r="AF2125"/>
      <c r="AG2125"/>
    </row>
    <row r="2126" spans="32:33" x14ac:dyDescent="0.35">
      <c r="AF2126"/>
      <c r="AG2126"/>
    </row>
    <row r="2127" spans="32:33" x14ac:dyDescent="0.35">
      <c r="AF2127"/>
      <c r="AG2127"/>
    </row>
    <row r="2128" spans="32:33" x14ac:dyDescent="0.35">
      <c r="AF2128"/>
      <c r="AG2128"/>
    </row>
    <row r="2129" spans="32:33" x14ac:dyDescent="0.35">
      <c r="AF2129"/>
      <c r="AG2129"/>
    </row>
    <row r="2130" spans="32:33" x14ac:dyDescent="0.35">
      <c r="AF2130"/>
      <c r="AG2130"/>
    </row>
    <row r="2131" spans="32:33" x14ac:dyDescent="0.35">
      <c r="AF2131"/>
      <c r="AG2131"/>
    </row>
    <row r="2132" spans="32:33" x14ac:dyDescent="0.35">
      <c r="AF2132"/>
      <c r="AG2132"/>
    </row>
    <row r="2133" spans="32:33" x14ac:dyDescent="0.35">
      <c r="AF2133"/>
      <c r="AG2133"/>
    </row>
    <row r="2134" spans="32:33" x14ac:dyDescent="0.35">
      <c r="AF2134"/>
      <c r="AG2134"/>
    </row>
    <row r="2135" spans="32:33" x14ac:dyDescent="0.35">
      <c r="AF2135"/>
      <c r="AG2135"/>
    </row>
    <row r="2136" spans="32:33" x14ac:dyDescent="0.35">
      <c r="AF2136"/>
      <c r="AG2136"/>
    </row>
    <row r="2137" spans="32:33" x14ac:dyDescent="0.35">
      <c r="AF2137"/>
      <c r="AG2137"/>
    </row>
    <row r="2138" spans="32:33" x14ac:dyDescent="0.35">
      <c r="AF2138"/>
      <c r="AG2138"/>
    </row>
    <row r="2139" spans="32:33" x14ac:dyDescent="0.35">
      <c r="AF2139"/>
      <c r="AG2139"/>
    </row>
    <row r="2140" spans="32:33" x14ac:dyDescent="0.35">
      <c r="AF2140"/>
      <c r="AG2140"/>
    </row>
    <row r="2141" spans="32:33" x14ac:dyDescent="0.35">
      <c r="AF2141"/>
      <c r="AG2141"/>
    </row>
    <row r="2142" spans="32:33" x14ac:dyDescent="0.35">
      <c r="AF2142"/>
      <c r="AG2142"/>
    </row>
    <row r="2143" spans="32:33" x14ac:dyDescent="0.35">
      <c r="AF2143"/>
      <c r="AG2143"/>
    </row>
    <row r="2144" spans="32:33" x14ac:dyDescent="0.35">
      <c r="AF2144"/>
      <c r="AG2144"/>
    </row>
    <row r="2145" spans="32:33" x14ac:dyDescent="0.35">
      <c r="AF2145"/>
      <c r="AG2145"/>
    </row>
    <row r="2146" spans="32:33" x14ac:dyDescent="0.35">
      <c r="AF2146"/>
      <c r="AG2146"/>
    </row>
    <row r="2147" spans="32:33" x14ac:dyDescent="0.35">
      <c r="AF2147"/>
      <c r="AG2147"/>
    </row>
    <row r="2148" spans="32:33" x14ac:dyDescent="0.35">
      <c r="AF2148"/>
      <c r="AG2148"/>
    </row>
    <row r="2149" spans="32:33" x14ac:dyDescent="0.35">
      <c r="AF2149"/>
      <c r="AG2149"/>
    </row>
    <row r="2150" spans="32:33" x14ac:dyDescent="0.35">
      <c r="AF2150"/>
      <c r="AG2150"/>
    </row>
    <row r="2151" spans="32:33" x14ac:dyDescent="0.35">
      <c r="AF2151"/>
      <c r="AG2151"/>
    </row>
    <row r="2152" spans="32:33" x14ac:dyDescent="0.35">
      <c r="AF2152"/>
      <c r="AG2152"/>
    </row>
    <row r="2153" spans="32:33" x14ac:dyDescent="0.35">
      <c r="AF2153"/>
      <c r="AG2153"/>
    </row>
    <row r="2154" spans="32:33" x14ac:dyDescent="0.35">
      <c r="AF2154"/>
      <c r="AG2154"/>
    </row>
    <row r="2155" spans="32:33" x14ac:dyDescent="0.35">
      <c r="AF2155"/>
      <c r="AG2155"/>
    </row>
    <row r="2156" spans="32:33" x14ac:dyDescent="0.35">
      <c r="AF2156"/>
      <c r="AG2156"/>
    </row>
    <row r="2157" spans="32:33" x14ac:dyDescent="0.35">
      <c r="AF2157"/>
      <c r="AG2157"/>
    </row>
    <row r="2158" spans="32:33" x14ac:dyDescent="0.35">
      <c r="AF2158"/>
      <c r="AG2158"/>
    </row>
    <row r="2159" spans="32:33" x14ac:dyDescent="0.35">
      <c r="AF2159"/>
      <c r="AG2159"/>
    </row>
    <row r="2160" spans="32:33" x14ac:dyDescent="0.35">
      <c r="AF2160"/>
      <c r="AG2160"/>
    </row>
    <row r="2161" spans="32:33" x14ac:dyDescent="0.35">
      <c r="AF2161"/>
      <c r="AG2161"/>
    </row>
    <row r="2162" spans="32:33" x14ac:dyDescent="0.35">
      <c r="AF2162"/>
      <c r="AG2162"/>
    </row>
    <row r="2163" spans="32:33" x14ac:dyDescent="0.35">
      <c r="AF2163"/>
      <c r="AG2163"/>
    </row>
    <row r="2164" spans="32:33" x14ac:dyDescent="0.35">
      <c r="AF2164"/>
      <c r="AG2164"/>
    </row>
    <row r="2165" spans="32:33" x14ac:dyDescent="0.35">
      <c r="AF2165"/>
      <c r="AG2165"/>
    </row>
    <row r="2166" spans="32:33" x14ac:dyDescent="0.35">
      <c r="AF2166"/>
      <c r="AG2166"/>
    </row>
    <row r="2167" spans="32:33" x14ac:dyDescent="0.35">
      <c r="AF2167"/>
      <c r="AG2167"/>
    </row>
    <row r="2168" spans="32:33" x14ac:dyDescent="0.35">
      <c r="AF2168"/>
      <c r="AG2168"/>
    </row>
    <row r="2169" spans="32:33" x14ac:dyDescent="0.35">
      <c r="AF2169"/>
      <c r="AG2169"/>
    </row>
    <row r="2170" spans="32:33" x14ac:dyDescent="0.35">
      <c r="AF2170"/>
      <c r="AG2170"/>
    </row>
    <row r="2171" spans="32:33" x14ac:dyDescent="0.35">
      <c r="AF2171"/>
      <c r="AG2171"/>
    </row>
    <row r="2172" spans="32:33" x14ac:dyDescent="0.35">
      <c r="AF2172"/>
      <c r="AG2172"/>
    </row>
    <row r="2173" spans="32:33" x14ac:dyDescent="0.35">
      <c r="AF2173"/>
      <c r="AG2173"/>
    </row>
    <row r="2174" spans="32:33" x14ac:dyDescent="0.35">
      <c r="AF2174"/>
      <c r="AG2174"/>
    </row>
    <row r="2175" spans="32:33" x14ac:dyDescent="0.35">
      <c r="AF2175"/>
      <c r="AG2175"/>
    </row>
    <row r="2176" spans="32:33" x14ac:dyDescent="0.35">
      <c r="AF2176"/>
      <c r="AG2176"/>
    </row>
    <row r="2177" spans="32:33" x14ac:dyDescent="0.35">
      <c r="AF2177"/>
      <c r="AG2177"/>
    </row>
    <row r="2178" spans="32:33" x14ac:dyDescent="0.35">
      <c r="AF2178"/>
      <c r="AG2178"/>
    </row>
    <row r="2179" spans="32:33" x14ac:dyDescent="0.35">
      <c r="AF2179"/>
      <c r="AG2179"/>
    </row>
    <row r="2180" spans="32:33" x14ac:dyDescent="0.35">
      <c r="AF2180"/>
      <c r="AG2180"/>
    </row>
    <row r="2181" spans="32:33" x14ac:dyDescent="0.35">
      <c r="AF2181"/>
      <c r="AG2181"/>
    </row>
    <row r="2182" spans="32:33" x14ac:dyDescent="0.35">
      <c r="AF2182"/>
      <c r="AG2182"/>
    </row>
    <row r="2183" spans="32:33" x14ac:dyDescent="0.35">
      <c r="AF2183"/>
      <c r="AG2183"/>
    </row>
    <row r="2184" spans="32:33" x14ac:dyDescent="0.35">
      <c r="AF2184"/>
      <c r="AG2184"/>
    </row>
    <row r="2185" spans="32:33" x14ac:dyDescent="0.35">
      <c r="AF2185"/>
      <c r="AG2185"/>
    </row>
    <row r="2186" spans="32:33" x14ac:dyDescent="0.35">
      <c r="AF2186"/>
      <c r="AG2186"/>
    </row>
    <row r="2187" spans="32:33" x14ac:dyDescent="0.35">
      <c r="AF2187"/>
      <c r="AG2187"/>
    </row>
    <row r="2188" spans="32:33" x14ac:dyDescent="0.35">
      <c r="AF2188"/>
      <c r="AG2188"/>
    </row>
    <row r="2189" spans="32:33" x14ac:dyDescent="0.35">
      <c r="AF2189"/>
      <c r="AG2189"/>
    </row>
    <row r="2190" spans="32:33" x14ac:dyDescent="0.35">
      <c r="AF2190"/>
      <c r="AG2190"/>
    </row>
    <row r="2191" spans="32:33" x14ac:dyDescent="0.35">
      <c r="AF2191"/>
      <c r="AG2191"/>
    </row>
    <row r="2192" spans="32:33" x14ac:dyDescent="0.35">
      <c r="AF2192"/>
      <c r="AG2192"/>
    </row>
    <row r="2193" spans="32:33" x14ac:dyDescent="0.35">
      <c r="AF2193"/>
      <c r="AG2193"/>
    </row>
    <row r="2194" spans="32:33" x14ac:dyDescent="0.35">
      <c r="AF2194"/>
      <c r="AG2194"/>
    </row>
    <row r="2195" spans="32:33" x14ac:dyDescent="0.35">
      <c r="AF2195"/>
      <c r="AG2195"/>
    </row>
    <row r="2196" spans="32:33" x14ac:dyDescent="0.35">
      <c r="AF2196"/>
      <c r="AG2196"/>
    </row>
    <row r="2197" spans="32:33" x14ac:dyDescent="0.35">
      <c r="AF2197"/>
      <c r="AG2197"/>
    </row>
    <row r="2198" spans="32:33" x14ac:dyDescent="0.35">
      <c r="AF2198"/>
      <c r="AG2198"/>
    </row>
    <row r="2199" spans="32:33" x14ac:dyDescent="0.35">
      <c r="AF2199"/>
      <c r="AG2199"/>
    </row>
    <row r="2200" spans="32:33" x14ac:dyDescent="0.35">
      <c r="AF2200"/>
      <c r="AG2200"/>
    </row>
    <row r="2201" spans="32:33" x14ac:dyDescent="0.35">
      <c r="AF2201"/>
      <c r="AG2201"/>
    </row>
    <row r="2202" spans="32:33" x14ac:dyDescent="0.35">
      <c r="AF2202"/>
      <c r="AG2202"/>
    </row>
    <row r="2203" spans="32:33" x14ac:dyDescent="0.35">
      <c r="AF2203"/>
      <c r="AG2203"/>
    </row>
    <row r="2204" spans="32:33" x14ac:dyDescent="0.35">
      <c r="AF2204"/>
      <c r="AG2204"/>
    </row>
    <row r="2205" spans="32:33" x14ac:dyDescent="0.35">
      <c r="AF2205"/>
      <c r="AG2205"/>
    </row>
    <row r="2206" spans="32:33" x14ac:dyDescent="0.35">
      <c r="AF2206"/>
      <c r="AG2206"/>
    </row>
    <row r="2207" spans="32:33" x14ac:dyDescent="0.35">
      <c r="AF2207"/>
      <c r="AG2207"/>
    </row>
    <row r="2208" spans="32:33" x14ac:dyDescent="0.35">
      <c r="AF2208"/>
      <c r="AG2208"/>
    </row>
    <row r="2209" spans="32:33" x14ac:dyDescent="0.35">
      <c r="AF2209"/>
      <c r="AG2209"/>
    </row>
    <row r="2210" spans="32:33" x14ac:dyDescent="0.35">
      <c r="AF2210"/>
      <c r="AG2210"/>
    </row>
    <row r="2211" spans="32:33" x14ac:dyDescent="0.35">
      <c r="AF2211"/>
      <c r="AG2211"/>
    </row>
    <row r="2212" spans="32:33" x14ac:dyDescent="0.35">
      <c r="AF2212"/>
      <c r="AG2212"/>
    </row>
    <row r="2213" spans="32:33" x14ac:dyDescent="0.35">
      <c r="AF2213"/>
      <c r="AG2213"/>
    </row>
    <row r="2214" spans="32:33" x14ac:dyDescent="0.35">
      <c r="AF2214"/>
      <c r="AG2214"/>
    </row>
    <row r="2215" spans="32:33" x14ac:dyDescent="0.35">
      <c r="AF2215"/>
      <c r="AG2215"/>
    </row>
    <row r="2216" spans="32:33" x14ac:dyDescent="0.35">
      <c r="AF2216"/>
      <c r="AG2216"/>
    </row>
    <row r="2217" spans="32:33" x14ac:dyDescent="0.35">
      <c r="AF2217"/>
      <c r="AG2217"/>
    </row>
    <row r="2218" spans="32:33" x14ac:dyDescent="0.35">
      <c r="AF2218"/>
      <c r="AG2218"/>
    </row>
    <row r="2219" spans="32:33" x14ac:dyDescent="0.35">
      <c r="AF2219"/>
      <c r="AG2219"/>
    </row>
    <row r="2220" spans="32:33" x14ac:dyDescent="0.35">
      <c r="AF2220"/>
      <c r="AG2220"/>
    </row>
    <row r="2221" spans="32:33" x14ac:dyDescent="0.35">
      <c r="AF2221"/>
      <c r="AG2221"/>
    </row>
    <row r="2222" spans="32:33" x14ac:dyDescent="0.35">
      <c r="AF2222"/>
      <c r="AG2222"/>
    </row>
    <row r="2223" spans="32:33" x14ac:dyDescent="0.35">
      <c r="AF2223"/>
      <c r="AG2223"/>
    </row>
    <row r="2224" spans="32:33" x14ac:dyDescent="0.35">
      <c r="AF2224"/>
      <c r="AG2224"/>
    </row>
    <row r="2225" spans="32:33" x14ac:dyDescent="0.35">
      <c r="AF2225"/>
      <c r="AG2225"/>
    </row>
    <row r="2226" spans="32:33" x14ac:dyDescent="0.35">
      <c r="AF2226"/>
      <c r="AG2226"/>
    </row>
    <row r="2227" spans="32:33" x14ac:dyDescent="0.35">
      <c r="AF2227"/>
      <c r="AG2227"/>
    </row>
    <row r="2228" spans="32:33" x14ac:dyDescent="0.35">
      <c r="AF2228"/>
      <c r="AG2228"/>
    </row>
    <row r="2229" spans="32:33" x14ac:dyDescent="0.35">
      <c r="AF2229"/>
      <c r="AG2229"/>
    </row>
    <row r="2230" spans="32:33" x14ac:dyDescent="0.35">
      <c r="AF2230"/>
      <c r="AG2230"/>
    </row>
    <row r="2231" spans="32:33" x14ac:dyDescent="0.35">
      <c r="AF2231"/>
      <c r="AG2231"/>
    </row>
    <row r="2232" spans="32:33" x14ac:dyDescent="0.35">
      <c r="AF2232"/>
      <c r="AG2232"/>
    </row>
    <row r="2233" spans="32:33" x14ac:dyDescent="0.35">
      <c r="AF2233"/>
      <c r="AG2233"/>
    </row>
    <row r="2234" spans="32:33" x14ac:dyDescent="0.35">
      <c r="AF2234"/>
      <c r="AG2234"/>
    </row>
    <row r="2235" spans="32:33" x14ac:dyDescent="0.35">
      <c r="AF2235"/>
      <c r="AG2235"/>
    </row>
    <row r="2236" spans="32:33" x14ac:dyDescent="0.35">
      <c r="AF2236"/>
      <c r="AG2236"/>
    </row>
    <row r="2237" spans="32:33" x14ac:dyDescent="0.35">
      <c r="AF2237"/>
      <c r="AG2237"/>
    </row>
    <row r="2238" spans="32:33" x14ac:dyDescent="0.35">
      <c r="AF2238"/>
      <c r="AG2238"/>
    </row>
    <row r="2239" spans="32:33" x14ac:dyDescent="0.35">
      <c r="AF2239"/>
      <c r="AG2239"/>
    </row>
    <row r="2240" spans="32:33" x14ac:dyDescent="0.35">
      <c r="AF2240"/>
      <c r="AG2240"/>
    </row>
    <row r="2241" spans="32:33" x14ac:dyDescent="0.35">
      <c r="AF2241"/>
      <c r="AG2241"/>
    </row>
    <row r="2242" spans="32:33" x14ac:dyDescent="0.35">
      <c r="AF2242"/>
      <c r="AG2242"/>
    </row>
    <row r="2243" spans="32:33" x14ac:dyDescent="0.35">
      <c r="AF2243"/>
      <c r="AG2243"/>
    </row>
    <row r="2244" spans="32:33" x14ac:dyDescent="0.35">
      <c r="AF2244"/>
      <c r="AG2244"/>
    </row>
    <row r="2245" spans="32:33" x14ac:dyDescent="0.35">
      <c r="AF2245"/>
      <c r="AG2245"/>
    </row>
    <row r="2246" spans="32:33" x14ac:dyDescent="0.35">
      <c r="AF2246"/>
      <c r="AG2246"/>
    </row>
    <row r="2247" spans="32:33" x14ac:dyDescent="0.35">
      <c r="AF2247"/>
      <c r="AG2247"/>
    </row>
    <row r="2248" spans="32:33" x14ac:dyDescent="0.35">
      <c r="AF2248"/>
      <c r="AG2248"/>
    </row>
    <row r="2249" spans="32:33" x14ac:dyDescent="0.35">
      <c r="AF2249"/>
      <c r="AG2249"/>
    </row>
    <row r="2250" spans="32:33" x14ac:dyDescent="0.35">
      <c r="AF2250"/>
      <c r="AG2250"/>
    </row>
    <row r="2251" spans="32:33" x14ac:dyDescent="0.35">
      <c r="AF2251"/>
      <c r="AG2251"/>
    </row>
    <row r="2252" spans="32:33" x14ac:dyDescent="0.35">
      <c r="AF2252"/>
      <c r="AG2252"/>
    </row>
    <row r="2253" spans="32:33" x14ac:dyDescent="0.35">
      <c r="AF2253"/>
      <c r="AG2253"/>
    </row>
    <row r="2254" spans="32:33" x14ac:dyDescent="0.35">
      <c r="AF2254"/>
      <c r="AG2254"/>
    </row>
    <row r="2255" spans="32:33" x14ac:dyDescent="0.35">
      <c r="AF2255"/>
      <c r="AG2255"/>
    </row>
    <row r="2256" spans="32:33" x14ac:dyDescent="0.35">
      <c r="AF2256"/>
      <c r="AG2256"/>
    </row>
    <row r="2257" spans="32:33" x14ac:dyDescent="0.35">
      <c r="AF2257"/>
      <c r="AG2257"/>
    </row>
    <row r="2258" spans="32:33" x14ac:dyDescent="0.35">
      <c r="AF2258"/>
      <c r="AG2258"/>
    </row>
    <row r="2259" spans="32:33" x14ac:dyDescent="0.35">
      <c r="AF2259"/>
      <c r="AG2259"/>
    </row>
    <row r="2260" spans="32:33" x14ac:dyDescent="0.35">
      <c r="AF2260"/>
      <c r="AG2260"/>
    </row>
    <row r="2261" spans="32:33" x14ac:dyDescent="0.35">
      <c r="AF2261"/>
      <c r="AG2261"/>
    </row>
    <row r="2262" spans="32:33" x14ac:dyDescent="0.35">
      <c r="AF2262"/>
      <c r="AG2262"/>
    </row>
    <row r="2263" spans="32:33" x14ac:dyDescent="0.35">
      <c r="AF2263"/>
      <c r="AG2263"/>
    </row>
    <row r="2264" spans="32:33" x14ac:dyDescent="0.35">
      <c r="AF2264"/>
      <c r="AG2264"/>
    </row>
    <row r="2265" spans="32:33" x14ac:dyDescent="0.35">
      <c r="AF2265"/>
      <c r="AG2265"/>
    </row>
    <row r="2266" spans="32:33" x14ac:dyDescent="0.35">
      <c r="AF2266"/>
      <c r="AG2266"/>
    </row>
    <row r="2267" spans="32:33" x14ac:dyDescent="0.35">
      <c r="AF2267"/>
      <c r="AG2267"/>
    </row>
    <row r="2268" spans="32:33" x14ac:dyDescent="0.35">
      <c r="AF2268"/>
      <c r="AG2268"/>
    </row>
    <row r="2269" spans="32:33" x14ac:dyDescent="0.35">
      <c r="AF2269"/>
      <c r="AG2269"/>
    </row>
    <row r="2270" spans="32:33" x14ac:dyDescent="0.35">
      <c r="AF2270"/>
      <c r="AG2270"/>
    </row>
    <row r="2271" spans="32:33" x14ac:dyDescent="0.35">
      <c r="AF2271"/>
      <c r="AG2271"/>
    </row>
    <row r="2272" spans="32:33" x14ac:dyDescent="0.35">
      <c r="AF2272"/>
      <c r="AG2272"/>
    </row>
    <row r="2273" spans="32:33" x14ac:dyDescent="0.35">
      <c r="AF2273"/>
      <c r="AG2273"/>
    </row>
    <row r="2274" spans="32:33" x14ac:dyDescent="0.35">
      <c r="AF2274"/>
      <c r="AG2274"/>
    </row>
    <row r="2275" spans="32:33" x14ac:dyDescent="0.35">
      <c r="AF2275"/>
      <c r="AG2275"/>
    </row>
    <row r="2276" spans="32:33" x14ac:dyDescent="0.35">
      <c r="AF2276"/>
      <c r="AG2276"/>
    </row>
    <row r="2277" spans="32:33" x14ac:dyDescent="0.35">
      <c r="AF2277"/>
      <c r="AG2277"/>
    </row>
    <row r="2278" spans="32:33" x14ac:dyDescent="0.35">
      <c r="AF2278"/>
      <c r="AG2278"/>
    </row>
    <row r="2279" spans="32:33" x14ac:dyDescent="0.35">
      <c r="AF2279"/>
      <c r="AG2279"/>
    </row>
    <row r="2280" spans="32:33" x14ac:dyDescent="0.35">
      <c r="AF2280"/>
      <c r="AG2280"/>
    </row>
    <row r="2281" spans="32:33" x14ac:dyDescent="0.35">
      <c r="AF2281"/>
      <c r="AG2281"/>
    </row>
    <row r="2282" spans="32:33" x14ac:dyDescent="0.35">
      <c r="AF2282"/>
      <c r="AG2282"/>
    </row>
    <row r="2283" spans="32:33" x14ac:dyDescent="0.35">
      <c r="AF2283"/>
      <c r="AG2283"/>
    </row>
    <row r="2284" spans="32:33" x14ac:dyDescent="0.35">
      <c r="AF2284"/>
      <c r="AG2284"/>
    </row>
    <row r="2285" spans="32:33" x14ac:dyDescent="0.35">
      <c r="AF2285"/>
      <c r="AG2285"/>
    </row>
    <row r="2286" spans="32:33" x14ac:dyDescent="0.35">
      <c r="AF2286"/>
      <c r="AG2286"/>
    </row>
    <row r="2287" spans="32:33" x14ac:dyDescent="0.35">
      <c r="AF2287"/>
      <c r="AG2287"/>
    </row>
    <row r="2288" spans="32:33" x14ac:dyDescent="0.35">
      <c r="AF2288"/>
      <c r="AG2288"/>
    </row>
    <row r="2289" spans="32:33" x14ac:dyDescent="0.35">
      <c r="AF2289"/>
      <c r="AG2289"/>
    </row>
    <row r="2290" spans="32:33" x14ac:dyDescent="0.35">
      <c r="AF2290"/>
      <c r="AG2290"/>
    </row>
    <row r="2291" spans="32:33" x14ac:dyDescent="0.35">
      <c r="AF2291"/>
      <c r="AG2291"/>
    </row>
    <row r="2292" spans="32:33" x14ac:dyDescent="0.35">
      <c r="AF2292"/>
      <c r="AG2292"/>
    </row>
    <row r="2293" spans="32:33" x14ac:dyDescent="0.35">
      <c r="AF2293"/>
      <c r="AG2293"/>
    </row>
    <row r="2294" spans="32:33" x14ac:dyDescent="0.35">
      <c r="AF2294"/>
      <c r="AG2294"/>
    </row>
    <row r="2295" spans="32:33" x14ac:dyDescent="0.35">
      <c r="AF2295"/>
      <c r="AG2295"/>
    </row>
    <row r="2296" spans="32:33" x14ac:dyDescent="0.35">
      <c r="AF2296"/>
      <c r="AG2296"/>
    </row>
    <row r="2297" spans="32:33" x14ac:dyDescent="0.35">
      <c r="AF2297"/>
      <c r="AG2297"/>
    </row>
    <row r="2298" spans="32:33" x14ac:dyDescent="0.35">
      <c r="AF2298"/>
      <c r="AG2298"/>
    </row>
    <row r="2299" spans="32:33" x14ac:dyDescent="0.35">
      <c r="AF2299"/>
      <c r="AG2299"/>
    </row>
    <row r="2300" spans="32:33" x14ac:dyDescent="0.35">
      <c r="AF2300"/>
      <c r="AG2300"/>
    </row>
    <row r="2301" spans="32:33" x14ac:dyDescent="0.35">
      <c r="AF2301"/>
      <c r="AG2301"/>
    </row>
    <row r="2302" spans="32:33" x14ac:dyDescent="0.35">
      <c r="AF2302"/>
      <c r="AG2302"/>
    </row>
    <row r="2303" spans="32:33" x14ac:dyDescent="0.35">
      <c r="AF2303"/>
      <c r="AG2303"/>
    </row>
    <row r="2304" spans="32:33" x14ac:dyDescent="0.35">
      <c r="AF2304"/>
      <c r="AG2304"/>
    </row>
    <row r="2305" spans="32:33" x14ac:dyDescent="0.35">
      <c r="AF2305"/>
      <c r="AG2305"/>
    </row>
    <row r="2306" spans="32:33" x14ac:dyDescent="0.35">
      <c r="AF2306"/>
      <c r="AG2306"/>
    </row>
    <row r="2307" spans="32:33" x14ac:dyDescent="0.35">
      <c r="AF2307"/>
      <c r="AG2307"/>
    </row>
    <row r="2308" spans="32:33" x14ac:dyDescent="0.35">
      <c r="AF2308"/>
      <c r="AG2308"/>
    </row>
    <row r="2309" spans="32:33" x14ac:dyDescent="0.35">
      <c r="AF2309"/>
      <c r="AG2309"/>
    </row>
    <row r="2310" spans="32:33" x14ac:dyDescent="0.35">
      <c r="AF2310"/>
      <c r="AG2310"/>
    </row>
    <row r="2311" spans="32:33" x14ac:dyDescent="0.35">
      <c r="AF2311"/>
      <c r="AG2311"/>
    </row>
    <row r="2312" spans="32:33" x14ac:dyDescent="0.35">
      <c r="AF2312"/>
      <c r="AG2312"/>
    </row>
    <row r="2313" spans="32:33" x14ac:dyDescent="0.35">
      <c r="AF2313"/>
      <c r="AG2313"/>
    </row>
    <row r="2314" spans="32:33" x14ac:dyDescent="0.35">
      <c r="AF2314"/>
      <c r="AG2314"/>
    </row>
    <row r="2315" spans="32:33" x14ac:dyDescent="0.35">
      <c r="AF2315"/>
      <c r="AG2315"/>
    </row>
    <row r="2316" spans="32:33" x14ac:dyDescent="0.35">
      <c r="AF2316"/>
      <c r="AG2316"/>
    </row>
    <row r="2317" spans="32:33" x14ac:dyDescent="0.35">
      <c r="AF2317"/>
      <c r="AG2317"/>
    </row>
    <row r="2318" spans="32:33" x14ac:dyDescent="0.35">
      <c r="AF2318"/>
      <c r="AG2318"/>
    </row>
    <row r="2319" spans="32:33" x14ac:dyDescent="0.35">
      <c r="AF2319"/>
      <c r="AG2319"/>
    </row>
    <row r="2320" spans="32:33" x14ac:dyDescent="0.35">
      <c r="AF2320"/>
      <c r="AG2320"/>
    </row>
    <row r="2321" spans="32:33" x14ac:dyDescent="0.35">
      <c r="AF2321"/>
      <c r="AG2321"/>
    </row>
    <row r="2322" spans="32:33" x14ac:dyDescent="0.35">
      <c r="AF2322"/>
      <c r="AG2322"/>
    </row>
    <row r="2323" spans="32:33" x14ac:dyDescent="0.35">
      <c r="AF2323"/>
      <c r="AG2323"/>
    </row>
    <row r="2324" spans="32:33" x14ac:dyDescent="0.35">
      <c r="AF2324"/>
      <c r="AG2324"/>
    </row>
    <row r="2325" spans="32:33" x14ac:dyDescent="0.35">
      <c r="AF2325"/>
      <c r="AG2325"/>
    </row>
    <row r="2326" spans="32:33" x14ac:dyDescent="0.35">
      <c r="AF2326"/>
      <c r="AG2326"/>
    </row>
    <row r="2327" spans="32:33" x14ac:dyDescent="0.35">
      <c r="AF2327"/>
      <c r="AG2327"/>
    </row>
    <row r="2328" spans="32:33" x14ac:dyDescent="0.35">
      <c r="AF2328"/>
      <c r="AG2328"/>
    </row>
    <row r="2329" spans="32:33" x14ac:dyDescent="0.35">
      <c r="AF2329"/>
      <c r="AG2329"/>
    </row>
    <row r="2330" spans="32:33" x14ac:dyDescent="0.35">
      <c r="AF2330"/>
      <c r="AG2330"/>
    </row>
    <row r="2331" spans="32:33" x14ac:dyDescent="0.35">
      <c r="AF2331"/>
      <c r="AG2331"/>
    </row>
    <row r="2332" spans="32:33" x14ac:dyDescent="0.35">
      <c r="AF2332"/>
      <c r="AG2332"/>
    </row>
    <row r="2333" spans="32:33" x14ac:dyDescent="0.35">
      <c r="AF2333"/>
      <c r="AG2333"/>
    </row>
    <row r="2334" spans="32:33" x14ac:dyDescent="0.35">
      <c r="AF2334"/>
      <c r="AG2334"/>
    </row>
    <row r="2335" spans="32:33" x14ac:dyDescent="0.35">
      <c r="AF2335"/>
      <c r="AG2335"/>
    </row>
    <row r="2336" spans="32:33" x14ac:dyDescent="0.35">
      <c r="AF2336"/>
      <c r="AG2336"/>
    </row>
    <row r="2337" spans="32:33" x14ac:dyDescent="0.35">
      <c r="AF2337"/>
      <c r="AG2337"/>
    </row>
    <row r="2338" spans="32:33" x14ac:dyDescent="0.35">
      <c r="AF2338"/>
      <c r="AG2338"/>
    </row>
    <row r="2339" spans="32:33" x14ac:dyDescent="0.35">
      <c r="AF2339"/>
      <c r="AG2339"/>
    </row>
    <row r="2340" spans="32:33" x14ac:dyDescent="0.35">
      <c r="AF2340"/>
      <c r="AG2340"/>
    </row>
    <row r="2341" spans="32:33" x14ac:dyDescent="0.35">
      <c r="AF2341"/>
      <c r="AG2341"/>
    </row>
    <row r="2342" spans="32:33" x14ac:dyDescent="0.35">
      <c r="AF2342"/>
      <c r="AG2342"/>
    </row>
    <row r="2343" spans="32:33" x14ac:dyDescent="0.35">
      <c r="AF2343"/>
      <c r="AG2343"/>
    </row>
    <row r="2344" spans="32:33" x14ac:dyDescent="0.35">
      <c r="AF2344"/>
      <c r="AG2344"/>
    </row>
    <row r="2345" spans="32:33" x14ac:dyDescent="0.35">
      <c r="AF2345"/>
      <c r="AG2345"/>
    </row>
    <row r="2346" spans="32:33" x14ac:dyDescent="0.35">
      <c r="AF2346"/>
      <c r="AG2346"/>
    </row>
    <row r="2347" spans="32:33" x14ac:dyDescent="0.35">
      <c r="AF2347"/>
      <c r="AG2347"/>
    </row>
    <row r="2348" spans="32:33" x14ac:dyDescent="0.35">
      <c r="AF2348"/>
      <c r="AG2348"/>
    </row>
    <row r="2349" spans="32:33" x14ac:dyDescent="0.35">
      <c r="AF2349"/>
      <c r="AG2349"/>
    </row>
    <row r="2350" spans="32:33" x14ac:dyDescent="0.35">
      <c r="AF2350"/>
      <c r="AG2350"/>
    </row>
    <row r="2351" spans="32:33" x14ac:dyDescent="0.35">
      <c r="AF2351"/>
      <c r="AG2351"/>
    </row>
    <row r="2352" spans="32:33" x14ac:dyDescent="0.35">
      <c r="AF2352"/>
      <c r="AG2352"/>
    </row>
    <row r="2353" spans="32:33" x14ac:dyDescent="0.35">
      <c r="AF2353"/>
      <c r="AG2353"/>
    </row>
    <row r="2354" spans="32:33" x14ac:dyDescent="0.35">
      <c r="AF2354"/>
      <c r="AG2354"/>
    </row>
    <row r="2355" spans="32:33" x14ac:dyDescent="0.35">
      <c r="AF2355"/>
      <c r="AG2355"/>
    </row>
    <row r="2356" spans="32:33" x14ac:dyDescent="0.35">
      <c r="AF2356"/>
      <c r="AG2356"/>
    </row>
    <row r="2357" spans="32:33" x14ac:dyDescent="0.35">
      <c r="AF2357"/>
      <c r="AG2357"/>
    </row>
    <row r="2358" spans="32:33" x14ac:dyDescent="0.35">
      <c r="AF2358"/>
      <c r="AG2358"/>
    </row>
    <row r="2359" spans="32:33" x14ac:dyDescent="0.35">
      <c r="AF2359"/>
      <c r="AG2359"/>
    </row>
    <row r="2360" spans="32:33" x14ac:dyDescent="0.35">
      <c r="AF2360"/>
      <c r="AG2360"/>
    </row>
    <row r="2361" spans="32:33" x14ac:dyDescent="0.35">
      <c r="AF2361"/>
      <c r="AG2361"/>
    </row>
    <row r="2362" spans="32:33" x14ac:dyDescent="0.35">
      <c r="AF2362"/>
      <c r="AG2362"/>
    </row>
    <row r="2363" spans="32:33" x14ac:dyDescent="0.35">
      <c r="AF2363"/>
      <c r="AG2363"/>
    </row>
    <row r="2364" spans="32:33" x14ac:dyDescent="0.35">
      <c r="AF2364"/>
      <c r="AG2364"/>
    </row>
    <row r="2365" spans="32:33" x14ac:dyDescent="0.35">
      <c r="AF2365"/>
      <c r="AG2365"/>
    </row>
    <row r="2366" spans="32:33" x14ac:dyDescent="0.35">
      <c r="AF2366"/>
      <c r="AG2366"/>
    </row>
    <row r="2367" spans="32:33" x14ac:dyDescent="0.35">
      <c r="AF2367"/>
      <c r="AG2367"/>
    </row>
    <row r="2368" spans="32:33" x14ac:dyDescent="0.35">
      <c r="AF2368"/>
      <c r="AG2368"/>
    </row>
    <row r="2369" spans="32:33" x14ac:dyDescent="0.35">
      <c r="AF2369"/>
      <c r="AG2369"/>
    </row>
    <row r="2370" spans="32:33" x14ac:dyDescent="0.35">
      <c r="AF2370"/>
      <c r="AG2370"/>
    </row>
    <row r="2371" spans="32:33" x14ac:dyDescent="0.35">
      <c r="AF2371"/>
      <c r="AG2371"/>
    </row>
    <row r="2372" spans="32:33" x14ac:dyDescent="0.35">
      <c r="AF2372"/>
      <c r="AG2372"/>
    </row>
    <row r="2373" spans="32:33" x14ac:dyDescent="0.35">
      <c r="AF2373"/>
      <c r="AG2373"/>
    </row>
    <row r="2374" spans="32:33" x14ac:dyDescent="0.35">
      <c r="AF2374"/>
      <c r="AG2374"/>
    </row>
    <row r="2375" spans="32:33" x14ac:dyDescent="0.35">
      <c r="AF2375"/>
      <c r="AG2375"/>
    </row>
    <row r="2376" spans="32:33" x14ac:dyDescent="0.35">
      <c r="AF2376"/>
      <c r="AG2376"/>
    </row>
    <row r="2377" spans="32:33" x14ac:dyDescent="0.35">
      <c r="AF2377"/>
      <c r="AG2377"/>
    </row>
    <row r="2378" spans="32:33" x14ac:dyDescent="0.35">
      <c r="AF2378"/>
      <c r="AG2378"/>
    </row>
    <row r="2379" spans="32:33" x14ac:dyDescent="0.35">
      <c r="AF2379"/>
      <c r="AG2379"/>
    </row>
    <row r="2380" spans="32:33" x14ac:dyDescent="0.35">
      <c r="AF2380"/>
      <c r="AG2380"/>
    </row>
    <row r="2381" spans="32:33" x14ac:dyDescent="0.35">
      <c r="AF2381"/>
      <c r="AG2381"/>
    </row>
    <row r="2382" spans="32:33" x14ac:dyDescent="0.35">
      <c r="AF2382"/>
      <c r="AG2382"/>
    </row>
    <row r="2383" spans="32:33" x14ac:dyDescent="0.35">
      <c r="AF2383"/>
      <c r="AG2383"/>
    </row>
    <row r="2384" spans="32:33" x14ac:dyDescent="0.35">
      <c r="AF2384"/>
      <c r="AG2384"/>
    </row>
    <row r="2385" spans="32:33" x14ac:dyDescent="0.35">
      <c r="AF2385"/>
      <c r="AG2385"/>
    </row>
    <row r="2386" spans="32:33" x14ac:dyDescent="0.35">
      <c r="AF2386"/>
      <c r="AG2386"/>
    </row>
    <row r="2387" spans="32:33" x14ac:dyDescent="0.35">
      <c r="AF2387"/>
      <c r="AG2387"/>
    </row>
    <row r="2388" spans="32:33" x14ac:dyDescent="0.35">
      <c r="AF2388"/>
      <c r="AG2388"/>
    </row>
    <row r="2389" spans="32:33" x14ac:dyDescent="0.35">
      <c r="AF2389"/>
      <c r="AG2389"/>
    </row>
    <row r="2390" spans="32:33" x14ac:dyDescent="0.35">
      <c r="AF2390"/>
      <c r="AG2390"/>
    </row>
    <row r="2391" spans="32:33" x14ac:dyDescent="0.35">
      <c r="AF2391"/>
      <c r="AG2391"/>
    </row>
    <row r="2392" spans="32:33" x14ac:dyDescent="0.35">
      <c r="AF2392"/>
      <c r="AG2392"/>
    </row>
    <row r="2393" spans="32:33" x14ac:dyDescent="0.35">
      <c r="AF2393"/>
      <c r="AG2393"/>
    </row>
    <row r="2394" spans="32:33" x14ac:dyDescent="0.35">
      <c r="AF2394"/>
      <c r="AG2394"/>
    </row>
    <row r="2395" spans="32:33" x14ac:dyDescent="0.35">
      <c r="AF2395"/>
      <c r="AG2395"/>
    </row>
    <row r="2396" spans="32:33" x14ac:dyDescent="0.35">
      <c r="AF2396"/>
      <c r="AG2396"/>
    </row>
    <row r="2397" spans="32:33" x14ac:dyDescent="0.35">
      <c r="AF2397"/>
      <c r="AG2397"/>
    </row>
    <row r="2398" spans="32:33" x14ac:dyDescent="0.35">
      <c r="AF2398"/>
      <c r="AG2398"/>
    </row>
    <row r="2399" spans="32:33" x14ac:dyDescent="0.35">
      <c r="AF2399"/>
      <c r="AG2399"/>
    </row>
    <row r="2400" spans="32:33" x14ac:dyDescent="0.35">
      <c r="AF2400"/>
      <c r="AG2400"/>
    </row>
    <row r="2401" spans="32:33" x14ac:dyDescent="0.35">
      <c r="AF2401"/>
      <c r="AG2401"/>
    </row>
    <row r="2402" spans="32:33" x14ac:dyDescent="0.35">
      <c r="AF2402"/>
      <c r="AG2402"/>
    </row>
    <row r="2403" spans="32:33" x14ac:dyDescent="0.35">
      <c r="AF2403"/>
      <c r="AG2403"/>
    </row>
    <row r="2404" spans="32:33" x14ac:dyDescent="0.35">
      <c r="AF2404"/>
      <c r="AG2404"/>
    </row>
    <row r="2405" spans="32:33" x14ac:dyDescent="0.35">
      <c r="AF2405"/>
      <c r="AG2405"/>
    </row>
    <row r="2406" spans="32:33" x14ac:dyDescent="0.35">
      <c r="AF2406"/>
      <c r="AG2406"/>
    </row>
    <row r="2407" spans="32:33" x14ac:dyDescent="0.35">
      <c r="AF2407"/>
      <c r="AG2407"/>
    </row>
    <row r="2408" spans="32:33" x14ac:dyDescent="0.35">
      <c r="AF2408"/>
      <c r="AG2408"/>
    </row>
    <row r="2409" spans="32:33" x14ac:dyDescent="0.35">
      <c r="AF2409"/>
      <c r="AG2409"/>
    </row>
    <row r="2410" spans="32:33" x14ac:dyDescent="0.35">
      <c r="AF2410"/>
      <c r="AG2410"/>
    </row>
    <row r="2411" spans="32:33" x14ac:dyDescent="0.35">
      <c r="AF2411"/>
      <c r="AG2411"/>
    </row>
    <row r="2412" spans="32:33" x14ac:dyDescent="0.35">
      <c r="AF2412"/>
      <c r="AG2412"/>
    </row>
    <row r="2413" spans="32:33" x14ac:dyDescent="0.35">
      <c r="AF2413"/>
      <c r="AG2413"/>
    </row>
    <row r="2414" spans="32:33" x14ac:dyDescent="0.35">
      <c r="AF2414"/>
      <c r="AG2414"/>
    </row>
    <row r="2415" spans="32:33" x14ac:dyDescent="0.35">
      <c r="AF2415"/>
      <c r="AG2415"/>
    </row>
    <row r="2416" spans="32:33" x14ac:dyDescent="0.35">
      <c r="AF2416"/>
      <c r="AG2416"/>
    </row>
    <row r="2417" spans="32:33" x14ac:dyDescent="0.35">
      <c r="AF2417"/>
      <c r="AG2417"/>
    </row>
    <row r="2418" spans="32:33" x14ac:dyDescent="0.35">
      <c r="AF2418"/>
      <c r="AG2418"/>
    </row>
    <row r="2419" spans="32:33" x14ac:dyDescent="0.35">
      <c r="AF2419"/>
      <c r="AG2419"/>
    </row>
    <row r="2420" spans="32:33" x14ac:dyDescent="0.35">
      <c r="AF2420"/>
      <c r="AG2420"/>
    </row>
    <row r="2421" spans="32:33" x14ac:dyDescent="0.35">
      <c r="AF2421"/>
      <c r="AG2421"/>
    </row>
    <row r="2422" spans="32:33" x14ac:dyDescent="0.35">
      <c r="AF2422"/>
      <c r="AG2422"/>
    </row>
    <row r="2423" spans="32:33" x14ac:dyDescent="0.35">
      <c r="AF2423"/>
      <c r="AG2423"/>
    </row>
    <row r="2424" spans="32:33" x14ac:dyDescent="0.35">
      <c r="AF2424"/>
      <c r="AG2424"/>
    </row>
    <row r="2425" spans="32:33" x14ac:dyDescent="0.35">
      <c r="AF2425"/>
      <c r="AG2425"/>
    </row>
    <row r="2426" spans="32:33" x14ac:dyDescent="0.35">
      <c r="AF2426"/>
      <c r="AG2426"/>
    </row>
    <row r="2427" spans="32:33" x14ac:dyDescent="0.35">
      <c r="AF2427"/>
      <c r="AG2427"/>
    </row>
    <row r="2428" spans="32:33" x14ac:dyDescent="0.35">
      <c r="AF2428"/>
      <c r="AG2428"/>
    </row>
    <row r="2429" spans="32:33" x14ac:dyDescent="0.35">
      <c r="AF2429"/>
      <c r="AG2429"/>
    </row>
    <row r="2430" spans="32:33" x14ac:dyDescent="0.35">
      <c r="AF2430"/>
      <c r="AG2430"/>
    </row>
    <row r="2431" spans="32:33" x14ac:dyDescent="0.35">
      <c r="AF2431"/>
      <c r="AG2431"/>
    </row>
    <row r="2432" spans="32:33" x14ac:dyDescent="0.35">
      <c r="AF2432"/>
      <c r="AG2432"/>
    </row>
    <row r="2433" spans="32:33" x14ac:dyDescent="0.35">
      <c r="AF2433"/>
      <c r="AG2433"/>
    </row>
    <row r="2434" spans="32:33" x14ac:dyDescent="0.35">
      <c r="AF2434"/>
      <c r="AG2434"/>
    </row>
    <row r="2435" spans="32:33" x14ac:dyDescent="0.35">
      <c r="AF2435"/>
      <c r="AG2435"/>
    </row>
    <row r="2436" spans="32:33" x14ac:dyDescent="0.35">
      <c r="AF2436"/>
      <c r="AG2436"/>
    </row>
    <row r="2437" spans="32:33" x14ac:dyDescent="0.35">
      <c r="AF2437"/>
      <c r="AG2437"/>
    </row>
    <row r="2438" spans="32:33" x14ac:dyDescent="0.35">
      <c r="AF2438"/>
      <c r="AG2438"/>
    </row>
    <row r="2439" spans="32:33" x14ac:dyDescent="0.35">
      <c r="AF2439"/>
      <c r="AG2439"/>
    </row>
    <row r="2440" spans="32:33" x14ac:dyDescent="0.35">
      <c r="AF2440"/>
      <c r="AG2440"/>
    </row>
    <row r="2441" spans="32:33" x14ac:dyDescent="0.35">
      <c r="AF2441"/>
      <c r="AG2441"/>
    </row>
    <row r="2442" spans="32:33" x14ac:dyDescent="0.35">
      <c r="AF2442"/>
      <c r="AG2442"/>
    </row>
    <row r="2443" spans="32:33" x14ac:dyDescent="0.35">
      <c r="AF2443"/>
      <c r="AG2443"/>
    </row>
    <row r="2444" spans="32:33" x14ac:dyDescent="0.35">
      <c r="AF2444"/>
      <c r="AG2444"/>
    </row>
    <row r="2445" spans="32:33" x14ac:dyDescent="0.35">
      <c r="AF2445"/>
      <c r="AG2445"/>
    </row>
    <row r="2446" spans="32:33" x14ac:dyDescent="0.35">
      <c r="AF2446"/>
      <c r="AG2446"/>
    </row>
    <row r="2447" spans="32:33" x14ac:dyDescent="0.35">
      <c r="AF2447"/>
      <c r="AG2447"/>
    </row>
    <row r="2448" spans="32:33" x14ac:dyDescent="0.35">
      <c r="AF2448"/>
      <c r="AG2448"/>
    </row>
    <row r="2449" spans="32:33" x14ac:dyDescent="0.35">
      <c r="AF2449"/>
      <c r="AG2449"/>
    </row>
    <row r="2450" spans="32:33" x14ac:dyDescent="0.35">
      <c r="AF2450"/>
      <c r="AG2450"/>
    </row>
    <row r="2451" spans="32:33" x14ac:dyDescent="0.35">
      <c r="AF2451"/>
      <c r="AG2451"/>
    </row>
    <row r="2452" spans="32:33" x14ac:dyDescent="0.35">
      <c r="AF2452"/>
      <c r="AG2452"/>
    </row>
    <row r="2453" spans="32:33" x14ac:dyDescent="0.35">
      <c r="AF2453"/>
      <c r="AG2453"/>
    </row>
    <row r="2454" spans="32:33" x14ac:dyDescent="0.35">
      <c r="AF2454"/>
      <c r="AG2454"/>
    </row>
    <row r="2455" spans="32:33" x14ac:dyDescent="0.35">
      <c r="AF2455"/>
      <c r="AG2455"/>
    </row>
    <row r="2456" spans="32:33" x14ac:dyDescent="0.35">
      <c r="AF2456"/>
      <c r="AG2456"/>
    </row>
    <row r="2457" spans="32:33" x14ac:dyDescent="0.35">
      <c r="AF2457"/>
      <c r="AG2457"/>
    </row>
    <row r="2458" spans="32:33" x14ac:dyDescent="0.35">
      <c r="AF2458"/>
      <c r="AG2458"/>
    </row>
    <row r="2459" spans="32:33" x14ac:dyDescent="0.35">
      <c r="AF2459"/>
      <c r="AG2459"/>
    </row>
    <row r="2460" spans="32:33" x14ac:dyDescent="0.35">
      <c r="AF2460"/>
      <c r="AG2460"/>
    </row>
    <row r="2461" spans="32:33" x14ac:dyDescent="0.35">
      <c r="AF2461"/>
      <c r="AG2461"/>
    </row>
    <row r="2462" spans="32:33" x14ac:dyDescent="0.35">
      <c r="AF2462"/>
      <c r="AG2462"/>
    </row>
    <row r="2463" spans="32:33" x14ac:dyDescent="0.35">
      <c r="AF2463"/>
      <c r="AG2463"/>
    </row>
    <row r="2464" spans="32:33" x14ac:dyDescent="0.35">
      <c r="AF2464"/>
      <c r="AG2464"/>
    </row>
    <row r="2465" spans="32:33" x14ac:dyDescent="0.35">
      <c r="AF2465"/>
      <c r="AG2465"/>
    </row>
    <row r="2466" spans="32:33" x14ac:dyDescent="0.35">
      <c r="AF2466"/>
      <c r="AG2466"/>
    </row>
    <row r="2467" spans="32:33" x14ac:dyDescent="0.35">
      <c r="AF2467"/>
      <c r="AG2467"/>
    </row>
    <row r="2468" spans="32:33" x14ac:dyDescent="0.35">
      <c r="AF2468"/>
      <c r="AG2468"/>
    </row>
    <row r="2469" spans="32:33" x14ac:dyDescent="0.35">
      <c r="AF2469"/>
      <c r="AG2469"/>
    </row>
    <row r="2470" spans="32:33" x14ac:dyDescent="0.35">
      <c r="AF2470"/>
      <c r="AG2470"/>
    </row>
    <row r="2471" spans="32:33" x14ac:dyDescent="0.35">
      <c r="AF2471"/>
      <c r="AG2471"/>
    </row>
    <row r="2472" spans="32:33" x14ac:dyDescent="0.35">
      <c r="AF2472"/>
      <c r="AG2472"/>
    </row>
    <row r="2473" spans="32:33" x14ac:dyDescent="0.35">
      <c r="AF2473"/>
      <c r="AG2473"/>
    </row>
    <row r="2474" spans="32:33" x14ac:dyDescent="0.35">
      <c r="AF2474"/>
      <c r="AG2474"/>
    </row>
    <row r="2475" spans="32:33" x14ac:dyDescent="0.35">
      <c r="AF2475"/>
      <c r="AG2475"/>
    </row>
    <row r="2476" spans="32:33" x14ac:dyDescent="0.35">
      <c r="AF2476"/>
      <c r="AG2476"/>
    </row>
    <row r="2477" spans="32:33" x14ac:dyDescent="0.35">
      <c r="AF2477"/>
      <c r="AG2477"/>
    </row>
    <row r="2478" spans="32:33" x14ac:dyDescent="0.35">
      <c r="AF2478"/>
      <c r="AG2478"/>
    </row>
    <row r="2479" spans="32:33" x14ac:dyDescent="0.35">
      <c r="AF2479"/>
      <c r="AG2479"/>
    </row>
    <row r="2480" spans="32:33" x14ac:dyDescent="0.35">
      <c r="AF2480"/>
      <c r="AG2480"/>
    </row>
    <row r="2481" spans="32:33" x14ac:dyDescent="0.35">
      <c r="AF2481"/>
      <c r="AG2481"/>
    </row>
    <row r="2482" spans="32:33" x14ac:dyDescent="0.35">
      <c r="AF2482"/>
      <c r="AG2482"/>
    </row>
    <row r="2483" spans="32:33" x14ac:dyDescent="0.35">
      <c r="AF2483"/>
      <c r="AG2483"/>
    </row>
    <row r="2484" spans="32:33" x14ac:dyDescent="0.35">
      <c r="AF2484"/>
      <c r="AG2484"/>
    </row>
    <row r="2485" spans="32:33" x14ac:dyDescent="0.35">
      <c r="AF2485"/>
      <c r="AG2485"/>
    </row>
    <row r="2486" spans="32:33" x14ac:dyDescent="0.35">
      <c r="AF2486"/>
      <c r="AG2486"/>
    </row>
    <row r="2487" spans="32:33" x14ac:dyDescent="0.35">
      <c r="AF2487"/>
      <c r="AG2487"/>
    </row>
    <row r="2488" spans="32:33" x14ac:dyDescent="0.35">
      <c r="AF2488"/>
      <c r="AG2488"/>
    </row>
    <row r="2489" spans="32:33" x14ac:dyDescent="0.35">
      <c r="AF2489"/>
      <c r="AG2489"/>
    </row>
    <row r="2490" spans="32:33" x14ac:dyDescent="0.35">
      <c r="AF2490"/>
      <c r="AG2490"/>
    </row>
    <row r="2491" spans="32:33" x14ac:dyDescent="0.35">
      <c r="AF2491"/>
      <c r="AG2491"/>
    </row>
    <row r="2492" spans="32:33" x14ac:dyDescent="0.35">
      <c r="AF2492"/>
      <c r="AG2492"/>
    </row>
    <row r="2493" spans="32:33" x14ac:dyDescent="0.35">
      <c r="AF2493"/>
      <c r="AG2493"/>
    </row>
    <row r="2494" spans="32:33" x14ac:dyDescent="0.35">
      <c r="AF2494"/>
      <c r="AG2494"/>
    </row>
    <row r="2495" spans="32:33" x14ac:dyDescent="0.35">
      <c r="AF2495"/>
      <c r="AG2495"/>
    </row>
    <row r="2496" spans="32:33" x14ac:dyDescent="0.35">
      <c r="AF2496"/>
      <c r="AG2496"/>
    </row>
    <row r="2497" spans="32:33" x14ac:dyDescent="0.35">
      <c r="AF2497"/>
      <c r="AG2497"/>
    </row>
    <row r="2498" spans="32:33" x14ac:dyDescent="0.35">
      <c r="AF2498"/>
      <c r="AG2498"/>
    </row>
    <row r="2499" spans="32:33" x14ac:dyDescent="0.35">
      <c r="AF2499"/>
      <c r="AG2499"/>
    </row>
    <row r="2500" spans="32:33" x14ac:dyDescent="0.35">
      <c r="AF2500"/>
      <c r="AG2500"/>
    </row>
    <row r="2501" spans="32:33" x14ac:dyDescent="0.35">
      <c r="AF2501"/>
      <c r="AG2501"/>
    </row>
    <row r="2502" spans="32:33" x14ac:dyDescent="0.35">
      <c r="AF2502"/>
      <c r="AG2502"/>
    </row>
    <row r="2503" spans="32:33" x14ac:dyDescent="0.35">
      <c r="AF2503"/>
      <c r="AG2503"/>
    </row>
    <row r="2504" spans="32:33" x14ac:dyDescent="0.35">
      <c r="AF2504"/>
      <c r="AG2504"/>
    </row>
    <row r="2505" spans="32:33" x14ac:dyDescent="0.35">
      <c r="AF2505"/>
      <c r="AG2505"/>
    </row>
    <row r="2506" spans="32:33" x14ac:dyDescent="0.35">
      <c r="AF2506"/>
      <c r="AG2506"/>
    </row>
    <row r="2507" spans="32:33" x14ac:dyDescent="0.35">
      <c r="AF2507"/>
      <c r="AG2507"/>
    </row>
    <row r="2508" spans="32:33" x14ac:dyDescent="0.35">
      <c r="AF2508"/>
      <c r="AG2508"/>
    </row>
    <row r="2509" spans="32:33" x14ac:dyDescent="0.35">
      <c r="AF2509"/>
      <c r="AG2509"/>
    </row>
    <row r="2510" spans="32:33" x14ac:dyDescent="0.35">
      <c r="AF2510"/>
      <c r="AG2510"/>
    </row>
    <row r="2511" spans="32:33" x14ac:dyDescent="0.35">
      <c r="AF2511"/>
      <c r="AG2511"/>
    </row>
    <row r="2512" spans="32:33" x14ac:dyDescent="0.35">
      <c r="AF2512"/>
      <c r="AG2512"/>
    </row>
    <row r="2513" spans="32:33" x14ac:dyDescent="0.35">
      <c r="AF2513"/>
      <c r="AG2513"/>
    </row>
    <row r="2514" spans="32:33" x14ac:dyDescent="0.35">
      <c r="AF2514"/>
      <c r="AG2514"/>
    </row>
    <row r="2515" spans="32:33" x14ac:dyDescent="0.35">
      <c r="AF2515"/>
      <c r="AG2515"/>
    </row>
    <row r="2516" spans="32:33" x14ac:dyDescent="0.35">
      <c r="AF2516"/>
      <c r="AG2516"/>
    </row>
    <row r="2517" spans="32:33" x14ac:dyDescent="0.35">
      <c r="AF2517"/>
      <c r="AG2517"/>
    </row>
    <row r="2518" spans="32:33" x14ac:dyDescent="0.35">
      <c r="AF2518"/>
      <c r="AG2518"/>
    </row>
    <row r="2519" spans="32:33" x14ac:dyDescent="0.35">
      <c r="AF2519"/>
      <c r="AG2519"/>
    </row>
    <row r="2520" spans="32:33" x14ac:dyDescent="0.35">
      <c r="AF2520"/>
      <c r="AG2520"/>
    </row>
    <row r="2521" spans="32:33" x14ac:dyDescent="0.35">
      <c r="AF2521"/>
      <c r="AG2521"/>
    </row>
    <row r="2522" spans="32:33" x14ac:dyDescent="0.35">
      <c r="AF2522"/>
      <c r="AG2522"/>
    </row>
    <row r="2523" spans="32:33" x14ac:dyDescent="0.35">
      <c r="AF2523"/>
      <c r="AG2523"/>
    </row>
    <row r="2524" spans="32:33" x14ac:dyDescent="0.35">
      <c r="AF2524"/>
      <c r="AG2524"/>
    </row>
    <row r="2525" spans="32:33" x14ac:dyDescent="0.35">
      <c r="AF2525"/>
      <c r="AG2525"/>
    </row>
    <row r="2526" spans="32:33" x14ac:dyDescent="0.35">
      <c r="AF2526"/>
      <c r="AG2526"/>
    </row>
    <row r="2527" spans="32:33" x14ac:dyDescent="0.35">
      <c r="AF2527"/>
      <c r="AG2527"/>
    </row>
    <row r="2528" spans="32:33" x14ac:dyDescent="0.35">
      <c r="AF2528"/>
      <c r="AG2528"/>
    </row>
    <row r="2529" spans="32:33" x14ac:dyDescent="0.35">
      <c r="AF2529"/>
      <c r="AG2529"/>
    </row>
    <row r="2530" spans="32:33" x14ac:dyDescent="0.35">
      <c r="AF2530"/>
      <c r="AG2530"/>
    </row>
    <row r="2531" spans="32:33" x14ac:dyDescent="0.35">
      <c r="AF2531"/>
      <c r="AG2531"/>
    </row>
    <row r="2532" spans="32:33" x14ac:dyDescent="0.35">
      <c r="AF2532"/>
      <c r="AG2532"/>
    </row>
    <row r="2533" spans="32:33" x14ac:dyDescent="0.35">
      <c r="AF2533"/>
      <c r="AG2533"/>
    </row>
    <row r="2534" spans="32:33" x14ac:dyDescent="0.35">
      <c r="AF2534"/>
      <c r="AG2534"/>
    </row>
    <row r="2535" spans="32:33" x14ac:dyDescent="0.35">
      <c r="AF2535"/>
      <c r="AG2535"/>
    </row>
    <row r="2536" spans="32:33" x14ac:dyDescent="0.35">
      <c r="AF2536"/>
      <c r="AG2536"/>
    </row>
    <row r="2537" spans="32:33" x14ac:dyDescent="0.35">
      <c r="AF2537"/>
      <c r="AG2537"/>
    </row>
    <row r="2538" spans="32:33" x14ac:dyDescent="0.35">
      <c r="AF2538"/>
      <c r="AG2538"/>
    </row>
    <row r="2539" spans="32:33" x14ac:dyDescent="0.35">
      <c r="AF2539"/>
      <c r="AG2539"/>
    </row>
    <row r="2540" spans="32:33" x14ac:dyDescent="0.35">
      <c r="AF2540"/>
      <c r="AG2540"/>
    </row>
    <row r="2541" spans="32:33" x14ac:dyDescent="0.35">
      <c r="AF2541"/>
      <c r="AG2541"/>
    </row>
    <row r="2542" spans="32:33" x14ac:dyDescent="0.35">
      <c r="AF2542"/>
      <c r="AG2542"/>
    </row>
    <row r="2543" spans="32:33" x14ac:dyDescent="0.35">
      <c r="AF2543"/>
      <c r="AG2543"/>
    </row>
    <row r="2544" spans="32:33" x14ac:dyDescent="0.35">
      <c r="AF2544"/>
      <c r="AG2544"/>
    </row>
    <row r="2545" spans="32:33" x14ac:dyDescent="0.35">
      <c r="AF2545"/>
      <c r="AG2545"/>
    </row>
    <row r="2546" spans="32:33" x14ac:dyDescent="0.35">
      <c r="AF2546"/>
      <c r="AG2546"/>
    </row>
    <row r="2547" spans="32:33" x14ac:dyDescent="0.35">
      <c r="AF2547"/>
      <c r="AG2547"/>
    </row>
    <row r="2548" spans="32:33" x14ac:dyDescent="0.35">
      <c r="AF2548"/>
      <c r="AG2548"/>
    </row>
    <row r="2549" spans="32:33" x14ac:dyDescent="0.35">
      <c r="AF2549"/>
      <c r="AG2549"/>
    </row>
    <row r="2550" spans="32:33" x14ac:dyDescent="0.35">
      <c r="AF2550"/>
      <c r="AG2550"/>
    </row>
    <row r="2551" spans="32:33" x14ac:dyDescent="0.35">
      <c r="AF2551"/>
      <c r="AG2551"/>
    </row>
    <row r="2552" spans="32:33" x14ac:dyDescent="0.35">
      <c r="AF2552"/>
      <c r="AG2552"/>
    </row>
    <row r="2553" spans="32:33" x14ac:dyDescent="0.35">
      <c r="AF2553"/>
      <c r="AG2553"/>
    </row>
    <row r="2554" spans="32:33" x14ac:dyDescent="0.35">
      <c r="AF2554"/>
      <c r="AG2554"/>
    </row>
    <row r="2555" spans="32:33" x14ac:dyDescent="0.35">
      <c r="AF2555"/>
      <c r="AG2555"/>
    </row>
    <row r="2556" spans="32:33" x14ac:dyDescent="0.35">
      <c r="AF2556"/>
      <c r="AG2556"/>
    </row>
    <row r="2557" spans="32:33" x14ac:dyDescent="0.35">
      <c r="AF2557"/>
      <c r="AG2557"/>
    </row>
    <row r="2558" spans="32:33" x14ac:dyDescent="0.35">
      <c r="AF2558"/>
      <c r="AG2558"/>
    </row>
    <row r="2559" spans="32:33" x14ac:dyDescent="0.35">
      <c r="AF2559"/>
      <c r="AG2559"/>
    </row>
    <row r="2560" spans="32:33" x14ac:dyDescent="0.35">
      <c r="AF2560"/>
      <c r="AG2560"/>
    </row>
    <row r="2561" spans="32:33" x14ac:dyDescent="0.35">
      <c r="AF2561"/>
      <c r="AG2561"/>
    </row>
    <row r="2562" spans="32:33" x14ac:dyDescent="0.35">
      <c r="AF2562"/>
      <c r="AG2562"/>
    </row>
    <row r="2563" spans="32:33" x14ac:dyDescent="0.35">
      <c r="AF2563"/>
      <c r="AG2563"/>
    </row>
    <row r="2564" spans="32:33" x14ac:dyDescent="0.35">
      <c r="AF2564"/>
      <c r="AG2564"/>
    </row>
    <row r="2565" spans="32:33" x14ac:dyDescent="0.35">
      <c r="AF2565"/>
      <c r="AG2565"/>
    </row>
    <row r="2566" spans="32:33" x14ac:dyDescent="0.35">
      <c r="AF2566"/>
      <c r="AG2566"/>
    </row>
    <row r="2567" spans="32:33" x14ac:dyDescent="0.35">
      <c r="AF2567"/>
      <c r="AG2567"/>
    </row>
    <row r="2568" spans="32:33" x14ac:dyDescent="0.35">
      <c r="AF2568"/>
      <c r="AG2568"/>
    </row>
    <row r="2569" spans="32:33" x14ac:dyDescent="0.35">
      <c r="AF2569"/>
      <c r="AG2569"/>
    </row>
    <row r="2570" spans="32:33" x14ac:dyDescent="0.35">
      <c r="AF2570"/>
      <c r="AG2570"/>
    </row>
    <row r="2571" spans="32:33" x14ac:dyDescent="0.35">
      <c r="AF2571"/>
      <c r="AG2571"/>
    </row>
    <row r="2572" spans="32:33" x14ac:dyDescent="0.35">
      <c r="AF2572"/>
      <c r="AG2572"/>
    </row>
    <row r="2573" spans="32:33" x14ac:dyDescent="0.35">
      <c r="AF2573"/>
      <c r="AG2573"/>
    </row>
    <row r="2574" spans="32:33" x14ac:dyDescent="0.35">
      <c r="AF2574"/>
      <c r="AG2574"/>
    </row>
    <row r="2575" spans="32:33" x14ac:dyDescent="0.35">
      <c r="AF2575"/>
      <c r="AG2575"/>
    </row>
    <row r="2576" spans="32:33" x14ac:dyDescent="0.35">
      <c r="AF2576"/>
      <c r="AG2576"/>
    </row>
    <row r="2577" spans="32:33" x14ac:dyDescent="0.35">
      <c r="AF2577"/>
      <c r="AG2577"/>
    </row>
    <row r="2578" spans="32:33" x14ac:dyDescent="0.35">
      <c r="AF2578"/>
      <c r="AG2578"/>
    </row>
    <row r="2579" spans="32:33" x14ac:dyDescent="0.35">
      <c r="AF2579"/>
      <c r="AG2579"/>
    </row>
    <row r="2580" spans="32:33" x14ac:dyDescent="0.35">
      <c r="AF2580"/>
      <c r="AG2580"/>
    </row>
    <row r="2581" spans="32:33" x14ac:dyDescent="0.35">
      <c r="AF2581"/>
      <c r="AG2581"/>
    </row>
    <row r="2582" spans="32:33" x14ac:dyDescent="0.35">
      <c r="AF2582"/>
      <c r="AG2582"/>
    </row>
    <row r="2583" spans="32:33" x14ac:dyDescent="0.35">
      <c r="AF2583"/>
      <c r="AG2583"/>
    </row>
    <row r="2584" spans="32:33" x14ac:dyDescent="0.35">
      <c r="AF2584"/>
      <c r="AG2584"/>
    </row>
    <row r="2585" spans="32:33" x14ac:dyDescent="0.35">
      <c r="AF2585"/>
      <c r="AG2585"/>
    </row>
    <row r="2586" spans="32:33" x14ac:dyDescent="0.35">
      <c r="AF2586"/>
      <c r="AG2586"/>
    </row>
    <row r="2587" spans="32:33" x14ac:dyDescent="0.35">
      <c r="AF2587"/>
      <c r="AG2587"/>
    </row>
    <row r="2588" spans="32:33" x14ac:dyDescent="0.35">
      <c r="AF2588"/>
      <c r="AG2588"/>
    </row>
    <row r="2589" spans="32:33" x14ac:dyDescent="0.35">
      <c r="AF2589"/>
      <c r="AG2589"/>
    </row>
    <row r="2590" spans="32:33" x14ac:dyDescent="0.35">
      <c r="AF2590"/>
      <c r="AG2590"/>
    </row>
    <row r="2591" spans="32:33" x14ac:dyDescent="0.35">
      <c r="AF2591"/>
      <c r="AG2591"/>
    </row>
    <row r="2592" spans="32:33" x14ac:dyDescent="0.35">
      <c r="AF2592"/>
      <c r="AG2592"/>
    </row>
    <row r="2593" spans="32:33" x14ac:dyDescent="0.35">
      <c r="AF2593"/>
      <c r="AG2593"/>
    </row>
    <row r="2594" spans="32:33" x14ac:dyDescent="0.35">
      <c r="AF2594"/>
      <c r="AG2594"/>
    </row>
    <row r="2595" spans="32:33" x14ac:dyDescent="0.35">
      <c r="AF2595"/>
      <c r="AG2595"/>
    </row>
    <row r="2596" spans="32:33" x14ac:dyDescent="0.35">
      <c r="AF2596"/>
      <c r="AG2596"/>
    </row>
    <row r="2597" spans="32:33" x14ac:dyDescent="0.35">
      <c r="AF2597"/>
      <c r="AG2597"/>
    </row>
    <row r="2598" spans="32:33" x14ac:dyDescent="0.35">
      <c r="AF2598"/>
      <c r="AG2598"/>
    </row>
    <row r="2599" spans="32:33" x14ac:dyDescent="0.35">
      <c r="AF2599"/>
      <c r="AG2599"/>
    </row>
    <row r="2600" spans="32:33" x14ac:dyDescent="0.35">
      <c r="AF2600"/>
      <c r="AG2600"/>
    </row>
    <row r="2601" spans="32:33" x14ac:dyDescent="0.35">
      <c r="AF2601"/>
      <c r="AG2601"/>
    </row>
    <row r="2602" spans="32:33" x14ac:dyDescent="0.35">
      <c r="AF2602"/>
      <c r="AG2602"/>
    </row>
    <row r="2603" spans="32:33" x14ac:dyDescent="0.35">
      <c r="AF2603"/>
      <c r="AG2603"/>
    </row>
    <row r="2604" spans="32:33" x14ac:dyDescent="0.35">
      <c r="AF2604"/>
      <c r="AG2604"/>
    </row>
    <row r="2605" spans="32:33" x14ac:dyDescent="0.35">
      <c r="AF2605"/>
      <c r="AG2605"/>
    </row>
    <row r="2606" spans="32:33" x14ac:dyDescent="0.35">
      <c r="AF2606"/>
      <c r="AG2606"/>
    </row>
    <row r="2607" spans="32:33" x14ac:dyDescent="0.35">
      <c r="AF2607"/>
      <c r="AG2607"/>
    </row>
    <row r="2608" spans="32:33" x14ac:dyDescent="0.35">
      <c r="AF2608"/>
      <c r="AG2608"/>
    </row>
    <row r="2609" spans="32:33" x14ac:dyDescent="0.35">
      <c r="AF2609"/>
      <c r="AG2609"/>
    </row>
    <row r="2610" spans="32:33" x14ac:dyDescent="0.35">
      <c r="AF2610"/>
      <c r="AG2610"/>
    </row>
    <row r="2611" spans="32:33" x14ac:dyDescent="0.35">
      <c r="AF2611"/>
      <c r="AG2611"/>
    </row>
    <row r="2612" spans="32:33" x14ac:dyDescent="0.35">
      <c r="AF2612"/>
      <c r="AG2612"/>
    </row>
    <row r="2613" spans="32:33" x14ac:dyDescent="0.35">
      <c r="AF2613"/>
      <c r="AG2613"/>
    </row>
    <row r="2614" spans="32:33" x14ac:dyDescent="0.35">
      <c r="AF2614"/>
      <c r="AG2614"/>
    </row>
    <row r="2615" spans="32:33" x14ac:dyDescent="0.35">
      <c r="AF2615"/>
      <c r="AG2615"/>
    </row>
    <row r="2616" spans="32:33" x14ac:dyDescent="0.35">
      <c r="AF2616"/>
      <c r="AG2616"/>
    </row>
    <row r="2617" spans="32:33" x14ac:dyDescent="0.35">
      <c r="AF2617"/>
      <c r="AG2617"/>
    </row>
    <row r="2618" spans="32:33" x14ac:dyDescent="0.35">
      <c r="AF2618"/>
      <c r="AG2618"/>
    </row>
    <row r="2619" spans="32:33" x14ac:dyDescent="0.35">
      <c r="AF2619"/>
      <c r="AG2619"/>
    </row>
    <row r="2620" spans="32:33" x14ac:dyDescent="0.35">
      <c r="AF2620"/>
      <c r="AG2620"/>
    </row>
    <row r="2621" spans="32:33" x14ac:dyDescent="0.35">
      <c r="AF2621"/>
      <c r="AG2621"/>
    </row>
    <row r="2622" spans="32:33" x14ac:dyDescent="0.35">
      <c r="AF2622"/>
      <c r="AG2622"/>
    </row>
    <row r="2623" spans="32:33" x14ac:dyDescent="0.35">
      <c r="AF2623"/>
      <c r="AG2623"/>
    </row>
    <row r="2624" spans="32:33" x14ac:dyDescent="0.35">
      <c r="AF2624"/>
      <c r="AG2624"/>
    </row>
    <row r="2625" spans="32:33" x14ac:dyDescent="0.35">
      <c r="AF2625"/>
      <c r="AG2625"/>
    </row>
    <row r="2626" spans="32:33" x14ac:dyDescent="0.35">
      <c r="AF2626"/>
      <c r="AG2626"/>
    </row>
    <row r="2627" spans="32:33" x14ac:dyDescent="0.35">
      <c r="AF2627"/>
      <c r="AG2627"/>
    </row>
    <row r="2628" spans="32:33" x14ac:dyDescent="0.35">
      <c r="AF2628"/>
      <c r="AG2628"/>
    </row>
    <row r="2629" spans="32:33" x14ac:dyDescent="0.35">
      <c r="AF2629"/>
      <c r="AG2629"/>
    </row>
    <row r="2630" spans="32:33" x14ac:dyDescent="0.35">
      <c r="AF2630"/>
      <c r="AG2630"/>
    </row>
    <row r="2631" spans="32:33" x14ac:dyDescent="0.35">
      <c r="AF2631"/>
      <c r="AG2631"/>
    </row>
    <row r="2632" spans="32:33" x14ac:dyDescent="0.35">
      <c r="AF2632"/>
      <c r="AG2632"/>
    </row>
    <row r="2633" spans="32:33" x14ac:dyDescent="0.35">
      <c r="AF2633"/>
      <c r="AG2633"/>
    </row>
    <row r="2634" spans="32:33" x14ac:dyDescent="0.35">
      <c r="AF2634"/>
      <c r="AG2634"/>
    </row>
    <row r="2635" spans="32:33" x14ac:dyDescent="0.35">
      <c r="AF2635"/>
      <c r="AG2635"/>
    </row>
    <row r="2636" spans="32:33" x14ac:dyDescent="0.35">
      <c r="AF2636"/>
      <c r="AG2636"/>
    </row>
    <row r="2637" spans="32:33" x14ac:dyDescent="0.35">
      <c r="AF2637"/>
      <c r="AG2637"/>
    </row>
    <row r="2638" spans="32:33" x14ac:dyDescent="0.35">
      <c r="AF2638"/>
      <c r="AG2638"/>
    </row>
    <row r="2639" spans="32:33" x14ac:dyDescent="0.35">
      <c r="AF2639"/>
      <c r="AG2639"/>
    </row>
    <row r="2640" spans="32:33" x14ac:dyDescent="0.35">
      <c r="AF2640"/>
      <c r="AG2640"/>
    </row>
    <row r="2641" spans="32:33" x14ac:dyDescent="0.35">
      <c r="AF2641"/>
      <c r="AG2641"/>
    </row>
    <row r="2642" spans="32:33" x14ac:dyDescent="0.35">
      <c r="AF2642"/>
      <c r="AG2642"/>
    </row>
    <row r="2643" spans="32:33" x14ac:dyDescent="0.35">
      <c r="AF2643"/>
      <c r="AG2643"/>
    </row>
    <row r="2644" spans="32:33" x14ac:dyDescent="0.35">
      <c r="AF2644"/>
      <c r="AG2644"/>
    </row>
    <row r="2645" spans="32:33" x14ac:dyDescent="0.35">
      <c r="AF2645"/>
      <c r="AG2645"/>
    </row>
    <row r="2646" spans="32:33" x14ac:dyDescent="0.35">
      <c r="AF2646"/>
      <c r="AG2646"/>
    </row>
    <row r="2647" spans="32:33" x14ac:dyDescent="0.35">
      <c r="AF2647"/>
      <c r="AG2647"/>
    </row>
    <row r="2648" spans="32:33" x14ac:dyDescent="0.35">
      <c r="AF2648"/>
      <c r="AG2648"/>
    </row>
    <row r="2649" spans="32:33" x14ac:dyDescent="0.35">
      <c r="AF2649"/>
      <c r="AG2649"/>
    </row>
    <row r="2650" spans="32:33" x14ac:dyDescent="0.35">
      <c r="AF2650"/>
      <c r="AG2650"/>
    </row>
    <row r="2651" spans="32:33" x14ac:dyDescent="0.35">
      <c r="AF2651"/>
      <c r="AG2651"/>
    </row>
    <row r="2652" spans="32:33" x14ac:dyDescent="0.35">
      <c r="AF2652"/>
      <c r="AG2652"/>
    </row>
    <row r="2653" spans="32:33" x14ac:dyDescent="0.35">
      <c r="AF2653"/>
      <c r="AG2653"/>
    </row>
    <row r="2654" spans="32:33" x14ac:dyDescent="0.35">
      <c r="AF2654"/>
      <c r="AG2654"/>
    </row>
    <row r="2655" spans="32:33" x14ac:dyDescent="0.35">
      <c r="AF2655"/>
      <c r="AG2655"/>
    </row>
    <row r="2656" spans="32:33" x14ac:dyDescent="0.35">
      <c r="AF2656"/>
      <c r="AG2656"/>
    </row>
    <row r="2657" spans="32:33" x14ac:dyDescent="0.35">
      <c r="AF2657"/>
      <c r="AG2657"/>
    </row>
    <row r="2658" spans="32:33" x14ac:dyDescent="0.35">
      <c r="AF2658"/>
      <c r="AG2658"/>
    </row>
    <row r="2659" spans="32:33" x14ac:dyDescent="0.35">
      <c r="AF2659"/>
      <c r="AG2659"/>
    </row>
    <row r="2660" spans="32:33" x14ac:dyDescent="0.35">
      <c r="AF2660"/>
      <c r="AG2660"/>
    </row>
    <row r="2661" spans="32:33" x14ac:dyDescent="0.35">
      <c r="AF2661"/>
      <c r="AG2661"/>
    </row>
    <row r="2662" spans="32:33" x14ac:dyDescent="0.35">
      <c r="AF2662"/>
      <c r="AG2662"/>
    </row>
    <row r="2663" spans="32:33" x14ac:dyDescent="0.35">
      <c r="AF2663"/>
      <c r="AG2663"/>
    </row>
    <row r="2664" spans="32:33" x14ac:dyDescent="0.35">
      <c r="AF2664"/>
      <c r="AG2664"/>
    </row>
    <row r="2665" spans="32:33" x14ac:dyDescent="0.35">
      <c r="AF2665"/>
      <c r="AG2665"/>
    </row>
    <row r="2666" spans="32:33" x14ac:dyDescent="0.35">
      <c r="AF2666"/>
      <c r="AG2666"/>
    </row>
    <row r="2667" spans="32:33" x14ac:dyDescent="0.35">
      <c r="AF2667"/>
      <c r="AG2667"/>
    </row>
    <row r="2668" spans="32:33" x14ac:dyDescent="0.35">
      <c r="AF2668"/>
      <c r="AG2668"/>
    </row>
    <row r="2669" spans="32:33" x14ac:dyDescent="0.35">
      <c r="AF2669"/>
      <c r="AG2669"/>
    </row>
    <row r="2670" spans="32:33" x14ac:dyDescent="0.35">
      <c r="AF2670"/>
      <c r="AG2670"/>
    </row>
    <row r="2671" spans="32:33" x14ac:dyDescent="0.35">
      <c r="AF2671"/>
      <c r="AG2671"/>
    </row>
    <row r="2672" spans="32:33" x14ac:dyDescent="0.35">
      <c r="AF2672"/>
      <c r="AG2672"/>
    </row>
    <row r="2673" spans="32:33" x14ac:dyDescent="0.35">
      <c r="AF2673"/>
      <c r="AG2673"/>
    </row>
    <row r="2674" spans="32:33" x14ac:dyDescent="0.35">
      <c r="AF2674"/>
      <c r="AG2674"/>
    </row>
    <row r="2675" spans="32:33" x14ac:dyDescent="0.35">
      <c r="AF2675"/>
      <c r="AG2675"/>
    </row>
    <row r="2676" spans="32:33" x14ac:dyDescent="0.35">
      <c r="AF2676"/>
      <c r="AG2676"/>
    </row>
    <row r="2677" spans="32:33" x14ac:dyDescent="0.35">
      <c r="AF2677"/>
      <c r="AG2677"/>
    </row>
    <row r="2678" spans="32:33" x14ac:dyDescent="0.35">
      <c r="AF2678"/>
      <c r="AG2678"/>
    </row>
    <row r="2679" spans="32:33" x14ac:dyDescent="0.35">
      <c r="AF2679"/>
      <c r="AG2679"/>
    </row>
    <row r="2680" spans="32:33" x14ac:dyDescent="0.35">
      <c r="AF2680"/>
      <c r="AG2680"/>
    </row>
    <row r="2681" spans="32:33" x14ac:dyDescent="0.35">
      <c r="AF2681"/>
      <c r="AG2681"/>
    </row>
    <row r="2682" spans="32:33" x14ac:dyDescent="0.35">
      <c r="AF2682"/>
      <c r="AG2682"/>
    </row>
    <row r="2683" spans="32:33" x14ac:dyDescent="0.35">
      <c r="AF2683"/>
      <c r="AG2683"/>
    </row>
    <row r="2684" spans="32:33" x14ac:dyDescent="0.35">
      <c r="AF2684"/>
      <c r="AG2684"/>
    </row>
    <row r="2685" spans="32:33" x14ac:dyDescent="0.35">
      <c r="AF2685"/>
      <c r="AG2685"/>
    </row>
    <row r="2686" spans="32:33" x14ac:dyDescent="0.35">
      <c r="AF2686"/>
      <c r="AG2686"/>
    </row>
    <row r="2687" spans="32:33" x14ac:dyDescent="0.35">
      <c r="AF2687"/>
      <c r="AG2687"/>
    </row>
    <row r="2688" spans="32:33" x14ac:dyDescent="0.35">
      <c r="AF2688"/>
      <c r="AG2688"/>
    </row>
    <row r="2689" spans="32:33" x14ac:dyDescent="0.35">
      <c r="AF2689"/>
      <c r="AG2689"/>
    </row>
    <row r="2690" spans="32:33" x14ac:dyDescent="0.35">
      <c r="AF2690"/>
      <c r="AG2690"/>
    </row>
    <row r="2691" spans="32:33" x14ac:dyDescent="0.35">
      <c r="AF2691"/>
      <c r="AG2691"/>
    </row>
    <row r="2692" spans="32:33" x14ac:dyDescent="0.35">
      <c r="AF2692"/>
      <c r="AG2692"/>
    </row>
    <row r="2693" spans="32:33" x14ac:dyDescent="0.35">
      <c r="AF2693"/>
      <c r="AG2693"/>
    </row>
    <row r="2694" spans="32:33" x14ac:dyDescent="0.35">
      <c r="AF2694"/>
      <c r="AG2694"/>
    </row>
    <row r="2695" spans="32:33" x14ac:dyDescent="0.35">
      <c r="AF2695"/>
      <c r="AG2695"/>
    </row>
    <row r="2696" spans="32:33" x14ac:dyDescent="0.35">
      <c r="AF2696"/>
      <c r="AG2696"/>
    </row>
    <row r="2697" spans="32:33" x14ac:dyDescent="0.35">
      <c r="AF2697"/>
      <c r="AG2697"/>
    </row>
    <row r="2698" spans="32:33" x14ac:dyDescent="0.35">
      <c r="AF2698"/>
      <c r="AG2698"/>
    </row>
    <row r="2699" spans="32:33" x14ac:dyDescent="0.35">
      <c r="AF2699"/>
      <c r="AG2699"/>
    </row>
    <row r="2700" spans="32:33" x14ac:dyDescent="0.35">
      <c r="AF2700"/>
      <c r="AG2700"/>
    </row>
    <row r="2701" spans="32:33" x14ac:dyDescent="0.35">
      <c r="AF2701"/>
      <c r="AG2701"/>
    </row>
    <row r="2702" spans="32:33" x14ac:dyDescent="0.35">
      <c r="AF2702"/>
      <c r="AG2702"/>
    </row>
    <row r="2703" spans="32:33" x14ac:dyDescent="0.35">
      <c r="AF2703"/>
      <c r="AG2703"/>
    </row>
    <row r="2704" spans="32:33" x14ac:dyDescent="0.35">
      <c r="AF2704"/>
      <c r="AG2704"/>
    </row>
    <row r="2705" spans="32:33" x14ac:dyDescent="0.35">
      <c r="AF2705"/>
      <c r="AG2705"/>
    </row>
    <row r="2706" spans="32:33" x14ac:dyDescent="0.35">
      <c r="AF2706"/>
      <c r="AG2706"/>
    </row>
    <row r="2707" spans="32:33" x14ac:dyDescent="0.35">
      <c r="AF2707"/>
      <c r="AG2707"/>
    </row>
    <row r="2708" spans="32:33" x14ac:dyDescent="0.35">
      <c r="AF2708"/>
      <c r="AG2708"/>
    </row>
    <row r="2709" spans="32:33" x14ac:dyDescent="0.35">
      <c r="AF2709"/>
      <c r="AG2709"/>
    </row>
    <row r="2710" spans="32:33" x14ac:dyDescent="0.35">
      <c r="AF2710"/>
      <c r="AG2710"/>
    </row>
    <row r="2711" spans="32:33" x14ac:dyDescent="0.35">
      <c r="AF2711"/>
      <c r="AG2711"/>
    </row>
    <row r="2712" spans="32:33" x14ac:dyDescent="0.35">
      <c r="AF2712"/>
      <c r="AG2712"/>
    </row>
    <row r="2713" spans="32:33" x14ac:dyDescent="0.35">
      <c r="AF2713"/>
      <c r="AG2713"/>
    </row>
    <row r="2714" spans="32:33" x14ac:dyDescent="0.35">
      <c r="AF2714"/>
      <c r="AG2714"/>
    </row>
    <row r="2715" spans="32:33" x14ac:dyDescent="0.35">
      <c r="AF2715"/>
      <c r="AG2715"/>
    </row>
    <row r="2716" spans="32:33" x14ac:dyDescent="0.35">
      <c r="AF2716"/>
      <c r="AG2716"/>
    </row>
    <row r="2717" spans="32:33" x14ac:dyDescent="0.35">
      <c r="AF2717"/>
      <c r="AG2717"/>
    </row>
    <row r="2718" spans="32:33" x14ac:dyDescent="0.35">
      <c r="AF2718"/>
      <c r="AG2718"/>
    </row>
    <row r="2719" spans="32:33" x14ac:dyDescent="0.35">
      <c r="AF2719"/>
      <c r="AG2719"/>
    </row>
    <row r="2720" spans="32:33" x14ac:dyDescent="0.35">
      <c r="AF2720"/>
      <c r="AG2720"/>
    </row>
    <row r="2721" spans="32:33" x14ac:dyDescent="0.35">
      <c r="AF2721"/>
      <c r="AG2721"/>
    </row>
    <row r="2722" spans="32:33" x14ac:dyDescent="0.35">
      <c r="AF2722"/>
      <c r="AG2722"/>
    </row>
    <row r="2723" spans="32:33" x14ac:dyDescent="0.35">
      <c r="AF2723"/>
      <c r="AG2723"/>
    </row>
    <row r="2724" spans="32:33" x14ac:dyDescent="0.35">
      <c r="AF2724"/>
      <c r="AG2724"/>
    </row>
    <row r="2725" spans="32:33" x14ac:dyDescent="0.35">
      <c r="AF2725"/>
      <c r="AG2725"/>
    </row>
    <row r="2726" spans="32:33" x14ac:dyDescent="0.35">
      <c r="AF2726"/>
      <c r="AG2726"/>
    </row>
    <row r="2727" spans="32:33" x14ac:dyDescent="0.35">
      <c r="AF2727"/>
      <c r="AG2727"/>
    </row>
    <row r="2728" spans="32:33" x14ac:dyDescent="0.35">
      <c r="AF2728"/>
      <c r="AG2728"/>
    </row>
    <row r="2729" spans="32:33" x14ac:dyDescent="0.35">
      <c r="AF2729"/>
      <c r="AG2729"/>
    </row>
    <row r="2730" spans="32:33" x14ac:dyDescent="0.35">
      <c r="AF2730"/>
      <c r="AG2730"/>
    </row>
    <row r="2731" spans="32:33" x14ac:dyDescent="0.35">
      <c r="AF2731"/>
      <c r="AG2731"/>
    </row>
    <row r="2732" spans="32:33" x14ac:dyDescent="0.35">
      <c r="AF2732"/>
      <c r="AG2732"/>
    </row>
    <row r="2733" spans="32:33" x14ac:dyDescent="0.35">
      <c r="AF2733"/>
      <c r="AG2733"/>
    </row>
    <row r="2734" spans="32:33" x14ac:dyDescent="0.35">
      <c r="AF2734"/>
      <c r="AG2734"/>
    </row>
    <row r="2735" spans="32:33" x14ac:dyDescent="0.35">
      <c r="AF2735"/>
      <c r="AG2735"/>
    </row>
    <row r="2736" spans="32:33" x14ac:dyDescent="0.35">
      <c r="AF2736"/>
      <c r="AG2736"/>
    </row>
    <row r="2737" spans="32:33" x14ac:dyDescent="0.35">
      <c r="AF2737"/>
      <c r="AG2737"/>
    </row>
    <row r="2738" spans="32:33" x14ac:dyDescent="0.35">
      <c r="AF2738"/>
      <c r="AG2738"/>
    </row>
    <row r="2739" spans="32:33" x14ac:dyDescent="0.35">
      <c r="AF2739"/>
      <c r="AG2739"/>
    </row>
    <row r="2740" spans="32:33" x14ac:dyDescent="0.35">
      <c r="AF2740"/>
      <c r="AG2740"/>
    </row>
    <row r="2741" spans="32:33" x14ac:dyDescent="0.35">
      <c r="AF2741"/>
      <c r="AG2741"/>
    </row>
    <row r="2742" spans="32:33" x14ac:dyDescent="0.35">
      <c r="AF2742"/>
      <c r="AG2742"/>
    </row>
    <row r="2743" spans="32:33" x14ac:dyDescent="0.35">
      <c r="AF2743"/>
      <c r="AG2743"/>
    </row>
    <row r="2744" spans="32:33" x14ac:dyDescent="0.35">
      <c r="AF2744"/>
      <c r="AG2744"/>
    </row>
    <row r="2745" spans="32:33" x14ac:dyDescent="0.35">
      <c r="AF2745"/>
      <c r="AG2745"/>
    </row>
    <row r="2746" spans="32:33" x14ac:dyDescent="0.35">
      <c r="AF2746"/>
      <c r="AG2746"/>
    </row>
    <row r="2747" spans="32:33" x14ac:dyDescent="0.35">
      <c r="AF2747"/>
      <c r="AG2747"/>
    </row>
    <row r="2748" spans="32:33" x14ac:dyDescent="0.35">
      <c r="AF2748"/>
      <c r="AG2748"/>
    </row>
    <row r="2749" spans="32:33" x14ac:dyDescent="0.35">
      <c r="AF2749"/>
      <c r="AG2749"/>
    </row>
    <row r="2750" spans="32:33" x14ac:dyDescent="0.35">
      <c r="AF2750"/>
      <c r="AG2750"/>
    </row>
    <row r="2751" spans="32:33" x14ac:dyDescent="0.35">
      <c r="AF2751"/>
      <c r="AG2751"/>
    </row>
    <row r="2752" spans="32:33" x14ac:dyDescent="0.35">
      <c r="AF2752"/>
      <c r="AG2752"/>
    </row>
    <row r="2753" spans="32:33" x14ac:dyDescent="0.35">
      <c r="AF2753"/>
      <c r="AG2753"/>
    </row>
    <row r="2754" spans="32:33" x14ac:dyDescent="0.35">
      <c r="AF2754"/>
      <c r="AG2754"/>
    </row>
    <row r="2755" spans="32:33" x14ac:dyDescent="0.35">
      <c r="AF2755"/>
      <c r="AG2755"/>
    </row>
    <row r="2756" spans="32:33" x14ac:dyDescent="0.35">
      <c r="AF2756"/>
      <c r="AG2756"/>
    </row>
    <row r="2757" spans="32:33" x14ac:dyDescent="0.35">
      <c r="AF2757"/>
      <c r="AG2757"/>
    </row>
    <row r="2758" spans="32:33" x14ac:dyDescent="0.35">
      <c r="AF2758"/>
      <c r="AG2758"/>
    </row>
    <row r="2759" spans="32:33" x14ac:dyDescent="0.35">
      <c r="AF2759"/>
      <c r="AG2759"/>
    </row>
    <row r="2760" spans="32:33" x14ac:dyDescent="0.35">
      <c r="AF2760"/>
      <c r="AG2760"/>
    </row>
    <row r="2761" spans="32:33" x14ac:dyDescent="0.35">
      <c r="AF2761"/>
      <c r="AG2761"/>
    </row>
    <row r="2762" spans="32:33" x14ac:dyDescent="0.35">
      <c r="AF2762"/>
      <c r="AG2762"/>
    </row>
    <row r="2763" spans="32:33" x14ac:dyDescent="0.35">
      <c r="AF2763"/>
      <c r="AG2763"/>
    </row>
    <row r="2764" spans="32:33" x14ac:dyDescent="0.35">
      <c r="AF2764"/>
      <c r="AG2764"/>
    </row>
    <row r="2765" spans="32:33" x14ac:dyDescent="0.35">
      <c r="AF2765"/>
      <c r="AG2765"/>
    </row>
    <row r="2766" spans="32:33" x14ac:dyDescent="0.35">
      <c r="AF2766"/>
      <c r="AG2766"/>
    </row>
    <row r="2767" spans="32:33" x14ac:dyDescent="0.35">
      <c r="AF2767"/>
      <c r="AG2767"/>
    </row>
    <row r="2768" spans="32:33" x14ac:dyDescent="0.35">
      <c r="AF2768"/>
      <c r="AG2768"/>
    </row>
    <row r="2769" spans="32:33" x14ac:dyDescent="0.35">
      <c r="AF2769"/>
      <c r="AG2769"/>
    </row>
    <row r="2770" spans="32:33" x14ac:dyDescent="0.35">
      <c r="AF2770"/>
      <c r="AG2770"/>
    </row>
    <row r="2771" spans="32:33" x14ac:dyDescent="0.35">
      <c r="AF2771"/>
      <c r="AG2771"/>
    </row>
    <row r="2772" spans="32:33" x14ac:dyDescent="0.35">
      <c r="AF2772"/>
      <c r="AG2772"/>
    </row>
    <row r="2773" spans="32:33" x14ac:dyDescent="0.35">
      <c r="AF2773"/>
      <c r="AG2773"/>
    </row>
    <row r="2774" spans="32:33" x14ac:dyDescent="0.35">
      <c r="AF2774"/>
      <c r="AG2774"/>
    </row>
    <row r="2775" spans="32:33" x14ac:dyDescent="0.35">
      <c r="AF2775"/>
      <c r="AG2775"/>
    </row>
    <row r="2776" spans="32:33" x14ac:dyDescent="0.35">
      <c r="AF2776"/>
      <c r="AG2776"/>
    </row>
    <row r="2777" spans="32:33" x14ac:dyDescent="0.35">
      <c r="AF2777"/>
      <c r="AG2777"/>
    </row>
    <row r="2778" spans="32:33" x14ac:dyDescent="0.35">
      <c r="AF2778"/>
      <c r="AG2778"/>
    </row>
    <row r="2779" spans="32:33" x14ac:dyDescent="0.35">
      <c r="AF2779"/>
      <c r="AG2779"/>
    </row>
    <row r="2780" spans="32:33" x14ac:dyDescent="0.35">
      <c r="AF2780"/>
      <c r="AG2780"/>
    </row>
    <row r="2781" spans="32:33" x14ac:dyDescent="0.35">
      <c r="AF2781"/>
      <c r="AG2781"/>
    </row>
    <row r="2782" spans="32:33" x14ac:dyDescent="0.35">
      <c r="AF2782"/>
      <c r="AG2782"/>
    </row>
    <row r="2783" spans="32:33" x14ac:dyDescent="0.35">
      <c r="AF2783"/>
      <c r="AG2783"/>
    </row>
    <row r="2784" spans="32:33" x14ac:dyDescent="0.35">
      <c r="AF2784"/>
      <c r="AG2784"/>
    </row>
    <row r="2785" spans="32:33" x14ac:dyDescent="0.35">
      <c r="AF2785"/>
      <c r="AG2785"/>
    </row>
    <row r="2786" spans="32:33" x14ac:dyDescent="0.35">
      <c r="AF2786"/>
      <c r="AG2786"/>
    </row>
    <row r="2787" spans="32:33" x14ac:dyDescent="0.35">
      <c r="AF2787"/>
      <c r="AG2787"/>
    </row>
    <row r="2788" spans="32:33" x14ac:dyDescent="0.35">
      <c r="AF2788"/>
      <c r="AG2788"/>
    </row>
    <row r="2789" spans="32:33" x14ac:dyDescent="0.35">
      <c r="AF2789"/>
      <c r="AG2789"/>
    </row>
    <row r="2790" spans="32:33" x14ac:dyDescent="0.35">
      <c r="AF2790"/>
      <c r="AG2790"/>
    </row>
    <row r="2791" spans="32:33" x14ac:dyDescent="0.35">
      <c r="AF2791"/>
      <c r="AG2791"/>
    </row>
    <row r="2792" spans="32:33" x14ac:dyDescent="0.35">
      <c r="AF2792"/>
      <c r="AG2792"/>
    </row>
    <row r="2793" spans="32:33" x14ac:dyDescent="0.35">
      <c r="AF2793"/>
      <c r="AG2793"/>
    </row>
    <row r="2794" spans="32:33" x14ac:dyDescent="0.35">
      <c r="AF2794"/>
      <c r="AG2794"/>
    </row>
    <row r="2795" spans="32:33" x14ac:dyDescent="0.35">
      <c r="AF2795"/>
      <c r="AG2795"/>
    </row>
    <row r="2796" spans="32:33" x14ac:dyDescent="0.35">
      <c r="AF2796"/>
      <c r="AG2796"/>
    </row>
    <row r="2797" spans="32:33" x14ac:dyDescent="0.35">
      <c r="AF2797"/>
      <c r="AG2797"/>
    </row>
    <row r="2798" spans="32:33" x14ac:dyDescent="0.35">
      <c r="AF2798"/>
      <c r="AG2798"/>
    </row>
    <row r="2799" spans="32:33" x14ac:dyDescent="0.35">
      <c r="AF2799"/>
      <c r="AG2799"/>
    </row>
    <row r="2800" spans="32:33" x14ac:dyDescent="0.35">
      <c r="AF2800"/>
      <c r="AG2800"/>
    </row>
    <row r="2801" spans="32:33" x14ac:dyDescent="0.35">
      <c r="AF2801"/>
      <c r="AG2801"/>
    </row>
    <row r="2802" spans="32:33" x14ac:dyDescent="0.35">
      <c r="AF2802"/>
      <c r="AG2802"/>
    </row>
    <row r="2803" spans="32:33" x14ac:dyDescent="0.35">
      <c r="AF2803"/>
      <c r="AG2803"/>
    </row>
    <row r="2804" spans="32:33" x14ac:dyDescent="0.35">
      <c r="AF2804"/>
      <c r="AG2804"/>
    </row>
    <row r="2805" spans="32:33" x14ac:dyDescent="0.35">
      <c r="AF2805"/>
      <c r="AG2805"/>
    </row>
    <row r="2806" spans="32:33" x14ac:dyDescent="0.35">
      <c r="AF2806"/>
      <c r="AG2806"/>
    </row>
    <row r="2807" spans="32:33" x14ac:dyDescent="0.35">
      <c r="AF2807"/>
      <c r="AG2807"/>
    </row>
    <row r="2808" spans="32:33" x14ac:dyDescent="0.35">
      <c r="AF2808"/>
      <c r="AG2808"/>
    </row>
    <row r="2809" spans="32:33" x14ac:dyDescent="0.35">
      <c r="AF2809"/>
      <c r="AG2809"/>
    </row>
    <row r="2810" spans="32:33" x14ac:dyDescent="0.35">
      <c r="AF2810"/>
      <c r="AG2810"/>
    </row>
    <row r="2811" spans="32:33" x14ac:dyDescent="0.35">
      <c r="AF2811"/>
      <c r="AG2811"/>
    </row>
    <row r="2812" spans="32:33" x14ac:dyDescent="0.35">
      <c r="AF2812"/>
      <c r="AG2812"/>
    </row>
    <row r="2813" spans="32:33" x14ac:dyDescent="0.35">
      <c r="AF2813"/>
      <c r="AG2813"/>
    </row>
    <row r="2814" spans="32:33" x14ac:dyDescent="0.35">
      <c r="AF2814"/>
      <c r="AG2814"/>
    </row>
    <row r="2815" spans="32:33" x14ac:dyDescent="0.35">
      <c r="AF2815"/>
      <c r="AG2815"/>
    </row>
    <row r="2816" spans="32:33" x14ac:dyDescent="0.35">
      <c r="AF2816"/>
      <c r="AG2816"/>
    </row>
    <row r="2817" spans="32:33" x14ac:dyDescent="0.35">
      <c r="AF2817"/>
      <c r="AG2817"/>
    </row>
    <row r="2818" spans="32:33" x14ac:dyDescent="0.35">
      <c r="AF2818"/>
      <c r="AG2818"/>
    </row>
    <row r="2819" spans="32:33" x14ac:dyDescent="0.35">
      <c r="AF2819"/>
      <c r="AG2819"/>
    </row>
    <row r="2820" spans="32:33" x14ac:dyDescent="0.35">
      <c r="AF2820"/>
      <c r="AG2820"/>
    </row>
    <row r="2821" spans="32:33" x14ac:dyDescent="0.35">
      <c r="AF2821"/>
      <c r="AG2821"/>
    </row>
    <row r="2822" spans="32:33" x14ac:dyDescent="0.35">
      <c r="AF2822"/>
      <c r="AG2822"/>
    </row>
    <row r="2823" spans="32:33" x14ac:dyDescent="0.35">
      <c r="AF2823"/>
      <c r="AG2823"/>
    </row>
    <row r="2824" spans="32:33" x14ac:dyDescent="0.35">
      <c r="AF2824"/>
      <c r="AG2824"/>
    </row>
    <row r="2825" spans="32:33" x14ac:dyDescent="0.35">
      <c r="AF2825"/>
      <c r="AG2825"/>
    </row>
    <row r="2826" spans="32:33" x14ac:dyDescent="0.35">
      <c r="AF2826"/>
      <c r="AG2826"/>
    </row>
    <row r="2827" spans="32:33" x14ac:dyDescent="0.35">
      <c r="AF2827"/>
      <c r="AG2827"/>
    </row>
    <row r="2828" spans="32:33" x14ac:dyDescent="0.35">
      <c r="AF2828"/>
      <c r="AG2828"/>
    </row>
    <row r="2829" spans="32:33" x14ac:dyDescent="0.35">
      <c r="AF2829"/>
      <c r="AG2829"/>
    </row>
    <row r="2830" spans="32:33" x14ac:dyDescent="0.35">
      <c r="AF2830"/>
      <c r="AG2830"/>
    </row>
    <row r="2831" spans="32:33" x14ac:dyDescent="0.35">
      <c r="AF2831"/>
      <c r="AG2831"/>
    </row>
    <row r="2832" spans="32:33" x14ac:dyDescent="0.35">
      <c r="AF2832"/>
      <c r="AG2832"/>
    </row>
    <row r="2833" spans="32:33" x14ac:dyDescent="0.35">
      <c r="AF2833"/>
      <c r="AG2833"/>
    </row>
    <row r="2834" spans="32:33" x14ac:dyDescent="0.35">
      <c r="AF2834"/>
      <c r="AG2834"/>
    </row>
    <row r="2835" spans="32:33" x14ac:dyDescent="0.35">
      <c r="AF2835"/>
      <c r="AG2835"/>
    </row>
    <row r="2836" spans="32:33" x14ac:dyDescent="0.35">
      <c r="AF2836"/>
      <c r="AG2836"/>
    </row>
    <row r="2837" spans="32:33" x14ac:dyDescent="0.35">
      <c r="AF2837"/>
      <c r="AG2837"/>
    </row>
    <row r="2838" spans="32:33" x14ac:dyDescent="0.35">
      <c r="AF2838"/>
      <c r="AG2838"/>
    </row>
    <row r="2839" spans="32:33" x14ac:dyDescent="0.35">
      <c r="AF2839"/>
      <c r="AG2839"/>
    </row>
    <row r="2840" spans="32:33" x14ac:dyDescent="0.35">
      <c r="AF2840"/>
      <c r="AG2840"/>
    </row>
    <row r="2841" spans="32:33" x14ac:dyDescent="0.35">
      <c r="AF2841"/>
      <c r="AG2841"/>
    </row>
    <row r="2842" spans="32:33" x14ac:dyDescent="0.35">
      <c r="AF2842"/>
      <c r="AG2842"/>
    </row>
    <row r="2843" spans="32:33" x14ac:dyDescent="0.35">
      <c r="AF2843"/>
      <c r="AG2843"/>
    </row>
    <row r="2844" spans="32:33" x14ac:dyDescent="0.35">
      <c r="AF2844"/>
      <c r="AG2844"/>
    </row>
    <row r="2845" spans="32:33" x14ac:dyDescent="0.35">
      <c r="AF2845"/>
      <c r="AG2845"/>
    </row>
    <row r="2846" spans="32:33" x14ac:dyDescent="0.35">
      <c r="AF2846"/>
      <c r="AG2846"/>
    </row>
    <row r="2847" spans="32:33" x14ac:dyDescent="0.35">
      <c r="AF2847"/>
      <c r="AG2847"/>
    </row>
    <row r="2848" spans="32:33" x14ac:dyDescent="0.35">
      <c r="AF2848"/>
      <c r="AG2848"/>
    </row>
    <row r="2849" spans="32:33" x14ac:dyDescent="0.35">
      <c r="AF2849"/>
      <c r="AG2849"/>
    </row>
    <row r="2850" spans="32:33" x14ac:dyDescent="0.35">
      <c r="AF2850"/>
      <c r="AG2850"/>
    </row>
    <row r="2851" spans="32:33" x14ac:dyDescent="0.35">
      <c r="AF2851"/>
      <c r="AG2851"/>
    </row>
    <row r="2852" spans="32:33" x14ac:dyDescent="0.35">
      <c r="AF2852"/>
      <c r="AG2852"/>
    </row>
    <row r="2853" spans="32:33" x14ac:dyDescent="0.35">
      <c r="AF2853"/>
      <c r="AG2853"/>
    </row>
    <row r="2854" spans="32:33" x14ac:dyDescent="0.35">
      <c r="AF2854"/>
      <c r="AG2854"/>
    </row>
    <row r="2855" spans="32:33" x14ac:dyDescent="0.35">
      <c r="AF2855"/>
      <c r="AG2855"/>
    </row>
    <row r="2856" spans="32:33" x14ac:dyDescent="0.35">
      <c r="AF2856"/>
      <c r="AG2856"/>
    </row>
    <row r="2857" spans="32:33" x14ac:dyDescent="0.35">
      <c r="AF2857"/>
      <c r="AG2857"/>
    </row>
    <row r="2858" spans="32:33" x14ac:dyDescent="0.35">
      <c r="AF2858"/>
      <c r="AG2858"/>
    </row>
    <row r="2859" spans="32:33" x14ac:dyDescent="0.35">
      <c r="AF2859"/>
      <c r="AG2859"/>
    </row>
    <row r="2860" spans="32:33" x14ac:dyDescent="0.35">
      <c r="AF2860"/>
      <c r="AG2860"/>
    </row>
    <row r="2861" spans="32:33" x14ac:dyDescent="0.35">
      <c r="AF2861"/>
      <c r="AG2861"/>
    </row>
    <row r="2862" spans="32:33" x14ac:dyDescent="0.35">
      <c r="AF2862"/>
      <c r="AG2862"/>
    </row>
    <row r="2863" spans="32:33" x14ac:dyDescent="0.35">
      <c r="AF2863"/>
      <c r="AG2863"/>
    </row>
    <row r="2864" spans="32:33" x14ac:dyDescent="0.35">
      <c r="AF2864"/>
      <c r="AG2864"/>
    </row>
    <row r="2865" spans="32:33" x14ac:dyDescent="0.35">
      <c r="AF2865"/>
      <c r="AG2865"/>
    </row>
    <row r="2866" spans="32:33" x14ac:dyDescent="0.35">
      <c r="AF2866"/>
      <c r="AG2866"/>
    </row>
    <row r="2867" spans="32:33" x14ac:dyDescent="0.35">
      <c r="AF2867"/>
      <c r="AG2867"/>
    </row>
    <row r="2868" spans="32:33" x14ac:dyDescent="0.35">
      <c r="AF2868"/>
      <c r="AG2868"/>
    </row>
    <row r="2869" spans="32:33" x14ac:dyDescent="0.35">
      <c r="AF2869"/>
      <c r="AG2869"/>
    </row>
    <row r="2870" spans="32:33" x14ac:dyDescent="0.35">
      <c r="AF2870"/>
      <c r="AG2870"/>
    </row>
    <row r="2871" spans="32:33" x14ac:dyDescent="0.35">
      <c r="AF2871"/>
      <c r="AG2871"/>
    </row>
    <row r="2872" spans="32:33" x14ac:dyDescent="0.35">
      <c r="AF2872"/>
      <c r="AG2872"/>
    </row>
    <row r="2873" spans="32:33" x14ac:dyDescent="0.35">
      <c r="AF2873"/>
      <c r="AG2873"/>
    </row>
    <row r="2874" spans="32:33" x14ac:dyDescent="0.35">
      <c r="AF2874"/>
      <c r="AG2874"/>
    </row>
    <row r="2875" spans="32:33" x14ac:dyDescent="0.35">
      <c r="AF2875"/>
      <c r="AG2875"/>
    </row>
    <row r="2876" spans="32:33" x14ac:dyDescent="0.35">
      <c r="AF2876"/>
      <c r="AG2876"/>
    </row>
    <row r="2877" spans="32:33" x14ac:dyDescent="0.35">
      <c r="AF2877"/>
      <c r="AG2877"/>
    </row>
    <row r="2878" spans="32:33" x14ac:dyDescent="0.35">
      <c r="AF2878"/>
      <c r="AG2878"/>
    </row>
    <row r="2879" spans="32:33" x14ac:dyDescent="0.35">
      <c r="AF2879"/>
      <c r="AG2879"/>
    </row>
    <row r="2880" spans="32:33" x14ac:dyDescent="0.35">
      <c r="AF2880"/>
      <c r="AG2880"/>
    </row>
    <row r="2881" spans="32:33" x14ac:dyDescent="0.35">
      <c r="AF2881"/>
      <c r="AG2881"/>
    </row>
    <row r="2882" spans="32:33" x14ac:dyDescent="0.35">
      <c r="AF2882"/>
      <c r="AG2882"/>
    </row>
    <row r="2883" spans="32:33" x14ac:dyDescent="0.35">
      <c r="AF2883"/>
      <c r="AG2883"/>
    </row>
    <row r="2884" spans="32:33" x14ac:dyDescent="0.35">
      <c r="AF2884"/>
      <c r="AG2884"/>
    </row>
    <row r="2885" spans="32:33" x14ac:dyDescent="0.35">
      <c r="AF2885"/>
      <c r="AG2885"/>
    </row>
    <row r="2886" spans="32:33" x14ac:dyDescent="0.35">
      <c r="AF2886"/>
      <c r="AG2886"/>
    </row>
    <row r="2887" spans="32:33" x14ac:dyDescent="0.35">
      <c r="AF2887"/>
      <c r="AG2887"/>
    </row>
    <row r="2888" spans="32:33" x14ac:dyDescent="0.35">
      <c r="AF2888"/>
      <c r="AG2888"/>
    </row>
    <row r="2889" spans="32:33" x14ac:dyDescent="0.35">
      <c r="AF2889"/>
      <c r="AG2889"/>
    </row>
    <row r="2890" spans="32:33" x14ac:dyDescent="0.35">
      <c r="AF2890"/>
      <c r="AG2890"/>
    </row>
    <row r="2891" spans="32:33" x14ac:dyDescent="0.35">
      <c r="AF2891"/>
      <c r="AG2891"/>
    </row>
    <row r="2892" spans="32:33" x14ac:dyDescent="0.35">
      <c r="AF2892"/>
      <c r="AG2892"/>
    </row>
    <row r="2893" spans="32:33" x14ac:dyDescent="0.35">
      <c r="AF2893"/>
      <c r="AG2893"/>
    </row>
    <row r="2894" spans="32:33" x14ac:dyDescent="0.35">
      <c r="AF2894"/>
      <c r="AG2894"/>
    </row>
    <row r="2895" spans="32:33" x14ac:dyDescent="0.35">
      <c r="AF2895"/>
      <c r="AG2895"/>
    </row>
    <row r="2896" spans="32:33" x14ac:dyDescent="0.35">
      <c r="AF2896"/>
      <c r="AG2896"/>
    </row>
    <row r="2897" spans="32:33" x14ac:dyDescent="0.35">
      <c r="AF2897"/>
      <c r="AG2897"/>
    </row>
    <row r="2898" spans="32:33" x14ac:dyDescent="0.35">
      <c r="AF2898"/>
      <c r="AG2898"/>
    </row>
    <row r="2899" spans="32:33" x14ac:dyDescent="0.35">
      <c r="AF2899"/>
      <c r="AG2899"/>
    </row>
    <row r="2900" spans="32:33" x14ac:dyDescent="0.35">
      <c r="AF2900"/>
      <c r="AG2900"/>
    </row>
    <row r="2901" spans="32:33" x14ac:dyDescent="0.35">
      <c r="AF2901"/>
      <c r="AG2901"/>
    </row>
    <row r="2902" spans="32:33" x14ac:dyDescent="0.35">
      <c r="AF2902"/>
      <c r="AG2902"/>
    </row>
    <row r="2903" spans="32:33" x14ac:dyDescent="0.35">
      <c r="AF2903"/>
      <c r="AG2903"/>
    </row>
    <row r="2904" spans="32:33" x14ac:dyDescent="0.35">
      <c r="AF2904"/>
      <c r="AG2904"/>
    </row>
    <row r="2905" spans="32:33" x14ac:dyDescent="0.35">
      <c r="AF2905"/>
      <c r="AG2905"/>
    </row>
    <row r="2906" spans="32:33" x14ac:dyDescent="0.35">
      <c r="AF2906"/>
      <c r="AG2906"/>
    </row>
    <row r="2907" spans="32:33" x14ac:dyDescent="0.35">
      <c r="AF2907"/>
      <c r="AG2907"/>
    </row>
    <row r="2908" spans="32:33" x14ac:dyDescent="0.35">
      <c r="AF2908"/>
      <c r="AG2908"/>
    </row>
    <row r="2909" spans="32:33" x14ac:dyDescent="0.35">
      <c r="AF2909"/>
      <c r="AG2909"/>
    </row>
    <row r="2910" spans="32:33" x14ac:dyDescent="0.35">
      <c r="AF2910"/>
      <c r="AG2910"/>
    </row>
    <row r="2911" spans="32:33" x14ac:dyDescent="0.35">
      <c r="AF2911"/>
      <c r="AG2911"/>
    </row>
    <row r="2912" spans="32:33" x14ac:dyDescent="0.35">
      <c r="AF2912"/>
      <c r="AG2912"/>
    </row>
    <row r="2913" spans="32:33" x14ac:dyDescent="0.35">
      <c r="AF2913"/>
      <c r="AG2913"/>
    </row>
    <row r="2914" spans="32:33" x14ac:dyDescent="0.35">
      <c r="AF2914"/>
      <c r="AG2914"/>
    </row>
    <row r="2915" spans="32:33" x14ac:dyDescent="0.35">
      <c r="AF2915"/>
      <c r="AG2915"/>
    </row>
    <row r="2916" spans="32:33" x14ac:dyDescent="0.35">
      <c r="AF2916"/>
      <c r="AG2916"/>
    </row>
    <row r="2917" spans="32:33" x14ac:dyDescent="0.35">
      <c r="AF2917"/>
      <c r="AG2917"/>
    </row>
    <row r="2918" spans="32:33" x14ac:dyDescent="0.35">
      <c r="AF2918"/>
      <c r="AG2918"/>
    </row>
    <row r="2919" spans="32:33" x14ac:dyDescent="0.35">
      <c r="AF2919"/>
      <c r="AG2919"/>
    </row>
    <row r="2920" spans="32:33" x14ac:dyDescent="0.35">
      <c r="AF2920"/>
      <c r="AG2920"/>
    </row>
    <row r="2921" spans="32:33" x14ac:dyDescent="0.35">
      <c r="AF2921"/>
      <c r="AG2921"/>
    </row>
    <row r="2922" spans="32:33" x14ac:dyDescent="0.35">
      <c r="AF2922"/>
      <c r="AG2922"/>
    </row>
    <row r="2923" spans="32:33" x14ac:dyDescent="0.35">
      <c r="AF2923"/>
      <c r="AG2923"/>
    </row>
    <row r="2924" spans="32:33" x14ac:dyDescent="0.35">
      <c r="AF2924"/>
      <c r="AG2924"/>
    </row>
    <row r="2925" spans="32:33" x14ac:dyDescent="0.35">
      <c r="AF2925"/>
      <c r="AG2925"/>
    </row>
    <row r="2926" spans="32:33" x14ac:dyDescent="0.35">
      <c r="AF2926"/>
      <c r="AG2926"/>
    </row>
    <row r="2927" spans="32:33" x14ac:dyDescent="0.35">
      <c r="AF2927"/>
      <c r="AG2927"/>
    </row>
    <row r="2928" spans="32:33" x14ac:dyDescent="0.35">
      <c r="AF2928"/>
      <c r="AG2928"/>
    </row>
    <row r="2929" spans="32:33" x14ac:dyDescent="0.35">
      <c r="AF2929"/>
      <c r="AG2929"/>
    </row>
    <row r="2930" spans="32:33" x14ac:dyDescent="0.35">
      <c r="AF2930"/>
      <c r="AG2930"/>
    </row>
    <row r="2931" spans="32:33" x14ac:dyDescent="0.35">
      <c r="AF2931"/>
      <c r="AG2931"/>
    </row>
    <row r="2932" spans="32:33" x14ac:dyDescent="0.35">
      <c r="AF2932"/>
      <c r="AG2932"/>
    </row>
    <row r="2933" spans="32:33" x14ac:dyDescent="0.35">
      <c r="AF2933"/>
      <c r="AG2933"/>
    </row>
    <row r="2934" spans="32:33" x14ac:dyDescent="0.35">
      <c r="AF2934"/>
      <c r="AG2934"/>
    </row>
    <row r="2935" spans="32:33" x14ac:dyDescent="0.35">
      <c r="AF2935"/>
      <c r="AG2935"/>
    </row>
    <row r="2936" spans="32:33" x14ac:dyDescent="0.35">
      <c r="AF2936"/>
      <c r="AG2936"/>
    </row>
    <row r="2937" spans="32:33" x14ac:dyDescent="0.35">
      <c r="AF2937"/>
      <c r="AG2937"/>
    </row>
    <row r="2938" spans="32:33" x14ac:dyDescent="0.35">
      <c r="AF2938"/>
      <c r="AG2938"/>
    </row>
    <row r="2939" spans="32:33" x14ac:dyDescent="0.35">
      <c r="AF2939"/>
      <c r="AG2939"/>
    </row>
    <row r="2940" spans="32:33" x14ac:dyDescent="0.35">
      <c r="AF2940"/>
      <c r="AG2940"/>
    </row>
    <row r="2941" spans="32:33" x14ac:dyDescent="0.35">
      <c r="AF2941"/>
      <c r="AG2941"/>
    </row>
    <row r="2942" spans="32:33" x14ac:dyDescent="0.35">
      <c r="AF2942"/>
      <c r="AG2942"/>
    </row>
    <row r="2943" spans="32:33" x14ac:dyDescent="0.35">
      <c r="AF2943"/>
      <c r="AG2943"/>
    </row>
    <row r="2944" spans="32:33" x14ac:dyDescent="0.35">
      <c r="AF2944"/>
      <c r="AG2944"/>
    </row>
    <row r="2945" spans="32:33" x14ac:dyDescent="0.35">
      <c r="AF2945"/>
      <c r="AG2945"/>
    </row>
    <row r="2946" spans="32:33" x14ac:dyDescent="0.35">
      <c r="AF2946"/>
      <c r="AG2946"/>
    </row>
    <row r="2947" spans="32:33" x14ac:dyDescent="0.35">
      <c r="AF2947"/>
      <c r="AG2947"/>
    </row>
    <row r="2948" spans="32:33" x14ac:dyDescent="0.35">
      <c r="AF2948"/>
      <c r="AG2948"/>
    </row>
    <row r="2949" spans="32:33" x14ac:dyDescent="0.35">
      <c r="AF2949"/>
      <c r="AG2949"/>
    </row>
    <row r="2950" spans="32:33" x14ac:dyDescent="0.35">
      <c r="AF2950"/>
      <c r="AG2950"/>
    </row>
    <row r="2951" spans="32:33" x14ac:dyDescent="0.35">
      <c r="AF2951"/>
      <c r="AG2951"/>
    </row>
    <row r="2952" spans="32:33" x14ac:dyDescent="0.35">
      <c r="AF2952"/>
      <c r="AG2952"/>
    </row>
    <row r="2953" spans="32:33" x14ac:dyDescent="0.35">
      <c r="AF2953"/>
      <c r="AG2953"/>
    </row>
    <row r="2954" spans="32:33" x14ac:dyDescent="0.35">
      <c r="AF2954"/>
      <c r="AG2954"/>
    </row>
    <row r="2955" spans="32:33" x14ac:dyDescent="0.35">
      <c r="AF2955"/>
      <c r="AG2955"/>
    </row>
    <row r="2956" spans="32:33" x14ac:dyDescent="0.35">
      <c r="AF2956"/>
      <c r="AG2956"/>
    </row>
    <row r="2957" spans="32:33" x14ac:dyDescent="0.35">
      <c r="AF2957"/>
      <c r="AG2957"/>
    </row>
    <row r="2958" spans="32:33" x14ac:dyDescent="0.35">
      <c r="AF2958"/>
      <c r="AG2958"/>
    </row>
    <row r="2959" spans="32:33" x14ac:dyDescent="0.35">
      <c r="AF2959"/>
      <c r="AG2959"/>
    </row>
    <row r="2960" spans="32:33" x14ac:dyDescent="0.35">
      <c r="AF2960"/>
      <c r="AG2960"/>
    </row>
    <row r="2961" spans="32:33" x14ac:dyDescent="0.35">
      <c r="AF2961"/>
      <c r="AG2961"/>
    </row>
    <row r="2962" spans="32:33" x14ac:dyDescent="0.35">
      <c r="AF2962"/>
      <c r="AG2962"/>
    </row>
    <row r="2963" spans="32:33" x14ac:dyDescent="0.35">
      <c r="AF2963"/>
      <c r="AG2963"/>
    </row>
    <row r="2964" spans="32:33" x14ac:dyDescent="0.35">
      <c r="AF2964"/>
      <c r="AG2964"/>
    </row>
    <row r="2965" spans="32:33" x14ac:dyDescent="0.35">
      <c r="AF2965"/>
      <c r="AG2965"/>
    </row>
    <row r="2966" spans="32:33" x14ac:dyDescent="0.35">
      <c r="AF2966"/>
      <c r="AG2966"/>
    </row>
    <row r="2967" spans="32:33" x14ac:dyDescent="0.35">
      <c r="AF2967"/>
      <c r="AG2967"/>
    </row>
    <row r="2968" spans="32:33" x14ac:dyDescent="0.35">
      <c r="AF2968"/>
      <c r="AG2968"/>
    </row>
    <row r="2969" spans="32:33" x14ac:dyDescent="0.35">
      <c r="AF2969"/>
      <c r="AG2969"/>
    </row>
    <row r="2970" spans="32:33" x14ac:dyDescent="0.35">
      <c r="AF2970"/>
      <c r="AG2970"/>
    </row>
    <row r="2971" spans="32:33" x14ac:dyDescent="0.35">
      <c r="AF2971"/>
      <c r="AG2971"/>
    </row>
    <row r="2972" spans="32:33" x14ac:dyDescent="0.35">
      <c r="AF2972"/>
      <c r="AG2972"/>
    </row>
    <row r="2973" spans="32:33" x14ac:dyDescent="0.35">
      <c r="AF2973"/>
      <c r="AG2973"/>
    </row>
    <row r="2974" spans="32:33" x14ac:dyDescent="0.35">
      <c r="AF2974"/>
      <c r="AG2974"/>
    </row>
    <row r="2975" spans="32:33" x14ac:dyDescent="0.35">
      <c r="AF2975"/>
      <c r="AG2975"/>
    </row>
    <row r="2976" spans="32:33" x14ac:dyDescent="0.35">
      <c r="AF2976"/>
      <c r="AG2976"/>
    </row>
    <row r="2977" spans="32:33" x14ac:dyDescent="0.35">
      <c r="AF2977"/>
      <c r="AG2977"/>
    </row>
    <row r="2978" spans="32:33" x14ac:dyDescent="0.35">
      <c r="AF2978"/>
      <c r="AG2978"/>
    </row>
    <row r="2979" spans="32:33" x14ac:dyDescent="0.35">
      <c r="AF2979"/>
      <c r="AG2979"/>
    </row>
    <row r="2980" spans="32:33" x14ac:dyDescent="0.35">
      <c r="AF2980"/>
      <c r="AG2980"/>
    </row>
    <row r="2981" spans="32:33" x14ac:dyDescent="0.35">
      <c r="AF2981"/>
      <c r="AG2981"/>
    </row>
    <row r="2982" spans="32:33" x14ac:dyDescent="0.35">
      <c r="AF2982"/>
      <c r="AG2982"/>
    </row>
    <row r="2983" spans="32:33" x14ac:dyDescent="0.35">
      <c r="AF2983"/>
      <c r="AG2983"/>
    </row>
    <row r="2984" spans="32:33" x14ac:dyDescent="0.35">
      <c r="AF2984"/>
      <c r="AG2984"/>
    </row>
    <row r="2985" spans="32:33" x14ac:dyDescent="0.35">
      <c r="AF2985"/>
      <c r="AG2985"/>
    </row>
    <row r="2986" spans="32:33" x14ac:dyDescent="0.35">
      <c r="AF2986"/>
      <c r="AG2986"/>
    </row>
    <row r="2987" spans="32:33" x14ac:dyDescent="0.35">
      <c r="AF2987"/>
      <c r="AG2987"/>
    </row>
    <row r="2988" spans="32:33" x14ac:dyDescent="0.35">
      <c r="AF2988"/>
      <c r="AG2988"/>
    </row>
    <row r="2989" spans="32:33" x14ac:dyDescent="0.35">
      <c r="AF2989"/>
      <c r="AG2989"/>
    </row>
    <row r="2990" spans="32:33" x14ac:dyDescent="0.35">
      <c r="AF2990"/>
      <c r="AG2990"/>
    </row>
    <row r="2991" spans="32:33" x14ac:dyDescent="0.35">
      <c r="AF2991"/>
      <c r="AG2991"/>
    </row>
    <row r="2992" spans="32:33" x14ac:dyDescent="0.35">
      <c r="AF2992"/>
      <c r="AG2992"/>
    </row>
    <row r="2993" spans="32:33" x14ac:dyDescent="0.35">
      <c r="AF2993"/>
      <c r="AG2993"/>
    </row>
    <row r="2994" spans="32:33" x14ac:dyDescent="0.35">
      <c r="AF2994"/>
      <c r="AG2994"/>
    </row>
    <row r="2995" spans="32:33" x14ac:dyDescent="0.35">
      <c r="AF2995"/>
      <c r="AG2995"/>
    </row>
    <row r="2996" spans="32:33" x14ac:dyDescent="0.35">
      <c r="AF2996"/>
      <c r="AG2996"/>
    </row>
    <row r="2997" spans="32:33" x14ac:dyDescent="0.35">
      <c r="AF2997"/>
      <c r="AG2997"/>
    </row>
    <row r="2998" spans="32:33" x14ac:dyDescent="0.35">
      <c r="AF2998"/>
      <c r="AG2998"/>
    </row>
    <row r="2999" spans="32:33" x14ac:dyDescent="0.35">
      <c r="AF2999"/>
      <c r="AG2999"/>
    </row>
    <row r="3000" spans="32:33" x14ac:dyDescent="0.35">
      <c r="AF3000"/>
      <c r="AG3000"/>
    </row>
    <row r="3001" spans="32:33" x14ac:dyDescent="0.35">
      <c r="AF3001"/>
      <c r="AG3001"/>
    </row>
    <row r="3002" spans="32:33" x14ac:dyDescent="0.35">
      <c r="AF3002"/>
      <c r="AG3002"/>
    </row>
    <row r="3003" spans="32:33" x14ac:dyDescent="0.35">
      <c r="AF3003"/>
      <c r="AG3003"/>
    </row>
    <row r="3004" spans="32:33" x14ac:dyDescent="0.35">
      <c r="AF3004"/>
      <c r="AG3004"/>
    </row>
    <row r="3005" spans="32:33" x14ac:dyDescent="0.35">
      <c r="AF3005"/>
      <c r="AG3005"/>
    </row>
    <row r="3006" spans="32:33" x14ac:dyDescent="0.35">
      <c r="AF3006"/>
      <c r="AG3006"/>
    </row>
    <row r="3007" spans="32:33" x14ac:dyDescent="0.35">
      <c r="AF3007"/>
      <c r="AG3007"/>
    </row>
    <row r="3008" spans="32:33" x14ac:dyDescent="0.35">
      <c r="AF3008"/>
      <c r="AG3008"/>
    </row>
    <row r="3009" spans="32:33" x14ac:dyDescent="0.35">
      <c r="AF3009"/>
      <c r="AG3009"/>
    </row>
    <row r="3010" spans="32:33" x14ac:dyDescent="0.35">
      <c r="AF3010"/>
      <c r="AG3010"/>
    </row>
    <row r="3011" spans="32:33" x14ac:dyDescent="0.35">
      <c r="AF3011"/>
      <c r="AG3011"/>
    </row>
    <row r="3012" spans="32:33" x14ac:dyDescent="0.35">
      <c r="AF3012"/>
      <c r="AG3012"/>
    </row>
    <row r="3013" spans="32:33" x14ac:dyDescent="0.35">
      <c r="AF3013"/>
      <c r="AG3013"/>
    </row>
    <row r="3014" spans="32:33" x14ac:dyDescent="0.35">
      <c r="AF3014"/>
      <c r="AG3014"/>
    </row>
    <row r="3015" spans="32:33" x14ac:dyDescent="0.35">
      <c r="AF3015"/>
      <c r="AG3015"/>
    </row>
    <row r="3016" spans="32:33" x14ac:dyDescent="0.35">
      <c r="AF3016"/>
      <c r="AG3016"/>
    </row>
    <row r="3017" spans="32:33" x14ac:dyDescent="0.35">
      <c r="AF3017"/>
      <c r="AG3017"/>
    </row>
    <row r="3018" spans="32:33" x14ac:dyDescent="0.35">
      <c r="AF3018"/>
      <c r="AG3018"/>
    </row>
    <row r="3019" spans="32:33" x14ac:dyDescent="0.35">
      <c r="AF3019"/>
      <c r="AG3019"/>
    </row>
    <row r="3020" spans="32:33" x14ac:dyDescent="0.35">
      <c r="AF3020"/>
      <c r="AG3020"/>
    </row>
    <row r="3021" spans="32:33" x14ac:dyDescent="0.35">
      <c r="AF3021"/>
      <c r="AG3021"/>
    </row>
    <row r="3022" spans="32:33" x14ac:dyDescent="0.35">
      <c r="AF3022"/>
      <c r="AG3022"/>
    </row>
    <row r="3023" spans="32:33" x14ac:dyDescent="0.35">
      <c r="AF3023"/>
      <c r="AG3023"/>
    </row>
    <row r="3024" spans="32:33" x14ac:dyDescent="0.35">
      <c r="AF3024"/>
      <c r="AG3024"/>
    </row>
    <row r="3025" spans="32:33" x14ac:dyDescent="0.35">
      <c r="AF3025"/>
      <c r="AG3025"/>
    </row>
    <row r="3026" spans="32:33" x14ac:dyDescent="0.35">
      <c r="AF3026"/>
      <c r="AG3026"/>
    </row>
    <row r="3027" spans="32:33" x14ac:dyDescent="0.35">
      <c r="AF3027"/>
      <c r="AG3027"/>
    </row>
    <row r="3028" spans="32:33" x14ac:dyDescent="0.35">
      <c r="AF3028"/>
      <c r="AG3028"/>
    </row>
    <row r="3029" spans="32:33" x14ac:dyDescent="0.35">
      <c r="AF3029"/>
      <c r="AG3029"/>
    </row>
    <row r="3030" spans="32:33" x14ac:dyDescent="0.35">
      <c r="AF3030"/>
      <c r="AG3030"/>
    </row>
    <row r="3031" spans="32:33" x14ac:dyDescent="0.35">
      <c r="AF3031"/>
      <c r="AG3031"/>
    </row>
    <row r="3032" spans="32:33" x14ac:dyDescent="0.35">
      <c r="AF3032"/>
      <c r="AG3032"/>
    </row>
    <row r="3033" spans="32:33" x14ac:dyDescent="0.35">
      <c r="AF3033"/>
      <c r="AG3033"/>
    </row>
    <row r="3034" spans="32:33" x14ac:dyDescent="0.35">
      <c r="AF3034"/>
      <c r="AG3034"/>
    </row>
    <row r="3035" spans="32:33" x14ac:dyDescent="0.35">
      <c r="AF3035"/>
      <c r="AG3035"/>
    </row>
    <row r="3036" spans="32:33" x14ac:dyDescent="0.35">
      <c r="AF3036"/>
      <c r="AG3036"/>
    </row>
    <row r="3037" spans="32:33" x14ac:dyDescent="0.35">
      <c r="AF3037"/>
      <c r="AG3037"/>
    </row>
    <row r="3038" spans="32:33" x14ac:dyDescent="0.35">
      <c r="AF3038"/>
      <c r="AG3038"/>
    </row>
    <row r="3039" spans="32:33" x14ac:dyDescent="0.35">
      <c r="AF3039"/>
      <c r="AG3039"/>
    </row>
    <row r="3040" spans="32:33" x14ac:dyDescent="0.35">
      <c r="AF3040"/>
      <c r="AG3040"/>
    </row>
    <row r="3041" spans="32:33" x14ac:dyDescent="0.35">
      <c r="AF3041"/>
      <c r="AG3041"/>
    </row>
    <row r="3042" spans="32:33" x14ac:dyDescent="0.35">
      <c r="AF3042"/>
      <c r="AG3042"/>
    </row>
    <row r="3043" spans="32:33" x14ac:dyDescent="0.35">
      <c r="AF3043"/>
      <c r="AG3043"/>
    </row>
    <row r="3044" spans="32:33" x14ac:dyDescent="0.35">
      <c r="AF3044"/>
      <c r="AG3044"/>
    </row>
    <row r="3045" spans="32:33" x14ac:dyDescent="0.35">
      <c r="AF3045"/>
      <c r="AG3045"/>
    </row>
    <row r="3046" spans="32:33" x14ac:dyDescent="0.35">
      <c r="AF3046"/>
      <c r="AG3046"/>
    </row>
    <row r="3047" spans="32:33" x14ac:dyDescent="0.35">
      <c r="AF3047"/>
      <c r="AG3047"/>
    </row>
    <row r="3048" spans="32:33" x14ac:dyDescent="0.35">
      <c r="AF3048"/>
      <c r="AG3048"/>
    </row>
    <row r="3049" spans="32:33" x14ac:dyDescent="0.35">
      <c r="AF3049"/>
      <c r="AG3049"/>
    </row>
    <row r="3050" spans="32:33" x14ac:dyDescent="0.35">
      <c r="AF3050"/>
      <c r="AG3050"/>
    </row>
    <row r="3051" spans="32:33" x14ac:dyDescent="0.35">
      <c r="AF3051"/>
      <c r="AG3051"/>
    </row>
    <row r="3052" spans="32:33" x14ac:dyDescent="0.35">
      <c r="AF3052"/>
      <c r="AG3052"/>
    </row>
    <row r="3053" spans="32:33" x14ac:dyDescent="0.35">
      <c r="AF3053"/>
      <c r="AG3053"/>
    </row>
    <row r="3054" spans="32:33" x14ac:dyDescent="0.35">
      <c r="AF3054"/>
      <c r="AG3054"/>
    </row>
    <row r="3055" spans="32:33" x14ac:dyDescent="0.35">
      <c r="AF3055"/>
      <c r="AG3055"/>
    </row>
    <row r="3056" spans="32:33" x14ac:dyDescent="0.35">
      <c r="AF3056"/>
      <c r="AG3056"/>
    </row>
    <row r="3057" spans="32:33" x14ac:dyDescent="0.35">
      <c r="AF3057"/>
      <c r="AG3057"/>
    </row>
    <row r="3058" spans="32:33" x14ac:dyDescent="0.35">
      <c r="AF3058"/>
      <c r="AG3058"/>
    </row>
    <row r="3059" spans="32:33" x14ac:dyDescent="0.35">
      <c r="AF3059"/>
      <c r="AG3059"/>
    </row>
    <row r="3060" spans="32:33" x14ac:dyDescent="0.35">
      <c r="AF3060"/>
      <c r="AG3060"/>
    </row>
    <row r="3061" spans="32:33" x14ac:dyDescent="0.35">
      <c r="AF3061"/>
      <c r="AG3061"/>
    </row>
    <row r="3062" spans="32:33" x14ac:dyDescent="0.35">
      <c r="AF3062"/>
      <c r="AG3062"/>
    </row>
    <row r="3063" spans="32:33" x14ac:dyDescent="0.35">
      <c r="AF3063"/>
      <c r="AG3063"/>
    </row>
    <row r="3064" spans="32:33" x14ac:dyDescent="0.35">
      <c r="AF3064"/>
      <c r="AG3064"/>
    </row>
    <row r="3065" spans="32:33" x14ac:dyDescent="0.35">
      <c r="AF3065"/>
      <c r="AG3065"/>
    </row>
    <row r="3066" spans="32:33" x14ac:dyDescent="0.35">
      <c r="AF3066"/>
      <c r="AG3066"/>
    </row>
    <row r="3067" spans="32:33" x14ac:dyDescent="0.35">
      <c r="AF3067"/>
      <c r="AG3067"/>
    </row>
    <row r="3068" spans="32:33" x14ac:dyDescent="0.35">
      <c r="AF3068"/>
      <c r="AG3068"/>
    </row>
    <row r="3069" spans="32:33" x14ac:dyDescent="0.35">
      <c r="AF3069"/>
      <c r="AG3069"/>
    </row>
    <row r="3070" spans="32:33" x14ac:dyDescent="0.35">
      <c r="AF3070"/>
      <c r="AG3070"/>
    </row>
    <row r="3071" spans="32:33" x14ac:dyDescent="0.35">
      <c r="AF3071"/>
      <c r="AG3071"/>
    </row>
    <row r="3072" spans="32:33" x14ac:dyDescent="0.35">
      <c r="AF3072"/>
      <c r="AG3072"/>
    </row>
    <row r="3073" spans="32:33" x14ac:dyDescent="0.35">
      <c r="AF3073"/>
      <c r="AG3073"/>
    </row>
    <row r="3074" spans="32:33" x14ac:dyDescent="0.35">
      <c r="AF3074"/>
      <c r="AG3074"/>
    </row>
    <row r="3075" spans="32:33" x14ac:dyDescent="0.35">
      <c r="AF3075"/>
      <c r="AG3075"/>
    </row>
    <row r="3076" spans="32:33" x14ac:dyDescent="0.35">
      <c r="AF3076"/>
      <c r="AG3076"/>
    </row>
    <row r="3077" spans="32:33" x14ac:dyDescent="0.35">
      <c r="AF3077"/>
      <c r="AG3077"/>
    </row>
    <row r="3078" spans="32:33" x14ac:dyDescent="0.35">
      <c r="AF3078"/>
      <c r="AG3078"/>
    </row>
    <row r="3079" spans="32:33" x14ac:dyDescent="0.35">
      <c r="AF3079"/>
      <c r="AG3079"/>
    </row>
    <row r="3080" spans="32:33" x14ac:dyDescent="0.35">
      <c r="AF3080"/>
      <c r="AG3080"/>
    </row>
    <row r="3081" spans="32:33" x14ac:dyDescent="0.35">
      <c r="AF3081"/>
      <c r="AG3081"/>
    </row>
    <row r="3082" spans="32:33" x14ac:dyDescent="0.35">
      <c r="AF3082"/>
      <c r="AG3082"/>
    </row>
    <row r="3083" spans="32:33" x14ac:dyDescent="0.35">
      <c r="AF3083"/>
      <c r="AG3083"/>
    </row>
    <row r="3084" spans="32:33" x14ac:dyDescent="0.35">
      <c r="AF3084"/>
      <c r="AG3084"/>
    </row>
    <row r="3085" spans="32:33" x14ac:dyDescent="0.35">
      <c r="AF3085"/>
      <c r="AG3085"/>
    </row>
    <row r="3086" spans="32:33" x14ac:dyDescent="0.35">
      <c r="AF3086"/>
      <c r="AG3086"/>
    </row>
    <row r="3087" spans="32:33" x14ac:dyDescent="0.35">
      <c r="AF3087"/>
      <c r="AG3087"/>
    </row>
    <row r="3088" spans="32:33" x14ac:dyDescent="0.35">
      <c r="AF3088"/>
      <c r="AG3088"/>
    </row>
    <row r="3089" spans="32:33" x14ac:dyDescent="0.35">
      <c r="AF3089"/>
      <c r="AG3089"/>
    </row>
    <row r="3090" spans="32:33" x14ac:dyDescent="0.35">
      <c r="AF3090"/>
      <c r="AG3090"/>
    </row>
    <row r="3091" spans="32:33" x14ac:dyDescent="0.35">
      <c r="AF3091"/>
      <c r="AG3091"/>
    </row>
    <row r="3092" spans="32:33" x14ac:dyDescent="0.35">
      <c r="AF3092"/>
      <c r="AG3092"/>
    </row>
    <row r="3093" spans="32:33" x14ac:dyDescent="0.35">
      <c r="AF3093"/>
      <c r="AG3093"/>
    </row>
    <row r="3094" spans="32:33" x14ac:dyDescent="0.35">
      <c r="AF3094"/>
      <c r="AG3094"/>
    </row>
    <row r="3095" spans="32:33" x14ac:dyDescent="0.35">
      <c r="AF3095"/>
      <c r="AG3095"/>
    </row>
    <row r="3096" spans="32:33" x14ac:dyDescent="0.35">
      <c r="AF3096"/>
      <c r="AG3096"/>
    </row>
    <row r="3097" spans="32:33" x14ac:dyDescent="0.35">
      <c r="AF3097"/>
      <c r="AG3097"/>
    </row>
    <row r="3098" spans="32:33" x14ac:dyDescent="0.35">
      <c r="AF3098"/>
      <c r="AG3098"/>
    </row>
    <row r="3099" spans="32:33" x14ac:dyDescent="0.35">
      <c r="AF3099"/>
      <c r="AG3099"/>
    </row>
    <row r="3100" spans="32:33" x14ac:dyDescent="0.35">
      <c r="AF3100"/>
      <c r="AG3100"/>
    </row>
    <row r="3101" spans="32:33" x14ac:dyDescent="0.35">
      <c r="AF3101"/>
      <c r="AG3101"/>
    </row>
    <row r="3102" spans="32:33" x14ac:dyDescent="0.35">
      <c r="AF3102"/>
      <c r="AG3102"/>
    </row>
    <row r="3103" spans="32:33" x14ac:dyDescent="0.35">
      <c r="AF3103"/>
      <c r="AG3103"/>
    </row>
    <row r="3104" spans="32:33" x14ac:dyDescent="0.35">
      <c r="AF3104"/>
      <c r="AG3104"/>
    </row>
    <row r="3105" spans="32:33" x14ac:dyDescent="0.35">
      <c r="AF3105"/>
      <c r="AG3105"/>
    </row>
    <row r="3106" spans="32:33" x14ac:dyDescent="0.35">
      <c r="AF3106"/>
      <c r="AG3106"/>
    </row>
    <row r="3107" spans="32:33" x14ac:dyDescent="0.35">
      <c r="AF3107"/>
      <c r="AG3107"/>
    </row>
    <row r="3108" spans="32:33" x14ac:dyDescent="0.35">
      <c r="AF3108"/>
      <c r="AG3108"/>
    </row>
    <row r="3109" spans="32:33" x14ac:dyDescent="0.35">
      <c r="AF3109"/>
      <c r="AG3109"/>
    </row>
    <row r="3110" spans="32:33" x14ac:dyDescent="0.35">
      <c r="AF3110"/>
      <c r="AG3110"/>
    </row>
    <row r="3111" spans="32:33" x14ac:dyDescent="0.35">
      <c r="AF3111"/>
      <c r="AG3111"/>
    </row>
    <row r="3112" spans="32:33" x14ac:dyDescent="0.35">
      <c r="AF3112"/>
      <c r="AG3112"/>
    </row>
    <row r="3113" spans="32:33" x14ac:dyDescent="0.35">
      <c r="AF3113"/>
      <c r="AG3113"/>
    </row>
    <row r="3114" spans="32:33" x14ac:dyDescent="0.35">
      <c r="AF3114"/>
      <c r="AG3114"/>
    </row>
    <row r="3115" spans="32:33" x14ac:dyDescent="0.35">
      <c r="AF3115"/>
      <c r="AG3115"/>
    </row>
    <row r="3116" spans="32:33" x14ac:dyDescent="0.35">
      <c r="AF3116"/>
      <c r="AG3116"/>
    </row>
    <row r="3117" spans="32:33" x14ac:dyDescent="0.35">
      <c r="AF3117"/>
      <c r="AG3117"/>
    </row>
    <row r="3118" spans="32:33" x14ac:dyDescent="0.35">
      <c r="AF3118"/>
      <c r="AG3118"/>
    </row>
    <row r="3119" spans="32:33" x14ac:dyDescent="0.35">
      <c r="AF3119"/>
      <c r="AG3119"/>
    </row>
    <row r="3120" spans="32:33" x14ac:dyDescent="0.35">
      <c r="AF3120"/>
      <c r="AG3120"/>
    </row>
    <row r="3121" spans="32:33" x14ac:dyDescent="0.35">
      <c r="AF3121"/>
      <c r="AG3121"/>
    </row>
    <row r="3122" spans="32:33" x14ac:dyDescent="0.35">
      <c r="AF3122"/>
      <c r="AG3122"/>
    </row>
    <row r="3123" spans="32:33" x14ac:dyDescent="0.35">
      <c r="AF3123"/>
      <c r="AG3123"/>
    </row>
    <row r="3124" spans="32:33" x14ac:dyDescent="0.35">
      <c r="AF3124"/>
      <c r="AG3124"/>
    </row>
    <row r="3125" spans="32:33" x14ac:dyDescent="0.35">
      <c r="AF3125"/>
      <c r="AG3125"/>
    </row>
    <row r="3126" spans="32:33" x14ac:dyDescent="0.35">
      <c r="AF3126"/>
      <c r="AG3126"/>
    </row>
    <row r="3127" spans="32:33" x14ac:dyDescent="0.35">
      <c r="AF3127"/>
      <c r="AG3127"/>
    </row>
    <row r="3128" spans="32:33" x14ac:dyDescent="0.35">
      <c r="AF3128"/>
      <c r="AG3128"/>
    </row>
    <row r="3129" spans="32:33" x14ac:dyDescent="0.35">
      <c r="AF3129"/>
      <c r="AG3129"/>
    </row>
    <row r="3130" spans="32:33" x14ac:dyDescent="0.35">
      <c r="AF3130"/>
      <c r="AG3130"/>
    </row>
    <row r="3131" spans="32:33" x14ac:dyDescent="0.35">
      <c r="AF3131"/>
      <c r="AG3131"/>
    </row>
    <row r="3132" spans="32:33" x14ac:dyDescent="0.35">
      <c r="AF3132"/>
      <c r="AG3132"/>
    </row>
    <row r="3133" spans="32:33" x14ac:dyDescent="0.35">
      <c r="AF3133"/>
      <c r="AG3133"/>
    </row>
    <row r="3134" spans="32:33" x14ac:dyDescent="0.35">
      <c r="AF3134"/>
      <c r="AG3134"/>
    </row>
    <row r="3135" spans="32:33" x14ac:dyDescent="0.35">
      <c r="AF3135"/>
      <c r="AG3135"/>
    </row>
    <row r="3136" spans="32:33" x14ac:dyDescent="0.35">
      <c r="AF3136"/>
      <c r="AG3136"/>
    </row>
    <row r="3137" spans="32:33" x14ac:dyDescent="0.35">
      <c r="AF3137"/>
      <c r="AG3137"/>
    </row>
    <row r="3138" spans="32:33" x14ac:dyDescent="0.35">
      <c r="AF3138"/>
      <c r="AG3138"/>
    </row>
    <row r="3139" spans="32:33" x14ac:dyDescent="0.35">
      <c r="AF3139"/>
      <c r="AG3139"/>
    </row>
    <row r="3140" spans="32:33" x14ac:dyDescent="0.35">
      <c r="AF3140"/>
      <c r="AG3140"/>
    </row>
    <row r="3141" spans="32:33" x14ac:dyDescent="0.35">
      <c r="AF3141"/>
      <c r="AG3141"/>
    </row>
    <row r="3142" spans="32:33" x14ac:dyDescent="0.35">
      <c r="AF3142"/>
      <c r="AG3142"/>
    </row>
    <row r="3143" spans="32:33" x14ac:dyDescent="0.35">
      <c r="AF3143"/>
      <c r="AG3143"/>
    </row>
    <row r="3144" spans="32:33" x14ac:dyDescent="0.35">
      <c r="AF3144"/>
      <c r="AG3144"/>
    </row>
    <row r="3145" spans="32:33" x14ac:dyDescent="0.35">
      <c r="AF3145"/>
      <c r="AG3145"/>
    </row>
    <row r="3146" spans="32:33" x14ac:dyDescent="0.35">
      <c r="AF3146"/>
      <c r="AG3146"/>
    </row>
    <row r="3147" spans="32:33" x14ac:dyDescent="0.35">
      <c r="AF3147"/>
      <c r="AG3147"/>
    </row>
    <row r="3148" spans="32:33" x14ac:dyDescent="0.35">
      <c r="AF3148"/>
      <c r="AG3148"/>
    </row>
    <row r="3149" spans="32:33" x14ac:dyDescent="0.35">
      <c r="AF3149"/>
      <c r="AG3149"/>
    </row>
    <row r="3150" spans="32:33" x14ac:dyDescent="0.35">
      <c r="AF3150"/>
      <c r="AG3150"/>
    </row>
    <row r="3151" spans="32:33" x14ac:dyDescent="0.35">
      <c r="AF3151"/>
      <c r="AG3151"/>
    </row>
    <row r="3152" spans="32:33" x14ac:dyDescent="0.35">
      <c r="AF3152"/>
      <c r="AG3152"/>
    </row>
    <row r="3153" spans="32:33" x14ac:dyDescent="0.35">
      <c r="AF3153"/>
      <c r="AG3153"/>
    </row>
    <row r="3154" spans="32:33" x14ac:dyDescent="0.35">
      <c r="AF3154"/>
      <c r="AG3154"/>
    </row>
    <row r="3155" spans="32:33" x14ac:dyDescent="0.35">
      <c r="AF3155"/>
      <c r="AG3155"/>
    </row>
    <row r="3156" spans="32:33" x14ac:dyDescent="0.35">
      <c r="AF3156"/>
      <c r="AG3156"/>
    </row>
    <row r="3157" spans="32:33" x14ac:dyDescent="0.35">
      <c r="AF3157"/>
      <c r="AG3157"/>
    </row>
    <row r="3158" spans="32:33" x14ac:dyDescent="0.35">
      <c r="AF3158"/>
      <c r="AG3158"/>
    </row>
    <row r="3159" spans="32:33" x14ac:dyDescent="0.35">
      <c r="AF3159"/>
      <c r="AG3159"/>
    </row>
    <row r="3160" spans="32:33" x14ac:dyDescent="0.35">
      <c r="AF3160"/>
      <c r="AG3160"/>
    </row>
    <row r="3161" spans="32:33" x14ac:dyDescent="0.35">
      <c r="AF3161"/>
      <c r="AG3161"/>
    </row>
    <row r="3162" spans="32:33" x14ac:dyDescent="0.35">
      <c r="AF3162"/>
      <c r="AG3162"/>
    </row>
    <row r="3163" spans="32:33" x14ac:dyDescent="0.35">
      <c r="AF3163"/>
      <c r="AG3163"/>
    </row>
    <row r="3164" spans="32:33" x14ac:dyDescent="0.35">
      <c r="AF3164"/>
      <c r="AG3164"/>
    </row>
    <row r="3165" spans="32:33" x14ac:dyDescent="0.35">
      <c r="AF3165"/>
      <c r="AG3165"/>
    </row>
    <row r="3166" spans="32:33" x14ac:dyDescent="0.35">
      <c r="AF3166"/>
      <c r="AG3166"/>
    </row>
    <row r="3167" spans="32:33" x14ac:dyDescent="0.35">
      <c r="AF3167"/>
      <c r="AG3167"/>
    </row>
    <row r="3168" spans="32:33" x14ac:dyDescent="0.35">
      <c r="AF3168"/>
      <c r="AG3168"/>
    </row>
    <row r="3169" spans="32:33" x14ac:dyDescent="0.35">
      <c r="AF3169"/>
      <c r="AG3169"/>
    </row>
    <row r="3170" spans="32:33" x14ac:dyDescent="0.35">
      <c r="AF3170"/>
      <c r="AG3170"/>
    </row>
    <row r="3171" spans="32:33" x14ac:dyDescent="0.35">
      <c r="AF3171"/>
      <c r="AG3171"/>
    </row>
    <row r="3172" spans="32:33" x14ac:dyDescent="0.35">
      <c r="AF3172"/>
      <c r="AG3172"/>
    </row>
    <row r="3173" spans="32:33" x14ac:dyDescent="0.35">
      <c r="AF3173"/>
      <c r="AG3173"/>
    </row>
    <row r="3174" spans="32:33" x14ac:dyDescent="0.35">
      <c r="AF3174"/>
      <c r="AG3174"/>
    </row>
    <row r="3175" spans="32:33" x14ac:dyDescent="0.35">
      <c r="AF3175"/>
      <c r="AG3175"/>
    </row>
    <row r="3176" spans="32:33" x14ac:dyDescent="0.35">
      <c r="AF3176"/>
      <c r="AG3176"/>
    </row>
    <row r="3177" spans="32:33" x14ac:dyDescent="0.35">
      <c r="AF3177"/>
      <c r="AG3177"/>
    </row>
    <row r="3178" spans="32:33" x14ac:dyDescent="0.35">
      <c r="AF3178"/>
      <c r="AG3178"/>
    </row>
    <row r="3179" spans="32:33" x14ac:dyDescent="0.35">
      <c r="AF3179"/>
      <c r="AG3179"/>
    </row>
    <row r="3180" spans="32:33" x14ac:dyDescent="0.35">
      <c r="AF3180"/>
      <c r="AG3180"/>
    </row>
    <row r="3181" spans="32:33" x14ac:dyDescent="0.35">
      <c r="AF3181"/>
      <c r="AG3181"/>
    </row>
    <row r="3182" spans="32:33" x14ac:dyDescent="0.35">
      <c r="AF3182"/>
      <c r="AG3182"/>
    </row>
    <row r="3183" spans="32:33" x14ac:dyDescent="0.35">
      <c r="AF3183"/>
      <c r="AG3183"/>
    </row>
    <row r="3184" spans="32:33" x14ac:dyDescent="0.35">
      <c r="AF3184"/>
      <c r="AG3184"/>
    </row>
    <row r="3185" spans="32:33" x14ac:dyDescent="0.35">
      <c r="AF3185"/>
      <c r="AG3185"/>
    </row>
    <row r="3186" spans="32:33" x14ac:dyDescent="0.35">
      <c r="AF3186"/>
      <c r="AG3186"/>
    </row>
    <row r="3187" spans="32:33" x14ac:dyDescent="0.35">
      <c r="AF3187"/>
      <c r="AG3187"/>
    </row>
    <row r="3188" spans="32:33" x14ac:dyDescent="0.35">
      <c r="AF3188"/>
      <c r="AG3188"/>
    </row>
    <row r="3189" spans="32:33" x14ac:dyDescent="0.35">
      <c r="AF3189"/>
      <c r="AG3189"/>
    </row>
    <row r="3190" spans="32:33" x14ac:dyDescent="0.35">
      <c r="AF3190"/>
      <c r="AG3190"/>
    </row>
    <row r="3191" spans="32:33" x14ac:dyDescent="0.35">
      <c r="AF3191"/>
      <c r="AG3191"/>
    </row>
    <row r="3192" spans="32:33" x14ac:dyDescent="0.35">
      <c r="AF3192"/>
      <c r="AG3192"/>
    </row>
    <row r="3193" spans="32:33" x14ac:dyDescent="0.35">
      <c r="AF3193"/>
      <c r="AG3193"/>
    </row>
    <row r="3194" spans="32:33" x14ac:dyDescent="0.35">
      <c r="AF3194"/>
      <c r="AG3194"/>
    </row>
    <row r="3195" spans="32:33" x14ac:dyDescent="0.35">
      <c r="AF3195"/>
      <c r="AG3195"/>
    </row>
    <row r="3196" spans="32:33" x14ac:dyDescent="0.35">
      <c r="AF3196"/>
      <c r="AG3196"/>
    </row>
    <row r="3197" spans="32:33" x14ac:dyDescent="0.35">
      <c r="AF3197"/>
      <c r="AG3197"/>
    </row>
    <row r="3198" spans="32:33" x14ac:dyDescent="0.35">
      <c r="AF3198"/>
      <c r="AG3198"/>
    </row>
    <row r="3199" spans="32:33" x14ac:dyDescent="0.35">
      <c r="AF3199"/>
      <c r="AG3199"/>
    </row>
    <row r="3200" spans="32:33" x14ac:dyDescent="0.35">
      <c r="AF3200"/>
      <c r="AG3200"/>
    </row>
    <row r="3201" spans="32:33" x14ac:dyDescent="0.35">
      <c r="AF3201"/>
      <c r="AG3201"/>
    </row>
    <row r="3202" spans="32:33" x14ac:dyDescent="0.35">
      <c r="AF3202"/>
      <c r="AG3202"/>
    </row>
    <row r="3203" spans="32:33" x14ac:dyDescent="0.35">
      <c r="AF3203"/>
      <c r="AG3203"/>
    </row>
    <row r="3204" spans="32:33" x14ac:dyDescent="0.35">
      <c r="AF3204"/>
      <c r="AG3204"/>
    </row>
    <row r="3205" spans="32:33" x14ac:dyDescent="0.35">
      <c r="AF3205"/>
      <c r="AG3205"/>
    </row>
    <row r="3206" spans="32:33" x14ac:dyDescent="0.35">
      <c r="AF3206"/>
      <c r="AG3206"/>
    </row>
    <row r="3207" spans="32:33" x14ac:dyDescent="0.35">
      <c r="AF3207"/>
      <c r="AG3207"/>
    </row>
    <row r="3208" spans="32:33" x14ac:dyDescent="0.35">
      <c r="AF3208"/>
      <c r="AG3208"/>
    </row>
    <row r="3209" spans="32:33" x14ac:dyDescent="0.35">
      <c r="AF3209"/>
      <c r="AG3209"/>
    </row>
    <row r="3210" spans="32:33" x14ac:dyDescent="0.35">
      <c r="AF3210"/>
      <c r="AG3210"/>
    </row>
    <row r="3211" spans="32:33" x14ac:dyDescent="0.35">
      <c r="AF3211"/>
      <c r="AG3211"/>
    </row>
    <row r="3212" spans="32:33" x14ac:dyDescent="0.35">
      <c r="AF3212"/>
      <c r="AG3212"/>
    </row>
    <row r="3213" spans="32:33" x14ac:dyDescent="0.35">
      <c r="AF3213"/>
      <c r="AG3213"/>
    </row>
    <row r="3214" spans="32:33" x14ac:dyDescent="0.35">
      <c r="AF3214"/>
      <c r="AG3214"/>
    </row>
    <row r="3215" spans="32:33" x14ac:dyDescent="0.35">
      <c r="AF3215"/>
      <c r="AG3215"/>
    </row>
    <row r="3216" spans="32:33" x14ac:dyDescent="0.35">
      <c r="AF3216"/>
      <c r="AG3216"/>
    </row>
    <row r="3217" spans="32:33" x14ac:dyDescent="0.35">
      <c r="AF3217"/>
      <c r="AG3217"/>
    </row>
    <row r="3218" spans="32:33" x14ac:dyDescent="0.35">
      <c r="AF3218"/>
      <c r="AG3218"/>
    </row>
    <row r="3219" spans="32:33" x14ac:dyDescent="0.35">
      <c r="AF3219"/>
      <c r="AG3219"/>
    </row>
    <row r="3220" spans="32:33" x14ac:dyDescent="0.35">
      <c r="AF3220"/>
      <c r="AG3220"/>
    </row>
    <row r="3221" spans="32:33" x14ac:dyDescent="0.35">
      <c r="AF3221"/>
      <c r="AG3221"/>
    </row>
    <row r="3222" spans="32:33" x14ac:dyDescent="0.35">
      <c r="AF3222"/>
      <c r="AG3222"/>
    </row>
    <row r="3223" spans="32:33" x14ac:dyDescent="0.35">
      <c r="AF3223"/>
      <c r="AG3223"/>
    </row>
    <row r="3224" spans="32:33" x14ac:dyDescent="0.35">
      <c r="AF3224"/>
      <c r="AG3224"/>
    </row>
    <row r="3225" spans="32:33" x14ac:dyDescent="0.35">
      <c r="AF3225"/>
      <c r="AG3225"/>
    </row>
    <row r="3226" spans="32:33" x14ac:dyDescent="0.35">
      <c r="AF3226"/>
      <c r="AG3226"/>
    </row>
    <row r="3227" spans="32:33" x14ac:dyDescent="0.35">
      <c r="AF3227"/>
      <c r="AG3227"/>
    </row>
    <row r="3228" spans="32:33" x14ac:dyDescent="0.35">
      <c r="AF3228"/>
      <c r="AG3228"/>
    </row>
    <row r="3229" spans="32:33" x14ac:dyDescent="0.35">
      <c r="AF3229"/>
      <c r="AG3229"/>
    </row>
    <row r="3230" spans="32:33" x14ac:dyDescent="0.35">
      <c r="AF3230"/>
      <c r="AG3230"/>
    </row>
    <row r="3231" spans="32:33" x14ac:dyDescent="0.35">
      <c r="AF3231"/>
      <c r="AG3231"/>
    </row>
    <row r="3232" spans="32:33" x14ac:dyDescent="0.35">
      <c r="AF3232"/>
      <c r="AG3232"/>
    </row>
    <row r="3233" spans="32:33" x14ac:dyDescent="0.35">
      <c r="AF3233"/>
      <c r="AG3233"/>
    </row>
    <row r="3234" spans="32:33" x14ac:dyDescent="0.35">
      <c r="AF3234"/>
      <c r="AG3234"/>
    </row>
    <row r="3235" spans="32:33" x14ac:dyDescent="0.35">
      <c r="AF3235"/>
      <c r="AG3235"/>
    </row>
    <row r="3236" spans="32:33" x14ac:dyDescent="0.35">
      <c r="AF3236"/>
      <c r="AG3236"/>
    </row>
    <row r="3237" spans="32:33" x14ac:dyDescent="0.35">
      <c r="AF3237"/>
      <c r="AG3237"/>
    </row>
    <row r="3238" spans="32:33" x14ac:dyDescent="0.35">
      <c r="AF3238"/>
      <c r="AG3238"/>
    </row>
    <row r="3239" spans="32:33" x14ac:dyDescent="0.35">
      <c r="AF3239"/>
      <c r="AG3239"/>
    </row>
    <row r="3240" spans="32:33" x14ac:dyDescent="0.35">
      <c r="AF3240"/>
      <c r="AG3240"/>
    </row>
    <row r="3241" spans="32:33" x14ac:dyDescent="0.35">
      <c r="AF3241"/>
      <c r="AG3241"/>
    </row>
    <row r="3242" spans="32:33" x14ac:dyDescent="0.35">
      <c r="AF3242"/>
      <c r="AG3242"/>
    </row>
    <row r="3243" spans="32:33" x14ac:dyDescent="0.35">
      <c r="AF3243"/>
      <c r="AG3243"/>
    </row>
    <row r="3244" spans="32:33" x14ac:dyDescent="0.35">
      <c r="AF3244"/>
      <c r="AG3244"/>
    </row>
    <row r="3245" spans="32:33" x14ac:dyDescent="0.35">
      <c r="AF3245"/>
      <c r="AG3245"/>
    </row>
    <row r="3246" spans="32:33" x14ac:dyDescent="0.35">
      <c r="AF3246"/>
      <c r="AG3246"/>
    </row>
    <row r="3247" spans="32:33" x14ac:dyDescent="0.35">
      <c r="AF3247"/>
      <c r="AG3247"/>
    </row>
    <row r="3248" spans="32:33" x14ac:dyDescent="0.35">
      <c r="AF3248"/>
      <c r="AG3248"/>
    </row>
    <row r="3249" spans="32:33" x14ac:dyDescent="0.35">
      <c r="AF3249"/>
      <c r="AG3249"/>
    </row>
    <row r="3250" spans="32:33" x14ac:dyDescent="0.35">
      <c r="AF3250"/>
      <c r="AG3250"/>
    </row>
    <row r="3251" spans="32:33" x14ac:dyDescent="0.35">
      <c r="AF3251"/>
      <c r="AG3251"/>
    </row>
    <row r="3252" spans="32:33" x14ac:dyDescent="0.35">
      <c r="AF3252"/>
      <c r="AG3252"/>
    </row>
    <row r="3253" spans="32:33" x14ac:dyDescent="0.35">
      <c r="AF3253"/>
      <c r="AG3253"/>
    </row>
    <row r="3254" spans="32:33" x14ac:dyDescent="0.35">
      <c r="AF3254"/>
      <c r="AG3254"/>
    </row>
    <row r="3255" spans="32:33" x14ac:dyDescent="0.35">
      <c r="AF3255"/>
      <c r="AG3255"/>
    </row>
    <row r="3256" spans="32:33" x14ac:dyDescent="0.35">
      <c r="AF3256"/>
      <c r="AG3256"/>
    </row>
    <row r="3257" spans="32:33" x14ac:dyDescent="0.35">
      <c r="AF3257"/>
      <c r="AG3257"/>
    </row>
    <row r="3258" spans="32:33" x14ac:dyDescent="0.35">
      <c r="AF3258"/>
      <c r="AG3258"/>
    </row>
    <row r="3259" spans="32:33" x14ac:dyDescent="0.35">
      <c r="AF3259"/>
      <c r="AG3259"/>
    </row>
    <row r="3260" spans="32:33" x14ac:dyDescent="0.35">
      <c r="AF3260"/>
      <c r="AG3260"/>
    </row>
    <row r="3261" spans="32:33" x14ac:dyDescent="0.35">
      <c r="AF3261"/>
      <c r="AG3261"/>
    </row>
    <row r="3262" spans="32:33" x14ac:dyDescent="0.35">
      <c r="AF3262"/>
      <c r="AG3262"/>
    </row>
    <row r="3263" spans="32:33" x14ac:dyDescent="0.35">
      <c r="AF3263"/>
      <c r="AG3263"/>
    </row>
    <row r="3264" spans="32:33" x14ac:dyDescent="0.35">
      <c r="AF3264"/>
      <c r="AG3264"/>
    </row>
    <row r="3265" spans="32:33" x14ac:dyDescent="0.35">
      <c r="AF3265"/>
      <c r="AG3265"/>
    </row>
    <row r="3266" spans="32:33" x14ac:dyDescent="0.35">
      <c r="AF3266"/>
      <c r="AG3266"/>
    </row>
    <row r="3267" spans="32:33" x14ac:dyDescent="0.35">
      <c r="AF3267"/>
      <c r="AG3267"/>
    </row>
    <row r="3268" spans="32:33" x14ac:dyDescent="0.35">
      <c r="AF3268"/>
      <c r="AG3268"/>
    </row>
    <row r="3269" spans="32:33" x14ac:dyDescent="0.35">
      <c r="AF3269"/>
      <c r="AG3269"/>
    </row>
    <row r="3270" spans="32:33" x14ac:dyDescent="0.35">
      <c r="AF3270"/>
      <c r="AG3270"/>
    </row>
    <row r="3271" spans="32:33" x14ac:dyDescent="0.35">
      <c r="AF3271"/>
      <c r="AG3271"/>
    </row>
    <row r="3272" spans="32:33" x14ac:dyDescent="0.35">
      <c r="AF3272"/>
      <c r="AG3272"/>
    </row>
    <row r="3273" spans="32:33" x14ac:dyDescent="0.35">
      <c r="AF3273"/>
      <c r="AG3273"/>
    </row>
    <row r="3274" spans="32:33" x14ac:dyDescent="0.35">
      <c r="AF3274"/>
      <c r="AG3274"/>
    </row>
    <row r="3275" spans="32:33" x14ac:dyDescent="0.35">
      <c r="AF3275"/>
      <c r="AG3275"/>
    </row>
    <row r="3276" spans="32:33" x14ac:dyDescent="0.35">
      <c r="AF3276"/>
      <c r="AG3276"/>
    </row>
    <row r="3277" spans="32:33" x14ac:dyDescent="0.35">
      <c r="AF3277"/>
      <c r="AG3277"/>
    </row>
    <row r="3278" spans="32:33" x14ac:dyDescent="0.35">
      <c r="AF3278"/>
      <c r="AG3278"/>
    </row>
    <row r="3279" spans="32:33" x14ac:dyDescent="0.35">
      <c r="AF3279"/>
      <c r="AG3279"/>
    </row>
    <row r="3280" spans="32:33" x14ac:dyDescent="0.35">
      <c r="AF3280"/>
      <c r="AG3280"/>
    </row>
    <row r="3281" spans="32:33" x14ac:dyDescent="0.35">
      <c r="AF3281"/>
      <c r="AG3281"/>
    </row>
    <row r="3282" spans="32:33" x14ac:dyDescent="0.35">
      <c r="AF3282"/>
      <c r="AG3282"/>
    </row>
    <row r="3283" spans="32:33" x14ac:dyDescent="0.35">
      <c r="AF3283"/>
      <c r="AG3283"/>
    </row>
    <row r="3284" spans="32:33" x14ac:dyDescent="0.35">
      <c r="AF3284"/>
      <c r="AG3284"/>
    </row>
    <row r="3285" spans="32:33" x14ac:dyDescent="0.35">
      <c r="AF3285"/>
      <c r="AG3285"/>
    </row>
    <row r="3286" spans="32:33" x14ac:dyDescent="0.35">
      <c r="AF3286"/>
      <c r="AG3286"/>
    </row>
    <row r="3287" spans="32:33" x14ac:dyDescent="0.35">
      <c r="AF3287"/>
      <c r="AG3287"/>
    </row>
    <row r="3288" spans="32:33" x14ac:dyDescent="0.35">
      <c r="AF3288"/>
      <c r="AG3288"/>
    </row>
    <row r="3289" spans="32:33" x14ac:dyDescent="0.35">
      <c r="AF3289"/>
      <c r="AG3289"/>
    </row>
    <row r="3290" spans="32:33" x14ac:dyDescent="0.35">
      <c r="AF3290"/>
      <c r="AG3290"/>
    </row>
    <row r="3291" spans="32:33" x14ac:dyDescent="0.35">
      <c r="AF3291"/>
      <c r="AG3291"/>
    </row>
    <row r="3292" spans="32:33" x14ac:dyDescent="0.35">
      <c r="AF3292"/>
      <c r="AG3292"/>
    </row>
    <row r="3293" spans="32:33" x14ac:dyDescent="0.35">
      <c r="AF3293"/>
      <c r="AG3293"/>
    </row>
    <row r="3294" spans="32:33" x14ac:dyDescent="0.35">
      <c r="AF3294"/>
      <c r="AG3294"/>
    </row>
    <row r="3295" spans="32:33" x14ac:dyDescent="0.35">
      <c r="AF3295"/>
      <c r="AG3295"/>
    </row>
    <row r="3296" spans="32:33" x14ac:dyDescent="0.35">
      <c r="AF3296"/>
      <c r="AG3296"/>
    </row>
    <row r="3297" spans="32:33" x14ac:dyDescent="0.35">
      <c r="AF3297"/>
      <c r="AG3297"/>
    </row>
    <row r="3298" spans="32:33" x14ac:dyDescent="0.35">
      <c r="AF3298"/>
      <c r="AG3298"/>
    </row>
    <row r="3299" spans="32:33" x14ac:dyDescent="0.35">
      <c r="AF3299"/>
      <c r="AG3299"/>
    </row>
    <row r="3300" spans="32:33" x14ac:dyDescent="0.35">
      <c r="AF3300"/>
      <c r="AG3300"/>
    </row>
    <row r="3301" spans="32:33" x14ac:dyDescent="0.35">
      <c r="AF3301"/>
      <c r="AG3301"/>
    </row>
    <row r="3302" spans="32:33" x14ac:dyDescent="0.35">
      <c r="AF3302"/>
      <c r="AG3302"/>
    </row>
    <row r="3303" spans="32:33" x14ac:dyDescent="0.35">
      <c r="AF3303"/>
      <c r="AG3303"/>
    </row>
    <row r="3304" spans="32:33" x14ac:dyDescent="0.35">
      <c r="AF3304"/>
      <c r="AG3304"/>
    </row>
    <row r="3305" spans="32:33" x14ac:dyDescent="0.35">
      <c r="AF3305"/>
      <c r="AG3305"/>
    </row>
    <row r="3306" spans="32:33" x14ac:dyDescent="0.35">
      <c r="AF3306"/>
      <c r="AG3306"/>
    </row>
    <row r="3307" spans="32:33" x14ac:dyDescent="0.35">
      <c r="AF3307"/>
      <c r="AG3307"/>
    </row>
    <row r="3308" spans="32:33" x14ac:dyDescent="0.35">
      <c r="AF3308"/>
      <c r="AG3308"/>
    </row>
    <row r="3309" spans="32:33" x14ac:dyDescent="0.35">
      <c r="AF3309"/>
      <c r="AG3309"/>
    </row>
    <row r="3310" spans="32:33" x14ac:dyDescent="0.35">
      <c r="AF3310"/>
      <c r="AG3310"/>
    </row>
    <row r="3311" spans="32:33" x14ac:dyDescent="0.35">
      <c r="AF3311"/>
      <c r="AG3311"/>
    </row>
    <row r="3312" spans="32:33" x14ac:dyDescent="0.35">
      <c r="AF3312"/>
      <c r="AG3312"/>
    </row>
    <row r="3313" spans="32:33" x14ac:dyDescent="0.35">
      <c r="AF3313"/>
      <c r="AG3313"/>
    </row>
    <row r="3314" spans="32:33" x14ac:dyDescent="0.35">
      <c r="AF3314"/>
      <c r="AG3314"/>
    </row>
    <row r="3315" spans="32:33" x14ac:dyDescent="0.35">
      <c r="AF3315"/>
      <c r="AG3315"/>
    </row>
    <row r="3316" spans="32:33" x14ac:dyDescent="0.35">
      <c r="AF3316"/>
      <c r="AG3316"/>
    </row>
    <row r="3317" spans="32:33" x14ac:dyDescent="0.35">
      <c r="AF3317"/>
      <c r="AG3317"/>
    </row>
    <row r="3318" spans="32:33" x14ac:dyDescent="0.35">
      <c r="AF3318"/>
      <c r="AG3318"/>
    </row>
    <row r="3319" spans="32:33" x14ac:dyDescent="0.35">
      <c r="AF3319"/>
      <c r="AG3319"/>
    </row>
    <row r="3320" spans="32:33" x14ac:dyDescent="0.35">
      <c r="AF3320"/>
      <c r="AG3320"/>
    </row>
    <row r="3321" spans="32:33" x14ac:dyDescent="0.35">
      <c r="AF3321"/>
      <c r="AG3321"/>
    </row>
    <row r="3322" spans="32:33" x14ac:dyDescent="0.35">
      <c r="AF3322"/>
      <c r="AG3322"/>
    </row>
    <row r="3323" spans="32:33" x14ac:dyDescent="0.35">
      <c r="AF3323"/>
      <c r="AG3323"/>
    </row>
    <row r="3324" spans="32:33" x14ac:dyDescent="0.35">
      <c r="AF3324"/>
      <c r="AG3324"/>
    </row>
    <row r="3325" spans="32:33" x14ac:dyDescent="0.35">
      <c r="AF3325"/>
      <c r="AG3325"/>
    </row>
    <row r="3326" spans="32:33" x14ac:dyDescent="0.35">
      <c r="AF3326"/>
      <c r="AG3326"/>
    </row>
    <row r="3327" spans="32:33" x14ac:dyDescent="0.35">
      <c r="AF3327"/>
      <c r="AG3327"/>
    </row>
    <row r="3328" spans="32:33" x14ac:dyDescent="0.35">
      <c r="AF3328"/>
      <c r="AG3328"/>
    </row>
    <row r="3329" spans="32:33" x14ac:dyDescent="0.35">
      <c r="AF3329"/>
      <c r="AG3329"/>
    </row>
    <row r="3330" spans="32:33" x14ac:dyDescent="0.35">
      <c r="AF3330"/>
      <c r="AG3330"/>
    </row>
    <row r="3331" spans="32:33" x14ac:dyDescent="0.35">
      <c r="AF3331"/>
      <c r="AG3331"/>
    </row>
    <row r="3332" spans="32:33" x14ac:dyDescent="0.35">
      <c r="AF3332"/>
      <c r="AG3332"/>
    </row>
    <row r="3333" spans="32:33" x14ac:dyDescent="0.35">
      <c r="AF3333"/>
      <c r="AG3333"/>
    </row>
    <row r="3334" spans="32:33" x14ac:dyDescent="0.35">
      <c r="AF3334"/>
      <c r="AG3334"/>
    </row>
    <row r="3335" spans="32:33" x14ac:dyDescent="0.35">
      <c r="AF3335"/>
      <c r="AG3335"/>
    </row>
    <row r="3336" spans="32:33" x14ac:dyDescent="0.35">
      <c r="AF3336"/>
      <c r="AG3336"/>
    </row>
    <row r="3337" spans="32:33" x14ac:dyDescent="0.35">
      <c r="AF3337"/>
      <c r="AG3337"/>
    </row>
    <row r="3338" spans="32:33" x14ac:dyDescent="0.35">
      <c r="AF3338"/>
      <c r="AG3338"/>
    </row>
    <row r="3339" spans="32:33" x14ac:dyDescent="0.35">
      <c r="AF3339"/>
      <c r="AG3339"/>
    </row>
    <row r="3340" spans="32:33" x14ac:dyDescent="0.35">
      <c r="AF3340"/>
      <c r="AG3340"/>
    </row>
    <row r="3341" spans="32:33" x14ac:dyDescent="0.35">
      <c r="AF3341"/>
      <c r="AG3341"/>
    </row>
    <row r="3342" spans="32:33" x14ac:dyDescent="0.35">
      <c r="AF3342"/>
      <c r="AG3342"/>
    </row>
    <row r="3343" spans="32:33" x14ac:dyDescent="0.35">
      <c r="AF3343"/>
      <c r="AG3343"/>
    </row>
    <row r="3344" spans="32:33" x14ac:dyDescent="0.35">
      <c r="AF3344"/>
      <c r="AG3344"/>
    </row>
    <row r="3345" spans="32:33" x14ac:dyDescent="0.35">
      <c r="AF3345"/>
      <c r="AG3345"/>
    </row>
    <row r="3346" spans="32:33" x14ac:dyDescent="0.35">
      <c r="AF3346"/>
      <c r="AG3346"/>
    </row>
    <row r="3347" spans="32:33" x14ac:dyDescent="0.35">
      <c r="AF3347"/>
      <c r="AG3347"/>
    </row>
    <row r="3348" spans="32:33" x14ac:dyDescent="0.35">
      <c r="AF3348"/>
      <c r="AG3348"/>
    </row>
    <row r="3349" spans="32:33" x14ac:dyDescent="0.35">
      <c r="AF3349"/>
      <c r="AG3349"/>
    </row>
    <row r="3350" spans="32:33" x14ac:dyDescent="0.35">
      <c r="AF3350"/>
      <c r="AG3350"/>
    </row>
    <row r="3351" spans="32:33" x14ac:dyDescent="0.35">
      <c r="AF3351"/>
      <c r="AG3351"/>
    </row>
    <row r="3352" spans="32:33" x14ac:dyDescent="0.35">
      <c r="AF3352"/>
      <c r="AG3352"/>
    </row>
    <row r="3353" spans="32:33" x14ac:dyDescent="0.35">
      <c r="AF3353"/>
      <c r="AG3353"/>
    </row>
    <row r="3354" spans="32:33" x14ac:dyDescent="0.35">
      <c r="AF3354"/>
      <c r="AG3354"/>
    </row>
    <row r="3355" spans="32:33" x14ac:dyDescent="0.35">
      <c r="AF3355"/>
      <c r="AG3355"/>
    </row>
    <row r="3356" spans="32:33" x14ac:dyDescent="0.35">
      <c r="AF3356"/>
      <c r="AG3356"/>
    </row>
    <row r="3357" spans="32:33" x14ac:dyDescent="0.35">
      <c r="AF3357"/>
      <c r="AG3357"/>
    </row>
    <row r="3358" spans="32:33" x14ac:dyDescent="0.35">
      <c r="AF3358"/>
      <c r="AG3358"/>
    </row>
    <row r="3359" spans="32:33" x14ac:dyDescent="0.35">
      <c r="AF3359"/>
      <c r="AG3359"/>
    </row>
    <row r="3360" spans="32:33" x14ac:dyDescent="0.35">
      <c r="AF3360"/>
      <c r="AG3360"/>
    </row>
    <row r="3361" spans="32:33" x14ac:dyDescent="0.35">
      <c r="AF3361"/>
      <c r="AG3361"/>
    </row>
    <row r="3362" spans="32:33" x14ac:dyDescent="0.35">
      <c r="AF3362"/>
      <c r="AG3362"/>
    </row>
    <row r="3363" spans="32:33" x14ac:dyDescent="0.35">
      <c r="AF3363"/>
      <c r="AG3363"/>
    </row>
    <row r="3364" spans="32:33" x14ac:dyDescent="0.35">
      <c r="AF3364"/>
      <c r="AG3364"/>
    </row>
    <row r="3365" spans="32:33" x14ac:dyDescent="0.35">
      <c r="AF3365"/>
      <c r="AG3365"/>
    </row>
    <row r="3366" spans="32:33" x14ac:dyDescent="0.35">
      <c r="AF3366"/>
      <c r="AG3366"/>
    </row>
    <row r="3367" spans="32:33" x14ac:dyDescent="0.35">
      <c r="AF3367"/>
      <c r="AG3367"/>
    </row>
    <row r="3368" spans="32:33" x14ac:dyDescent="0.35">
      <c r="AF3368"/>
      <c r="AG3368"/>
    </row>
    <row r="3369" spans="32:33" x14ac:dyDescent="0.35">
      <c r="AF3369"/>
      <c r="AG3369"/>
    </row>
    <row r="3370" spans="32:33" x14ac:dyDescent="0.35">
      <c r="AF3370"/>
      <c r="AG3370"/>
    </row>
    <row r="3371" spans="32:33" x14ac:dyDescent="0.35">
      <c r="AF3371"/>
      <c r="AG3371"/>
    </row>
    <row r="3372" spans="32:33" x14ac:dyDescent="0.35">
      <c r="AF3372"/>
      <c r="AG3372"/>
    </row>
    <row r="3373" spans="32:33" x14ac:dyDescent="0.35">
      <c r="AF3373"/>
      <c r="AG3373"/>
    </row>
    <row r="3374" spans="32:33" x14ac:dyDescent="0.35">
      <c r="AF3374"/>
      <c r="AG3374"/>
    </row>
    <row r="3375" spans="32:33" x14ac:dyDescent="0.35">
      <c r="AF3375"/>
      <c r="AG3375"/>
    </row>
    <row r="3376" spans="32:33" x14ac:dyDescent="0.35">
      <c r="AF3376"/>
      <c r="AG3376"/>
    </row>
    <row r="3377" spans="32:33" x14ac:dyDescent="0.35">
      <c r="AF3377"/>
      <c r="AG3377"/>
    </row>
    <row r="3378" spans="32:33" x14ac:dyDescent="0.35">
      <c r="AF3378"/>
      <c r="AG3378"/>
    </row>
    <row r="3379" spans="32:33" x14ac:dyDescent="0.35">
      <c r="AF3379"/>
      <c r="AG3379"/>
    </row>
    <row r="3380" spans="32:33" x14ac:dyDescent="0.35">
      <c r="AF3380"/>
      <c r="AG3380"/>
    </row>
    <row r="3381" spans="32:33" x14ac:dyDescent="0.35">
      <c r="AF3381"/>
      <c r="AG3381"/>
    </row>
    <row r="3382" spans="32:33" x14ac:dyDescent="0.35">
      <c r="AF3382"/>
      <c r="AG3382"/>
    </row>
    <row r="3383" spans="32:33" x14ac:dyDescent="0.35">
      <c r="AF3383"/>
      <c r="AG3383"/>
    </row>
    <row r="3384" spans="32:33" x14ac:dyDescent="0.35">
      <c r="AF3384"/>
      <c r="AG3384"/>
    </row>
    <row r="3385" spans="32:33" x14ac:dyDescent="0.35">
      <c r="AF3385"/>
      <c r="AG3385"/>
    </row>
    <row r="3386" spans="32:33" x14ac:dyDescent="0.35">
      <c r="AF3386"/>
      <c r="AG3386"/>
    </row>
    <row r="3387" spans="32:33" x14ac:dyDescent="0.35">
      <c r="AF3387"/>
      <c r="AG3387"/>
    </row>
    <row r="3388" spans="32:33" x14ac:dyDescent="0.35">
      <c r="AF3388"/>
      <c r="AG3388"/>
    </row>
    <row r="3389" spans="32:33" x14ac:dyDescent="0.35">
      <c r="AF3389"/>
      <c r="AG3389"/>
    </row>
    <row r="3390" spans="32:33" x14ac:dyDescent="0.35">
      <c r="AF3390"/>
      <c r="AG3390"/>
    </row>
    <row r="3391" spans="32:33" x14ac:dyDescent="0.35">
      <c r="AF3391"/>
      <c r="AG3391"/>
    </row>
    <row r="3392" spans="32:33" x14ac:dyDescent="0.35">
      <c r="AF3392"/>
      <c r="AG3392"/>
    </row>
    <row r="3393" spans="32:33" x14ac:dyDescent="0.35">
      <c r="AF3393"/>
      <c r="AG3393"/>
    </row>
    <row r="3394" spans="32:33" x14ac:dyDescent="0.35">
      <c r="AF3394"/>
      <c r="AG3394"/>
    </row>
    <row r="3395" spans="32:33" x14ac:dyDescent="0.35">
      <c r="AF3395"/>
      <c r="AG3395"/>
    </row>
    <row r="3396" spans="32:33" x14ac:dyDescent="0.35">
      <c r="AF3396"/>
      <c r="AG3396"/>
    </row>
    <row r="3397" spans="32:33" x14ac:dyDescent="0.35">
      <c r="AF3397"/>
      <c r="AG3397"/>
    </row>
    <row r="3398" spans="32:33" x14ac:dyDescent="0.35">
      <c r="AF3398"/>
      <c r="AG3398"/>
    </row>
    <row r="3399" spans="32:33" x14ac:dyDescent="0.35">
      <c r="AF3399"/>
      <c r="AG3399"/>
    </row>
    <row r="3400" spans="32:33" x14ac:dyDescent="0.35">
      <c r="AF3400"/>
      <c r="AG3400"/>
    </row>
    <row r="3401" spans="32:33" x14ac:dyDescent="0.35">
      <c r="AF3401"/>
      <c r="AG3401"/>
    </row>
    <row r="3402" spans="32:33" x14ac:dyDescent="0.35">
      <c r="AF3402"/>
      <c r="AG3402"/>
    </row>
    <row r="3403" spans="32:33" x14ac:dyDescent="0.35">
      <c r="AF3403"/>
      <c r="AG3403"/>
    </row>
    <row r="3404" spans="32:33" x14ac:dyDescent="0.35">
      <c r="AF3404"/>
      <c r="AG3404"/>
    </row>
    <row r="3405" spans="32:33" x14ac:dyDescent="0.35">
      <c r="AF3405"/>
      <c r="AG3405"/>
    </row>
    <row r="3406" spans="32:33" x14ac:dyDescent="0.35">
      <c r="AF3406"/>
      <c r="AG3406"/>
    </row>
    <row r="3407" spans="32:33" x14ac:dyDescent="0.35">
      <c r="AF3407"/>
      <c r="AG3407"/>
    </row>
    <row r="3408" spans="32:33" x14ac:dyDescent="0.35">
      <c r="AF3408"/>
      <c r="AG3408"/>
    </row>
    <row r="3409" spans="32:33" x14ac:dyDescent="0.35">
      <c r="AF3409"/>
      <c r="AG3409"/>
    </row>
    <row r="3410" spans="32:33" x14ac:dyDescent="0.35">
      <c r="AF3410"/>
      <c r="AG3410"/>
    </row>
    <row r="3411" spans="32:33" x14ac:dyDescent="0.35">
      <c r="AF3411"/>
      <c r="AG3411"/>
    </row>
    <row r="3412" spans="32:33" x14ac:dyDescent="0.35">
      <c r="AF3412"/>
      <c r="AG3412"/>
    </row>
    <row r="3413" spans="32:33" x14ac:dyDescent="0.35">
      <c r="AF3413"/>
      <c r="AG3413"/>
    </row>
    <row r="3414" spans="32:33" x14ac:dyDescent="0.35">
      <c r="AF3414"/>
      <c r="AG3414"/>
    </row>
    <row r="3415" spans="32:33" x14ac:dyDescent="0.35">
      <c r="AF3415"/>
      <c r="AG3415"/>
    </row>
    <row r="3416" spans="32:33" x14ac:dyDescent="0.35">
      <c r="AF3416"/>
      <c r="AG3416"/>
    </row>
    <row r="3417" spans="32:33" x14ac:dyDescent="0.35">
      <c r="AF3417"/>
      <c r="AG3417"/>
    </row>
    <row r="3418" spans="32:33" x14ac:dyDescent="0.35">
      <c r="AF3418"/>
      <c r="AG3418"/>
    </row>
    <row r="3419" spans="32:33" x14ac:dyDescent="0.35">
      <c r="AF3419"/>
      <c r="AG3419"/>
    </row>
    <row r="3420" spans="32:33" x14ac:dyDescent="0.35">
      <c r="AF3420"/>
      <c r="AG3420"/>
    </row>
    <row r="3421" spans="32:33" x14ac:dyDescent="0.35">
      <c r="AF3421"/>
      <c r="AG3421"/>
    </row>
    <row r="3422" spans="32:33" x14ac:dyDescent="0.35">
      <c r="AF3422"/>
      <c r="AG3422"/>
    </row>
    <row r="3423" spans="32:33" x14ac:dyDescent="0.35">
      <c r="AF3423"/>
      <c r="AG3423"/>
    </row>
    <row r="3424" spans="32:33" x14ac:dyDescent="0.35">
      <c r="AF3424"/>
      <c r="AG3424"/>
    </row>
    <row r="3425" spans="32:33" x14ac:dyDescent="0.35">
      <c r="AF3425"/>
      <c r="AG3425"/>
    </row>
    <row r="3426" spans="32:33" x14ac:dyDescent="0.35">
      <c r="AF3426"/>
      <c r="AG3426"/>
    </row>
    <row r="3427" spans="32:33" x14ac:dyDescent="0.35">
      <c r="AF3427"/>
      <c r="AG3427"/>
    </row>
    <row r="3428" spans="32:33" x14ac:dyDescent="0.35">
      <c r="AF3428"/>
      <c r="AG3428"/>
    </row>
    <row r="3429" spans="32:33" x14ac:dyDescent="0.35">
      <c r="AF3429"/>
      <c r="AG3429"/>
    </row>
    <row r="3430" spans="32:33" x14ac:dyDescent="0.35">
      <c r="AF3430"/>
      <c r="AG3430"/>
    </row>
    <row r="3431" spans="32:33" x14ac:dyDescent="0.35">
      <c r="AF3431"/>
      <c r="AG3431"/>
    </row>
    <row r="3432" spans="32:33" x14ac:dyDescent="0.35">
      <c r="AF3432"/>
      <c r="AG3432"/>
    </row>
    <row r="3433" spans="32:33" x14ac:dyDescent="0.35">
      <c r="AF3433"/>
      <c r="AG3433"/>
    </row>
    <row r="3434" spans="32:33" x14ac:dyDescent="0.35">
      <c r="AF3434"/>
      <c r="AG3434"/>
    </row>
    <row r="3435" spans="32:33" x14ac:dyDescent="0.35">
      <c r="AF3435"/>
      <c r="AG3435"/>
    </row>
    <row r="3436" spans="32:33" x14ac:dyDescent="0.35">
      <c r="AF3436"/>
      <c r="AG3436"/>
    </row>
    <row r="3437" spans="32:33" x14ac:dyDescent="0.35">
      <c r="AF3437"/>
      <c r="AG3437"/>
    </row>
    <row r="3438" spans="32:33" x14ac:dyDescent="0.35">
      <c r="AF3438"/>
      <c r="AG3438"/>
    </row>
    <row r="3439" spans="32:33" x14ac:dyDescent="0.35">
      <c r="AF3439"/>
      <c r="AG3439"/>
    </row>
    <row r="3440" spans="32:33" x14ac:dyDescent="0.35">
      <c r="AF3440"/>
      <c r="AG3440"/>
    </row>
    <row r="3441" spans="32:33" x14ac:dyDescent="0.35">
      <c r="AF3441"/>
      <c r="AG3441"/>
    </row>
    <row r="3442" spans="32:33" x14ac:dyDescent="0.35">
      <c r="AF3442"/>
      <c r="AG3442"/>
    </row>
    <row r="3443" spans="32:33" x14ac:dyDescent="0.35">
      <c r="AF3443"/>
      <c r="AG3443"/>
    </row>
    <row r="3444" spans="32:33" x14ac:dyDescent="0.35">
      <c r="AF3444"/>
      <c r="AG3444"/>
    </row>
    <row r="3445" spans="32:33" x14ac:dyDescent="0.35">
      <c r="AF3445"/>
      <c r="AG3445"/>
    </row>
    <row r="3446" spans="32:33" x14ac:dyDescent="0.35">
      <c r="AF3446"/>
      <c r="AG3446"/>
    </row>
    <row r="3447" spans="32:33" x14ac:dyDescent="0.35">
      <c r="AF3447"/>
      <c r="AG3447"/>
    </row>
    <row r="3448" spans="32:33" x14ac:dyDescent="0.35">
      <c r="AF3448"/>
      <c r="AG3448"/>
    </row>
    <row r="3449" spans="32:33" x14ac:dyDescent="0.35">
      <c r="AF3449"/>
      <c r="AG3449"/>
    </row>
    <row r="3450" spans="32:33" x14ac:dyDescent="0.35">
      <c r="AF3450"/>
      <c r="AG3450"/>
    </row>
    <row r="3451" spans="32:33" x14ac:dyDescent="0.35">
      <c r="AF3451"/>
      <c r="AG3451"/>
    </row>
    <row r="3452" spans="32:33" x14ac:dyDescent="0.35">
      <c r="AF3452"/>
      <c r="AG3452"/>
    </row>
    <row r="3453" spans="32:33" x14ac:dyDescent="0.35">
      <c r="AF3453"/>
      <c r="AG3453"/>
    </row>
    <row r="3454" spans="32:33" x14ac:dyDescent="0.35">
      <c r="AF3454"/>
      <c r="AG3454"/>
    </row>
    <row r="3455" spans="32:33" x14ac:dyDescent="0.35">
      <c r="AF3455"/>
      <c r="AG3455"/>
    </row>
    <row r="3456" spans="32:33" x14ac:dyDescent="0.35">
      <c r="AF3456"/>
      <c r="AG3456"/>
    </row>
    <row r="3457" spans="32:33" x14ac:dyDescent="0.35">
      <c r="AF3457"/>
      <c r="AG3457"/>
    </row>
    <row r="3458" spans="32:33" x14ac:dyDescent="0.35">
      <c r="AF3458"/>
      <c r="AG3458"/>
    </row>
    <row r="3459" spans="32:33" x14ac:dyDescent="0.35">
      <c r="AF3459"/>
      <c r="AG3459"/>
    </row>
    <row r="3460" spans="32:33" x14ac:dyDescent="0.35">
      <c r="AF3460"/>
      <c r="AG3460"/>
    </row>
    <row r="3461" spans="32:33" x14ac:dyDescent="0.35">
      <c r="AF3461"/>
      <c r="AG3461"/>
    </row>
    <row r="3462" spans="32:33" x14ac:dyDescent="0.35">
      <c r="AF3462"/>
      <c r="AG3462"/>
    </row>
    <row r="3463" spans="32:33" x14ac:dyDescent="0.35">
      <c r="AF3463"/>
      <c r="AG3463"/>
    </row>
    <row r="3464" spans="32:33" x14ac:dyDescent="0.35">
      <c r="AF3464"/>
      <c r="AG3464"/>
    </row>
    <row r="3465" spans="32:33" x14ac:dyDescent="0.35">
      <c r="AF3465"/>
      <c r="AG3465"/>
    </row>
    <row r="3466" spans="32:33" x14ac:dyDescent="0.35">
      <c r="AF3466"/>
      <c r="AG3466"/>
    </row>
    <row r="3467" spans="32:33" x14ac:dyDescent="0.35">
      <c r="AF3467"/>
      <c r="AG3467"/>
    </row>
    <row r="3468" spans="32:33" x14ac:dyDescent="0.35">
      <c r="AF3468"/>
      <c r="AG3468"/>
    </row>
    <row r="3469" spans="32:33" x14ac:dyDescent="0.35">
      <c r="AF3469"/>
      <c r="AG3469"/>
    </row>
    <row r="3470" spans="32:33" x14ac:dyDescent="0.35">
      <c r="AF3470"/>
      <c r="AG3470"/>
    </row>
    <row r="3471" spans="32:33" x14ac:dyDescent="0.35">
      <c r="AF3471"/>
      <c r="AG3471"/>
    </row>
    <row r="3472" spans="32:33" x14ac:dyDescent="0.35">
      <c r="AF3472"/>
      <c r="AG3472"/>
    </row>
    <row r="3473" spans="32:33" x14ac:dyDescent="0.35">
      <c r="AF3473"/>
      <c r="AG3473"/>
    </row>
    <row r="3474" spans="32:33" x14ac:dyDescent="0.35">
      <c r="AF3474"/>
      <c r="AG3474"/>
    </row>
    <row r="3475" spans="32:33" x14ac:dyDescent="0.35">
      <c r="AF3475"/>
      <c r="AG3475"/>
    </row>
    <row r="3476" spans="32:33" x14ac:dyDescent="0.35">
      <c r="AF3476"/>
      <c r="AG3476"/>
    </row>
    <row r="3477" spans="32:33" x14ac:dyDescent="0.35">
      <c r="AF3477"/>
      <c r="AG3477"/>
    </row>
    <row r="3478" spans="32:33" x14ac:dyDescent="0.35">
      <c r="AF3478"/>
      <c r="AG3478"/>
    </row>
    <row r="3479" spans="32:33" x14ac:dyDescent="0.35">
      <c r="AF3479"/>
      <c r="AG3479"/>
    </row>
    <row r="3480" spans="32:33" x14ac:dyDescent="0.35">
      <c r="AF3480"/>
      <c r="AG3480"/>
    </row>
    <row r="3481" spans="32:33" x14ac:dyDescent="0.35">
      <c r="AF3481"/>
      <c r="AG3481"/>
    </row>
    <row r="3482" spans="32:33" x14ac:dyDescent="0.35">
      <c r="AF3482"/>
      <c r="AG3482"/>
    </row>
    <row r="3483" spans="32:33" x14ac:dyDescent="0.35">
      <c r="AF3483"/>
      <c r="AG3483"/>
    </row>
    <row r="3484" spans="32:33" x14ac:dyDescent="0.35">
      <c r="AF3484"/>
      <c r="AG3484"/>
    </row>
    <row r="3485" spans="32:33" x14ac:dyDescent="0.35">
      <c r="AF3485"/>
      <c r="AG3485"/>
    </row>
    <row r="3486" spans="32:33" x14ac:dyDescent="0.35">
      <c r="AF3486"/>
      <c r="AG3486"/>
    </row>
    <row r="3487" spans="32:33" x14ac:dyDescent="0.35">
      <c r="AF3487"/>
      <c r="AG3487"/>
    </row>
    <row r="3488" spans="32:33" x14ac:dyDescent="0.35">
      <c r="AF3488"/>
      <c r="AG3488"/>
    </row>
    <row r="3489" spans="32:33" x14ac:dyDescent="0.35">
      <c r="AF3489"/>
      <c r="AG3489"/>
    </row>
    <row r="3490" spans="32:33" x14ac:dyDescent="0.35">
      <c r="AF3490"/>
      <c r="AG3490"/>
    </row>
    <row r="3491" spans="32:33" x14ac:dyDescent="0.35">
      <c r="AF3491"/>
      <c r="AG3491"/>
    </row>
    <row r="3492" spans="32:33" x14ac:dyDescent="0.35">
      <c r="AF3492"/>
      <c r="AG3492"/>
    </row>
    <row r="3493" spans="32:33" x14ac:dyDescent="0.35">
      <c r="AF3493"/>
      <c r="AG3493"/>
    </row>
    <row r="3494" spans="32:33" x14ac:dyDescent="0.35">
      <c r="AF3494"/>
      <c r="AG3494"/>
    </row>
    <row r="3495" spans="32:33" x14ac:dyDescent="0.35">
      <c r="AF3495"/>
      <c r="AG3495"/>
    </row>
    <row r="3496" spans="32:33" x14ac:dyDescent="0.35">
      <c r="AF3496"/>
      <c r="AG3496"/>
    </row>
    <row r="3497" spans="32:33" x14ac:dyDescent="0.35">
      <c r="AF3497"/>
      <c r="AG3497"/>
    </row>
    <row r="3498" spans="32:33" x14ac:dyDescent="0.35">
      <c r="AF3498"/>
      <c r="AG3498"/>
    </row>
    <row r="3499" spans="32:33" x14ac:dyDescent="0.35">
      <c r="AF3499"/>
      <c r="AG3499"/>
    </row>
    <row r="3500" spans="32:33" x14ac:dyDescent="0.35">
      <c r="AF3500"/>
      <c r="AG3500"/>
    </row>
    <row r="3501" spans="32:33" x14ac:dyDescent="0.35">
      <c r="AF3501"/>
      <c r="AG3501"/>
    </row>
    <row r="3502" spans="32:33" x14ac:dyDescent="0.35">
      <c r="AF3502"/>
      <c r="AG3502"/>
    </row>
    <row r="3503" spans="32:33" x14ac:dyDescent="0.35">
      <c r="AF3503"/>
      <c r="AG3503"/>
    </row>
    <row r="3504" spans="32:33" x14ac:dyDescent="0.35">
      <c r="AF3504"/>
      <c r="AG3504"/>
    </row>
    <row r="3505" spans="32:33" x14ac:dyDescent="0.35">
      <c r="AF3505"/>
      <c r="AG3505"/>
    </row>
    <row r="3506" spans="32:33" x14ac:dyDescent="0.35">
      <c r="AF3506"/>
      <c r="AG3506"/>
    </row>
    <row r="3507" spans="32:33" x14ac:dyDescent="0.35">
      <c r="AF3507"/>
      <c r="AG3507"/>
    </row>
    <row r="3508" spans="32:33" x14ac:dyDescent="0.35">
      <c r="AF3508"/>
      <c r="AG3508"/>
    </row>
    <row r="3509" spans="32:33" x14ac:dyDescent="0.35">
      <c r="AF3509"/>
      <c r="AG3509"/>
    </row>
    <row r="3510" spans="32:33" x14ac:dyDescent="0.35">
      <c r="AF3510"/>
      <c r="AG3510"/>
    </row>
    <row r="3511" spans="32:33" x14ac:dyDescent="0.35">
      <c r="AF3511"/>
      <c r="AG3511"/>
    </row>
    <row r="3512" spans="32:33" x14ac:dyDescent="0.35">
      <c r="AF3512"/>
      <c r="AG3512"/>
    </row>
    <row r="3513" spans="32:33" x14ac:dyDescent="0.35">
      <c r="AF3513"/>
      <c r="AG3513"/>
    </row>
    <row r="3514" spans="32:33" x14ac:dyDescent="0.35">
      <c r="AF3514"/>
      <c r="AG3514"/>
    </row>
    <row r="3515" spans="32:33" x14ac:dyDescent="0.35">
      <c r="AF3515"/>
      <c r="AG3515"/>
    </row>
    <row r="3516" spans="32:33" x14ac:dyDescent="0.35">
      <c r="AF3516"/>
      <c r="AG3516"/>
    </row>
    <row r="3517" spans="32:33" x14ac:dyDescent="0.35">
      <c r="AF3517"/>
      <c r="AG3517"/>
    </row>
    <row r="3518" spans="32:33" x14ac:dyDescent="0.35">
      <c r="AF3518"/>
      <c r="AG3518"/>
    </row>
    <row r="3519" spans="32:33" x14ac:dyDescent="0.35">
      <c r="AF3519"/>
      <c r="AG3519"/>
    </row>
    <row r="3520" spans="32:33" x14ac:dyDescent="0.35">
      <c r="AF3520"/>
      <c r="AG3520"/>
    </row>
    <row r="3521" spans="32:33" x14ac:dyDescent="0.35">
      <c r="AF3521"/>
      <c r="AG3521"/>
    </row>
    <row r="3522" spans="32:33" x14ac:dyDescent="0.35">
      <c r="AF3522"/>
      <c r="AG3522"/>
    </row>
    <row r="3523" spans="32:33" x14ac:dyDescent="0.35">
      <c r="AF3523"/>
      <c r="AG3523"/>
    </row>
    <row r="3524" spans="32:33" x14ac:dyDescent="0.35">
      <c r="AF3524"/>
      <c r="AG3524"/>
    </row>
    <row r="3525" spans="32:33" x14ac:dyDescent="0.35">
      <c r="AF3525"/>
      <c r="AG3525"/>
    </row>
    <row r="3526" spans="32:33" x14ac:dyDescent="0.35">
      <c r="AF3526"/>
      <c r="AG3526"/>
    </row>
    <row r="3527" spans="32:33" x14ac:dyDescent="0.35">
      <c r="AF3527"/>
      <c r="AG3527"/>
    </row>
    <row r="3528" spans="32:33" x14ac:dyDescent="0.35">
      <c r="AF3528"/>
      <c r="AG3528"/>
    </row>
    <row r="3529" spans="32:33" x14ac:dyDescent="0.35">
      <c r="AF3529"/>
      <c r="AG3529"/>
    </row>
    <row r="3530" spans="32:33" x14ac:dyDescent="0.35">
      <c r="AF3530"/>
      <c r="AG3530"/>
    </row>
    <row r="3531" spans="32:33" x14ac:dyDescent="0.35">
      <c r="AF3531"/>
      <c r="AG3531"/>
    </row>
    <row r="3532" spans="32:33" x14ac:dyDescent="0.35">
      <c r="AF3532"/>
      <c r="AG3532"/>
    </row>
    <row r="3533" spans="32:33" x14ac:dyDescent="0.35">
      <c r="AF3533"/>
      <c r="AG3533"/>
    </row>
    <row r="3534" spans="32:33" x14ac:dyDescent="0.35">
      <c r="AF3534"/>
      <c r="AG3534"/>
    </row>
    <row r="3535" spans="32:33" x14ac:dyDescent="0.35">
      <c r="AF3535"/>
      <c r="AG3535"/>
    </row>
    <row r="3536" spans="32:33" x14ac:dyDescent="0.35">
      <c r="AF3536"/>
      <c r="AG3536"/>
    </row>
    <row r="3537" spans="32:33" x14ac:dyDescent="0.35">
      <c r="AF3537"/>
      <c r="AG3537"/>
    </row>
    <row r="3538" spans="32:33" x14ac:dyDescent="0.35">
      <c r="AF3538"/>
      <c r="AG3538"/>
    </row>
    <row r="3539" spans="32:33" x14ac:dyDescent="0.35">
      <c r="AF3539"/>
      <c r="AG3539"/>
    </row>
    <row r="3540" spans="32:33" x14ac:dyDescent="0.35">
      <c r="AF3540"/>
      <c r="AG3540"/>
    </row>
    <row r="3541" spans="32:33" x14ac:dyDescent="0.35">
      <c r="AF3541"/>
      <c r="AG3541"/>
    </row>
    <row r="3542" spans="32:33" x14ac:dyDescent="0.35">
      <c r="AF3542"/>
      <c r="AG3542"/>
    </row>
    <row r="3543" spans="32:33" x14ac:dyDescent="0.35">
      <c r="AF3543"/>
      <c r="AG3543"/>
    </row>
    <row r="3544" spans="32:33" x14ac:dyDescent="0.35">
      <c r="AF3544"/>
      <c r="AG3544"/>
    </row>
    <row r="3545" spans="32:33" x14ac:dyDescent="0.35">
      <c r="AF3545"/>
      <c r="AG3545"/>
    </row>
    <row r="3546" spans="32:33" x14ac:dyDescent="0.35">
      <c r="AF3546"/>
      <c r="AG3546"/>
    </row>
    <row r="3547" spans="32:33" x14ac:dyDescent="0.35">
      <c r="AF3547"/>
      <c r="AG3547"/>
    </row>
    <row r="3548" spans="32:33" x14ac:dyDescent="0.35">
      <c r="AF3548"/>
      <c r="AG3548"/>
    </row>
    <row r="3549" spans="32:33" x14ac:dyDescent="0.35">
      <c r="AF3549"/>
      <c r="AG3549"/>
    </row>
    <row r="3550" spans="32:33" x14ac:dyDescent="0.35">
      <c r="AF3550"/>
      <c r="AG3550"/>
    </row>
    <row r="3551" spans="32:33" x14ac:dyDescent="0.35">
      <c r="AF3551"/>
      <c r="AG3551"/>
    </row>
    <row r="3552" spans="32:33" x14ac:dyDescent="0.35">
      <c r="AF3552"/>
      <c r="AG3552"/>
    </row>
    <row r="3553" spans="32:33" x14ac:dyDescent="0.35">
      <c r="AF3553"/>
      <c r="AG3553"/>
    </row>
    <row r="3554" spans="32:33" x14ac:dyDescent="0.35">
      <c r="AF3554"/>
      <c r="AG3554"/>
    </row>
    <row r="3555" spans="32:33" x14ac:dyDescent="0.35">
      <c r="AF3555"/>
      <c r="AG3555"/>
    </row>
    <row r="3556" spans="32:33" x14ac:dyDescent="0.35">
      <c r="AF3556"/>
      <c r="AG3556"/>
    </row>
    <row r="3557" spans="32:33" x14ac:dyDescent="0.35">
      <c r="AF3557"/>
      <c r="AG3557"/>
    </row>
    <row r="3558" spans="32:33" x14ac:dyDescent="0.35">
      <c r="AF3558"/>
      <c r="AG3558"/>
    </row>
    <row r="3559" spans="32:33" x14ac:dyDescent="0.35">
      <c r="AF3559"/>
      <c r="AG3559"/>
    </row>
    <row r="3560" spans="32:33" x14ac:dyDescent="0.35">
      <c r="AF3560"/>
      <c r="AG3560"/>
    </row>
    <row r="3561" spans="32:33" x14ac:dyDescent="0.35">
      <c r="AF3561"/>
      <c r="AG3561"/>
    </row>
    <row r="3562" spans="32:33" x14ac:dyDescent="0.35">
      <c r="AF3562"/>
      <c r="AG3562"/>
    </row>
    <row r="3563" spans="32:33" x14ac:dyDescent="0.35">
      <c r="AF3563"/>
      <c r="AG3563"/>
    </row>
    <row r="3564" spans="32:33" x14ac:dyDescent="0.35">
      <c r="AF3564"/>
      <c r="AG3564"/>
    </row>
    <row r="3565" spans="32:33" x14ac:dyDescent="0.35">
      <c r="AF3565"/>
      <c r="AG3565"/>
    </row>
    <row r="3566" spans="32:33" x14ac:dyDescent="0.35">
      <c r="AF3566"/>
      <c r="AG3566"/>
    </row>
    <row r="3567" spans="32:33" x14ac:dyDescent="0.35">
      <c r="AF3567"/>
      <c r="AG3567"/>
    </row>
    <row r="3568" spans="32:33" x14ac:dyDescent="0.35">
      <c r="AF3568"/>
      <c r="AG3568"/>
    </row>
    <row r="3569" spans="32:33" x14ac:dyDescent="0.35">
      <c r="AF3569"/>
      <c r="AG3569"/>
    </row>
    <row r="3570" spans="32:33" x14ac:dyDescent="0.35">
      <c r="AF3570"/>
      <c r="AG3570"/>
    </row>
    <row r="3571" spans="32:33" x14ac:dyDescent="0.35">
      <c r="AF3571"/>
      <c r="AG3571"/>
    </row>
    <row r="3572" spans="32:33" x14ac:dyDescent="0.35">
      <c r="AF3572"/>
      <c r="AG3572"/>
    </row>
    <row r="3573" spans="32:33" x14ac:dyDescent="0.35">
      <c r="AF3573"/>
      <c r="AG3573"/>
    </row>
    <row r="3574" spans="32:33" x14ac:dyDescent="0.35">
      <c r="AF3574"/>
      <c r="AG3574"/>
    </row>
    <row r="3575" spans="32:33" x14ac:dyDescent="0.35">
      <c r="AF3575"/>
      <c r="AG3575"/>
    </row>
    <row r="3576" spans="32:33" x14ac:dyDescent="0.35">
      <c r="AF3576"/>
      <c r="AG3576"/>
    </row>
    <row r="3577" spans="32:33" x14ac:dyDescent="0.35">
      <c r="AF3577"/>
      <c r="AG3577"/>
    </row>
    <row r="3578" spans="32:33" x14ac:dyDescent="0.35">
      <c r="AF3578"/>
      <c r="AG3578"/>
    </row>
    <row r="3579" spans="32:33" x14ac:dyDescent="0.35">
      <c r="AF3579"/>
      <c r="AG3579"/>
    </row>
    <row r="3580" spans="32:33" x14ac:dyDescent="0.35">
      <c r="AF3580"/>
      <c r="AG3580"/>
    </row>
    <row r="3581" spans="32:33" x14ac:dyDescent="0.35">
      <c r="AF3581"/>
      <c r="AG3581"/>
    </row>
    <row r="3582" spans="32:33" x14ac:dyDescent="0.35">
      <c r="AF3582"/>
      <c r="AG3582"/>
    </row>
    <row r="3583" spans="32:33" x14ac:dyDescent="0.35">
      <c r="AF3583"/>
      <c r="AG3583"/>
    </row>
    <row r="3584" spans="32:33" x14ac:dyDescent="0.35">
      <c r="AF3584"/>
      <c r="AG3584"/>
    </row>
    <row r="3585" spans="32:33" x14ac:dyDescent="0.35">
      <c r="AF3585"/>
      <c r="AG3585"/>
    </row>
    <row r="3586" spans="32:33" x14ac:dyDescent="0.35">
      <c r="AF3586"/>
      <c r="AG3586"/>
    </row>
    <row r="3587" spans="32:33" x14ac:dyDescent="0.35">
      <c r="AF3587"/>
      <c r="AG3587"/>
    </row>
    <row r="3588" spans="32:33" x14ac:dyDescent="0.35">
      <c r="AF3588"/>
      <c r="AG3588"/>
    </row>
    <row r="3589" spans="32:33" x14ac:dyDescent="0.35">
      <c r="AF3589"/>
      <c r="AG3589"/>
    </row>
    <row r="3590" spans="32:33" x14ac:dyDescent="0.35">
      <c r="AF3590"/>
      <c r="AG3590"/>
    </row>
    <row r="3591" spans="32:33" x14ac:dyDescent="0.35">
      <c r="AF3591"/>
      <c r="AG3591"/>
    </row>
    <row r="3592" spans="32:33" x14ac:dyDescent="0.35">
      <c r="AF3592"/>
      <c r="AG3592"/>
    </row>
    <row r="3593" spans="32:33" x14ac:dyDescent="0.35">
      <c r="AF3593"/>
      <c r="AG3593"/>
    </row>
    <row r="3594" spans="32:33" x14ac:dyDescent="0.35">
      <c r="AF3594"/>
      <c r="AG3594"/>
    </row>
    <row r="3595" spans="32:33" x14ac:dyDescent="0.35">
      <c r="AF3595"/>
      <c r="AG3595"/>
    </row>
    <row r="3596" spans="32:33" x14ac:dyDescent="0.35">
      <c r="AF3596"/>
      <c r="AG3596"/>
    </row>
    <row r="3597" spans="32:33" x14ac:dyDescent="0.35">
      <c r="AF3597"/>
      <c r="AG3597"/>
    </row>
    <row r="3598" spans="32:33" x14ac:dyDescent="0.35">
      <c r="AF3598"/>
      <c r="AG3598"/>
    </row>
    <row r="3599" spans="32:33" x14ac:dyDescent="0.35">
      <c r="AF3599"/>
      <c r="AG3599"/>
    </row>
    <row r="3600" spans="32:33" x14ac:dyDescent="0.35">
      <c r="AF3600"/>
      <c r="AG3600"/>
    </row>
    <row r="3601" spans="32:33" x14ac:dyDescent="0.35">
      <c r="AF3601"/>
      <c r="AG3601"/>
    </row>
    <row r="3602" spans="32:33" x14ac:dyDescent="0.35">
      <c r="AF3602"/>
      <c r="AG3602"/>
    </row>
    <row r="3603" spans="32:33" x14ac:dyDescent="0.35">
      <c r="AF3603"/>
      <c r="AG3603"/>
    </row>
    <row r="3604" spans="32:33" x14ac:dyDescent="0.35">
      <c r="AF3604"/>
      <c r="AG3604"/>
    </row>
    <row r="3605" spans="32:33" x14ac:dyDescent="0.35">
      <c r="AF3605"/>
      <c r="AG3605"/>
    </row>
    <row r="3606" spans="32:33" x14ac:dyDescent="0.35">
      <c r="AF3606"/>
      <c r="AG3606"/>
    </row>
    <row r="3607" spans="32:33" x14ac:dyDescent="0.35">
      <c r="AF3607"/>
      <c r="AG3607"/>
    </row>
    <row r="3608" spans="32:33" x14ac:dyDescent="0.35">
      <c r="AF3608"/>
      <c r="AG3608"/>
    </row>
    <row r="3609" spans="32:33" x14ac:dyDescent="0.35">
      <c r="AF3609"/>
      <c r="AG3609"/>
    </row>
    <row r="3610" spans="32:33" x14ac:dyDescent="0.35">
      <c r="AF3610"/>
      <c r="AG3610"/>
    </row>
    <row r="3611" spans="32:33" x14ac:dyDescent="0.35">
      <c r="AF3611"/>
      <c r="AG3611"/>
    </row>
    <row r="3612" spans="32:33" x14ac:dyDescent="0.35">
      <c r="AF3612"/>
      <c r="AG3612"/>
    </row>
    <row r="3613" spans="32:33" x14ac:dyDescent="0.35">
      <c r="AF3613"/>
      <c r="AG3613"/>
    </row>
    <row r="3614" spans="32:33" x14ac:dyDescent="0.35">
      <c r="AF3614"/>
      <c r="AG3614"/>
    </row>
    <row r="3615" spans="32:33" x14ac:dyDescent="0.35">
      <c r="AF3615"/>
      <c r="AG3615"/>
    </row>
    <row r="3616" spans="32:33" x14ac:dyDescent="0.35">
      <c r="AF3616"/>
      <c r="AG3616"/>
    </row>
    <row r="3617" spans="32:33" x14ac:dyDescent="0.35">
      <c r="AF3617"/>
      <c r="AG3617"/>
    </row>
    <row r="3618" spans="32:33" x14ac:dyDescent="0.35">
      <c r="AF3618"/>
      <c r="AG3618"/>
    </row>
    <row r="3619" spans="32:33" x14ac:dyDescent="0.35">
      <c r="AF3619"/>
      <c r="AG3619"/>
    </row>
    <row r="3620" spans="32:33" x14ac:dyDescent="0.35">
      <c r="AF3620"/>
      <c r="AG3620"/>
    </row>
    <row r="3621" spans="32:33" x14ac:dyDescent="0.35">
      <c r="AF3621"/>
      <c r="AG3621"/>
    </row>
    <row r="3622" spans="32:33" x14ac:dyDescent="0.35">
      <c r="AF3622"/>
      <c r="AG3622"/>
    </row>
    <row r="3623" spans="32:33" x14ac:dyDescent="0.35">
      <c r="AF3623"/>
      <c r="AG3623"/>
    </row>
    <row r="3624" spans="32:33" x14ac:dyDescent="0.35">
      <c r="AF3624"/>
      <c r="AG3624"/>
    </row>
    <row r="3625" spans="32:33" x14ac:dyDescent="0.35">
      <c r="AF3625"/>
      <c r="AG3625"/>
    </row>
    <row r="3626" spans="32:33" x14ac:dyDescent="0.35">
      <c r="AF3626"/>
      <c r="AG3626"/>
    </row>
    <row r="3627" spans="32:33" x14ac:dyDescent="0.35">
      <c r="AF3627"/>
      <c r="AG3627"/>
    </row>
    <row r="3628" spans="32:33" x14ac:dyDescent="0.35">
      <c r="AF3628"/>
      <c r="AG3628"/>
    </row>
    <row r="3629" spans="32:33" x14ac:dyDescent="0.35">
      <c r="AF3629"/>
      <c r="AG3629"/>
    </row>
    <row r="3630" spans="32:33" x14ac:dyDescent="0.35">
      <c r="AF3630"/>
      <c r="AG3630"/>
    </row>
    <row r="3631" spans="32:33" x14ac:dyDescent="0.35">
      <c r="AF3631"/>
      <c r="AG3631"/>
    </row>
    <row r="3632" spans="32:33" x14ac:dyDescent="0.35">
      <c r="AF3632"/>
      <c r="AG3632"/>
    </row>
    <row r="3633" spans="32:33" x14ac:dyDescent="0.35">
      <c r="AF3633"/>
      <c r="AG3633"/>
    </row>
    <row r="3634" spans="32:33" x14ac:dyDescent="0.35">
      <c r="AF3634"/>
      <c r="AG3634"/>
    </row>
    <row r="3635" spans="32:33" x14ac:dyDescent="0.35">
      <c r="AF3635"/>
      <c r="AG3635"/>
    </row>
    <row r="3636" spans="32:33" x14ac:dyDescent="0.35">
      <c r="AF3636"/>
      <c r="AG3636"/>
    </row>
    <row r="3637" spans="32:33" x14ac:dyDescent="0.35">
      <c r="AF3637"/>
      <c r="AG3637"/>
    </row>
    <row r="3638" spans="32:33" x14ac:dyDescent="0.35">
      <c r="AF3638"/>
      <c r="AG3638"/>
    </row>
    <row r="3639" spans="32:33" x14ac:dyDescent="0.35">
      <c r="AF3639"/>
      <c r="AG3639"/>
    </row>
    <row r="3640" spans="32:33" x14ac:dyDescent="0.35">
      <c r="AF3640"/>
      <c r="AG3640"/>
    </row>
    <row r="3641" spans="32:33" x14ac:dyDescent="0.35">
      <c r="AF3641"/>
      <c r="AG3641"/>
    </row>
    <row r="3642" spans="32:33" x14ac:dyDescent="0.35">
      <c r="AF3642"/>
      <c r="AG3642"/>
    </row>
    <row r="3643" spans="32:33" x14ac:dyDescent="0.35">
      <c r="AF3643"/>
      <c r="AG3643"/>
    </row>
    <row r="3644" spans="32:33" x14ac:dyDescent="0.35">
      <c r="AF3644"/>
      <c r="AG3644"/>
    </row>
    <row r="3645" spans="32:33" x14ac:dyDescent="0.35">
      <c r="AF3645"/>
      <c r="AG3645"/>
    </row>
    <row r="3646" spans="32:33" x14ac:dyDescent="0.35">
      <c r="AF3646"/>
      <c r="AG3646"/>
    </row>
    <row r="3647" spans="32:33" x14ac:dyDescent="0.35">
      <c r="AF3647"/>
      <c r="AG3647"/>
    </row>
    <row r="3648" spans="32:33" x14ac:dyDescent="0.35">
      <c r="AF3648"/>
      <c r="AG3648"/>
    </row>
    <row r="3649" spans="32:33" x14ac:dyDescent="0.35">
      <c r="AF3649"/>
      <c r="AG3649"/>
    </row>
    <row r="3650" spans="32:33" x14ac:dyDescent="0.35">
      <c r="AF3650"/>
      <c r="AG3650"/>
    </row>
    <row r="3651" spans="32:33" x14ac:dyDescent="0.35">
      <c r="AF3651"/>
      <c r="AG3651"/>
    </row>
    <row r="3652" spans="32:33" x14ac:dyDescent="0.35">
      <c r="AF3652"/>
      <c r="AG3652"/>
    </row>
    <row r="3653" spans="32:33" x14ac:dyDescent="0.35">
      <c r="AF3653"/>
      <c r="AG3653"/>
    </row>
    <row r="3654" spans="32:33" x14ac:dyDescent="0.35">
      <c r="AF3654"/>
      <c r="AG3654"/>
    </row>
    <row r="3655" spans="32:33" x14ac:dyDescent="0.35">
      <c r="AF3655"/>
      <c r="AG3655"/>
    </row>
    <row r="3656" spans="32:33" x14ac:dyDescent="0.35">
      <c r="AF3656"/>
      <c r="AG3656"/>
    </row>
    <row r="3657" spans="32:33" x14ac:dyDescent="0.35">
      <c r="AF3657"/>
      <c r="AG3657"/>
    </row>
    <row r="3658" spans="32:33" x14ac:dyDescent="0.35">
      <c r="AF3658"/>
      <c r="AG3658"/>
    </row>
    <row r="3659" spans="32:33" x14ac:dyDescent="0.35">
      <c r="AF3659"/>
      <c r="AG3659"/>
    </row>
    <row r="3660" spans="32:33" x14ac:dyDescent="0.35">
      <c r="AF3660"/>
      <c r="AG3660"/>
    </row>
    <row r="3661" spans="32:33" x14ac:dyDescent="0.35">
      <c r="AF3661"/>
      <c r="AG3661"/>
    </row>
    <row r="3662" spans="32:33" x14ac:dyDescent="0.35">
      <c r="AF3662"/>
      <c r="AG3662"/>
    </row>
    <row r="3663" spans="32:33" x14ac:dyDescent="0.35">
      <c r="AF3663"/>
      <c r="AG3663"/>
    </row>
    <row r="3664" spans="32:33" x14ac:dyDescent="0.35">
      <c r="AF3664"/>
      <c r="AG3664"/>
    </row>
    <row r="3665" spans="32:33" x14ac:dyDescent="0.35">
      <c r="AF3665"/>
      <c r="AG3665"/>
    </row>
    <row r="3666" spans="32:33" x14ac:dyDescent="0.35">
      <c r="AF3666"/>
      <c r="AG3666"/>
    </row>
    <row r="3667" spans="32:33" x14ac:dyDescent="0.35">
      <c r="AF3667"/>
      <c r="AG3667"/>
    </row>
    <row r="3668" spans="32:33" x14ac:dyDescent="0.35">
      <c r="AF3668"/>
      <c r="AG3668"/>
    </row>
    <row r="3669" spans="32:33" x14ac:dyDescent="0.35">
      <c r="AF3669"/>
      <c r="AG3669"/>
    </row>
    <row r="3670" spans="32:33" x14ac:dyDescent="0.35">
      <c r="AF3670"/>
      <c r="AG3670"/>
    </row>
    <row r="3671" spans="32:33" x14ac:dyDescent="0.35">
      <c r="AF3671"/>
      <c r="AG3671"/>
    </row>
    <row r="3672" spans="32:33" x14ac:dyDescent="0.35">
      <c r="AF3672"/>
      <c r="AG3672"/>
    </row>
    <row r="3673" spans="32:33" x14ac:dyDescent="0.35">
      <c r="AF3673"/>
      <c r="AG3673"/>
    </row>
    <row r="3674" spans="32:33" x14ac:dyDescent="0.35">
      <c r="AF3674"/>
      <c r="AG3674"/>
    </row>
    <row r="3675" spans="32:33" x14ac:dyDescent="0.35">
      <c r="AF3675"/>
      <c r="AG3675"/>
    </row>
    <row r="3676" spans="32:33" x14ac:dyDescent="0.35">
      <c r="AF3676"/>
      <c r="AG3676"/>
    </row>
    <row r="3677" spans="32:33" x14ac:dyDescent="0.35">
      <c r="AF3677"/>
      <c r="AG3677"/>
    </row>
    <row r="3678" spans="32:33" x14ac:dyDescent="0.35">
      <c r="AF3678"/>
      <c r="AG3678"/>
    </row>
    <row r="3679" spans="32:33" x14ac:dyDescent="0.35">
      <c r="AF3679"/>
      <c r="AG3679"/>
    </row>
    <row r="3680" spans="32:33" x14ac:dyDescent="0.35">
      <c r="AF3680"/>
      <c r="AG3680"/>
    </row>
    <row r="3681" spans="32:33" x14ac:dyDescent="0.35">
      <c r="AF3681"/>
      <c r="AG3681"/>
    </row>
    <row r="3682" spans="32:33" x14ac:dyDescent="0.35">
      <c r="AF3682"/>
      <c r="AG3682"/>
    </row>
    <row r="3683" spans="32:33" x14ac:dyDescent="0.35">
      <c r="AF3683"/>
      <c r="AG3683"/>
    </row>
    <row r="3684" spans="32:33" x14ac:dyDescent="0.35">
      <c r="AF3684"/>
      <c r="AG3684"/>
    </row>
    <row r="3685" spans="32:33" x14ac:dyDescent="0.35">
      <c r="AF3685"/>
      <c r="AG3685"/>
    </row>
    <row r="3686" spans="32:33" x14ac:dyDescent="0.35">
      <c r="AF3686"/>
      <c r="AG3686"/>
    </row>
    <row r="3687" spans="32:33" x14ac:dyDescent="0.35">
      <c r="AF3687"/>
      <c r="AG3687"/>
    </row>
    <row r="3688" spans="32:33" x14ac:dyDescent="0.35">
      <c r="AF3688"/>
      <c r="AG3688"/>
    </row>
    <row r="3689" spans="32:33" x14ac:dyDescent="0.35">
      <c r="AF3689"/>
      <c r="AG3689"/>
    </row>
    <row r="3690" spans="32:33" x14ac:dyDescent="0.35">
      <c r="AF3690"/>
      <c r="AG3690"/>
    </row>
    <row r="3691" spans="32:33" x14ac:dyDescent="0.35">
      <c r="AF3691"/>
      <c r="AG3691"/>
    </row>
    <row r="3692" spans="32:33" x14ac:dyDescent="0.35">
      <c r="AF3692"/>
      <c r="AG3692"/>
    </row>
    <row r="3693" spans="32:33" x14ac:dyDescent="0.35">
      <c r="AF3693"/>
      <c r="AG3693"/>
    </row>
    <row r="3694" spans="32:33" x14ac:dyDescent="0.35">
      <c r="AF3694"/>
      <c r="AG3694"/>
    </row>
    <row r="3695" spans="32:33" x14ac:dyDescent="0.35">
      <c r="AF3695"/>
      <c r="AG3695"/>
    </row>
    <row r="3696" spans="32:33" x14ac:dyDescent="0.35">
      <c r="AF3696"/>
      <c r="AG3696"/>
    </row>
    <row r="3697" spans="32:33" x14ac:dyDescent="0.35">
      <c r="AF3697"/>
      <c r="AG3697"/>
    </row>
    <row r="3698" spans="32:33" x14ac:dyDescent="0.35">
      <c r="AF3698"/>
      <c r="AG3698"/>
    </row>
    <row r="3699" spans="32:33" x14ac:dyDescent="0.35">
      <c r="AF3699"/>
      <c r="AG3699"/>
    </row>
    <row r="3700" spans="32:33" x14ac:dyDescent="0.35">
      <c r="AF3700"/>
      <c r="AG3700"/>
    </row>
    <row r="3701" spans="32:33" x14ac:dyDescent="0.35">
      <c r="AF3701"/>
      <c r="AG3701"/>
    </row>
    <row r="3702" spans="32:33" x14ac:dyDescent="0.35">
      <c r="AF3702"/>
      <c r="AG3702"/>
    </row>
    <row r="3703" spans="32:33" x14ac:dyDescent="0.35">
      <c r="AF3703"/>
      <c r="AG3703"/>
    </row>
    <row r="3704" spans="32:33" x14ac:dyDescent="0.35">
      <c r="AF3704"/>
      <c r="AG3704"/>
    </row>
    <row r="3705" spans="32:33" x14ac:dyDescent="0.35">
      <c r="AF3705"/>
      <c r="AG3705"/>
    </row>
    <row r="3706" spans="32:33" x14ac:dyDescent="0.35">
      <c r="AF3706"/>
      <c r="AG3706"/>
    </row>
    <row r="3707" spans="32:33" x14ac:dyDescent="0.35">
      <c r="AF3707"/>
      <c r="AG3707"/>
    </row>
    <row r="3708" spans="32:33" x14ac:dyDescent="0.35">
      <c r="AF3708"/>
      <c r="AG3708"/>
    </row>
    <row r="3709" spans="32:33" x14ac:dyDescent="0.35">
      <c r="AF3709"/>
      <c r="AG3709"/>
    </row>
    <row r="3710" spans="32:33" x14ac:dyDescent="0.35">
      <c r="AF3710"/>
      <c r="AG3710"/>
    </row>
    <row r="3711" spans="32:33" x14ac:dyDescent="0.35">
      <c r="AF3711"/>
      <c r="AG3711"/>
    </row>
    <row r="3712" spans="32:33" x14ac:dyDescent="0.35">
      <c r="AF3712"/>
      <c r="AG3712"/>
    </row>
    <row r="3713" spans="32:33" x14ac:dyDescent="0.35">
      <c r="AF3713"/>
      <c r="AG3713"/>
    </row>
    <row r="3714" spans="32:33" x14ac:dyDescent="0.35">
      <c r="AF3714"/>
      <c r="AG3714"/>
    </row>
    <row r="3715" spans="32:33" x14ac:dyDescent="0.35">
      <c r="AF3715"/>
      <c r="AG3715"/>
    </row>
    <row r="3716" spans="32:33" x14ac:dyDescent="0.35">
      <c r="AF3716"/>
      <c r="AG3716"/>
    </row>
    <row r="3717" spans="32:33" x14ac:dyDescent="0.35">
      <c r="AF3717"/>
      <c r="AG3717"/>
    </row>
    <row r="3718" spans="32:33" x14ac:dyDescent="0.35">
      <c r="AF3718"/>
      <c r="AG3718"/>
    </row>
    <row r="3719" spans="32:33" x14ac:dyDescent="0.35">
      <c r="AF3719"/>
      <c r="AG3719"/>
    </row>
    <row r="3720" spans="32:33" x14ac:dyDescent="0.35">
      <c r="AF3720"/>
      <c r="AG3720"/>
    </row>
    <row r="3721" spans="32:33" x14ac:dyDescent="0.35">
      <c r="AF3721"/>
      <c r="AG3721"/>
    </row>
    <row r="3722" spans="32:33" x14ac:dyDescent="0.35">
      <c r="AF3722"/>
      <c r="AG3722"/>
    </row>
    <row r="3723" spans="32:33" x14ac:dyDescent="0.35">
      <c r="AF3723"/>
      <c r="AG3723"/>
    </row>
    <row r="3724" spans="32:33" x14ac:dyDescent="0.35">
      <c r="AF3724"/>
      <c r="AG3724"/>
    </row>
    <row r="3725" spans="32:33" x14ac:dyDescent="0.35">
      <c r="AF3725"/>
      <c r="AG3725"/>
    </row>
    <row r="3726" spans="32:33" x14ac:dyDescent="0.35">
      <c r="AF3726"/>
      <c r="AG3726"/>
    </row>
    <row r="3727" spans="32:33" x14ac:dyDescent="0.35">
      <c r="AF3727"/>
      <c r="AG3727"/>
    </row>
    <row r="3728" spans="32:33" x14ac:dyDescent="0.35">
      <c r="AF3728"/>
      <c r="AG3728"/>
    </row>
    <row r="3729" spans="32:33" x14ac:dyDescent="0.35">
      <c r="AF3729"/>
      <c r="AG3729"/>
    </row>
    <row r="3730" spans="32:33" x14ac:dyDescent="0.35">
      <c r="AF3730"/>
      <c r="AG3730"/>
    </row>
    <row r="3731" spans="32:33" x14ac:dyDescent="0.35">
      <c r="AF3731"/>
      <c r="AG3731"/>
    </row>
    <row r="3732" spans="32:33" x14ac:dyDescent="0.35">
      <c r="AF3732"/>
      <c r="AG3732"/>
    </row>
    <row r="3733" spans="32:33" x14ac:dyDescent="0.35">
      <c r="AF3733"/>
      <c r="AG3733"/>
    </row>
    <row r="3734" spans="32:33" x14ac:dyDescent="0.35">
      <c r="AF3734"/>
      <c r="AG3734"/>
    </row>
    <row r="3735" spans="32:33" x14ac:dyDescent="0.35">
      <c r="AF3735"/>
      <c r="AG3735"/>
    </row>
    <row r="3736" spans="32:33" x14ac:dyDescent="0.35">
      <c r="AF3736"/>
      <c r="AG3736"/>
    </row>
    <row r="3737" spans="32:33" x14ac:dyDescent="0.35">
      <c r="AF3737"/>
      <c r="AG3737"/>
    </row>
    <row r="3738" spans="32:33" x14ac:dyDescent="0.35">
      <c r="AF3738"/>
      <c r="AG3738"/>
    </row>
    <row r="3739" spans="32:33" x14ac:dyDescent="0.35">
      <c r="AF3739"/>
      <c r="AG3739"/>
    </row>
    <row r="3740" spans="32:33" x14ac:dyDescent="0.35">
      <c r="AF3740"/>
      <c r="AG3740"/>
    </row>
    <row r="3741" spans="32:33" x14ac:dyDescent="0.35">
      <c r="AF3741"/>
      <c r="AG3741"/>
    </row>
    <row r="3742" spans="32:33" x14ac:dyDescent="0.35">
      <c r="AF3742"/>
      <c r="AG3742"/>
    </row>
    <row r="3743" spans="32:33" x14ac:dyDescent="0.35">
      <c r="AF3743"/>
      <c r="AG3743"/>
    </row>
    <row r="3744" spans="32:33" x14ac:dyDescent="0.35">
      <c r="AF3744"/>
      <c r="AG3744"/>
    </row>
    <row r="3745" spans="32:33" x14ac:dyDescent="0.35">
      <c r="AF3745"/>
      <c r="AG3745"/>
    </row>
    <row r="3746" spans="32:33" x14ac:dyDescent="0.35">
      <c r="AF3746"/>
      <c r="AG3746"/>
    </row>
    <row r="3747" spans="32:33" x14ac:dyDescent="0.35">
      <c r="AF3747"/>
      <c r="AG3747"/>
    </row>
    <row r="3748" spans="32:33" x14ac:dyDescent="0.35">
      <c r="AF3748"/>
      <c r="AG3748"/>
    </row>
    <row r="3749" spans="32:33" x14ac:dyDescent="0.35">
      <c r="AF3749"/>
      <c r="AG3749"/>
    </row>
    <row r="3750" spans="32:33" x14ac:dyDescent="0.35">
      <c r="AF3750"/>
      <c r="AG3750"/>
    </row>
    <row r="3751" spans="32:33" x14ac:dyDescent="0.35">
      <c r="AF3751"/>
      <c r="AG3751"/>
    </row>
    <row r="3752" spans="32:33" x14ac:dyDescent="0.35">
      <c r="AF3752"/>
      <c r="AG3752"/>
    </row>
    <row r="3753" spans="32:33" x14ac:dyDescent="0.35">
      <c r="AF3753"/>
      <c r="AG3753"/>
    </row>
    <row r="3754" spans="32:33" x14ac:dyDescent="0.35">
      <c r="AF3754"/>
      <c r="AG3754"/>
    </row>
    <row r="3755" spans="32:33" x14ac:dyDescent="0.35">
      <c r="AF3755"/>
      <c r="AG3755"/>
    </row>
    <row r="3756" spans="32:33" x14ac:dyDescent="0.35">
      <c r="AF3756"/>
      <c r="AG3756"/>
    </row>
    <row r="3757" spans="32:33" x14ac:dyDescent="0.35">
      <c r="AF3757"/>
      <c r="AG3757"/>
    </row>
    <row r="3758" spans="32:33" x14ac:dyDescent="0.35">
      <c r="AF3758"/>
      <c r="AG3758"/>
    </row>
    <row r="3759" spans="32:33" x14ac:dyDescent="0.35">
      <c r="AF3759"/>
      <c r="AG3759"/>
    </row>
    <row r="3760" spans="32:33" x14ac:dyDescent="0.35">
      <c r="AF3760"/>
      <c r="AG3760"/>
    </row>
    <row r="3761" spans="32:33" x14ac:dyDescent="0.35">
      <c r="AF3761"/>
      <c r="AG3761"/>
    </row>
    <row r="3762" spans="32:33" x14ac:dyDescent="0.35">
      <c r="AF3762"/>
      <c r="AG3762"/>
    </row>
    <row r="3763" spans="32:33" x14ac:dyDescent="0.35">
      <c r="AF3763"/>
      <c r="AG3763"/>
    </row>
    <row r="3764" spans="32:33" x14ac:dyDescent="0.35">
      <c r="AF3764"/>
      <c r="AG3764"/>
    </row>
    <row r="3765" spans="32:33" x14ac:dyDescent="0.35">
      <c r="AF3765"/>
      <c r="AG3765"/>
    </row>
    <row r="3766" spans="32:33" x14ac:dyDescent="0.35">
      <c r="AF3766"/>
      <c r="AG3766"/>
    </row>
    <row r="3767" spans="32:33" x14ac:dyDescent="0.35">
      <c r="AF3767"/>
      <c r="AG3767"/>
    </row>
    <row r="3768" spans="32:33" x14ac:dyDescent="0.35">
      <c r="AF3768"/>
      <c r="AG3768"/>
    </row>
    <row r="3769" spans="32:33" x14ac:dyDescent="0.35">
      <c r="AF3769"/>
      <c r="AG3769"/>
    </row>
    <row r="3770" spans="32:33" x14ac:dyDescent="0.35">
      <c r="AF3770"/>
      <c r="AG3770"/>
    </row>
    <row r="3771" spans="32:33" x14ac:dyDescent="0.35">
      <c r="AF3771"/>
      <c r="AG3771"/>
    </row>
    <row r="3772" spans="32:33" x14ac:dyDescent="0.35">
      <c r="AF3772"/>
      <c r="AG3772"/>
    </row>
    <row r="3773" spans="32:33" x14ac:dyDescent="0.35">
      <c r="AF3773"/>
      <c r="AG3773"/>
    </row>
    <row r="3774" spans="32:33" x14ac:dyDescent="0.35">
      <c r="AF3774"/>
      <c r="AG3774"/>
    </row>
    <row r="3775" spans="32:33" x14ac:dyDescent="0.35">
      <c r="AF3775"/>
      <c r="AG3775"/>
    </row>
    <row r="3776" spans="32:33" x14ac:dyDescent="0.35">
      <c r="AF3776"/>
      <c r="AG3776"/>
    </row>
    <row r="3777" spans="32:33" x14ac:dyDescent="0.35">
      <c r="AF3777"/>
      <c r="AG3777"/>
    </row>
    <row r="3778" spans="32:33" x14ac:dyDescent="0.35">
      <c r="AF3778"/>
      <c r="AG3778"/>
    </row>
    <row r="3779" spans="32:33" x14ac:dyDescent="0.35">
      <c r="AF3779"/>
      <c r="AG3779"/>
    </row>
    <row r="3780" spans="32:33" x14ac:dyDescent="0.35">
      <c r="AF3780"/>
      <c r="AG3780"/>
    </row>
    <row r="3781" spans="32:33" x14ac:dyDescent="0.35">
      <c r="AF3781"/>
      <c r="AG3781"/>
    </row>
    <row r="3782" spans="32:33" x14ac:dyDescent="0.35">
      <c r="AF3782"/>
      <c r="AG3782"/>
    </row>
    <row r="3783" spans="32:33" x14ac:dyDescent="0.35">
      <c r="AF3783"/>
      <c r="AG3783"/>
    </row>
    <row r="3784" spans="32:33" x14ac:dyDescent="0.35">
      <c r="AF3784"/>
      <c r="AG3784"/>
    </row>
    <row r="3785" spans="32:33" x14ac:dyDescent="0.35">
      <c r="AF3785"/>
      <c r="AG3785"/>
    </row>
    <row r="3786" spans="32:33" x14ac:dyDescent="0.35">
      <c r="AF3786"/>
      <c r="AG3786"/>
    </row>
    <row r="3787" spans="32:33" x14ac:dyDescent="0.35">
      <c r="AF3787"/>
      <c r="AG3787"/>
    </row>
    <row r="3788" spans="32:33" x14ac:dyDescent="0.35">
      <c r="AF3788"/>
      <c r="AG3788"/>
    </row>
    <row r="3789" spans="32:33" x14ac:dyDescent="0.35">
      <c r="AF3789"/>
      <c r="AG3789"/>
    </row>
    <row r="3790" spans="32:33" x14ac:dyDescent="0.35">
      <c r="AF3790"/>
      <c r="AG3790"/>
    </row>
    <row r="3791" spans="32:33" x14ac:dyDescent="0.35">
      <c r="AF3791"/>
      <c r="AG3791"/>
    </row>
    <row r="3792" spans="32:33" x14ac:dyDescent="0.35">
      <c r="AF3792"/>
      <c r="AG3792"/>
    </row>
    <row r="3793" spans="32:33" x14ac:dyDescent="0.35">
      <c r="AF3793"/>
      <c r="AG3793"/>
    </row>
    <row r="3794" spans="32:33" x14ac:dyDescent="0.35">
      <c r="AF3794"/>
      <c r="AG3794"/>
    </row>
    <row r="3795" spans="32:33" x14ac:dyDescent="0.35">
      <c r="AF3795"/>
      <c r="AG3795"/>
    </row>
    <row r="3796" spans="32:33" x14ac:dyDescent="0.35">
      <c r="AF3796"/>
      <c r="AG3796"/>
    </row>
    <row r="3797" spans="32:33" x14ac:dyDescent="0.35">
      <c r="AF3797"/>
      <c r="AG3797"/>
    </row>
    <row r="3798" spans="32:33" x14ac:dyDescent="0.35">
      <c r="AF3798"/>
      <c r="AG3798"/>
    </row>
    <row r="3799" spans="32:33" x14ac:dyDescent="0.35">
      <c r="AF3799"/>
      <c r="AG3799"/>
    </row>
    <row r="3800" spans="32:33" x14ac:dyDescent="0.35">
      <c r="AF3800"/>
      <c r="AG3800"/>
    </row>
    <row r="3801" spans="32:33" x14ac:dyDescent="0.35">
      <c r="AF3801"/>
      <c r="AG3801"/>
    </row>
    <row r="3802" spans="32:33" x14ac:dyDescent="0.35">
      <c r="AF3802"/>
      <c r="AG3802"/>
    </row>
    <row r="3803" spans="32:33" x14ac:dyDescent="0.35">
      <c r="AF3803"/>
      <c r="AG3803"/>
    </row>
    <row r="3804" spans="32:33" x14ac:dyDescent="0.35">
      <c r="AF3804"/>
      <c r="AG3804"/>
    </row>
    <row r="3805" spans="32:33" x14ac:dyDescent="0.35">
      <c r="AF3805"/>
      <c r="AG3805"/>
    </row>
    <row r="3806" spans="32:33" x14ac:dyDescent="0.35">
      <c r="AF3806"/>
      <c r="AG3806"/>
    </row>
    <row r="3807" spans="32:33" x14ac:dyDescent="0.35">
      <c r="AF3807"/>
      <c r="AG3807"/>
    </row>
    <row r="3808" spans="32:33" x14ac:dyDescent="0.35">
      <c r="AF3808"/>
      <c r="AG3808"/>
    </row>
    <row r="3809" spans="32:33" x14ac:dyDescent="0.35">
      <c r="AF3809"/>
      <c r="AG3809"/>
    </row>
    <row r="3810" spans="32:33" x14ac:dyDescent="0.35">
      <c r="AF3810"/>
      <c r="AG3810"/>
    </row>
    <row r="3811" spans="32:33" x14ac:dyDescent="0.35">
      <c r="AF3811"/>
      <c r="AG3811"/>
    </row>
    <row r="3812" spans="32:33" x14ac:dyDescent="0.35">
      <c r="AF3812"/>
      <c r="AG3812"/>
    </row>
    <row r="3813" spans="32:33" x14ac:dyDescent="0.35">
      <c r="AF3813"/>
      <c r="AG3813"/>
    </row>
    <row r="3814" spans="32:33" x14ac:dyDescent="0.35">
      <c r="AF3814"/>
      <c r="AG3814"/>
    </row>
    <row r="3815" spans="32:33" x14ac:dyDescent="0.35">
      <c r="AF3815"/>
      <c r="AG3815"/>
    </row>
    <row r="3816" spans="32:33" x14ac:dyDescent="0.35">
      <c r="AF3816"/>
      <c r="AG3816"/>
    </row>
    <row r="3817" spans="32:33" x14ac:dyDescent="0.35">
      <c r="AF3817"/>
      <c r="AG3817"/>
    </row>
    <row r="3818" spans="32:33" x14ac:dyDescent="0.35">
      <c r="AF3818"/>
      <c r="AG3818"/>
    </row>
    <row r="3819" spans="32:33" x14ac:dyDescent="0.35">
      <c r="AF3819"/>
      <c r="AG3819"/>
    </row>
    <row r="3820" spans="32:33" x14ac:dyDescent="0.35">
      <c r="AF3820"/>
      <c r="AG3820"/>
    </row>
    <row r="3821" spans="32:33" x14ac:dyDescent="0.35">
      <c r="AF3821"/>
      <c r="AG3821"/>
    </row>
    <row r="3822" spans="32:33" x14ac:dyDescent="0.35">
      <c r="AF3822"/>
      <c r="AG3822"/>
    </row>
    <row r="3823" spans="32:33" x14ac:dyDescent="0.35">
      <c r="AF3823"/>
      <c r="AG3823"/>
    </row>
    <row r="3824" spans="32:33" x14ac:dyDescent="0.35">
      <c r="AF3824"/>
      <c r="AG3824"/>
    </row>
    <row r="3825" spans="32:33" x14ac:dyDescent="0.35">
      <c r="AF3825"/>
      <c r="AG3825"/>
    </row>
    <row r="3826" spans="32:33" x14ac:dyDescent="0.35">
      <c r="AF3826"/>
      <c r="AG3826"/>
    </row>
    <row r="3827" spans="32:33" x14ac:dyDescent="0.35">
      <c r="AF3827"/>
      <c r="AG3827"/>
    </row>
    <row r="3828" spans="32:33" x14ac:dyDescent="0.35">
      <c r="AF3828"/>
      <c r="AG3828"/>
    </row>
    <row r="3829" spans="32:33" x14ac:dyDescent="0.35">
      <c r="AF3829"/>
      <c r="AG3829"/>
    </row>
    <row r="3830" spans="32:33" x14ac:dyDescent="0.35">
      <c r="AF3830"/>
      <c r="AG3830"/>
    </row>
    <row r="3831" spans="32:33" x14ac:dyDescent="0.35">
      <c r="AF3831"/>
      <c r="AG3831"/>
    </row>
    <row r="3832" spans="32:33" x14ac:dyDescent="0.35">
      <c r="AF3832"/>
      <c r="AG3832"/>
    </row>
    <row r="3833" spans="32:33" x14ac:dyDescent="0.35">
      <c r="AF3833"/>
      <c r="AG3833"/>
    </row>
    <row r="3834" spans="32:33" x14ac:dyDescent="0.35">
      <c r="AF3834"/>
      <c r="AG3834"/>
    </row>
    <row r="3835" spans="32:33" x14ac:dyDescent="0.35">
      <c r="AF3835"/>
      <c r="AG3835"/>
    </row>
    <row r="3836" spans="32:33" x14ac:dyDescent="0.35">
      <c r="AF3836"/>
      <c r="AG3836"/>
    </row>
    <row r="3837" spans="32:33" x14ac:dyDescent="0.35">
      <c r="AF3837"/>
      <c r="AG3837"/>
    </row>
    <row r="3838" spans="32:33" x14ac:dyDescent="0.35">
      <c r="AF3838"/>
      <c r="AG3838"/>
    </row>
    <row r="3839" spans="32:33" x14ac:dyDescent="0.35">
      <c r="AF3839"/>
      <c r="AG3839"/>
    </row>
    <row r="3840" spans="32:33" x14ac:dyDescent="0.35">
      <c r="AF3840"/>
      <c r="AG3840"/>
    </row>
    <row r="3841" spans="32:33" x14ac:dyDescent="0.35">
      <c r="AF3841"/>
      <c r="AG3841"/>
    </row>
    <row r="3842" spans="32:33" x14ac:dyDescent="0.35">
      <c r="AF3842"/>
      <c r="AG3842"/>
    </row>
    <row r="3843" spans="32:33" x14ac:dyDescent="0.35">
      <c r="AF3843"/>
      <c r="AG3843"/>
    </row>
    <row r="3844" spans="32:33" x14ac:dyDescent="0.35">
      <c r="AF3844"/>
      <c r="AG3844"/>
    </row>
    <row r="3845" spans="32:33" x14ac:dyDescent="0.35">
      <c r="AF3845"/>
      <c r="AG3845"/>
    </row>
    <row r="3846" spans="32:33" x14ac:dyDescent="0.35">
      <c r="AF3846"/>
      <c r="AG3846"/>
    </row>
    <row r="3847" spans="32:33" x14ac:dyDescent="0.35">
      <c r="AF3847"/>
      <c r="AG3847"/>
    </row>
    <row r="3848" spans="32:33" x14ac:dyDescent="0.35">
      <c r="AF3848"/>
      <c r="AG3848"/>
    </row>
    <row r="3849" spans="32:33" x14ac:dyDescent="0.35">
      <c r="AF3849"/>
      <c r="AG3849"/>
    </row>
    <row r="3850" spans="32:33" x14ac:dyDescent="0.35">
      <c r="AF3850"/>
      <c r="AG3850"/>
    </row>
    <row r="3851" spans="32:33" x14ac:dyDescent="0.35">
      <c r="AF3851"/>
      <c r="AG3851"/>
    </row>
    <row r="3852" spans="32:33" x14ac:dyDescent="0.35">
      <c r="AF3852"/>
      <c r="AG3852"/>
    </row>
    <row r="3853" spans="32:33" x14ac:dyDescent="0.35">
      <c r="AF3853"/>
      <c r="AG3853"/>
    </row>
    <row r="3854" spans="32:33" x14ac:dyDescent="0.35">
      <c r="AF3854"/>
      <c r="AG3854"/>
    </row>
    <row r="3855" spans="32:33" x14ac:dyDescent="0.35">
      <c r="AF3855"/>
      <c r="AG3855"/>
    </row>
    <row r="3856" spans="32:33" x14ac:dyDescent="0.35">
      <c r="AF3856"/>
      <c r="AG3856"/>
    </row>
    <row r="3857" spans="32:33" x14ac:dyDescent="0.35">
      <c r="AF3857"/>
      <c r="AG3857"/>
    </row>
    <row r="3858" spans="32:33" x14ac:dyDescent="0.35">
      <c r="AF3858"/>
      <c r="AG3858"/>
    </row>
    <row r="3859" spans="32:33" x14ac:dyDescent="0.35">
      <c r="AF3859"/>
      <c r="AG3859"/>
    </row>
    <row r="3860" spans="32:33" x14ac:dyDescent="0.35">
      <c r="AF3860"/>
      <c r="AG3860"/>
    </row>
    <row r="3861" spans="32:33" x14ac:dyDescent="0.35">
      <c r="AF3861"/>
      <c r="AG3861"/>
    </row>
    <row r="3862" spans="32:33" x14ac:dyDescent="0.35">
      <c r="AF3862"/>
      <c r="AG3862"/>
    </row>
    <row r="3863" spans="32:33" x14ac:dyDescent="0.35">
      <c r="AF3863"/>
      <c r="AG3863"/>
    </row>
    <row r="3864" spans="32:33" x14ac:dyDescent="0.35">
      <c r="AF3864"/>
      <c r="AG3864"/>
    </row>
    <row r="3865" spans="32:33" x14ac:dyDescent="0.35">
      <c r="AF3865"/>
      <c r="AG3865"/>
    </row>
    <row r="3866" spans="32:33" x14ac:dyDescent="0.35">
      <c r="AF3866"/>
      <c r="AG3866"/>
    </row>
    <row r="3867" spans="32:33" x14ac:dyDescent="0.35">
      <c r="AF3867"/>
      <c r="AG3867"/>
    </row>
    <row r="3868" spans="32:33" x14ac:dyDescent="0.35">
      <c r="AF3868"/>
      <c r="AG3868"/>
    </row>
    <row r="3869" spans="32:33" x14ac:dyDescent="0.35">
      <c r="AF3869"/>
      <c r="AG3869"/>
    </row>
    <row r="3870" spans="32:33" x14ac:dyDescent="0.35">
      <c r="AF3870"/>
      <c r="AG3870"/>
    </row>
    <row r="3871" spans="32:33" x14ac:dyDescent="0.35">
      <c r="AF3871"/>
      <c r="AG3871"/>
    </row>
    <row r="3872" spans="32:33" x14ac:dyDescent="0.35">
      <c r="AF3872"/>
      <c r="AG3872"/>
    </row>
    <row r="3873" spans="32:33" x14ac:dyDescent="0.35">
      <c r="AF3873"/>
      <c r="AG3873"/>
    </row>
    <row r="3874" spans="32:33" x14ac:dyDescent="0.35">
      <c r="AF3874"/>
      <c r="AG3874"/>
    </row>
    <row r="3875" spans="32:33" x14ac:dyDescent="0.35">
      <c r="AF3875"/>
      <c r="AG3875"/>
    </row>
    <row r="3876" spans="32:33" x14ac:dyDescent="0.35">
      <c r="AF3876"/>
      <c r="AG3876"/>
    </row>
    <row r="3877" spans="32:33" x14ac:dyDescent="0.35">
      <c r="AF3877"/>
      <c r="AG3877"/>
    </row>
    <row r="3878" spans="32:33" x14ac:dyDescent="0.35">
      <c r="AF3878"/>
      <c r="AG3878"/>
    </row>
    <row r="3879" spans="32:33" x14ac:dyDescent="0.35">
      <c r="AF3879"/>
      <c r="AG3879"/>
    </row>
    <row r="3880" spans="32:33" x14ac:dyDescent="0.35">
      <c r="AF3880"/>
      <c r="AG3880"/>
    </row>
    <row r="3881" spans="32:33" x14ac:dyDescent="0.35">
      <c r="AF3881"/>
      <c r="AG3881"/>
    </row>
    <row r="3882" spans="32:33" x14ac:dyDescent="0.35">
      <c r="AF3882"/>
      <c r="AG3882"/>
    </row>
    <row r="3883" spans="32:33" x14ac:dyDescent="0.35">
      <c r="AF3883"/>
      <c r="AG3883"/>
    </row>
    <row r="3884" spans="32:33" x14ac:dyDescent="0.35">
      <c r="AF3884"/>
      <c r="AG3884"/>
    </row>
    <row r="3885" spans="32:33" x14ac:dyDescent="0.35">
      <c r="AF3885"/>
      <c r="AG3885"/>
    </row>
    <row r="3886" spans="32:33" x14ac:dyDescent="0.35">
      <c r="AF3886"/>
      <c r="AG3886"/>
    </row>
    <row r="3887" spans="32:33" x14ac:dyDescent="0.35">
      <c r="AF3887"/>
      <c r="AG3887"/>
    </row>
    <row r="3888" spans="32:33" x14ac:dyDescent="0.35">
      <c r="AF3888"/>
      <c r="AG3888"/>
    </row>
    <row r="3889" spans="32:33" x14ac:dyDescent="0.35">
      <c r="AF3889"/>
      <c r="AG3889"/>
    </row>
    <row r="3890" spans="32:33" x14ac:dyDescent="0.35">
      <c r="AF3890"/>
      <c r="AG3890"/>
    </row>
    <row r="3891" spans="32:33" x14ac:dyDescent="0.35">
      <c r="AF3891"/>
      <c r="AG3891"/>
    </row>
    <row r="3892" spans="32:33" x14ac:dyDescent="0.35">
      <c r="AF3892"/>
      <c r="AG3892"/>
    </row>
    <row r="3893" spans="32:33" x14ac:dyDescent="0.35">
      <c r="AF3893"/>
      <c r="AG3893"/>
    </row>
    <row r="3894" spans="32:33" x14ac:dyDescent="0.35">
      <c r="AF3894"/>
      <c r="AG3894"/>
    </row>
    <row r="3895" spans="32:33" x14ac:dyDescent="0.35">
      <c r="AF3895"/>
      <c r="AG3895"/>
    </row>
    <row r="3896" spans="32:33" x14ac:dyDescent="0.35">
      <c r="AF3896"/>
      <c r="AG3896"/>
    </row>
    <row r="3897" spans="32:33" x14ac:dyDescent="0.35">
      <c r="AF3897"/>
      <c r="AG3897"/>
    </row>
    <row r="3898" spans="32:33" x14ac:dyDescent="0.35">
      <c r="AF3898"/>
      <c r="AG3898"/>
    </row>
    <row r="3899" spans="32:33" x14ac:dyDescent="0.35">
      <c r="AF3899"/>
      <c r="AG3899"/>
    </row>
    <row r="3900" spans="32:33" x14ac:dyDescent="0.35">
      <c r="AF3900"/>
      <c r="AG3900"/>
    </row>
    <row r="3901" spans="32:33" x14ac:dyDescent="0.35">
      <c r="AF3901"/>
      <c r="AG3901"/>
    </row>
    <row r="3902" spans="32:33" x14ac:dyDescent="0.35">
      <c r="AF3902"/>
      <c r="AG3902"/>
    </row>
    <row r="3903" spans="32:33" x14ac:dyDescent="0.35">
      <c r="AF3903"/>
      <c r="AG3903"/>
    </row>
    <row r="3904" spans="32:33" x14ac:dyDescent="0.35">
      <c r="AF3904"/>
      <c r="AG3904"/>
    </row>
    <row r="3905" spans="32:33" x14ac:dyDescent="0.35">
      <c r="AF3905"/>
      <c r="AG3905"/>
    </row>
    <row r="3906" spans="32:33" x14ac:dyDescent="0.35">
      <c r="AF3906"/>
      <c r="AG3906"/>
    </row>
    <row r="3907" spans="32:33" x14ac:dyDescent="0.35">
      <c r="AF3907"/>
      <c r="AG3907"/>
    </row>
    <row r="3908" spans="32:33" x14ac:dyDescent="0.35">
      <c r="AF3908"/>
      <c r="AG3908"/>
    </row>
    <row r="3909" spans="32:33" x14ac:dyDescent="0.35">
      <c r="AF3909"/>
      <c r="AG3909"/>
    </row>
    <row r="3910" spans="32:33" x14ac:dyDescent="0.35">
      <c r="AF3910"/>
      <c r="AG3910"/>
    </row>
    <row r="3911" spans="32:33" x14ac:dyDescent="0.35">
      <c r="AF3911"/>
      <c r="AG3911"/>
    </row>
    <row r="3912" spans="32:33" x14ac:dyDescent="0.35">
      <c r="AF3912"/>
      <c r="AG3912"/>
    </row>
    <row r="3913" spans="32:33" x14ac:dyDescent="0.35">
      <c r="AF3913"/>
      <c r="AG3913"/>
    </row>
    <row r="3914" spans="32:33" x14ac:dyDescent="0.35">
      <c r="AF3914"/>
      <c r="AG3914"/>
    </row>
    <row r="3915" spans="32:33" x14ac:dyDescent="0.35">
      <c r="AF3915"/>
      <c r="AG3915"/>
    </row>
    <row r="3916" spans="32:33" x14ac:dyDescent="0.35">
      <c r="AF3916"/>
      <c r="AG3916"/>
    </row>
    <row r="3917" spans="32:33" x14ac:dyDescent="0.35">
      <c r="AF3917"/>
      <c r="AG3917"/>
    </row>
    <row r="3918" spans="32:33" x14ac:dyDescent="0.35">
      <c r="AF3918"/>
      <c r="AG3918"/>
    </row>
    <row r="3919" spans="32:33" x14ac:dyDescent="0.35">
      <c r="AF3919"/>
      <c r="AG3919"/>
    </row>
    <row r="3920" spans="32:33" x14ac:dyDescent="0.35">
      <c r="AF3920"/>
      <c r="AG3920"/>
    </row>
    <row r="3921" spans="32:33" x14ac:dyDescent="0.35">
      <c r="AF3921"/>
      <c r="AG3921"/>
    </row>
    <row r="3922" spans="32:33" x14ac:dyDescent="0.35">
      <c r="AF3922"/>
      <c r="AG3922"/>
    </row>
    <row r="3923" spans="32:33" x14ac:dyDescent="0.35">
      <c r="AF3923"/>
      <c r="AG3923"/>
    </row>
    <row r="3924" spans="32:33" x14ac:dyDescent="0.35">
      <c r="AF3924"/>
      <c r="AG3924"/>
    </row>
    <row r="3925" spans="32:33" x14ac:dyDescent="0.35">
      <c r="AF3925"/>
      <c r="AG3925"/>
    </row>
    <row r="3926" spans="32:33" x14ac:dyDescent="0.35">
      <c r="AF3926"/>
      <c r="AG3926"/>
    </row>
    <row r="3927" spans="32:33" x14ac:dyDescent="0.35">
      <c r="AF3927"/>
      <c r="AG3927"/>
    </row>
    <row r="3928" spans="32:33" x14ac:dyDescent="0.35">
      <c r="AF3928"/>
      <c r="AG3928"/>
    </row>
    <row r="3929" spans="32:33" x14ac:dyDescent="0.35">
      <c r="AF3929"/>
      <c r="AG3929"/>
    </row>
    <row r="3930" spans="32:33" x14ac:dyDescent="0.35">
      <c r="AF3930"/>
      <c r="AG3930"/>
    </row>
    <row r="3931" spans="32:33" x14ac:dyDescent="0.35">
      <c r="AF3931"/>
      <c r="AG3931"/>
    </row>
    <row r="3932" spans="32:33" x14ac:dyDescent="0.35">
      <c r="AF3932"/>
      <c r="AG3932"/>
    </row>
    <row r="3933" spans="32:33" x14ac:dyDescent="0.35">
      <c r="AF3933"/>
      <c r="AG3933"/>
    </row>
    <row r="3934" spans="32:33" x14ac:dyDescent="0.35">
      <c r="AF3934"/>
      <c r="AG3934"/>
    </row>
    <row r="3935" spans="32:33" x14ac:dyDescent="0.35">
      <c r="AF3935"/>
      <c r="AG3935"/>
    </row>
    <row r="3936" spans="32:33" x14ac:dyDescent="0.35">
      <c r="AF3936"/>
      <c r="AG3936"/>
    </row>
    <row r="3937" spans="32:33" x14ac:dyDescent="0.35">
      <c r="AF3937"/>
      <c r="AG3937"/>
    </row>
    <row r="3938" spans="32:33" x14ac:dyDescent="0.35">
      <c r="AF3938"/>
      <c r="AG3938"/>
    </row>
    <row r="3939" spans="32:33" x14ac:dyDescent="0.35">
      <c r="AF3939"/>
      <c r="AG3939"/>
    </row>
    <row r="3940" spans="32:33" x14ac:dyDescent="0.35">
      <c r="AF3940"/>
      <c r="AG3940"/>
    </row>
    <row r="3941" spans="32:33" x14ac:dyDescent="0.35">
      <c r="AF3941"/>
      <c r="AG3941"/>
    </row>
    <row r="3942" spans="32:33" x14ac:dyDescent="0.35">
      <c r="AF3942"/>
      <c r="AG3942"/>
    </row>
    <row r="3943" spans="32:33" x14ac:dyDescent="0.35">
      <c r="AF3943"/>
      <c r="AG3943"/>
    </row>
    <row r="3944" spans="32:33" x14ac:dyDescent="0.35">
      <c r="AF3944"/>
      <c r="AG3944"/>
    </row>
    <row r="3945" spans="32:33" x14ac:dyDescent="0.35">
      <c r="AF3945"/>
      <c r="AG3945"/>
    </row>
    <row r="3946" spans="32:33" x14ac:dyDescent="0.35">
      <c r="AF3946"/>
      <c r="AG3946"/>
    </row>
    <row r="3947" spans="32:33" x14ac:dyDescent="0.35">
      <c r="AF3947"/>
      <c r="AG3947"/>
    </row>
    <row r="3948" spans="32:33" x14ac:dyDescent="0.35">
      <c r="AF3948"/>
      <c r="AG3948"/>
    </row>
    <row r="3949" spans="32:33" x14ac:dyDescent="0.35">
      <c r="AF3949"/>
      <c r="AG3949"/>
    </row>
    <row r="3950" spans="32:33" x14ac:dyDescent="0.35">
      <c r="AF3950"/>
      <c r="AG3950"/>
    </row>
    <row r="3951" spans="32:33" x14ac:dyDescent="0.35">
      <c r="AF3951"/>
      <c r="AG3951"/>
    </row>
    <row r="3952" spans="32:33" x14ac:dyDescent="0.35">
      <c r="AF3952"/>
      <c r="AG3952"/>
    </row>
    <row r="3953" spans="32:33" x14ac:dyDescent="0.35">
      <c r="AF3953"/>
      <c r="AG3953"/>
    </row>
    <row r="3954" spans="32:33" x14ac:dyDescent="0.35">
      <c r="AF3954"/>
      <c r="AG3954"/>
    </row>
    <row r="3955" spans="32:33" x14ac:dyDescent="0.35">
      <c r="AF3955"/>
      <c r="AG3955"/>
    </row>
    <row r="3956" spans="32:33" x14ac:dyDescent="0.35">
      <c r="AF3956"/>
      <c r="AG3956"/>
    </row>
    <row r="3957" spans="32:33" x14ac:dyDescent="0.35">
      <c r="AF3957"/>
      <c r="AG3957"/>
    </row>
    <row r="3958" spans="32:33" x14ac:dyDescent="0.35">
      <c r="AF3958"/>
      <c r="AG3958"/>
    </row>
    <row r="3959" spans="32:33" x14ac:dyDescent="0.35">
      <c r="AF3959"/>
      <c r="AG3959"/>
    </row>
    <row r="3960" spans="32:33" x14ac:dyDescent="0.35">
      <c r="AF3960"/>
      <c r="AG3960"/>
    </row>
    <row r="3961" spans="32:33" x14ac:dyDescent="0.35">
      <c r="AF3961"/>
      <c r="AG3961"/>
    </row>
    <row r="3962" spans="32:33" x14ac:dyDescent="0.35">
      <c r="AF3962"/>
      <c r="AG3962"/>
    </row>
    <row r="3963" spans="32:33" x14ac:dyDescent="0.35">
      <c r="AF3963"/>
      <c r="AG3963"/>
    </row>
    <row r="3964" spans="32:33" x14ac:dyDescent="0.35">
      <c r="AF3964"/>
      <c r="AG3964"/>
    </row>
    <row r="3965" spans="32:33" x14ac:dyDescent="0.35">
      <c r="AF3965"/>
      <c r="AG3965"/>
    </row>
    <row r="3966" spans="32:33" x14ac:dyDescent="0.35">
      <c r="AF3966"/>
      <c r="AG3966"/>
    </row>
    <row r="3967" spans="32:33" x14ac:dyDescent="0.35">
      <c r="AF3967"/>
      <c r="AG3967"/>
    </row>
    <row r="3968" spans="32:33" x14ac:dyDescent="0.35">
      <c r="AF3968"/>
      <c r="AG3968"/>
    </row>
    <row r="3969" spans="32:33" x14ac:dyDescent="0.35">
      <c r="AF3969"/>
      <c r="AG3969"/>
    </row>
    <row r="3970" spans="32:33" x14ac:dyDescent="0.35">
      <c r="AF3970"/>
      <c r="AG3970"/>
    </row>
    <row r="3971" spans="32:33" x14ac:dyDescent="0.35">
      <c r="AF3971"/>
      <c r="AG3971"/>
    </row>
    <row r="3972" spans="32:33" x14ac:dyDescent="0.35">
      <c r="AF3972"/>
      <c r="AG3972"/>
    </row>
    <row r="3973" spans="32:33" x14ac:dyDescent="0.35">
      <c r="AF3973"/>
      <c r="AG3973"/>
    </row>
    <row r="3974" spans="32:33" x14ac:dyDescent="0.35">
      <c r="AF3974"/>
      <c r="AG3974"/>
    </row>
    <row r="3975" spans="32:33" x14ac:dyDescent="0.35">
      <c r="AF3975"/>
      <c r="AG3975"/>
    </row>
    <row r="3976" spans="32:33" x14ac:dyDescent="0.35">
      <c r="AF3976"/>
      <c r="AG3976"/>
    </row>
    <row r="3977" spans="32:33" x14ac:dyDescent="0.35">
      <c r="AF3977"/>
      <c r="AG3977"/>
    </row>
    <row r="3978" spans="32:33" x14ac:dyDescent="0.35">
      <c r="AF3978"/>
      <c r="AG3978"/>
    </row>
    <row r="3979" spans="32:33" x14ac:dyDescent="0.35">
      <c r="AF3979"/>
      <c r="AG3979"/>
    </row>
    <row r="3980" spans="32:33" x14ac:dyDescent="0.35">
      <c r="AF3980"/>
      <c r="AG3980"/>
    </row>
    <row r="3981" spans="32:33" x14ac:dyDescent="0.35">
      <c r="AF3981"/>
      <c r="AG3981"/>
    </row>
    <row r="3982" spans="32:33" x14ac:dyDescent="0.35">
      <c r="AF3982"/>
      <c r="AG3982"/>
    </row>
    <row r="3983" spans="32:33" x14ac:dyDescent="0.35">
      <c r="AF3983"/>
      <c r="AG3983"/>
    </row>
    <row r="3984" spans="32:33" x14ac:dyDescent="0.35">
      <c r="AF3984"/>
      <c r="AG3984"/>
    </row>
    <row r="3985" spans="32:33" x14ac:dyDescent="0.35">
      <c r="AF3985"/>
      <c r="AG3985"/>
    </row>
    <row r="3986" spans="32:33" x14ac:dyDescent="0.35">
      <c r="AF3986"/>
      <c r="AG3986"/>
    </row>
    <row r="3987" spans="32:33" x14ac:dyDescent="0.35">
      <c r="AF3987"/>
      <c r="AG3987"/>
    </row>
    <row r="3988" spans="32:33" x14ac:dyDescent="0.35">
      <c r="AF3988"/>
      <c r="AG3988"/>
    </row>
    <row r="3989" spans="32:33" x14ac:dyDescent="0.35">
      <c r="AF3989"/>
      <c r="AG3989"/>
    </row>
    <row r="3990" spans="32:33" x14ac:dyDescent="0.35">
      <c r="AF3990"/>
      <c r="AG3990"/>
    </row>
    <row r="3991" spans="32:33" x14ac:dyDescent="0.35">
      <c r="AF3991"/>
      <c r="AG3991"/>
    </row>
    <row r="3992" spans="32:33" x14ac:dyDescent="0.35">
      <c r="AF3992"/>
      <c r="AG3992"/>
    </row>
    <row r="3993" spans="32:33" x14ac:dyDescent="0.35">
      <c r="AF3993"/>
      <c r="AG3993"/>
    </row>
    <row r="3994" spans="32:33" x14ac:dyDescent="0.35">
      <c r="AF3994"/>
      <c r="AG3994"/>
    </row>
    <row r="3995" spans="32:33" x14ac:dyDescent="0.35">
      <c r="AF3995"/>
      <c r="AG3995"/>
    </row>
    <row r="3996" spans="32:33" x14ac:dyDescent="0.35">
      <c r="AF3996"/>
      <c r="AG3996"/>
    </row>
    <row r="3997" spans="32:33" x14ac:dyDescent="0.35">
      <c r="AF3997"/>
      <c r="AG3997"/>
    </row>
    <row r="3998" spans="32:33" x14ac:dyDescent="0.35">
      <c r="AF3998"/>
      <c r="AG3998"/>
    </row>
    <row r="3999" spans="32:33" x14ac:dyDescent="0.35">
      <c r="AF3999"/>
      <c r="AG3999"/>
    </row>
    <row r="4000" spans="32:33" x14ac:dyDescent="0.35">
      <c r="AF4000"/>
      <c r="AG4000"/>
    </row>
    <row r="4001" spans="32:33" x14ac:dyDescent="0.35">
      <c r="AF4001"/>
      <c r="AG4001"/>
    </row>
    <row r="4002" spans="32:33" x14ac:dyDescent="0.35">
      <c r="AF4002"/>
      <c r="AG4002"/>
    </row>
    <row r="4003" spans="32:33" x14ac:dyDescent="0.35">
      <c r="AF4003"/>
      <c r="AG4003"/>
    </row>
    <row r="4004" spans="32:33" x14ac:dyDescent="0.35">
      <c r="AF4004"/>
      <c r="AG4004"/>
    </row>
    <row r="4005" spans="32:33" x14ac:dyDescent="0.35">
      <c r="AF4005"/>
      <c r="AG4005"/>
    </row>
    <row r="4006" spans="32:33" x14ac:dyDescent="0.35">
      <c r="AF4006"/>
      <c r="AG4006"/>
    </row>
    <row r="4007" spans="32:33" x14ac:dyDescent="0.35">
      <c r="AF4007"/>
      <c r="AG4007"/>
    </row>
    <row r="4008" spans="32:33" x14ac:dyDescent="0.35">
      <c r="AF4008"/>
      <c r="AG4008"/>
    </row>
    <row r="4009" spans="32:33" x14ac:dyDescent="0.35">
      <c r="AF4009"/>
      <c r="AG4009"/>
    </row>
    <row r="4010" spans="32:33" x14ac:dyDescent="0.35">
      <c r="AF4010"/>
      <c r="AG4010"/>
    </row>
    <row r="4011" spans="32:33" x14ac:dyDescent="0.35">
      <c r="AF4011"/>
      <c r="AG4011"/>
    </row>
    <row r="4012" spans="32:33" x14ac:dyDescent="0.35">
      <c r="AF4012"/>
      <c r="AG4012"/>
    </row>
    <row r="4013" spans="32:33" x14ac:dyDescent="0.35">
      <c r="AF4013"/>
      <c r="AG4013"/>
    </row>
    <row r="4014" spans="32:33" x14ac:dyDescent="0.35">
      <c r="AF4014"/>
      <c r="AG4014"/>
    </row>
    <row r="4015" spans="32:33" x14ac:dyDescent="0.35">
      <c r="AF4015"/>
      <c r="AG4015"/>
    </row>
    <row r="4016" spans="32:33" x14ac:dyDescent="0.35">
      <c r="AF4016"/>
      <c r="AG4016"/>
    </row>
    <row r="4017" spans="32:33" x14ac:dyDescent="0.35">
      <c r="AF4017"/>
      <c r="AG4017"/>
    </row>
    <row r="4018" spans="32:33" x14ac:dyDescent="0.35">
      <c r="AF4018"/>
      <c r="AG4018"/>
    </row>
    <row r="4019" spans="32:33" x14ac:dyDescent="0.35">
      <c r="AF4019"/>
      <c r="AG4019"/>
    </row>
    <row r="4020" spans="32:33" x14ac:dyDescent="0.35">
      <c r="AF4020"/>
      <c r="AG4020"/>
    </row>
    <row r="4021" spans="32:33" x14ac:dyDescent="0.35">
      <c r="AF4021"/>
      <c r="AG4021"/>
    </row>
    <row r="4022" spans="32:33" x14ac:dyDescent="0.35">
      <c r="AF4022"/>
      <c r="AG4022"/>
    </row>
    <row r="4023" spans="32:33" x14ac:dyDescent="0.35">
      <c r="AF4023"/>
      <c r="AG4023"/>
    </row>
    <row r="4024" spans="32:33" x14ac:dyDescent="0.35">
      <c r="AF4024"/>
      <c r="AG4024"/>
    </row>
    <row r="4025" spans="32:33" x14ac:dyDescent="0.35">
      <c r="AF4025"/>
      <c r="AG4025"/>
    </row>
    <row r="4026" spans="32:33" x14ac:dyDescent="0.35">
      <c r="AF4026"/>
      <c r="AG4026"/>
    </row>
    <row r="4027" spans="32:33" x14ac:dyDescent="0.35">
      <c r="AF4027"/>
      <c r="AG4027"/>
    </row>
    <row r="4028" spans="32:33" x14ac:dyDescent="0.35">
      <c r="AF4028"/>
      <c r="AG4028"/>
    </row>
    <row r="4029" spans="32:33" x14ac:dyDescent="0.35">
      <c r="AF4029"/>
      <c r="AG4029"/>
    </row>
    <row r="4030" spans="32:33" x14ac:dyDescent="0.35">
      <c r="AF4030"/>
      <c r="AG4030"/>
    </row>
    <row r="4031" spans="32:33" x14ac:dyDescent="0.35">
      <c r="AF4031"/>
      <c r="AG4031"/>
    </row>
    <row r="4032" spans="32:33" x14ac:dyDescent="0.35">
      <c r="AF4032"/>
      <c r="AG4032"/>
    </row>
    <row r="4033" spans="32:33" x14ac:dyDescent="0.35">
      <c r="AF4033"/>
      <c r="AG4033"/>
    </row>
    <row r="4034" spans="32:33" x14ac:dyDescent="0.35">
      <c r="AF4034"/>
      <c r="AG4034"/>
    </row>
    <row r="4035" spans="32:33" x14ac:dyDescent="0.35">
      <c r="AF4035"/>
      <c r="AG4035"/>
    </row>
    <row r="4036" spans="32:33" x14ac:dyDescent="0.35">
      <c r="AF4036"/>
      <c r="AG4036"/>
    </row>
    <row r="4037" spans="32:33" x14ac:dyDescent="0.35">
      <c r="AF4037"/>
      <c r="AG4037"/>
    </row>
    <row r="4038" spans="32:33" x14ac:dyDescent="0.35">
      <c r="AF4038"/>
      <c r="AG4038"/>
    </row>
    <row r="4039" spans="32:33" x14ac:dyDescent="0.35">
      <c r="AF4039"/>
      <c r="AG4039"/>
    </row>
    <row r="4040" spans="32:33" x14ac:dyDescent="0.35">
      <c r="AF4040"/>
      <c r="AG4040"/>
    </row>
    <row r="4041" spans="32:33" x14ac:dyDescent="0.35">
      <c r="AF4041"/>
      <c r="AG4041"/>
    </row>
    <row r="4042" spans="32:33" x14ac:dyDescent="0.35">
      <c r="AF4042"/>
      <c r="AG4042"/>
    </row>
    <row r="4043" spans="32:33" x14ac:dyDescent="0.35">
      <c r="AF4043"/>
      <c r="AG4043"/>
    </row>
    <row r="4044" spans="32:33" x14ac:dyDescent="0.35">
      <c r="AF4044"/>
      <c r="AG4044"/>
    </row>
    <row r="4045" spans="32:33" x14ac:dyDescent="0.35">
      <c r="AF4045"/>
      <c r="AG4045"/>
    </row>
    <row r="4046" spans="32:33" x14ac:dyDescent="0.35">
      <c r="AF4046"/>
      <c r="AG4046"/>
    </row>
    <row r="4047" spans="32:33" x14ac:dyDescent="0.35">
      <c r="AF4047"/>
      <c r="AG4047"/>
    </row>
    <row r="4048" spans="32:33" x14ac:dyDescent="0.35">
      <c r="AF4048"/>
      <c r="AG4048"/>
    </row>
    <row r="4049" spans="32:33" x14ac:dyDescent="0.35">
      <c r="AF4049"/>
      <c r="AG4049"/>
    </row>
    <row r="4050" spans="32:33" x14ac:dyDescent="0.35">
      <c r="AF4050"/>
      <c r="AG4050"/>
    </row>
    <row r="4051" spans="32:33" x14ac:dyDescent="0.35">
      <c r="AF4051"/>
      <c r="AG4051"/>
    </row>
    <row r="4052" spans="32:33" x14ac:dyDescent="0.35">
      <c r="AF4052"/>
      <c r="AG4052"/>
    </row>
    <row r="4053" spans="32:33" x14ac:dyDescent="0.35">
      <c r="AF4053"/>
      <c r="AG4053"/>
    </row>
    <row r="4054" spans="32:33" x14ac:dyDescent="0.35">
      <c r="AF4054"/>
      <c r="AG4054"/>
    </row>
    <row r="4055" spans="32:33" x14ac:dyDescent="0.35">
      <c r="AF4055"/>
      <c r="AG4055"/>
    </row>
    <row r="4056" spans="32:33" x14ac:dyDescent="0.35">
      <c r="AF4056"/>
      <c r="AG4056"/>
    </row>
    <row r="4057" spans="32:33" x14ac:dyDescent="0.35">
      <c r="AF4057"/>
      <c r="AG4057"/>
    </row>
    <row r="4058" spans="32:33" x14ac:dyDescent="0.35">
      <c r="AF4058"/>
      <c r="AG4058"/>
    </row>
    <row r="4059" spans="32:33" x14ac:dyDescent="0.35">
      <c r="AF4059"/>
      <c r="AG4059"/>
    </row>
    <row r="4060" spans="32:33" x14ac:dyDescent="0.35">
      <c r="AF4060"/>
      <c r="AG4060"/>
    </row>
    <row r="4061" spans="32:33" x14ac:dyDescent="0.35">
      <c r="AF4061"/>
      <c r="AG4061"/>
    </row>
    <row r="4062" spans="32:33" x14ac:dyDescent="0.35">
      <c r="AF4062"/>
      <c r="AG4062"/>
    </row>
    <row r="4063" spans="32:33" x14ac:dyDescent="0.35">
      <c r="AF4063"/>
      <c r="AG4063"/>
    </row>
    <row r="4064" spans="32:33" x14ac:dyDescent="0.35">
      <c r="AF4064"/>
      <c r="AG4064"/>
    </row>
    <row r="4065" spans="32:33" x14ac:dyDescent="0.35">
      <c r="AF4065"/>
      <c r="AG4065"/>
    </row>
    <row r="4066" spans="32:33" x14ac:dyDescent="0.35">
      <c r="AF4066"/>
      <c r="AG4066"/>
    </row>
    <row r="4067" spans="32:33" x14ac:dyDescent="0.35">
      <c r="AF4067"/>
      <c r="AG4067"/>
    </row>
    <row r="4068" spans="32:33" x14ac:dyDescent="0.35">
      <c r="AF4068"/>
      <c r="AG4068"/>
    </row>
    <row r="4069" spans="32:33" x14ac:dyDescent="0.35">
      <c r="AF4069"/>
      <c r="AG4069"/>
    </row>
    <row r="4070" spans="32:33" x14ac:dyDescent="0.35">
      <c r="AF4070"/>
      <c r="AG4070"/>
    </row>
    <row r="4071" spans="32:33" x14ac:dyDescent="0.35">
      <c r="AF4071"/>
      <c r="AG4071"/>
    </row>
    <row r="4072" spans="32:33" x14ac:dyDescent="0.35">
      <c r="AF4072"/>
      <c r="AG4072"/>
    </row>
    <row r="4073" spans="32:33" x14ac:dyDescent="0.35">
      <c r="AF4073"/>
      <c r="AG4073"/>
    </row>
    <row r="4074" spans="32:33" x14ac:dyDescent="0.35">
      <c r="AF4074"/>
      <c r="AG4074"/>
    </row>
    <row r="4075" spans="32:33" x14ac:dyDescent="0.35">
      <c r="AF4075"/>
      <c r="AG4075"/>
    </row>
    <row r="4076" spans="32:33" x14ac:dyDescent="0.35">
      <c r="AF4076"/>
      <c r="AG4076"/>
    </row>
    <row r="4077" spans="32:33" x14ac:dyDescent="0.35">
      <c r="AF4077"/>
      <c r="AG4077"/>
    </row>
    <row r="4078" spans="32:33" x14ac:dyDescent="0.35">
      <c r="AF4078"/>
      <c r="AG4078"/>
    </row>
    <row r="4079" spans="32:33" x14ac:dyDescent="0.35">
      <c r="AF4079"/>
      <c r="AG4079"/>
    </row>
    <row r="4080" spans="32:33" x14ac:dyDescent="0.35">
      <c r="AF4080"/>
      <c r="AG4080"/>
    </row>
    <row r="4081" spans="32:33" x14ac:dyDescent="0.35">
      <c r="AF4081"/>
      <c r="AG4081"/>
    </row>
    <row r="4082" spans="32:33" x14ac:dyDescent="0.35">
      <c r="AF4082"/>
      <c r="AG4082"/>
    </row>
    <row r="4083" spans="32:33" x14ac:dyDescent="0.35">
      <c r="AF4083"/>
      <c r="AG4083"/>
    </row>
    <row r="4084" spans="32:33" x14ac:dyDescent="0.35">
      <c r="AF4084"/>
      <c r="AG4084"/>
    </row>
    <row r="4085" spans="32:33" x14ac:dyDescent="0.35">
      <c r="AF4085"/>
      <c r="AG4085"/>
    </row>
    <row r="4086" spans="32:33" x14ac:dyDescent="0.35">
      <c r="AF4086"/>
      <c r="AG4086"/>
    </row>
    <row r="4087" spans="32:33" x14ac:dyDescent="0.35">
      <c r="AF4087"/>
      <c r="AG4087"/>
    </row>
    <row r="4088" spans="32:33" x14ac:dyDescent="0.35">
      <c r="AF4088"/>
      <c r="AG4088"/>
    </row>
    <row r="4089" spans="32:33" x14ac:dyDescent="0.35">
      <c r="AF4089"/>
      <c r="AG4089"/>
    </row>
    <row r="4090" spans="32:33" x14ac:dyDescent="0.35">
      <c r="AF4090"/>
      <c r="AG4090"/>
    </row>
    <row r="4091" spans="32:33" x14ac:dyDescent="0.35">
      <c r="AF4091"/>
      <c r="AG4091"/>
    </row>
    <row r="4092" spans="32:33" x14ac:dyDescent="0.35">
      <c r="AF4092"/>
      <c r="AG4092"/>
    </row>
    <row r="4093" spans="32:33" x14ac:dyDescent="0.35">
      <c r="AF4093"/>
      <c r="AG4093"/>
    </row>
    <row r="4094" spans="32:33" x14ac:dyDescent="0.35">
      <c r="AF4094"/>
      <c r="AG4094"/>
    </row>
    <row r="4095" spans="32:33" x14ac:dyDescent="0.35">
      <c r="AF4095"/>
      <c r="AG4095"/>
    </row>
    <row r="4096" spans="32:33" x14ac:dyDescent="0.35">
      <c r="AF4096"/>
      <c r="AG4096"/>
    </row>
    <row r="4097" spans="32:33" x14ac:dyDescent="0.35">
      <c r="AF4097"/>
      <c r="AG4097"/>
    </row>
    <row r="4098" spans="32:33" x14ac:dyDescent="0.35">
      <c r="AF4098"/>
      <c r="AG4098"/>
    </row>
    <row r="4099" spans="32:33" x14ac:dyDescent="0.35">
      <c r="AF4099"/>
      <c r="AG4099"/>
    </row>
    <row r="4100" spans="32:33" x14ac:dyDescent="0.35">
      <c r="AF4100"/>
      <c r="AG4100"/>
    </row>
    <row r="4101" spans="32:33" x14ac:dyDescent="0.35">
      <c r="AF4101"/>
      <c r="AG4101"/>
    </row>
    <row r="4102" spans="32:33" x14ac:dyDescent="0.35">
      <c r="AF4102"/>
      <c r="AG4102"/>
    </row>
    <row r="4103" spans="32:33" x14ac:dyDescent="0.35">
      <c r="AF4103"/>
      <c r="AG4103"/>
    </row>
    <row r="4104" spans="32:33" x14ac:dyDescent="0.35">
      <c r="AF4104"/>
      <c r="AG4104"/>
    </row>
    <row r="4105" spans="32:33" x14ac:dyDescent="0.35">
      <c r="AF4105"/>
      <c r="AG4105"/>
    </row>
    <row r="4106" spans="32:33" x14ac:dyDescent="0.35">
      <c r="AF4106"/>
      <c r="AG4106"/>
    </row>
    <row r="4107" spans="32:33" x14ac:dyDescent="0.35">
      <c r="AF4107"/>
      <c r="AG4107"/>
    </row>
    <row r="4108" spans="32:33" x14ac:dyDescent="0.35">
      <c r="AF4108"/>
      <c r="AG4108"/>
    </row>
    <row r="4109" spans="32:33" x14ac:dyDescent="0.35">
      <c r="AF4109"/>
      <c r="AG4109"/>
    </row>
    <row r="4110" spans="32:33" x14ac:dyDescent="0.35">
      <c r="AF4110"/>
      <c r="AG4110"/>
    </row>
    <row r="4111" spans="32:33" x14ac:dyDescent="0.35">
      <c r="AF4111"/>
      <c r="AG4111"/>
    </row>
    <row r="4112" spans="32:33" x14ac:dyDescent="0.35">
      <c r="AF4112"/>
      <c r="AG4112"/>
    </row>
    <row r="4113" spans="32:33" x14ac:dyDescent="0.35">
      <c r="AF4113"/>
      <c r="AG4113"/>
    </row>
    <row r="4114" spans="32:33" x14ac:dyDescent="0.35">
      <c r="AF4114"/>
      <c r="AG4114"/>
    </row>
    <row r="4115" spans="32:33" x14ac:dyDescent="0.35">
      <c r="AF4115"/>
      <c r="AG4115"/>
    </row>
    <row r="4116" spans="32:33" x14ac:dyDescent="0.35">
      <c r="AF4116"/>
      <c r="AG4116"/>
    </row>
    <row r="4117" spans="32:33" x14ac:dyDescent="0.35">
      <c r="AF4117"/>
      <c r="AG4117"/>
    </row>
    <row r="4118" spans="32:33" x14ac:dyDescent="0.35">
      <c r="AF4118"/>
      <c r="AG4118"/>
    </row>
    <row r="4119" spans="32:33" x14ac:dyDescent="0.35">
      <c r="AF4119"/>
      <c r="AG4119"/>
    </row>
    <row r="4120" spans="32:33" x14ac:dyDescent="0.35">
      <c r="AF4120"/>
      <c r="AG4120"/>
    </row>
    <row r="4121" spans="32:33" x14ac:dyDescent="0.35">
      <c r="AF4121"/>
      <c r="AG4121"/>
    </row>
    <row r="4122" spans="32:33" x14ac:dyDescent="0.35">
      <c r="AF4122"/>
      <c r="AG4122"/>
    </row>
    <row r="4123" spans="32:33" x14ac:dyDescent="0.35">
      <c r="AF4123"/>
      <c r="AG4123"/>
    </row>
    <row r="4124" spans="32:33" x14ac:dyDescent="0.35">
      <c r="AF4124"/>
      <c r="AG4124"/>
    </row>
    <row r="4125" spans="32:33" x14ac:dyDescent="0.35">
      <c r="AF4125"/>
      <c r="AG4125"/>
    </row>
    <row r="4126" spans="32:33" x14ac:dyDescent="0.35">
      <c r="AF4126"/>
      <c r="AG4126"/>
    </row>
    <row r="4127" spans="32:33" x14ac:dyDescent="0.35">
      <c r="AF4127"/>
      <c r="AG4127"/>
    </row>
    <row r="4128" spans="32:33" x14ac:dyDescent="0.35">
      <c r="AF4128"/>
      <c r="AG4128"/>
    </row>
    <row r="4129" spans="32:33" x14ac:dyDescent="0.35">
      <c r="AF4129"/>
      <c r="AG4129"/>
    </row>
    <row r="4130" spans="32:33" x14ac:dyDescent="0.35">
      <c r="AF4130"/>
      <c r="AG4130"/>
    </row>
    <row r="4131" spans="32:33" x14ac:dyDescent="0.35">
      <c r="AF4131"/>
      <c r="AG4131"/>
    </row>
    <row r="4132" spans="32:33" x14ac:dyDescent="0.35">
      <c r="AF4132"/>
      <c r="AG4132"/>
    </row>
    <row r="4133" spans="32:33" x14ac:dyDescent="0.35">
      <c r="AF4133"/>
      <c r="AG4133"/>
    </row>
    <row r="4134" spans="32:33" x14ac:dyDescent="0.35">
      <c r="AF4134"/>
      <c r="AG4134"/>
    </row>
    <row r="4135" spans="32:33" x14ac:dyDescent="0.35">
      <c r="AF4135"/>
      <c r="AG4135"/>
    </row>
    <row r="4136" spans="32:33" x14ac:dyDescent="0.35">
      <c r="AF4136"/>
      <c r="AG4136"/>
    </row>
    <row r="4137" spans="32:33" x14ac:dyDescent="0.35">
      <c r="AF4137"/>
      <c r="AG4137"/>
    </row>
    <row r="4138" spans="32:33" x14ac:dyDescent="0.35">
      <c r="AF4138"/>
      <c r="AG4138"/>
    </row>
    <row r="4139" spans="32:33" x14ac:dyDescent="0.35">
      <c r="AF4139"/>
      <c r="AG4139"/>
    </row>
    <row r="4140" spans="32:33" x14ac:dyDescent="0.35">
      <c r="AF4140"/>
      <c r="AG4140"/>
    </row>
    <row r="4141" spans="32:33" x14ac:dyDescent="0.35">
      <c r="AF4141"/>
      <c r="AG4141"/>
    </row>
    <row r="4142" spans="32:33" x14ac:dyDescent="0.35">
      <c r="AF4142"/>
      <c r="AG4142"/>
    </row>
    <row r="4143" spans="32:33" x14ac:dyDescent="0.35">
      <c r="AF4143"/>
      <c r="AG4143"/>
    </row>
    <row r="4144" spans="32:33" x14ac:dyDescent="0.35">
      <c r="AF4144"/>
      <c r="AG4144"/>
    </row>
    <row r="4145" spans="32:33" x14ac:dyDescent="0.35">
      <c r="AF4145"/>
      <c r="AG4145"/>
    </row>
    <row r="4146" spans="32:33" x14ac:dyDescent="0.35">
      <c r="AF4146"/>
      <c r="AG4146"/>
    </row>
    <row r="4147" spans="32:33" x14ac:dyDescent="0.35">
      <c r="AF4147"/>
      <c r="AG4147"/>
    </row>
    <row r="4148" spans="32:33" x14ac:dyDescent="0.35">
      <c r="AF4148"/>
      <c r="AG4148"/>
    </row>
    <row r="4149" spans="32:33" x14ac:dyDescent="0.35">
      <c r="AF4149"/>
      <c r="AG4149"/>
    </row>
    <row r="4150" spans="32:33" x14ac:dyDescent="0.35">
      <c r="AF4150"/>
      <c r="AG4150"/>
    </row>
    <row r="4151" spans="32:33" x14ac:dyDescent="0.35">
      <c r="AF4151"/>
      <c r="AG4151"/>
    </row>
    <row r="4152" spans="32:33" x14ac:dyDescent="0.35">
      <c r="AF4152"/>
      <c r="AG4152"/>
    </row>
    <row r="4153" spans="32:33" x14ac:dyDescent="0.35">
      <c r="AF4153"/>
      <c r="AG4153"/>
    </row>
    <row r="4154" spans="32:33" x14ac:dyDescent="0.35">
      <c r="AF4154"/>
      <c r="AG4154"/>
    </row>
    <row r="4155" spans="32:33" x14ac:dyDescent="0.35">
      <c r="AF4155"/>
      <c r="AG4155"/>
    </row>
    <row r="4156" spans="32:33" x14ac:dyDescent="0.35">
      <c r="AF4156"/>
      <c r="AG4156"/>
    </row>
    <row r="4157" spans="32:33" x14ac:dyDescent="0.35">
      <c r="AF4157"/>
      <c r="AG4157"/>
    </row>
    <row r="4158" spans="32:33" x14ac:dyDescent="0.35">
      <c r="AF4158"/>
      <c r="AG4158"/>
    </row>
    <row r="4159" spans="32:33" x14ac:dyDescent="0.35">
      <c r="AF4159"/>
      <c r="AG4159"/>
    </row>
    <row r="4160" spans="32:33" x14ac:dyDescent="0.35">
      <c r="AF4160"/>
      <c r="AG4160"/>
    </row>
    <row r="4161" spans="32:33" x14ac:dyDescent="0.35">
      <c r="AF4161"/>
      <c r="AG4161"/>
    </row>
    <row r="4162" spans="32:33" x14ac:dyDescent="0.35">
      <c r="AF4162"/>
      <c r="AG4162"/>
    </row>
    <row r="4163" spans="32:33" x14ac:dyDescent="0.35">
      <c r="AF4163"/>
      <c r="AG4163"/>
    </row>
    <row r="4164" spans="32:33" x14ac:dyDescent="0.35">
      <c r="AF4164"/>
      <c r="AG4164"/>
    </row>
    <row r="4165" spans="32:33" x14ac:dyDescent="0.35">
      <c r="AF4165"/>
      <c r="AG4165"/>
    </row>
    <row r="4166" spans="32:33" x14ac:dyDescent="0.35">
      <c r="AF4166"/>
      <c r="AG4166"/>
    </row>
    <row r="4167" spans="32:33" x14ac:dyDescent="0.35">
      <c r="AF4167"/>
      <c r="AG4167"/>
    </row>
    <row r="4168" spans="32:33" x14ac:dyDescent="0.35">
      <c r="AF4168"/>
      <c r="AG4168"/>
    </row>
    <row r="4169" spans="32:33" x14ac:dyDescent="0.35">
      <c r="AF4169"/>
      <c r="AG4169"/>
    </row>
    <row r="4170" spans="32:33" x14ac:dyDescent="0.35">
      <c r="AF4170"/>
      <c r="AG4170"/>
    </row>
    <row r="4171" spans="32:33" x14ac:dyDescent="0.35">
      <c r="AF4171"/>
      <c r="AG4171"/>
    </row>
    <row r="4172" spans="32:33" x14ac:dyDescent="0.35">
      <c r="AF4172"/>
      <c r="AG4172"/>
    </row>
    <row r="4173" spans="32:33" x14ac:dyDescent="0.35">
      <c r="AF4173"/>
      <c r="AG4173"/>
    </row>
    <row r="4174" spans="32:33" x14ac:dyDescent="0.35">
      <c r="AF4174"/>
      <c r="AG4174"/>
    </row>
    <row r="4175" spans="32:33" x14ac:dyDescent="0.35">
      <c r="AF4175"/>
      <c r="AG4175"/>
    </row>
    <row r="4176" spans="32:33" x14ac:dyDescent="0.35">
      <c r="AF4176"/>
      <c r="AG4176"/>
    </row>
    <row r="4177" spans="32:33" x14ac:dyDescent="0.35">
      <c r="AF4177"/>
      <c r="AG4177"/>
    </row>
    <row r="4178" spans="32:33" x14ac:dyDescent="0.35">
      <c r="AF4178"/>
      <c r="AG4178"/>
    </row>
    <row r="4179" spans="32:33" x14ac:dyDescent="0.35">
      <c r="AF4179"/>
      <c r="AG4179"/>
    </row>
    <row r="4180" spans="32:33" x14ac:dyDescent="0.35">
      <c r="AF4180"/>
      <c r="AG4180"/>
    </row>
    <row r="4181" spans="32:33" x14ac:dyDescent="0.35">
      <c r="AF4181"/>
      <c r="AG4181"/>
    </row>
    <row r="4182" spans="32:33" x14ac:dyDescent="0.35">
      <c r="AF4182"/>
      <c r="AG4182"/>
    </row>
    <row r="4183" spans="32:33" x14ac:dyDescent="0.35">
      <c r="AF4183"/>
      <c r="AG4183"/>
    </row>
    <row r="4184" spans="32:33" x14ac:dyDescent="0.35">
      <c r="AF4184"/>
      <c r="AG4184"/>
    </row>
    <row r="4185" spans="32:33" x14ac:dyDescent="0.35">
      <c r="AF4185"/>
      <c r="AG4185"/>
    </row>
    <row r="4186" spans="32:33" x14ac:dyDescent="0.35">
      <c r="AF4186"/>
      <c r="AG4186"/>
    </row>
    <row r="4187" spans="32:33" x14ac:dyDescent="0.35">
      <c r="AF4187"/>
      <c r="AG4187"/>
    </row>
    <row r="4188" spans="32:33" x14ac:dyDescent="0.35">
      <c r="AF4188"/>
      <c r="AG4188"/>
    </row>
    <row r="4189" spans="32:33" x14ac:dyDescent="0.35">
      <c r="AF4189"/>
      <c r="AG4189"/>
    </row>
    <row r="4190" spans="32:33" x14ac:dyDescent="0.35">
      <c r="AF4190"/>
      <c r="AG4190"/>
    </row>
    <row r="4191" spans="32:33" x14ac:dyDescent="0.35">
      <c r="AF4191"/>
      <c r="AG4191"/>
    </row>
    <row r="4192" spans="32:33" x14ac:dyDescent="0.35">
      <c r="AF4192"/>
      <c r="AG4192"/>
    </row>
    <row r="4193" spans="32:33" x14ac:dyDescent="0.35">
      <c r="AF4193"/>
      <c r="AG4193"/>
    </row>
    <row r="4194" spans="32:33" x14ac:dyDescent="0.35">
      <c r="AF4194"/>
      <c r="AG4194"/>
    </row>
    <row r="4195" spans="32:33" x14ac:dyDescent="0.35">
      <c r="AF4195"/>
      <c r="AG4195"/>
    </row>
    <row r="4196" spans="32:33" x14ac:dyDescent="0.35">
      <c r="AF4196"/>
      <c r="AG4196"/>
    </row>
    <row r="4197" spans="32:33" x14ac:dyDescent="0.35">
      <c r="AF4197"/>
      <c r="AG4197"/>
    </row>
    <row r="4198" spans="32:33" x14ac:dyDescent="0.35">
      <c r="AF4198"/>
      <c r="AG4198"/>
    </row>
    <row r="4199" spans="32:33" x14ac:dyDescent="0.35">
      <c r="AF4199"/>
      <c r="AG4199"/>
    </row>
    <row r="4200" spans="32:33" x14ac:dyDescent="0.35">
      <c r="AF4200"/>
      <c r="AG4200"/>
    </row>
    <row r="4201" spans="32:33" x14ac:dyDescent="0.35">
      <c r="AF4201"/>
      <c r="AG4201"/>
    </row>
    <row r="4202" spans="32:33" x14ac:dyDescent="0.35">
      <c r="AF4202"/>
      <c r="AG4202"/>
    </row>
    <row r="4203" spans="32:33" x14ac:dyDescent="0.35">
      <c r="AF4203"/>
      <c r="AG4203"/>
    </row>
    <row r="4204" spans="32:33" x14ac:dyDescent="0.35">
      <c r="AF4204"/>
      <c r="AG4204"/>
    </row>
    <row r="4205" spans="32:33" x14ac:dyDescent="0.35">
      <c r="AF4205"/>
      <c r="AG4205"/>
    </row>
    <row r="4206" spans="32:33" x14ac:dyDescent="0.35">
      <c r="AF4206"/>
      <c r="AG4206"/>
    </row>
    <row r="4207" spans="32:33" x14ac:dyDescent="0.35">
      <c r="AF4207"/>
      <c r="AG4207"/>
    </row>
    <row r="4208" spans="32:33" x14ac:dyDescent="0.35">
      <c r="AF4208"/>
      <c r="AG4208"/>
    </row>
    <row r="4209" spans="32:33" x14ac:dyDescent="0.35">
      <c r="AF4209"/>
      <c r="AG4209"/>
    </row>
    <row r="4210" spans="32:33" x14ac:dyDescent="0.35">
      <c r="AF4210"/>
      <c r="AG4210"/>
    </row>
    <row r="4211" spans="32:33" x14ac:dyDescent="0.35">
      <c r="AF4211"/>
      <c r="AG4211"/>
    </row>
    <row r="4212" spans="32:33" x14ac:dyDescent="0.35">
      <c r="AF4212"/>
      <c r="AG4212"/>
    </row>
    <row r="4213" spans="32:33" x14ac:dyDescent="0.35">
      <c r="AF4213"/>
      <c r="AG4213"/>
    </row>
    <row r="4214" spans="32:33" x14ac:dyDescent="0.35">
      <c r="AF4214"/>
      <c r="AG4214"/>
    </row>
    <row r="4215" spans="32:33" x14ac:dyDescent="0.35">
      <c r="AF4215"/>
      <c r="AG4215"/>
    </row>
    <row r="4216" spans="32:33" x14ac:dyDescent="0.35">
      <c r="AF4216"/>
      <c r="AG4216"/>
    </row>
    <row r="4217" spans="32:33" x14ac:dyDescent="0.35">
      <c r="AF4217"/>
      <c r="AG4217"/>
    </row>
    <row r="4218" spans="32:33" x14ac:dyDescent="0.35">
      <c r="AF4218"/>
      <c r="AG4218"/>
    </row>
    <row r="4219" spans="32:33" x14ac:dyDescent="0.35">
      <c r="AF4219"/>
      <c r="AG4219"/>
    </row>
    <row r="4220" spans="32:33" x14ac:dyDescent="0.35">
      <c r="AF4220"/>
      <c r="AG4220"/>
    </row>
    <row r="4221" spans="32:33" x14ac:dyDescent="0.35">
      <c r="AF4221"/>
      <c r="AG4221"/>
    </row>
    <row r="4222" spans="32:33" x14ac:dyDescent="0.35">
      <c r="AF4222"/>
      <c r="AG4222"/>
    </row>
    <row r="4223" spans="32:33" x14ac:dyDescent="0.35">
      <c r="AF4223"/>
      <c r="AG4223"/>
    </row>
    <row r="4224" spans="32:33" x14ac:dyDescent="0.35">
      <c r="AF4224"/>
      <c r="AG4224"/>
    </row>
    <row r="4225" spans="32:33" x14ac:dyDescent="0.35">
      <c r="AF4225"/>
      <c r="AG4225"/>
    </row>
    <row r="4226" spans="32:33" x14ac:dyDescent="0.35">
      <c r="AF4226"/>
      <c r="AG4226"/>
    </row>
    <row r="4227" spans="32:33" x14ac:dyDescent="0.35">
      <c r="AF4227"/>
      <c r="AG4227"/>
    </row>
    <row r="4228" spans="32:33" x14ac:dyDescent="0.35">
      <c r="AF4228"/>
      <c r="AG4228"/>
    </row>
    <row r="4229" spans="32:33" x14ac:dyDescent="0.35">
      <c r="AF4229"/>
      <c r="AG4229"/>
    </row>
    <row r="4230" spans="32:33" x14ac:dyDescent="0.35">
      <c r="AF4230"/>
      <c r="AG4230"/>
    </row>
    <row r="4231" spans="32:33" x14ac:dyDescent="0.35">
      <c r="AF4231"/>
      <c r="AG4231"/>
    </row>
    <row r="4232" spans="32:33" x14ac:dyDescent="0.35">
      <c r="AF4232"/>
      <c r="AG4232"/>
    </row>
    <row r="4233" spans="32:33" x14ac:dyDescent="0.35">
      <c r="AF4233"/>
      <c r="AG4233"/>
    </row>
    <row r="4234" spans="32:33" x14ac:dyDescent="0.35">
      <c r="AF4234"/>
      <c r="AG4234"/>
    </row>
    <row r="4235" spans="32:33" x14ac:dyDescent="0.35">
      <c r="AF4235"/>
      <c r="AG4235"/>
    </row>
    <row r="4236" spans="32:33" x14ac:dyDescent="0.35">
      <c r="AF4236"/>
      <c r="AG4236"/>
    </row>
    <row r="4237" spans="32:33" x14ac:dyDescent="0.35">
      <c r="AF4237"/>
      <c r="AG4237"/>
    </row>
    <row r="4238" spans="32:33" x14ac:dyDescent="0.35">
      <c r="AF4238"/>
      <c r="AG4238"/>
    </row>
    <row r="4239" spans="32:33" x14ac:dyDescent="0.35">
      <c r="AF4239"/>
      <c r="AG4239"/>
    </row>
    <row r="4240" spans="32:33" x14ac:dyDescent="0.35">
      <c r="AF4240"/>
      <c r="AG4240"/>
    </row>
    <row r="4241" spans="32:33" x14ac:dyDescent="0.35">
      <c r="AF4241"/>
      <c r="AG4241"/>
    </row>
    <row r="4242" spans="32:33" x14ac:dyDescent="0.35">
      <c r="AF4242"/>
      <c r="AG4242"/>
    </row>
    <row r="4243" spans="32:33" x14ac:dyDescent="0.35">
      <c r="AF4243"/>
      <c r="AG4243"/>
    </row>
    <row r="4244" spans="32:33" x14ac:dyDescent="0.35">
      <c r="AF4244"/>
      <c r="AG4244"/>
    </row>
    <row r="4245" spans="32:33" x14ac:dyDescent="0.35">
      <c r="AF4245"/>
      <c r="AG4245"/>
    </row>
    <row r="4246" spans="32:33" x14ac:dyDescent="0.35">
      <c r="AF4246"/>
      <c r="AG4246"/>
    </row>
    <row r="4247" spans="32:33" x14ac:dyDescent="0.35">
      <c r="AF4247"/>
      <c r="AG4247"/>
    </row>
    <row r="4248" spans="32:33" x14ac:dyDescent="0.35">
      <c r="AF4248"/>
      <c r="AG4248"/>
    </row>
    <row r="4249" spans="32:33" x14ac:dyDescent="0.35">
      <c r="AF4249"/>
      <c r="AG4249"/>
    </row>
    <row r="4250" spans="32:33" x14ac:dyDescent="0.35">
      <c r="AF4250"/>
      <c r="AG4250"/>
    </row>
    <row r="4251" spans="32:33" x14ac:dyDescent="0.35">
      <c r="AF4251"/>
      <c r="AG4251"/>
    </row>
    <row r="4252" spans="32:33" x14ac:dyDescent="0.35">
      <c r="AF4252"/>
      <c r="AG4252"/>
    </row>
    <row r="4253" spans="32:33" x14ac:dyDescent="0.35">
      <c r="AF4253"/>
      <c r="AG4253"/>
    </row>
    <row r="4254" spans="32:33" x14ac:dyDescent="0.35">
      <c r="AF4254"/>
      <c r="AG4254"/>
    </row>
    <row r="4255" spans="32:33" x14ac:dyDescent="0.35">
      <c r="AF4255"/>
      <c r="AG4255"/>
    </row>
    <row r="4256" spans="32:33" x14ac:dyDescent="0.35">
      <c r="AF4256"/>
      <c r="AG4256"/>
    </row>
    <row r="4257" spans="32:33" x14ac:dyDescent="0.35">
      <c r="AF4257"/>
      <c r="AG4257"/>
    </row>
    <row r="4258" spans="32:33" x14ac:dyDescent="0.35">
      <c r="AF4258"/>
      <c r="AG4258"/>
    </row>
    <row r="4259" spans="32:33" x14ac:dyDescent="0.35">
      <c r="AF4259"/>
      <c r="AG4259"/>
    </row>
    <row r="4260" spans="32:33" x14ac:dyDescent="0.35">
      <c r="AF4260"/>
      <c r="AG4260"/>
    </row>
    <row r="4261" spans="32:33" x14ac:dyDescent="0.35">
      <c r="AF4261"/>
      <c r="AG4261"/>
    </row>
    <row r="4262" spans="32:33" x14ac:dyDescent="0.35">
      <c r="AF4262"/>
      <c r="AG4262"/>
    </row>
    <row r="4263" spans="32:33" x14ac:dyDescent="0.35">
      <c r="AF4263"/>
      <c r="AG4263"/>
    </row>
    <row r="4264" spans="32:33" x14ac:dyDescent="0.35">
      <c r="AF4264"/>
      <c r="AG4264"/>
    </row>
    <row r="4265" spans="32:33" x14ac:dyDescent="0.35">
      <c r="AF4265"/>
      <c r="AG4265"/>
    </row>
    <row r="4266" spans="32:33" x14ac:dyDescent="0.35">
      <c r="AF4266"/>
      <c r="AG4266"/>
    </row>
    <row r="4267" spans="32:33" x14ac:dyDescent="0.35">
      <c r="AF4267"/>
      <c r="AG4267"/>
    </row>
    <row r="4268" spans="32:33" x14ac:dyDescent="0.35">
      <c r="AF4268"/>
      <c r="AG4268"/>
    </row>
    <row r="4269" spans="32:33" x14ac:dyDescent="0.35">
      <c r="AF4269"/>
      <c r="AG4269"/>
    </row>
    <row r="4270" spans="32:33" x14ac:dyDescent="0.35">
      <c r="AF4270"/>
      <c r="AG4270"/>
    </row>
    <row r="4271" spans="32:33" x14ac:dyDescent="0.35">
      <c r="AF4271"/>
      <c r="AG4271"/>
    </row>
    <row r="4272" spans="32:33" x14ac:dyDescent="0.35">
      <c r="AF4272"/>
      <c r="AG4272"/>
    </row>
    <row r="4273" spans="32:33" x14ac:dyDescent="0.35">
      <c r="AF4273"/>
      <c r="AG4273"/>
    </row>
    <row r="4274" spans="32:33" x14ac:dyDescent="0.35">
      <c r="AF4274"/>
      <c r="AG4274"/>
    </row>
    <row r="4275" spans="32:33" x14ac:dyDescent="0.35">
      <c r="AF4275"/>
      <c r="AG4275"/>
    </row>
    <row r="4276" spans="32:33" x14ac:dyDescent="0.35">
      <c r="AF4276"/>
      <c r="AG4276"/>
    </row>
    <row r="4277" spans="32:33" x14ac:dyDescent="0.35">
      <c r="AF4277"/>
      <c r="AG4277"/>
    </row>
    <row r="4278" spans="32:33" x14ac:dyDescent="0.35">
      <c r="AF4278"/>
      <c r="AG4278"/>
    </row>
    <row r="4279" spans="32:33" x14ac:dyDescent="0.35">
      <c r="AF4279"/>
      <c r="AG4279"/>
    </row>
    <row r="4280" spans="32:33" x14ac:dyDescent="0.35">
      <c r="AF4280"/>
      <c r="AG4280"/>
    </row>
    <row r="4281" spans="32:33" x14ac:dyDescent="0.35">
      <c r="AF4281"/>
      <c r="AG4281"/>
    </row>
    <row r="4282" spans="32:33" x14ac:dyDescent="0.35">
      <c r="AF4282"/>
      <c r="AG4282"/>
    </row>
    <row r="4283" spans="32:33" x14ac:dyDescent="0.35">
      <c r="AF4283"/>
      <c r="AG4283"/>
    </row>
    <row r="4284" spans="32:33" x14ac:dyDescent="0.35">
      <c r="AF4284"/>
      <c r="AG4284"/>
    </row>
    <row r="4285" spans="32:33" x14ac:dyDescent="0.35">
      <c r="AF4285"/>
      <c r="AG4285"/>
    </row>
    <row r="4286" spans="32:33" x14ac:dyDescent="0.35">
      <c r="AF4286"/>
      <c r="AG4286"/>
    </row>
    <row r="4287" spans="32:33" x14ac:dyDescent="0.35">
      <c r="AF4287"/>
      <c r="AG4287"/>
    </row>
    <row r="4288" spans="32:33" x14ac:dyDescent="0.35">
      <c r="AF4288"/>
      <c r="AG4288"/>
    </row>
    <row r="4289" spans="32:33" x14ac:dyDescent="0.35">
      <c r="AF4289"/>
      <c r="AG4289"/>
    </row>
    <row r="4290" spans="32:33" x14ac:dyDescent="0.35">
      <c r="AF4290"/>
      <c r="AG4290"/>
    </row>
    <row r="4291" spans="32:33" x14ac:dyDescent="0.35">
      <c r="AF4291"/>
      <c r="AG4291"/>
    </row>
    <row r="4292" spans="32:33" x14ac:dyDescent="0.35">
      <c r="AF4292"/>
      <c r="AG4292"/>
    </row>
    <row r="4293" spans="32:33" x14ac:dyDescent="0.35">
      <c r="AF4293"/>
      <c r="AG4293"/>
    </row>
    <row r="4294" spans="32:33" x14ac:dyDescent="0.35">
      <c r="AF4294"/>
      <c r="AG4294"/>
    </row>
    <row r="4295" spans="32:33" x14ac:dyDescent="0.35">
      <c r="AF4295"/>
      <c r="AG4295"/>
    </row>
    <row r="4296" spans="32:33" x14ac:dyDescent="0.35">
      <c r="AF4296"/>
      <c r="AG4296"/>
    </row>
    <row r="4297" spans="32:33" x14ac:dyDescent="0.35">
      <c r="AF4297"/>
      <c r="AG4297"/>
    </row>
    <row r="4298" spans="32:33" x14ac:dyDescent="0.35">
      <c r="AF4298"/>
      <c r="AG4298"/>
    </row>
    <row r="4299" spans="32:33" x14ac:dyDescent="0.35">
      <c r="AF4299"/>
      <c r="AG4299"/>
    </row>
    <row r="4300" spans="32:33" x14ac:dyDescent="0.35">
      <c r="AF4300"/>
      <c r="AG4300"/>
    </row>
    <row r="4301" spans="32:33" x14ac:dyDescent="0.35">
      <c r="AF4301"/>
      <c r="AG4301"/>
    </row>
    <row r="4302" spans="32:33" x14ac:dyDescent="0.35">
      <c r="AF4302"/>
      <c r="AG4302"/>
    </row>
    <row r="4303" spans="32:33" x14ac:dyDescent="0.35">
      <c r="AF4303"/>
      <c r="AG4303"/>
    </row>
    <row r="4304" spans="32:33" x14ac:dyDescent="0.35">
      <c r="AF4304"/>
      <c r="AG4304"/>
    </row>
    <row r="4305" spans="32:33" x14ac:dyDescent="0.35">
      <c r="AF4305"/>
      <c r="AG4305"/>
    </row>
    <row r="4306" spans="32:33" x14ac:dyDescent="0.35">
      <c r="AF4306"/>
      <c r="AG4306"/>
    </row>
    <row r="4307" spans="32:33" x14ac:dyDescent="0.35">
      <c r="AF4307"/>
      <c r="AG4307"/>
    </row>
    <row r="4308" spans="32:33" x14ac:dyDescent="0.35">
      <c r="AF4308"/>
      <c r="AG4308"/>
    </row>
    <row r="4309" spans="32:33" x14ac:dyDescent="0.35">
      <c r="AF4309"/>
      <c r="AG4309"/>
    </row>
    <row r="4310" spans="32:33" x14ac:dyDescent="0.35">
      <c r="AF4310"/>
      <c r="AG4310"/>
    </row>
    <row r="4311" spans="32:33" x14ac:dyDescent="0.35">
      <c r="AF4311"/>
      <c r="AG4311"/>
    </row>
    <row r="4312" spans="32:33" x14ac:dyDescent="0.35">
      <c r="AF4312"/>
      <c r="AG4312"/>
    </row>
    <row r="4313" spans="32:33" x14ac:dyDescent="0.35">
      <c r="AF4313"/>
      <c r="AG4313"/>
    </row>
    <row r="4314" spans="32:33" x14ac:dyDescent="0.35">
      <c r="AF4314"/>
      <c r="AG4314"/>
    </row>
    <row r="4315" spans="32:33" x14ac:dyDescent="0.35">
      <c r="AF4315"/>
      <c r="AG4315"/>
    </row>
    <row r="4316" spans="32:33" x14ac:dyDescent="0.35">
      <c r="AF4316"/>
      <c r="AG4316"/>
    </row>
    <row r="4317" spans="32:33" x14ac:dyDescent="0.35">
      <c r="AF4317"/>
      <c r="AG4317"/>
    </row>
    <row r="4318" spans="32:33" x14ac:dyDescent="0.35">
      <c r="AF4318"/>
      <c r="AG4318"/>
    </row>
    <row r="4319" spans="32:33" x14ac:dyDescent="0.35">
      <c r="AF4319"/>
      <c r="AG4319"/>
    </row>
    <row r="4320" spans="32:33" x14ac:dyDescent="0.35">
      <c r="AF4320"/>
      <c r="AG4320"/>
    </row>
    <row r="4321" spans="32:33" x14ac:dyDescent="0.35">
      <c r="AF4321"/>
      <c r="AG4321"/>
    </row>
    <row r="4322" spans="32:33" x14ac:dyDescent="0.35">
      <c r="AF4322"/>
      <c r="AG4322"/>
    </row>
    <row r="4323" spans="32:33" x14ac:dyDescent="0.35">
      <c r="AF4323"/>
      <c r="AG4323"/>
    </row>
    <row r="4324" spans="32:33" x14ac:dyDescent="0.35">
      <c r="AF4324"/>
      <c r="AG4324"/>
    </row>
    <row r="4325" spans="32:33" x14ac:dyDescent="0.35">
      <c r="AF4325"/>
      <c r="AG4325"/>
    </row>
    <row r="4326" spans="32:33" x14ac:dyDescent="0.35">
      <c r="AF4326"/>
      <c r="AG4326"/>
    </row>
    <row r="4327" spans="32:33" x14ac:dyDescent="0.35">
      <c r="AF4327"/>
      <c r="AG4327"/>
    </row>
    <row r="4328" spans="32:33" x14ac:dyDescent="0.35">
      <c r="AF4328"/>
      <c r="AG4328"/>
    </row>
    <row r="4329" spans="32:33" x14ac:dyDescent="0.35">
      <c r="AF4329"/>
      <c r="AG4329"/>
    </row>
    <row r="4330" spans="32:33" x14ac:dyDescent="0.35">
      <c r="AF4330"/>
      <c r="AG4330"/>
    </row>
    <row r="4331" spans="32:33" x14ac:dyDescent="0.35">
      <c r="AF4331"/>
      <c r="AG4331"/>
    </row>
    <row r="4332" spans="32:33" x14ac:dyDescent="0.35">
      <c r="AF4332"/>
      <c r="AG4332"/>
    </row>
    <row r="4333" spans="32:33" x14ac:dyDescent="0.35">
      <c r="AF4333"/>
      <c r="AG4333"/>
    </row>
    <row r="4334" spans="32:33" x14ac:dyDescent="0.35">
      <c r="AF4334"/>
      <c r="AG4334"/>
    </row>
    <row r="4335" spans="32:33" x14ac:dyDescent="0.35">
      <c r="AF4335"/>
      <c r="AG4335"/>
    </row>
    <row r="4336" spans="32:33" x14ac:dyDescent="0.35">
      <c r="AF4336"/>
      <c r="AG4336"/>
    </row>
    <row r="4337" spans="32:33" x14ac:dyDescent="0.35">
      <c r="AF4337"/>
      <c r="AG4337"/>
    </row>
    <row r="4338" spans="32:33" x14ac:dyDescent="0.35">
      <c r="AF4338"/>
      <c r="AG4338"/>
    </row>
    <row r="4339" spans="32:33" x14ac:dyDescent="0.35">
      <c r="AF4339"/>
      <c r="AG4339"/>
    </row>
    <row r="4340" spans="32:33" x14ac:dyDescent="0.35">
      <c r="AF4340"/>
      <c r="AG4340"/>
    </row>
    <row r="4341" spans="32:33" x14ac:dyDescent="0.35">
      <c r="AF4341"/>
      <c r="AG4341"/>
    </row>
    <row r="4342" spans="32:33" x14ac:dyDescent="0.35">
      <c r="AF4342"/>
      <c r="AG4342"/>
    </row>
    <row r="4343" spans="32:33" x14ac:dyDescent="0.35">
      <c r="AF4343"/>
      <c r="AG4343"/>
    </row>
    <row r="4344" spans="32:33" x14ac:dyDescent="0.35">
      <c r="AF4344"/>
      <c r="AG4344"/>
    </row>
    <row r="4345" spans="32:33" x14ac:dyDescent="0.35">
      <c r="AF4345"/>
      <c r="AG4345"/>
    </row>
    <row r="4346" spans="32:33" x14ac:dyDescent="0.35">
      <c r="AF4346"/>
      <c r="AG4346"/>
    </row>
    <row r="4347" spans="32:33" x14ac:dyDescent="0.35">
      <c r="AF4347"/>
      <c r="AG4347"/>
    </row>
    <row r="4348" spans="32:33" x14ac:dyDescent="0.35">
      <c r="AF4348"/>
      <c r="AG4348"/>
    </row>
    <row r="4349" spans="32:33" x14ac:dyDescent="0.35">
      <c r="AF4349"/>
      <c r="AG4349"/>
    </row>
    <row r="4350" spans="32:33" x14ac:dyDescent="0.35">
      <c r="AF4350"/>
      <c r="AG4350"/>
    </row>
    <row r="4351" spans="32:33" x14ac:dyDescent="0.35">
      <c r="AF4351"/>
      <c r="AG4351"/>
    </row>
    <row r="4352" spans="32:33" x14ac:dyDescent="0.35">
      <c r="AF4352"/>
      <c r="AG4352"/>
    </row>
    <row r="4353" spans="32:33" x14ac:dyDescent="0.35">
      <c r="AF4353"/>
      <c r="AG4353"/>
    </row>
    <row r="4354" spans="32:33" x14ac:dyDescent="0.35">
      <c r="AF4354"/>
      <c r="AG4354"/>
    </row>
    <row r="4355" spans="32:33" x14ac:dyDescent="0.35">
      <c r="AF4355"/>
      <c r="AG4355"/>
    </row>
    <row r="4356" spans="32:33" x14ac:dyDescent="0.35">
      <c r="AF4356"/>
      <c r="AG4356"/>
    </row>
    <row r="4357" spans="32:33" x14ac:dyDescent="0.35">
      <c r="AF4357"/>
      <c r="AG4357"/>
    </row>
    <row r="4358" spans="32:33" x14ac:dyDescent="0.35">
      <c r="AF4358"/>
      <c r="AG4358"/>
    </row>
    <row r="4359" spans="32:33" x14ac:dyDescent="0.35">
      <c r="AF4359"/>
      <c r="AG4359"/>
    </row>
    <row r="4360" spans="32:33" x14ac:dyDescent="0.35">
      <c r="AF4360"/>
      <c r="AG4360"/>
    </row>
    <row r="4361" spans="32:33" x14ac:dyDescent="0.35">
      <c r="AF4361"/>
      <c r="AG4361"/>
    </row>
    <row r="4362" spans="32:33" x14ac:dyDescent="0.35">
      <c r="AF4362"/>
      <c r="AG4362"/>
    </row>
    <row r="4363" spans="32:33" x14ac:dyDescent="0.35">
      <c r="AF4363"/>
      <c r="AG4363"/>
    </row>
    <row r="4364" spans="32:33" x14ac:dyDescent="0.35">
      <c r="AF4364"/>
      <c r="AG4364"/>
    </row>
    <row r="4365" spans="32:33" x14ac:dyDescent="0.35">
      <c r="AF4365"/>
      <c r="AG4365"/>
    </row>
    <row r="4366" spans="32:33" x14ac:dyDescent="0.35">
      <c r="AF4366"/>
      <c r="AG4366"/>
    </row>
    <row r="4367" spans="32:33" x14ac:dyDescent="0.35">
      <c r="AF4367"/>
      <c r="AG4367"/>
    </row>
    <row r="4368" spans="32:33" x14ac:dyDescent="0.35">
      <c r="AF4368"/>
      <c r="AG4368"/>
    </row>
    <row r="4369" spans="32:33" x14ac:dyDescent="0.35">
      <c r="AF4369"/>
      <c r="AG4369"/>
    </row>
    <row r="4370" spans="32:33" x14ac:dyDescent="0.35">
      <c r="AF4370"/>
      <c r="AG4370"/>
    </row>
    <row r="4371" spans="32:33" x14ac:dyDescent="0.35">
      <c r="AF4371"/>
      <c r="AG4371"/>
    </row>
    <row r="4372" spans="32:33" x14ac:dyDescent="0.35">
      <c r="AF4372"/>
      <c r="AG4372"/>
    </row>
    <row r="4373" spans="32:33" x14ac:dyDescent="0.35">
      <c r="AF4373"/>
      <c r="AG4373"/>
    </row>
    <row r="4374" spans="32:33" x14ac:dyDescent="0.35">
      <c r="AF4374"/>
      <c r="AG4374"/>
    </row>
    <row r="4375" spans="32:33" x14ac:dyDescent="0.35">
      <c r="AF4375"/>
      <c r="AG4375"/>
    </row>
    <row r="4376" spans="32:33" x14ac:dyDescent="0.35">
      <c r="AF4376"/>
      <c r="AG4376"/>
    </row>
    <row r="4377" spans="32:33" x14ac:dyDescent="0.35">
      <c r="AF4377"/>
      <c r="AG4377"/>
    </row>
    <row r="4378" spans="32:33" x14ac:dyDescent="0.35">
      <c r="AF4378"/>
      <c r="AG4378"/>
    </row>
    <row r="4379" spans="32:33" x14ac:dyDescent="0.35">
      <c r="AF4379"/>
      <c r="AG4379"/>
    </row>
    <row r="4380" spans="32:33" x14ac:dyDescent="0.35">
      <c r="AF4380"/>
      <c r="AG4380"/>
    </row>
    <row r="4381" spans="32:33" x14ac:dyDescent="0.35">
      <c r="AF4381"/>
      <c r="AG4381"/>
    </row>
    <row r="4382" spans="32:33" x14ac:dyDescent="0.35">
      <c r="AF4382"/>
      <c r="AG4382"/>
    </row>
    <row r="4383" spans="32:33" x14ac:dyDescent="0.35">
      <c r="AF4383"/>
      <c r="AG4383"/>
    </row>
    <row r="4384" spans="32:33" x14ac:dyDescent="0.35">
      <c r="AF4384"/>
      <c r="AG4384"/>
    </row>
    <row r="4385" spans="32:33" x14ac:dyDescent="0.35">
      <c r="AF4385"/>
      <c r="AG4385"/>
    </row>
    <row r="4386" spans="32:33" x14ac:dyDescent="0.35">
      <c r="AF4386"/>
      <c r="AG4386"/>
    </row>
    <row r="4387" spans="32:33" x14ac:dyDescent="0.35">
      <c r="AF4387"/>
      <c r="AG4387"/>
    </row>
    <row r="4388" spans="32:33" x14ac:dyDescent="0.35">
      <c r="AF4388"/>
      <c r="AG4388"/>
    </row>
    <row r="4389" spans="32:33" x14ac:dyDescent="0.35">
      <c r="AF4389"/>
      <c r="AG4389"/>
    </row>
    <row r="4390" spans="32:33" x14ac:dyDescent="0.35">
      <c r="AF4390"/>
      <c r="AG4390"/>
    </row>
    <row r="4391" spans="32:33" x14ac:dyDescent="0.35">
      <c r="AF4391"/>
      <c r="AG4391"/>
    </row>
    <row r="4392" spans="32:33" x14ac:dyDescent="0.35">
      <c r="AF4392"/>
      <c r="AG4392"/>
    </row>
    <row r="4393" spans="32:33" x14ac:dyDescent="0.35">
      <c r="AF4393"/>
      <c r="AG4393"/>
    </row>
    <row r="4394" spans="32:33" x14ac:dyDescent="0.35">
      <c r="AF4394"/>
      <c r="AG4394"/>
    </row>
    <row r="4395" spans="32:33" x14ac:dyDescent="0.35">
      <c r="AF4395"/>
      <c r="AG4395"/>
    </row>
    <row r="4396" spans="32:33" x14ac:dyDescent="0.35">
      <c r="AF4396"/>
      <c r="AG4396"/>
    </row>
    <row r="4397" spans="32:33" x14ac:dyDescent="0.35">
      <c r="AF4397"/>
      <c r="AG4397"/>
    </row>
    <row r="4398" spans="32:33" x14ac:dyDescent="0.35">
      <c r="AF4398"/>
      <c r="AG4398"/>
    </row>
    <row r="4399" spans="32:33" x14ac:dyDescent="0.35">
      <c r="AF4399"/>
      <c r="AG4399"/>
    </row>
    <row r="4400" spans="32:33" x14ac:dyDescent="0.35">
      <c r="AF4400"/>
      <c r="AG4400"/>
    </row>
    <row r="4401" spans="32:33" x14ac:dyDescent="0.35">
      <c r="AF4401"/>
      <c r="AG4401"/>
    </row>
    <row r="4402" spans="32:33" x14ac:dyDescent="0.35">
      <c r="AF4402"/>
      <c r="AG4402"/>
    </row>
    <row r="4403" spans="32:33" x14ac:dyDescent="0.35">
      <c r="AF4403"/>
      <c r="AG4403"/>
    </row>
    <row r="4404" spans="32:33" x14ac:dyDescent="0.35">
      <c r="AF4404"/>
      <c r="AG4404"/>
    </row>
    <row r="4405" spans="32:33" x14ac:dyDescent="0.35">
      <c r="AF4405"/>
      <c r="AG4405"/>
    </row>
    <row r="4406" spans="32:33" x14ac:dyDescent="0.35">
      <c r="AF4406"/>
      <c r="AG4406"/>
    </row>
    <row r="4407" spans="32:33" x14ac:dyDescent="0.35">
      <c r="AF4407"/>
      <c r="AG4407"/>
    </row>
    <row r="4408" spans="32:33" x14ac:dyDescent="0.35">
      <c r="AF4408"/>
      <c r="AG4408"/>
    </row>
    <row r="4409" spans="32:33" x14ac:dyDescent="0.35">
      <c r="AF4409"/>
      <c r="AG4409"/>
    </row>
    <row r="4410" spans="32:33" x14ac:dyDescent="0.35">
      <c r="AF4410"/>
      <c r="AG4410"/>
    </row>
    <row r="4411" spans="32:33" x14ac:dyDescent="0.35">
      <c r="AF4411"/>
      <c r="AG4411"/>
    </row>
    <row r="4412" spans="32:33" x14ac:dyDescent="0.35">
      <c r="AF4412"/>
      <c r="AG4412"/>
    </row>
    <row r="4413" spans="32:33" x14ac:dyDescent="0.35">
      <c r="AF4413"/>
      <c r="AG4413"/>
    </row>
    <row r="4414" spans="32:33" x14ac:dyDescent="0.35">
      <c r="AF4414"/>
      <c r="AG4414"/>
    </row>
    <row r="4415" spans="32:33" x14ac:dyDescent="0.35">
      <c r="AF4415"/>
      <c r="AG4415"/>
    </row>
    <row r="4416" spans="32:33" x14ac:dyDescent="0.35">
      <c r="AF4416"/>
      <c r="AG4416"/>
    </row>
    <row r="4417" spans="32:33" x14ac:dyDescent="0.35">
      <c r="AF4417"/>
      <c r="AG4417"/>
    </row>
    <row r="4418" spans="32:33" x14ac:dyDescent="0.35">
      <c r="AF4418"/>
      <c r="AG4418"/>
    </row>
    <row r="4419" spans="32:33" x14ac:dyDescent="0.35">
      <c r="AF4419"/>
      <c r="AG4419"/>
    </row>
    <row r="4420" spans="32:33" x14ac:dyDescent="0.35">
      <c r="AF4420"/>
      <c r="AG4420"/>
    </row>
    <row r="4421" spans="32:33" x14ac:dyDescent="0.35">
      <c r="AF4421"/>
      <c r="AG4421"/>
    </row>
    <row r="4422" spans="32:33" x14ac:dyDescent="0.35">
      <c r="AF4422"/>
      <c r="AG4422"/>
    </row>
    <row r="4423" spans="32:33" x14ac:dyDescent="0.35">
      <c r="AF4423"/>
      <c r="AG4423"/>
    </row>
    <row r="4424" spans="32:33" x14ac:dyDescent="0.35">
      <c r="AF4424"/>
      <c r="AG4424"/>
    </row>
    <row r="4425" spans="32:33" x14ac:dyDescent="0.35">
      <c r="AF4425"/>
      <c r="AG4425"/>
    </row>
    <row r="4426" spans="32:33" x14ac:dyDescent="0.35">
      <c r="AF4426"/>
      <c r="AG4426"/>
    </row>
    <row r="4427" spans="32:33" x14ac:dyDescent="0.35">
      <c r="AF4427"/>
      <c r="AG4427"/>
    </row>
    <row r="4428" spans="32:33" x14ac:dyDescent="0.35">
      <c r="AF4428"/>
      <c r="AG4428"/>
    </row>
    <row r="4429" spans="32:33" x14ac:dyDescent="0.35">
      <c r="AF4429"/>
      <c r="AG4429"/>
    </row>
    <row r="4430" spans="32:33" x14ac:dyDescent="0.35">
      <c r="AF4430"/>
      <c r="AG4430"/>
    </row>
    <row r="4431" spans="32:33" x14ac:dyDescent="0.35">
      <c r="AF4431"/>
      <c r="AG4431"/>
    </row>
    <row r="4432" spans="32:33" x14ac:dyDescent="0.35">
      <c r="AF4432"/>
      <c r="AG4432"/>
    </row>
    <row r="4433" spans="32:33" x14ac:dyDescent="0.35">
      <c r="AF4433"/>
      <c r="AG4433"/>
    </row>
    <row r="4434" spans="32:33" x14ac:dyDescent="0.35">
      <c r="AF4434"/>
      <c r="AG4434"/>
    </row>
    <row r="4435" spans="32:33" x14ac:dyDescent="0.35">
      <c r="AF4435"/>
      <c r="AG4435"/>
    </row>
    <row r="4436" spans="32:33" x14ac:dyDescent="0.35">
      <c r="AF4436"/>
      <c r="AG4436"/>
    </row>
    <row r="4437" spans="32:33" x14ac:dyDescent="0.35">
      <c r="AF4437"/>
      <c r="AG4437"/>
    </row>
    <row r="4438" spans="32:33" x14ac:dyDescent="0.35">
      <c r="AF4438"/>
      <c r="AG4438"/>
    </row>
    <row r="4439" spans="32:33" x14ac:dyDescent="0.35">
      <c r="AF4439"/>
      <c r="AG4439"/>
    </row>
    <row r="4440" spans="32:33" x14ac:dyDescent="0.35">
      <c r="AF4440"/>
      <c r="AG4440"/>
    </row>
    <row r="4441" spans="32:33" x14ac:dyDescent="0.35">
      <c r="AF4441"/>
      <c r="AG4441"/>
    </row>
    <row r="4442" spans="32:33" x14ac:dyDescent="0.35">
      <c r="AF4442"/>
      <c r="AG4442"/>
    </row>
    <row r="4443" spans="32:33" x14ac:dyDescent="0.35">
      <c r="AF4443"/>
      <c r="AG4443"/>
    </row>
    <row r="4444" spans="32:33" x14ac:dyDescent="0.35">
      <c r="AF4444"/>
      <c r="AG4444"/>
    </row>
    <row r="4445" spans="32:33" x14ac:dyDescent="0.35">
      <c r="AF4445"/>
      <c r="AG4445"/>
    </row>
    <row r="4446" spans="32:33" x14ac:dyDescent="0.35">
      <c r="AF4446"/>
      <c r="AG4446"/>
    </row>
    <row r="4447" spans="32:33" x14ac:dyDescent="0.35">
      <c r="AF4447"/>
      <c r="AG4447"/>
    </row>
    <row r="4448" spans="32:33" x14ac:dyDescent="0.35">
      <c r="AF4448"/>
      <c r="AG4448"/>
    </row>
    <row r="4449" spans="32:33" x14ac:dyDescent="0.35">
      <c r="AF4449"/>
      <c r="AG4449"/>
    </row>
    <row r="4450" spans="32:33" x14ac:dyDescent="0.35">
      <c r="AF4450"/>
      <c r="AG4450"/>
    </row>
    <row r="4451" spans="32:33" x14ac:dyDescent="0.35">
      <c r="AF4451"/>
      <c r="AG4451"/>
    </row>
    <row r="4452" spans="32:33" x14ac:dyDescent="0.35">
      <c r="AF4452"/>
      <c r="AG4452"/>
    </row>
    <row r="4453" spans="32:33" x14ac:dyDescent="0.35">
      <c r="AF4453"/>
      <c r="AG4453"/>
    </row>
    <row r="4454" spans="32:33" x14ac:dyDescent="0.35">
      <c r="AF4454"/>
      <c r="AG4454"/>
    </row>
    <row r="4455" spans="32:33" x14ac:dyDescent="0.35">
      <c r="AF4455"/>
      <c r="AG4455"/>
    </row>
    <row r="4456" spans="32:33" x14ac:dyDescent="0.35">
      <c r="AF4456"/>
      <c r="AG4456"/>
    </row>
    <row r="4457" spans="32:33" x14ac:dyDescent="0.35">
      <c r="AF4457"/>
      <c r="AG4457"/>
    </row>
    <row r="4458" spans="32:33" x14ac:dyDescent="0.35">
      <c r="AF4458"/>
      <c r="AG4458"/>
    </row>
    <row r="4459" spans="32:33" x14ac:dyDescent="0.35">
      <c r="AF4459"/>
      <c r="AG4459"/>
    </row>
    <row r="4460" spans="32:33" x14ac:dyDescent="0.35">
      <c r="AF4460"/>
      <c r="AG4460"/>
    </row>
    <row r="4461" spans="32:33" x14ac:dyDescent="0.35">
      <c r="AF4461"/>
      <c r="AG4461"/>
    </row>
    <row r="4462" spans="32:33" x14ac:dyDescent="0.35">
      <c r="AF4462"/>
      <c r="AG4462"/>
    </row>
    <row r="4463" spans="32:33" x14ac:dyDescent="0.35">
      <c r="AF4463"/>
      <c r="AG4463"/>
    </row>
    <row r="4464" spans="32:33" x14ac:dyDescent="0.35">
      <c r="AF4464"/>
      <c r="AG4464"/>
    </row>
    <row r="4465" spans="32:33" x14ac:dyDescent="0.35">
      <c r="AF4465"/>
      <c r="AG4465"/>
    </row>
    <row r="4466" spans="32:33" x14ac:dyDescent="0.35">
      <c r="AF4466"/>
      <c r="AG4466"/>
    </row>
    <row r="4467" spans="32:33" x14ac:dyDescent="0.35">
      <c r="AF4467"/>
      <c r="AG4467"/>
    </row>
    <row r="4468" spans="32:33" x14ac:dyDescent="0.35">
      <c r="AF4468"/>
      <c r="AG4468"/>
    </row>
    <row r="4469" spans="32:33" x14ac:dyDescent="0.35">
      <c r="AF4469"/>
      <c r="AG4469"/>
    </row>
    <row r="4470" spans="32:33" x14ac:dyDescent="0.35">
      <c r="AF4470"/>
      <c r="AG4470"/>
    </row>
    <row r="4471" spans="32:33" x14ac:dyDescent="0.35">
      <c r="AF4471"/>
      <c r="AG4471"/>
    </row>
    <row r="4472" spans="32:33" x14ac:dyDescent="0.35">
      <c r="AF4472"/>
      <c r="AG4472"/>
    </row>
    <row r="4473" spans="32:33" x14ac:dyDescent="0.35">
      <c r="AF4473"/>
      <c r="AG4473"/>
    </row>
    <row r="4474" spans="32:33" x14ac:dyDescent="0.35">
      <c r="AF4474"/>
      <c r="AG4474"/>
    </row>
    <row r="4475" spans="32:33" x14ac:dyDescent="0.35">
      <c r="AF4475"/>
      <c r="AG4475"/>
    </row>
    <row r="4476" spans="32:33" x14ac:dyDescent="0.35">
      <c r="AF4476"/>
      <c r="AG4476"/>
    </row>
    <row r="4477" spans="32:33" x14ac:dyDescent="0.35">
      <c r="AF4477"/>
      <c r="AG4477"/>
    </row>
    <row r="4478" spans="32:33" x14ac:dyDescent="0.35">
      <c r="AF4478"/>
      <c r="AG4478"/>
    </row>
    <row r="4479" spans="32:33" x14ac:dyDescent="0.35">
      <c r="AF4479"/>
      <c r="AG4479"/>
    </row>
    <row r="4480" spans="32:33" x14ac:dyDescent="0.35">
      <c r="AF4480"/>
      <c r="AG4480"/>
    </row>
    <row r="4481" spans="32:33" x14ac:dyDescent="0.35">
      <c r="AF4481"/>
      <c r="AG4481"/>
    </row>
    <row r="4482" spans="32:33" x14ac:dyDescent="0.35">
      <c r="AF4482"/>
      <c r="AG4482"/>
    </row>
    <row r="4483" spans="32:33" x14ac:dyDescent="0.35">
      <c r="AF4483"/>
      <c r="AG4483"/>
    </row>
    <row r="4484" spans="32:33" x14ac:dyDescent="0.35">
      <c r="AF4484"/>
      <c r="AG4484"/>
    </row>
    <row r="4485" spans="32:33" x14ac:dyDescent="0.35">
      <c r="AF4485"/>
      <c r="AG4485"/>
    </row>
    <row r="4486" spans="32:33" x14ac:dyDescent="0.35">
      <c r="AF4486"/>
      <c r="AG4486"/>
    </row>
    <row r="4487" spans="32:33" x14ac:dyDescent="0.35">
      <c r="AF4487"/>
      <c r="AG4487"/>
    </row>
    <row r="4488" spans="32:33" x14ac:dyDescent="0.35">
      <c r="AF4488"/>
      <c r="AG4488"/>
    </row>
    <row r="4489" spans="32:33" x14ac:dyDescent="0.35">
      <c r="AF4489"/>
      <c r="AG4489"/>
    </row>
    <row r="4490" spans="32:33" x14ac:dyDescent="0.35">
      <c r="AF4490"/>
      <c r="AG4490"/>
    </row>
    <row r="4491" spans="32:33" x14ac:dyDescent="0.35">
      <c r="AF4491"/>
      <c r="AG4491"/>
    </row>
    <row r="4492" spans="32:33" x14ac:dyDescent="0.35">
      <c r="AF4492"/>
      <c r="AG4492"/>
    </row>
    <row r="4493" spans="32:33" x14ac:dyDescent="0.35">
      <c r="AF4493"/>
      <c r="AG4493"/>
    </row>
    <row r="4494" spans="32:33" x14ac:dyDescent="0.35">
      <c r="AF4494"/>
      <c r="AG4494"/>
    </row>
    <row r="4495" spans="32:33" x14ac:dyDescent="0.35">
      <c r="AF4495"/>
      <c r="AG4495"/>
    </row>
    <row r="4496" spans="32:33" x14ac:dyDescent="0.35">
      <c r="AF4496"/>
      <c r="AG4496"/>
    </row>
    <row r="4497" spans="32:33" x14ac:dyDescent="0.35">
      <c r="AF4497"/>
      <c r="AG4497"/>
    </row>
    <row r="4498" spans="32:33" x14ac:dyDescent="0.35">
      <c r="AF4498"/>
      <c r="AG4498"/>
    </row>
    <row r="4499" spans="32:33" x14ac:dyDescent="0.35">
      <c r="AF4499"/>
      <c r="AG4499"/>
    </row>
    <row r="4500" spans="32:33" x14ac:dyDescent="0.35">
      <c r="AF4500"/>
      <c r="AG4500"/>
    </row>
    <row r="4501" spans="32:33" x14ac:dyDescent="0.35">
      <c r="AF4501"/>
      <c r="AG4501"/>
    </row>
    <row r="4502" spans="32:33" x14ac:dyDescent="0.35">
      <c r="AF4502"/>
      <c r="AG4502"/>
    </row>
    <row r="4503" spans="32:33" x14ac:dyDescent="0.35">
      <c r="AF4503"/>
      <c r="AG4503"/>
    </row>
    <row r="4504" spans="32:33" x14ac:dyDescent="0.35">
      <c r="AF4504"/>
      <c r="AG4504"/>
    </row>
    <row r="4505" spans="32:33" x14ac:dyDescent="0.35">
      <c r="AF4505"/>
      <c r="AG4505"/>
    </row>
    <row r="4506" spans="32:33" x14ac:dyDescent="0.35">
      <c r="AF4506"/>
      <c r="AG4506"/>
    </row>
    <row r="4507" spans="32:33" x14ac:dyDescent="0.35">
      <c r="AF4507"/>
      <c r="AG4507"/>
    </row>
    <row r="4508" spans="32:33" x14ac:dyDescent="0.35">
      <c r="AF4508"/>
      <c r="AG4508"/>
    </row>
    <row r="4509" spans="32:33" x14ac:dyDescent="0.35">
      <c r="AF4509"/>
      <c r="AG4509"/>
    </row>
    <row r="4510" spans="32:33" x14ac:dyDescent="0.35">
      <c r="AF4510"/>
      <c r="AG4510"/>
    </row>
    <row r="4511" spans="32:33" x14ac:dyDescent="0.35">
      <c r="AF4511"/>
      <c r="AG4511"/>
    </row>
    <row r="4512" spans="32:33" x14ac:dyDescent="0.35">
      <c r="AF4512"/>
      <c r="AG4512"/>
    </row>
    <row r="4513" spans="32:33" x14ac:dyDescent="0.35">
      <c r="AF4513"/>
      <c r="AG4513"/>
    </row>
    <row r="4514" spans="32:33" x14ac:dyDescent="0.35">
      <c r="AF4514"/>
      <c r="AG4514"/>
    </row>
    <row r="4515" spans="32:33" x14ac:dyDescent="0.35">
      <c r="AF4515"/>
      <c r="AG4515"/>
    </row>
    <row r="4516" spans="32:33" x14ac:dyDescent="0.35">
      <c r="AF4516"/>
      <c r="AG4516"/>
    </row>
    <row r="4517" spans="32:33" x14ac:dyDescent="0.35">
      <c r="AF4517"/>
      <c r="AG4517"/>
    </row>
    <row r="4518" spans="32:33" x14ac:dyDescent="0.35">
      <c r="AF4518"/>
      <c r="AG4518"/>
    </row>
    <row r="4519" spans="32:33" x14ac:dyDescent="0.35">
      <c r="AF4519"/>
      <c r="AG4519"/>
    </row>
    <row r="4520" spans="32:33" x14ac:dyDescent="0.35">
      <c r="AF4520"/>
      <c r="AG4520"/>
    </row>
    <row r="4521" spans="32:33" x14ac:dyDescent="0.35">
      <c r="AF4521"/>
      <c r="AG4521"/>
    </row>
    <row r="4522" spans="32:33" x14ac:dyDescent="0.35">
      <c r="AF4522"/>
      <c r="AG4522"/>
    </row>
    <row r="4523" spans="32:33" x14ac:dyDescent="0.35">
      <c r="AF4523"/>
      <c r="AG4523"/>
    </row>
    <row r="4524" spans="32:33" x14ac:dyDescent="0.35">
      <c r="AF4524"/>
      <c r="AG4524"/>
    </row>
    <row r="4525" spans="32:33" x14ac:dyDescent="0.35">
      <c r="AF4525"/>
      <c r="AG4525"/>
    </row>
    <row r="4526" spans="32:33" x14ac:dyDescent="0.35">
      <c r="AF4526"/>
      <c r="AG4526"/>
    </row>
    <row r="4527" spans="32:33" x14ac:dyDescent="0.35">
      <c r="AF4527"/>
      <c r="AG4527"/>
    </row>
    <row r="4528" spans="32:33" x14ac:dyDescent="0.35">
      <c r="AF4528"/>
      <c r="AG4528"/>
    </row>
    <row r="4529" spans="32:33" x14ac:dyDescent="0.35">
      <c r="AF4529"/>
      <c r="AG4529"/>
    </row>
    <row r="4530" spans="32:33" x14ac:dyDescent="0.35">
      <c r="AF4530"/>
      <c r="AG4530"/>
    </row>
    <row r="4531" spans="32:33" x14ac:dyDescent="0.35">
      <c r="AF4531"/>
      <c r="AG4531"/>
    </row>
    <row r="4532" spans="32:33" x14ac:dyDescent="0.35">
      <c r="AF4532"/>
      <c r="AG4532"/>
    </row>
    <row r="4533" spans="32:33" x14ac:dyDescent="0.35">
      <c r="AF4533"/>
      <c r="AG4533"/>
    </row>
    <row r="4534" spans="32:33" x14ac:dyDescent="0.35">
      <c r="AF4534"/>
      <c r="AG4534"/>
    </row>
    <row r="4535" spans="32:33" x14ac:dyDescent="0.35">
      <c r="AF4535"/>
      <c r="AG4535"/>
    </row>
    <row r="4536" spans="32:33" x14ac:dyDescent="0.35">
      <c r="AF4536"/>
      <c r="AG4536"/>
    </row>
    <row r="4537" spans="32:33" x14ac:dyDescent="0.35">
      <c r="AF4537"/>
      <c r="AG4537"/>
    </row>
    <row r="4538" spans="32:33" x14ac:dyDescent="0.35">
      <c r="AF4538"/>
      <c r="AG4538"/>
    </row>
    <row r="4539" spans="32:33" x14ac:dyDescent="0.35">
      <c r="AF4539"/>
      <c r="AG4539"/>
    </row>
    <row r="4540" spans="32:33" x14ac:dyDescent="0.35">
      <c r="AF4540"/>
      <c r="AG4540"/>
    </row>
    <row r="4541" spans="32:33" x14ac:dyDescent="0.35">
      <c r="AF4541"/>
      <c r="AG4541"/>
    </row>
    <row r="4542" spans="32:33" x14ac:dyDescent="0.35">
      <c r="AF4542"/>
      <c r="AG4542"/>
    </row>
    <row r="4543" spans="32:33" x14ac:dyDescent="0.35">
      <c r="AF4543"/>
      <c r="AG4543"/>
    </row>
    <row r="4544" spans="32:33" x14ac:dyDescent="0.35">
      <c r="AF4544"/>
      <c r="AG4544"/>
    </row>
    <row r="4545" spans="32:33" x14ac:dyDescent="0.35">
      <c r="AF4545"/>
      <c r="AG4545"/>
    </row>
    <row r="4546" spans="32:33" x14ac:dyDescent="0.35">
      <c r="AF4546"/>
      <c r="AG4546"/>
    </row>
    <row r="4547" spans="32:33" x14ac:dyDescent="0.35">
      <c r="AF4547"/>
      <c r="AG4547"/>
    </row>
    <row r="4548" spans="32:33" x14ac:dyDescent="0.35">
      <c r="AF4548"/>
      <c r="AG4548"/>
    </row>
    <row r="4549" spans="32:33" x14ac:dyDescent="0.35">
      <c r="AF4549"/>
      <c r="AG4549"/>
    </row>
    <row r="4550" spans="32:33" x14ac:dyDescent="0.35">
      <c r="AF4550"/>
      <c r="AG4550"/>
    </row>
    <row r="4551" spans="32:33" x14ac:dyDescent="0.35">
      <c r="AF4551"/>
      <c r="AG4551"/>
    </row>
    <row r="4552" spans="32:33" x14ac:dyDescent="0.35">
      <c r="AF4552"/>
      <c r="AG4552"/>
    </row>
    <row r="4553" spans="32:33" x14ac:dyDescent="0.35">
      <c r="AF4553"/>
      <c r="AG4553"/>
    </row>
    <row r="4554" spans="32:33" x14ac:dyDescent="0.35">
      <c r="AF4554"/>
      <c r="AG4554"/>
    </row>
    <row r="4555" spans="32:33" x14ac:dyDescent="0.35">
      <c r="AF4555"/>
      <c r="AG4555"/>
    </row>
    <row r="4556" spans="32:33" x14ac:dyDescent="0.35">
      <c r="AF4556"/>
      <c r="AG4556"/>
    </row>
    <row r="4557" spans="32:33" x14ac:dyDescent="0.35">
      <c r="AF4557"/>
      <c r="AG4557"/>
    </row>
    <row r="4558" spans="32:33" x14ac:dyDescent="0.35">
      <c r="AF4558"/>
      <c r="AG4558"/>
    </row>
    <row r="4559" spans="32:33" x14ac:dyDescent="0.35">
      <c r="AF4559"/>
      <c r="AG4559"/>
    </row>
    <row r="4560" spans="32:33" x14ac:dyDescent="0.35">
      <c r="AF4560"/>
      <c r="AG4560"/>
    </row>
    <row r="4561" spans="32:33" x14ac:dyDescent="0.35">
      <c r="AF4561"/>
      <c r="AG4561"/>
    </row>
    <row r="4562" spans="32:33" x14ac:dyDescent="0.35">
      <c r="AF4562"/>
      <c r="AG4562"/>
    </row>
    <row r="4563" spans="32:33" x14ac:dyDescent="0.35">
      <c r="AF4563"/>
      <c r="AG4563"/>
    </row>
    <row r="4564" spans="32:33" x14ac:dyDescent="0.35">
      <c r="AF4564"/>
      <c r="AG4564"/>
    </row>
    <row r="4565" spans="32:33" x14ac:dyDescent="0.35">
      <c r="AF4565"/>
      <c r="AG4565"/>
    </row>
    <row r="4566" spans="32:33" x14ac:dyDescent="0.35">
      <c r="AF4566"/>
      <c r="AG4566"/>
    </row>
    <row r="4567" spans="32:33" x14ac:dyDescent="0.35">
      <c r="AF4567"/>
      <c r="AG4567"/>
    </row>
    <row r="4568" spans="32:33" x14ac:dyDescent="0.35">
      <c r="AF4568"/>
      <c r="AG4568"/>
    </row>
  </sheetData>
  <mergeCells count="41">
    <mergeCell ref="B2:B5"/>
    <mergeCell ref="A2:A5"/>
    <mergeCell ref="C2:C5"/>
    <mergeCell ref="BO2:CR2"/>
    <mergeCell ref="CT2:DC2"/>
    <mergeCell ref="H2:N2"/>
    <mergeCell ref="AH2:AV2"/>
    <mergeCell ref="AX2:BK2"/>
    <mergeCell ref="P2:AF2"/>
    <mergeCell ref="CK4:CL4"/>
    <mergeCell ref="CM4:CN4"/>
    <mergeCell ref="CO4:CP4"/>
    <mergeCell ref="CK3:CL3"/>
    <mergeCell ref="CH3:CI3"/>
    <mergeCell ref="CH4:CH5"/>
    <mergeCell ref="CI4:CI5"/>
    <mergeCell ref="DD3:DD4"/>
    <mergeCell ref="CM3:CR3"/>
    <mergeCell ref="CT3:CV3"/>
    <mergeCell ref="CW3:CX3"/>
    <mergeCell ref="CY3:DC3"/>
    <mergeCell ref="CQ4:CR4"/>
    <mergeCell ref="CB4:CC4"/>
    <mergeCell ref="CD4:CE4"/>
    <mergeCell ref="CF4:CG4"/>
    <mergeCell ref="BO3:BP3"/>
    <mergeCell ref="BS4:BT4"/>
    <mergeCell ref="BU4:BV4"/>
    <mergeCell ref="BW4:BW5"/>
    <mergeCell ref="BX4:BX5"/>
    <mergeCell ref="BZ4:CA4"/>
    <mergeCell ref="BW3:BX3"/>
    <mergeCell ref="BZ3:CA3"/>
    <mergeCell ref="CB3:CG3"/>
    <mergeCell ref="BO4:BP4"/>
    <mergeCell ref="BQ4:BR4"/>
    <mergeCell ref="D2:G3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B95-FB7F-45A3-952B-2B97596AAE8E}">
  <dimension ref="A1:L71"/>
  <sheetViews>
    <sheetView workbookViewId="0">
      <selection activeCell="Q12" sqref="Q12"/>
    </sheetView>
  </sheetViews>
  <sheetFormatPr defaultRowHeight="14.5" x14ac:dyDescent="0.35"/>
  <cols>
    <col min="1" max="1" width="12.453125" customWidth="1"/>
    <col min="2" max="2" width="13.08984375" customWidth="1"/>
  </cols>
  <sheetData>
    <row r="1" spans="1:12" x14ac:dyDescent="0.35">
      <c r="A1" s="150" t="s">
        <v>258</v>
      </c>
      <c r="B1" s="151" t="s">
        <v>273</v>
      </c>
    </row>
    <row r="2" spans="1:12" ht="15" customHeight="1" x14ac:dyDescent="0.35">
      <c r="A2" s="150"/>
      <c r="B2" s="152"/>
      <c r="C2" s="115" t="s">
        <v>66</v>
      </c>
      <c r="D2" s="116"/>
      <c r="E2" s="95"/>
      <c r="F2" s="96"/>
      <c r="G2" s="96"/>
      <c r="H2" s="96"/>
      <c r="I2" s="96"/>
      <c r="J2" s="97"/>
      <c r="K2" s="122" t="s">
        <v>284</v>
      </c>
      <c r="L2" s="122"/>
    </row>
    <row r="3" spans="1:12" ht="14.25" customHeight="1" x14ac:dyDescent="0.35">
      <c r="A3" s="150"/>
      <c r="B3" s="152"/>
      <c r="C3" s="117" t="s">
        <v>235</v>
      </c>
      <c r="D3" s="118"/>
      <c r="E3" s="117" t="s">
        <v>236</v>
      </c>
      <c r="F3" s="118"/>
      <c r="G3" s="117" t="s">
        <v>237</v>
      </c>
      <c r="H3" s="118"/>
      <c r="I3" s="117" t="s">
        <v>238</v>
      </c>
      <c r="J3" s="118"/>
      <c r="K3" s="119" t="s">
        <v>283</v>
      </c>
      <c r="L3" s="119" t="s">
        <v>306</v>
      </c>
    </row>
    <row r="4" spans="1:12" ht="75" customHeight="1" x14ac:dyDescent="0.35">
      <c r="A4" s="150"/>
      <c r="B4" s="153"/>
      <c r="C4" s="66" t="s">
        <v>262</v>
      </c>
      <c r="D4" s="67" t="s">
        <v>274</v>
      </c>
      <c r="E4" s="68" t="s">
        <v>262</v>
      </c>
      <c r="F4" s="69" t="s">
        <v>274</v>
      </c>
      <c r="G4" s="68" t="s">
        <v>262</v>
      </c>
      <c r="H4" s="69" t="s">
        <v>274</v>
      </c>
      <c r="I4" s="68" t="s">
        <v>262</v>
      </c>
      <c r="J4" s="69" t="s">
        <v>274</v>
      </c>
      <c r="K4" s="120"/>
      <c r="L4" s="120"/>
    </row>
    <row r="5" spans="1:12" ht="14.25" customHeight="1" x14ac:dyDescent="0.35">
      <c r="A5" s="74" t="s">
        <v>99</v>
      </c>
      <c r="B5" s="91">
        <v>17.806955374917305</v>
      </c>
      <c r="C5" s="77">
        <v>14</v>
      </c>
      <c r="D5" s="22" t="s">
        <v>275</v>
      </c>
      <c r="E5" s="22">
        <v>16</v>
      </c>
      <c r="F5" s="22" t="s">
        <v>275</v>
      </c>
      <c r="G5" s="70">
        <v>9</v>
      </c>
      <c r="H5" s="22" t="s">
        <v>276</v>
      </c>
      <c r="I5" s="22">
        <v>7</v>
      </c>
      <c r="J5" s="22" t="s">
        <v>253</v>
      </c>
      <c r="K5" s="22">
        <f>7/14*100</f>
        <v>50</v>
      </c>
      <c r="L5" s="22" t="s">
        <v>309</v>
      </c>
    </row>
    <row r="6" spans="1:12" x14ac:dyDescent="0.35">
      <c r="A6" s="74" t="s">
        <v>100</v>
      </c>
      <c r="B6" s="91">
        <v>22.703657190732635</v>
      </c>
      <c r="C6" s="77">
        <v>11</v>
      </c>
      <c r="D6" s="22" t="s">
        <v>276</v>
      </c>
      <c r="E6" s="22">
        <v>10</v>
      </c>
      <c r="F6" s="22" t="s">
        <v>89</v>
      </c>
      <c r="G6" s="70">
        <v>8</v>
      </c>
      <c r="H6" s="22" t="s">
        <v>276</v>
      </c>
      <c r="I6" s="22">
        <v>6</v>
      </c>
      <c r="J6" s="22" t="s">
        <v>253</v>
      </c>
      <c r="K6" s="73">
        <f>5/11*100</f>
        <v>45.454545454545453</v>
      </c>
      <c r="L6" s="94" t="s">
        <v>310</v>
      </c>
    </row>
    <row r="7" spans="1:12" x14ac:dyDescent="0.35">
      <c r="A7" s="74" t="s">
        <v>101</v>
      </c>
      <c r="B7" s="91">
        <v>28.982215636001392</v>
      </c>
      <c r="C7" s="77">
        <v>25</v>
      </c>
      <c r="D7" s="22" t="s">
        <v>277</v>
      </c>
      <c r="E7" s="22">
        <v>14</v>
      </c>
      <c r="F7" s="22" t="s">
        <v>275</v>
      </c>
      <c r="G7" s="70">
        <v>17</v>
      </c>
      <c r="H7" s="22" t="s">
        <v>275</v>
      </c>
      <c r="I7" s="22">
        <v>13</v>
      </c>
      <c r="J7" s="22" t="s">
        <v>276</v>
      </c>
      <c r="K7" s="22">
        <f>12/25*100</f>
        <v>48</v>
      </c>
      <c r="L7" s="94" t="s">
        <v>310</v>
      </c>
    </row>
    <row r="8" spans="1:12" x14ac:dyDescent="0.35">
      <c r="A8" s="74" t="s">
        <v>102</v>
      </c>
      <c r="B8" s="91">
        <v>17.582714291354488</v>
      </c>
      <c r="C8" s="77">
        <v>17</v>
      </c>
      <c r="D8" s="22" t="s">
        <v>275</v>
      </c>
      <c r="E8" s="22">
        <v>9</v>
      </c>
      <c r="F8" s="22" t="s">
        <v>276</v>
      </c>
      <c r="G8" s="70">
        <v>1</v>
      </c>
      <c r="H8" s="22" t="s">
        <v>253</v>
      </c>
      <c r="I8" s="22">
        <v>3</v>
      </c>
      <c r="J8" s="22" t="s">
        <v>253</v>
      </c>
      <c r="K8" s="73">
        <f>14/C8*100</f>
        <v>82.35294117647058</v>
      </c>
      <c r="L8" s="22" t="s">
        <v>309</v>
      </c>
    </row>
    <row r="9" spans="1:12" x14ac:dyDescent="0.35">
      <c r="A9" s="74" t="s">
        <v>103</v>
      </c>
      <c r="B9" s="91">
        <v>8.9666921805692326</v>
      </c>
      <c r="C9" s="77">
        <v>23</v>
      </c>
      <c r="D9" s="22" t="s">
        <v>243</v>
      </c>
      <c r="E9" s="22">
        <v>14</v>
      </c>
      <c r="F9" s="22" t="s">
        <v>275</v>
      </c>
      <c r="G9" s="70">
        <v>15</v>
      </c>
      <c r="H9" s="22" t="s">
        <v>275</v>
      </c>
      <c r="I9" s="22">
        <v>12</v>
      </c>
      <c r="J9" s="22" t="s">
        <v>276</v>
      </c>
      <c r="K9" s="73">
        <f>11/C9*100</f>
        <v>47.826086956521742</v>
      </c>
      <c r="L9" s="94" t="s">
        <v>310</v>
      </c>
    </row>
    <row r="10" spans="1:12" x14ac:dyDescent="0.35">
      <c r="A10" s="74" t="s">
        <v>104</v>
      </c>
      <c r="B10" s="91">
        <v>7.8359933629853922</v>
      </c>
      <c r="C10" s="77">
        <v>25</v>
      </c>
      <c r="D10" s="22" t="s">
        <v>243</v>
      </c>
      <c r="E10" s="22">
        <v>17</v>
      </c>
      <c r="F10" s="22" t="s">
        <v>275</v>
      </c>
      <c r="G10" s="70">
        <v>13</v>
      </c>
      <c r="H10" s="22" t="s">
        <v>276</v>
      </c>
      <c r="I10" s="22">
        <v>10</v>
      </c>
      <c r="J10" s="22" t="s">
        <v>276</v>
      </c>
      <c r="K10" s="22">
        <f>15/C10*100</f>
        <v>60</v>
      </c>
      <c r="L10" s="22" t="s">
        <v>309</v>
      </c>
    </row>
    <row r="11" spans="1:12" x14ac:dyDescent="0.35">
      <c r="A11" s="74" t="s">
        <v>105</v>
      </c>
      <c r="B11" s="91">
        <v>18.581492996774251</v>
      </c>
      <c r="C11" s="77">
        <v>19</v>
      </c>
      <c r="D11" s="22" t="s">
        <v>244</v>
      </c>
      <c r="E11" s="22">
        <v>16</v>
      </c>
      <c r="F11" s="22" t="s">
        <v>275</v>
      </c>
      <c r="G11" s="70">
        <v>24</v>
      </c>
      <c r="H11" s="22" t="s">
        <v>243</v>
      </c>
      <c r="I11" s="22">
        <v>15</v>
      </c>
      <c r="J11" s="22" t="s">
        <v>275</v>
      </c>
      <c r="K11" s="73">
        <f>4/C11*100</f>
        <v>21.052631578947366</v>
      </c>
      <c r="L11" s="94" t="s">
        <v>310</v>
      </c>
    </row>
    <row r="12" spans="1:12" x14ac:dyDescent="0.35">
      <c r="A12" s="74" t="s">
        <v>106</v>
      </c>
      <c r="B12" s="91">
        <v>22.148268302637348</v>
      </c>
      <c r="C12" s="77">
        <v>13</v>
      </c>
      <c r="D12" s="22" t="s">
        <v>278</v>
      </c>
      <c r="E12" s="22">
        <v>16</v>
      </c>
      <c r="F12" s="22" t="s">
        <v>275</v>
      </c>
      <c r="G12" s="70">
        <v>10</v>
      </c>
      <c r="H12" s="22" t="s">
        <v>276</v>
      </c>
      <c r="I12" s="22">
        <v>7</v>
      </c>
      <c r="J12" s="22" t="s">
        <v>253</v>
      </c>
      <c r="K12" s="73">
        <f>6/C12*100</f>
        <v>46.153846153846153</v>
      </c>
      <c r="L12" s="94" t="s">
        <v>310</v>
      </c>
    </row>
    <row r="13" spans="1:12" x14ac:dyDescent="0.35">
      <c r="A13" s="74" t="s">
        <v>107</v>
      </c>
      <c r="B13" s="91">
        <v>15.948880051151907</v>
      </c>
      <c r="C13" s="77">
        <v>13</v>
      </c>
      <c r="D13" s="22" t="s">
        <v>276</v>
      </c>
      <c r="E13" s="22">
        <v>15</v>
      </c>
      <c r="F13" s="22" t="s">
        <v>275</v>
      </c>
      <c r="G13" s="70">
        <v>13</v>
      </c>
      <c r="H13" s="22" t="s">
        <v>276</v>
      </c>
      <c r="I13" s="22">
        <v>10</v>
      </c>
      <c r="J13" s="22" t="s">
        <v>276</v>
      </c>
      <c r="K13" s="73">
        <f>3/C13*100</f>
        <v>23.076923076923077</v>
      </c>
      <c r="L13" s="94" t="s">
        <v>310</v>
      </c>
    </row>
    <row r="14" spans="1:12" x14ac:dyDescent="0.35">
      <c r="A14" s="74" t="s">
        <v>108</v>
      </c>
      <c r="B14" s="91">
        <v>7.700669820231667</v>
      </c>
      <c r="C14" s="77">
        <v>27</v>
      </c>
      <c r="D14" s="22" t="s">
        <v>243</v>
      </c>
      <c r="E14" s="22">
        <v>17</v>
      </c>
      <c r="F14" s="22" t="s">
        <v>275</v>
      </c>
      <c r="G14" s="70">
        <v>16</v>
      </c>
      <c r="H14" s="22" t="s">
        <v>275</v>
      </c>
      <c r="I14" s="22">
        <v>10</v>
      </c>
      <c r="J14" s="22" t="s">
        <v>276</v>
      </c>
      <c r="K14" s="73">
        <f>17/C14*100</f>
        <v>62.962962962962962</v>
      </c>
      <c r="L14" s="22" t="s">
        <v>309</v>
      </c>
    </row>
    <row r="15" spans="1:12" x14ac:dyDescent="0.35">
      <c r="A15" s="74" t="s">
        <v>109</v>
      </c>
      <c r="B15" s="91">
        <v>25.393017553089177</v>
      </c>
      <c r="C15" s="77">
        <v>12</v>
      </c>
      <c r="D15" s="22" t="s">
        <v>276</v>
      </c>
      <c r="E15" s="22">
        <v>9</v>
      </c>
      <c r="F15" s="22" t="s">
        <v>276</v>
      </c>
      <c r="G15" s="70">
        <v>0</v>
      </c>
      <c r="H15" s="22" t="s">
        <v>253</v>
      </c>
      <c r="I15" s="22">
        <v>0</v>
      </c>
      <c r="J15" s="22" t="s">
        <v>253</v>
      </c>
      <c r="K15" s="22">
        <f>12/C15*100</f>
        <v>100</v>
      </c>
      <c r="L15" s="22" t="s">
        <v>309</v>
      </c>
    </row>
    <row r="16" spans="1:12" x14ac:dyDescent="0.35">
      <c r="A16" s="74" t="s">
        <v>110</v>
      </c>
      <c r="B16" s="91">
        <v>20.551840979774873</v>
      </c>
      <c r="C16" s="77">
        <v>13</v>
      </c>
      <c r="D16" s="22" t="s">
        <v>276</v>
      </c>
      <c r="E16" s="22">
        <v>12</v>
      </c>
      <c r="F16" s="22" t="s">
        <v>276</v>
      </c>
      <c r="G16" s="70">
        <v>14</v>
      </c>
      <c r="H16" s="22" t="s">
        <v>275</v>
      </c>
      <c r="I16" s="22">
        <v>16</v>
      </c>
      <c r="J16" s="22" t="s">
        <v>275</v>
      </c>
      <c r="K16" s="73">
        <f>-3/C16*100</f>
        <v>-23.076923076923077</v>
      </c>
      <c r="L16" s="94" t="s">
        <v>310</v>
      </c>
    </row>
    <row r="17" spans="1:12" x14ac:dyDescent="0.35">
      <c r="A17" s="74" t="s">
        <v>111</v>
      </c>
      <c r="B17" s="91">
        <v>5.9252759904250158</v>
      </c>
      <c r="C17" s="77">
        <v>17</v>
      </c>
      <c r="D17" s="22" t="s">
        <v>279</v>
      </c>
      <c r="E17" s="22">
        <v>18</v>
      </c>
      <c r="F17" s="22" t="s">
        <v>275</v>
      </c>
      <c r="G17" s="70">
        <v>12</v>
      </c>
      <c r="H17" s="22" t="s">
        <v>276</v>
      </c>
      <c r="I17" s="22">
        <v>10</v>
      </c>
      <c r="J17" s="22" t="s">
        <v>276</v>
      </c>
      <c r="K17" s="73">
        <f>7/C17*100</f>
        <v>41.17647058823529</v>
      </c>
      <c r="L17" s="94" t="s">
        <v>310</v>
      </c>
    </row>
    <row r="18" spans="1:12" x14ac:dyDescent="0.35">
      <c r="A18" s="74" t="s">
        <v>112</v>
      </c>
      <c r="B18" s="91">
        <v>17.178442245294939</v>
      </c>
      <c r="C18" s="77">
        <v>12</v>
      </c>
      <c r="D18" s="22" t="s">
        <v>278</v>
      </c>
      <c r="E18" s="22">
        <v>16</v>
      </c>
      <c r="F18" s="22" t="s">
        <v>275</v>
      </c>
      <c r="G18" s="70">
        <v>9</v>
      </c>
      <c r="H18" s="22" t="s">
        <v>276</v>
      </c>
      <c r="I18" s="22">
        <v>5</v>
      </c>
      <c r="J18" s="22" t="s">
        <v>253</v>
      </c>
      <c r="K18" s="73">
        <f>7/C18*100</f>
        <v>58.333333333333336</v>
      </c>
      <c r="L18" s="22" t="s">
        <v>309</v>
      </c>
    </row>
    <row r="19" spans="1:12" x14ac:dyDescent="0.35">
      <c r="A19" s="74" t="s">
        <v>113</v>
      </c>
      <c r="B19" s="91">
        <v>9.5596385574406106</v>
      </c>
      <c r="C19" s="77">
        <v>22</v>
      </c>
      <c r="D19" s="22" t="s">
        <v>280</v>
      </c>
      <c r="E19" s="22">
        <v>20</v>
      </c>
      <c r="F19" s="22" t="s">
        <v>244</v>
      </c>
      <c r="G19" s="70">
        <v>17</v>
      </c>
      <c r="H19" s="22" t="s">
        <v>275</v>
      </c>
      <c r="I19" s="22">
        <v>13</v>
      </c>
      <c r="J19" s="22" t="s">
        <v>276</v>
      </c>
      <c r="K19" s="73">
        <f>9/C19*100</f>
        <v>40.909090909090914</v>
      </c>
      <c r="L19" s="94" t="s">
        <v>310</v>
      </c>
    </row>
    <row r="20" spans="1:12" x14ac:dyDescent="0.35">
      <c r="A20" s="74" t="s">
        <v>114</v>
      </c>
      <c r="B20" s="91">
        <v>34.52937541952717</v>
      </c>
      <c r="C20" s="77">
        <v>21</v>
      </c>
      <c r="D20" s="22" t="s">
        <v>280</v>
      </c>
      <c r="E20" s="22">
        <v>19</v>
      </c>
      <c r="F20" s="22" t="s">
        <v>244</v>
      </c>
      <c r="G20" s="70">
        <v>17</v>
      </c>
      <c r="H20" s="22" t="s">
        <v>275</v>
      </c>
      <c r="I20" s="22">
        <v>15</v>
      </c>
      <c r="J20" s="22" t="s">
        <v>275</v>
      </c>
      <c r="K20" s="73">
        <f>6/C20*100</f>
        <v>28.571428571428569</v>
      </c>
      <c r="L20" s="94" t="s">
        <v>310</v>
      </c>
    </row>
    <row r="21" spans="1:12" x14ac:dyDescent="0.35">
      <c r="A21" s="74" t="s">
        <v>115</v>
      </c>
      <c r="B21" s="91">
        <v>16.932751600753431</v>
      </c>
      <c r="C21" s="77">
        <v>21</v>
      </c>
      <c r="D21" s="22" t="s">
        <v>244</v>
      </c>
      <c r="E21" s="22">
        <v>20</v>
      </c>
      <c r="F21" s="22" t="s">
        <v>244</v>
      </c>
      <c r="G21" s="70">
        <v>18</v>
      </c>
      <c r="H21" s="22" t="s">
        <v>275</v>
      </c>
      <c r="I21" s="22">
        <v>16</v>
      </c>
      <c r="J21" s="22" t="s">
        <v>275</v>
      </c>
      <c r="K21" s="73">
        <f>5/C21*100</f>
        <v>23.809523809523807</v>
      </c>
      <c r="L21" s="94" t="s">
        <v>310</v>
      </c>
    </row>
    <row r="22" spans="1:12" x14ac:dyDescent="0.35">
      <c r="A22" s="74" t="s">
        <v>116</v>
      </c>
      <c r="B22" s="91">
        <v>9.5825535469268637</v>
      </c>
      <c r="C22" s="77">
        <v>25</v>
      </c>
      <c r="D22" s="22" t="s">
        <v>281</v>
      </c>
      <c r="E22" s="22">
        <v>28</v>
      </c>
      <c r="F22" s="22" t="s">
        <v>243</v>
      </c>
      <c r="G22" s="70">
        <v>22</v>
      </c>
      <c r="H22" s="22" t="s">
        <v>244</v>
      </c>
      <c r="I22" s="22">
        <v>17</v>
      </c>
      <c r="J22" s="22" t="s">
        <v>275</v>
      </c>
      <c r="K22" s="73">
        <f>8/C22*100</f>
        <v>32</v>
      </c>
      <c r="L22" s="94" t="s">
        <v>310</v>
      </c>
    </row>
    <row r="23" spans="1:12" x14ac:dyDescent="0.35">
      <c r="A23" s="74" t="s">
        <v>117</v>
      </c>
      <c r="B23" s="91">
        <v>13.177637454853613</v>
      </c>
      <c r="C23" s="77">
        <v>17</v>
      </c>
      <c r="D23" s="22" t="s">
        <v>282</v>
      </c>
      <c r="E23" s="22">
        <v>18</v>
      </c>
      <c r="F23" s="22" t="s">
        <v>275</v>
      </c>
      <c r="G23" s="70">
        <v>14</v>
      </c>
      <c r="H23" s="22" t="s">
        <v>275</v>
      </c>
      <c r="I23" s="22">
        <v>12</v>
      </c>
      <c r="J23" s="22" t="s">
        <v>276</v>
      </c>
      <c r="K23" s="73">
        <f>5/C23*100</f>
        <v>29.411764705882355</v>
      </c>
      <c r="L23" s="94" t="s">
        <v>310</v>
      </c>
    </row>
    <row r="24" spans="1:12" x14ac:dyDescent="0.35">
      <c r="A24" s="74" t="s">
        <v>118</v>
      </c>
      <c r="B24" s="91">
        <v>6.0194590659979159</v>
      </c>
      <c r="C24" s="77">
        <v>30</v>
      </c>
      <c r="D24" s="22" t="s">
        <v>243</v>
      </c>
      <c r="E24" s="22">
        <v>27</v>
      </c>
      <c r="F24" s="22" t="s">
        <v>243</v>
      </c>
      <c r="G24" s="70">
        <v>22</v>
      </c>
      <c r="H24" s="22" t="s">
        <v>244</v>
      </c>
      <c r="I24" s="22">
        <v>20</v>
      </c>
      <c r="J24" s="22" t="s">
        <v>242</v>
      </c>
      <c r="K24" s="73">
        <f>10/C24*100</f>
        <v>33.333333333333329</v>
      </c>
      <c r="L24" s="94" t="s">
        <v>310</v>
      </c>
    </row>
    <row r="25" spans="1:12" x14ac:dyDescent="0.35">
      <c r="A25" s="74" t="s">
        <v>119</v>
      </c>
      <c r="B25" s="91">
        <v>17.785223596505539</v>
      </c>
      <c r="C25" s="77">
        <v>9</v>
      </c>
      <c r="D25" s="22" t="s">
        <v>278</v>
      </c>
      <c r="E25" s="56">
        <v>15</v>
      </c>
      <c r="F25" s="22" t="s">
        <v>275</v>
      </c>
      <c r="G25" s="70">
        <v>12</v>
      </c>
      <c r="H25" s="22" t="s">
        <v>276</v>
      </c>
      <c r="I25" s="22">
        <v>10</v>
      </c>
      <c r="J25" s="22" t="s">
        <v>276</v>
      </c>
      <c r="K25" s="73">
        <f t="shared" ref="K25:K68" si="0">(C25-I25)/C25*100</f>
        <v>-11.111111111111111</v>
      </c>
      <c r="L25" s="94" t="s">
        <v>310</v>
      </c>
    </row>
    <row r="26" spans="1:12" x14ac:dyDescent="0.35">
      <c r="A26" s="74" t="s">
        <v>120</v>
      </c>
      <c r="B26" s="91">
        <v>2.5478119507653778</v>
      </c>
      <c r="C26" s="77">
        <v>30</v>
      </c>
      <c r="D26" s="22" t="s">
        <v>243</v>
      </c>
      <c r="E26" s="22">
        <v>24</v>
      </c>
      <c r="F26" s="22" t="s">
        <v>243</v>
      </c>
      <c r="G26" s="70">
        <v>13</v>
      </c>
      <c r="H26" s="22" t="s">
        <v>276</v>
      </c>
      <c r="I26" s="22">
        <v>18</v>
      </c>
      <c r="J26" s="22" t="s">
        <v>275</v>
      </c>
      <c r="K26" s="73">
        <f t="shared" si="0"/>
        <v>40</v>
      </c>
      <c r="L26" s="94" t="s">
        <v>310</v>
      </c>
    </row>
    <row r="27" spans="1:12" x14ac:dyDescent="0.35">
      <c r="A27" s="74" t="s">
        <v>121</v>
      </c>
      <c r="B27" s="91">
        <v>2.8072587421707076</v>
      </c>
      <c r="C27" s="77">
        <v>13</v>
      </c>
      <c r="D27" s="22" t="s">
        <v>278</v>
      </c>
      <c r="E27" s="22">
        <v>15</v>
      </c>
      <c r="F27" s="22" t="s">
        <v>275</v>
      </c>
      <c r="G27" s="70">
        <v>12</v>
      </c>
      <c r="H27" s="22" t="s">
        <v>276</v>
      </c>
      <c r="I27" s="22">
        <v>7</v>
      </c>
      <c r="J27" s="22" t="s">
        <v>253</v>
      </c>
      <c r="K27" s="73">
        <f t="shared" si="0"/>
        <v>46.153846153846153</v>
      </c>
      <c r="L27" s="94" t="s">
        <v>310</v>
      </c>
    </row>
    <row r="28" spans="1:12" x14ac:dyDescent="0.35">
      <c r="A28" s="74" t="s">
        <v>122</v>
      </c>
      <c r="B28" s="91">
        <v>2.3215677157607586</v>
      </c>
      <c r="C28" s="77">
        <v>25</v>
      </c>
      <c r="D28" s="22" t="s">
        <v>277</v>
      </c>
      <c r="E28" s="22">
        <v>28</v>
      </c>
      <c r="F28" s="22" t="s">
        <v>243</v>
      </c>
      <c r="G28" s="70">
        <v>18</v>
      </c>
      <c r="H28" s="22" t="s">
        <v>275</v>
      </c>
      <c r="I28" s="22">
        <v>13</v>
      </c>
      <c r="J28" s="22" t="s">
        <v>276</v>
      </c>
      <c r="K28" s="73">
        <f t="shared" si="0"/>
        <v>48</v>
      </c>
      <c r="L28" s="94" t="s">
        <v>310</v>
      </c>
    </row>
    <row r="29" spans="1:12" x14ac:dyDescent="0.35">
      <c r="A29" s="74" t="s">
        <v>123</v>
      </c>
      <c r="B29" s="91">
        <v>1.6351892223157969</v>
      </c>
      <c r="C29" s="77">
        <v>20</v>
      </c>
      <c r="D29" s="22" t="s">
        <v>244</v>
      </c>
      <c r="E29" s="22">
        <v>19</v>
      </c>
      <c r="F29" s="22" t="s">
        <v>244</v>
      </c>
      <c r="G29" s="70">
        <v>17</v>
      </c>
      <c r="H29" s="22" t="s">
        <v>275</v>
      </c>
      <c r="I29" s="22">
        <v>15</v>
      </c>
      <c r="J29" s="22" t="s">
        <v>275</v>
      </c>
      <c r="K29" s="73">
        <f t="shared" si="0"/>
        <v>25</v>
      </c>
      <c r="L29" s="94" t="s">
        <v>310</v>
      </c>
    </row>
    <row r="30" spans="1:12" x14ac:dyDescent="0.35">
      <c r="A30" s="74" t="s">
        <v>124</v>
      </c>
      <c r="B30" s="91">
        <v>1.8880504993388993</v>
      </c>
      <c r="C30" s="77">
        <v>16</v>
      </c>
      <c r="D30" s="22" t="s">
        <v>275</v>
      </c>
      <c r="E30" s="22">
        <v>16</v>
      </c>
      <c r="F30" s="22" t="s">
        <v>275</v>
      </c>
      <c r="G30" s="70">
        <v>13</v>
      </c>
      <c r="H30" s="22" t="s">
        <v>276</v>
      </c>
      <c r="I30" s="22">
        <v>7</v>
      </c>
      <c r="J30" s="22" t="s">
        <v>253</v>
      </c>
      <c r="K30" s="73">
        <f t="shared" si="0"/>
        <v>56.25</v>
      </c>
      <c r="L30" s="22" t="s">
        <v>309</v>
      </c>
    </row>
    <row r="31" spans="1:12" x14ac:dyDescent="0.35">
      <c r="A31" s="74" t="s">
        <v>125</v>
      </c>
      <c r="B31" s="91">
        <v>2.7187570626535686</v>
      </c>
      <c r="C31" s="77">
        <v>11</v>
      </c>
      <c r="D31" s="22" t="s">
        <v>276</v>
      </c>
      <c r="E31" s="22">
        <v>16</v>
      </c>
      <c r="F31" s="22" t="s">
        <v>275</v>
      </c>
      <c r="G31" s="70">
        <v>17</v>
      </c>
      <c r="H31" s="22" t="s">
        <v>275</v>
      </c>
      <c r="I31" s="22">
        <v>18</v>
      </c>
      <c r="J31" s="22" t="s">
        <v>275</v>
      </c>
      <c r="K31" s="73">
        <f t="shared" si="0"/>
        <v>-63.636363636363633</v>
      </c>
      <c r="L31" s="94" t="s">
        <v>310</v>
      </c>
    </row>
    <row r="32" spans="1:12" x14ac:dyDescent="0.35">
      <c r="A32" s="74" t="s">
        <v>126</v>
      </c>
      <c r="B32" s="91">
        <v>1.4555620020684954</v>
      </c>
      <c r="C32" s="77">
        <v>15</v>
      </c>
      <c r="D32" s="22" t="s">
        <v>275</v>
      </c>
      <c r="E32" s="22">
        <v>18</v>
      </c>
      <c r="F32" s="22" t="s">
        <v>275</v>
      </c>
      <c r="G32" s="70">
        <v>15</v>
      </c>
      <c r="H32" s="22" t="s">
        <v>275</v>
      </c>
      <c r="I32" s="22">
        <v>13</v>
      </c>
      <c r="J32" s="22" t="s">
        <v>276</v>
      </c>
      <c r="K32" s="73">
        <f t="shared" si="0"/>
        <v>13.333333333333334</v>
      </c>
      <c r="L32" s="94" t="s">
        <v>310</v>
      </c>
    </row>
    <row r="33" spans="1:12" x14ac:dyDescent="0.35">
      <c r="A33" s="74" t="s">
        <v>127</v>
      </c>
      <c r="B33" s="91">
        <v>1.6165474500312902</v>
      </c>
      <c r="C33" s="77">
        <v>18</v>
      </c>
      <c r="D33" s="22" t="s">
        <v>275</v>
      </c>
      <c r="E33" s="22">
        <v>18</v>
      </c>
      <c r="F33" s="22" t="s">
        <v>275</v>
      </c>
      <c r="G33" s="70">
        <v>17</v>
      </c>
      <c r="H33" s="22" t="s">
        <v>275</v>
      </c>
      <c r="I33" s="22">
        <v>15</v>
      </c>
      <c r="J33" s="22" t="s">
        <v>275</v>
      </c>
      <c r="K33" s="73">
        <f t="shared" si="0"/>
        <v>16.666666666666664</v>
      </c>
      <c r="L33" s="94" t="s">
        <v>310</v>
      </c>
    </row>
    <row r="34" spans="1:12" x14ac:dyDescent="0.35">
      <c r="A34" s="74" t="s">
        <v>128</v>
      </c>
      <c r="B34" s="91">
        <v>2.2044959117486997</v>
      </c>
      <c r="C34" s="77">
        <v>9</v>
      </c>
      <c r="D34" s="22" t="s">
        <v>276</v>
      </c>
      <c r="E34" s="22">
        <v>8</v>
      </c>
      <c r="F34" s="22" t="s">
        <v>276</v>
      </c>
      <c r="G34" s="70">
        <v>6</v>
      </c>
      <c r="H34" s="22" t="s">
        <v>253</v>
      </c>
      <c r="I34" s="22">
        <v>4</v>
      </c>
      <c r="J34" s="22" t="s">
        <v>253</v>
      </c>
      <c r="K34" s="73">
        <f t="shared" si="0"/>
        <v>55.555555555555557</v>
      </c>
      <c r="L34" s="22" t="s">
        <v>309</v>
      </c>
    </row>
    <row r="35" spans="1:12" x14ac:dyDescent="0.35">
      <c r="A35" s="74" t="s">
        <v>129</v>
      </c>
      <c r="B35" s="91">
        <v>2.9298822740830026</v>
      </c>
      <c r="C35" s="77">
        <v>15</v>
      </c>
      <c r="D35" s="22" t="s">
        <v>275</v>
      </c>
      <c r="E35" s="22">
        <v>17</v>
      </c>
      <c r="F35" s="22" t="s">
        <v>275</v>
      </c>
      <c r="G35" s="70">
        <v>13</v>
      </c>
      <c r="H35" s="22" t="s">
        <v>275</v>
      </c>
      <c r="I35" s="22">
        <v>10</v>
      </c>
      <c r="J35" s="22" t="s">
        <v>276</v>
      </c>
      <c r="K35" s="73">
        <f t="shared" si="0"/>
        <v>33.333333333333329</v>
      </c>
      <c r="L35" s="94" t="s">
        <v>310</v>
      </c>
    </row>
    <row r="36" spans="1:12" x14ac:dyDescent="0.35">
      <c r="A36" s="74" t="s">
        <v>130</v>
      </c>
      <c r="B36" s="91">
        <v>2.4451321365925112</v>
      </c>
      <c r="C36" s="77">
        <v>23</v>
      </c>
      <c r="D36" s="22" t="s">
        <v>243</v>
      </c>
      <c r="E36" s="22">
        <v>29</v>
      </c>
      <c r="F36" s="22" t="s">
        <v>243</v>
      </c>
      <c r="G36" s="70">
        <v>20</v>
      </c>
      <c r="H36" s="22" t="s">
        <v>244</v>
      </c>
      <c r="I36" s="22">
        <v>15</v>
      </c>
      <c r="J36" s="22" t="s">
        <v>275</v>
      </c>
      <c r="K36" s="73">
        <f t="shared" si="0"/>
        <v>34.782608695652172</v>
      </c>
      <c r="L36" s="94" t="s">
        <v>310</v>
      </c>
    </row>
    <row r="37" spans="1:12" x14ac:dyDescent="0.35">
      <c r="A37" s="74" t="s">
        <v>131</v>
      </c>
      <c r="B37" s="91">
        <v>2.088624832852449</v>
      </c>
      <c r="C37" s="77">
        <v>23</v>
      </c>
      <c r="D37" s="22" t="s">
        <v>243</v>
      </c>
      <c r="E37" s="22">
        <v>9</v>
      </c>
      <c r="F37" s="22" t="s">
        <v>276</v>
      </c>
      <c r="G37" s="70">
        <v>12</v>
      </c>
      <c r="H37" s="22" t="s">
        <v>276</v>
      </c>
      <c r="I37" s="22">
        <v>6</v>
      </c>
      <c r="J37" s="22" t="s">
        <v>253</v>
      </c>
      <c r="K37" s="73">
        <f t="shared" si="0"/>
        <v>73.91304347826086</v>
      </c>
      <c r="L37" s="22" t="s">
        <v>309</v>
      </c>
    </row>
    <row r="38" spans="1:12" x14ac:dyDescent="0.35">
      <c r="A38" s="74" t="s">
        <v>132</v>
      </c>
      <c r="B38" s="91">
        <v>2.3717025378993402</v>
      </c>
      <c r="C38" s="77">
        <v>14</v>
      </c>
      <c r="D38" s="22" t="s">
        <v>275</v>
      </c>
      <c r="E38" s="22">
        <v>15</v>
      </c>
      <c r="F38" s="22" t="s">
        <v>275</v>
      </c>
      <c r="G38" s="70">
        <v>14</v>
      </c>
      <c r="H38" s="22" t="s">
        <v>275</v>
      </c>
      <c r="I38" s="22">
        <v>12</v>
      </c>
      <c r="J38" s="22" t="s">
        <v>276</v>
      </c>
      <c r="K38" s="73">
        <f t="shared" si="0"/>
        <v>14.285714285714285</v>
      </c>
      <c r="L38" s="94" t="s">
        <v>310</v>
      </c>
    </row>
    <row r="39" spans="1:12" x14ac:dyDescent="0.35">
      <c r="A39" s="74" t="s">
        <v>133</v>
      </c>
      <c r="B39" s="91">
        <v>2.169209204831172</v>
      </c>
      <c r="C39" s="77">
        <v>24</v>
      </c>
      <c r="D39" s="22" t="s">
        <v>243</v>
      </c>
      <c r="E39" s="22">
        <v>18</v>
      </c>
      <c r="F39" s="22" t="s">
        <v>275</v>
      </c>
      <c r="G39" s="70">
        <v>13</v>
      </c>
      <c r="H39" s="22" t="s">
        <v>276</v>
      </c>
      <c r="I39" s="22">
        <v>9</v>
      </c>
      <c r="J39" s="22" t="s">
        <v>276</v>
      </c>
      <c r="K39" s="73">
        <f t="shared" si="0"/>
        <v>62.5</v>
      </c>
      <c r="L39" s="22" t="s">
        <v>309</v>
      </c>
    </row>
    <row r="40" spans="1:12" x14ac:dyDescent="0.35">
      <c r="A40" s="74" t="s">
        <v>134</v>
      </c>
      <c r="B40" s="91">
        <v>1.8099873942026388</v>
      </c>
      <c r="C40" s="77">
        <v>19</v>
      </c>
      <c r="D40" s="22" t="s">
        <v>244</v>
      </c>
      <c r="E40" s="22">
        <v>22</v>
      </c>
      <c r="F40" s="22" t="s">
        <v>244</v>
      </c>
      <c r="G40" s="70">
        <v>21</v>
      </c>
      <c r="H40" s="22" t="s">
        <v>244</v>
      </c>
      <c r="I40" s="22">
        <v>20</v>
      </c>
      <c r="J40" s="22" t="s">
        <v>280</v>
      </c>
      <c r="K40" s="73">
        <f t="shared" si="0"/>
        <v>-5.2631578947368416</v>
      </c>
      <c r="L40" s="94" t="s">
        <v>310</v>
      </c>
    </row>
    <row r="41" spans="1:12" x14ac:dyDescent="0.35">
      <c r="A41" s="74" t="s">
        <v>135</v>
      </c>
      <c r="B41" s="91">
        <v>1.6275913801883057</v>
      </c>
      <c r="C41" s="77">
        <v>22</v>
      </c>
      <c r="D41" s="22" t="s">
        <v>244</v>
      </c>
      <c r="E41" s="22">
        <v>17</v>
      </c>
      <c r="F41" s="22" t="s">
        <v>275</v>
      </c>
      <c r="G41" s="70">
        <v>12</v>
      </c>
      <c r="H41" s="22" t="s">
        <v>276</v>
      </c>
      <c r="I41" s="22">
        <v>10</v>
      </c>
      <c r="J41" s="22" t="s">
        <v>276</v>
      </c>
      <c r="K41" s="73">
        <f t="shared" si="0"/>
        <v>54.54545454545454</v>
      </c>
      <c r="L41" s="22" t="s">
        <v>309</v>
      </c>
    </row>
    <row r="42" spans="1:12" x14ac:dyDescent="0.35">
      <c r="A42" s="74" t="s">
        <v>136</v>
      </c>
      <c r="B42" s="91">
        <v>5.156053896669607</v>
      </c>
      <c r="C42" s="77">
        <v>13</v>
      </c>
      <c r="D42" s="22" t="s">
        <v>276</v>
      </c>
      <c r="E42" s="22">
        <v>10</v>
      </c>
      <c r="F42" s="22" t="s">
        <v>276</v>
      </c>
      <c r="G42" s="70">
        <v>7</v>
      </c>
      <c r="H42" s="22" t="s">
        <v>253</v>
      </c>
      <c r="I42" s="22">
        <v>4</v>
      </c>
      <c r="J42" s="22" t="s">
        <v>253</v>
      </c>
      <c r="K42" s="73">
        <f t="shared" si="0"/>
        <v>69.230769230769226</v>
      </c>
      <c r="L42" s="22" t="s">
        <v>309</v>
      </c>
    </row>
    <row r="43" spans="1:12" x14ac:dyDescent="0.35">
      <c r="A43" s="74" t="s">
        <v>137</v>
      </c>
      <c r="B43" s="91">
        <v>3.8188988693325059</v>
      </c>
      <c r="C43" s="77">
        <v>13</v>
      </c>
      <c r="D43" s="22" t="s">
        <v>276</v>
      </c>
      <c r="E43" s="22">
        <v>15</v>
      </c>
      <c r="F43" s="22" t="s">
        <v>275</v>
      </c>
      <c r="G43" s="70">
        <v>9</v>
      </c>
      <c r="H43" s="22" t="s">
        <v>276</v>
      </c>
      <c r="I43" s="22">
        <v>3</v>
      </c>
      <c r="J43" s="22" t="s">
        <v>253</v>
      </c>
      <c r="K43" s="73">
        <f t="shared" si="0"/>
        <v>76.923076923076934</v>
      </c>
      <c r="L43" s="22" t="s">
        <v>309</v>
      </c>
    </row>
    <row r="44" spans="1:12" x14ac:dyDescent="0.35">
      <c r="A44" s="74" t="s">
        <v>138</v>
      </c>
      <c r="B44" s="91">
        <v>3.061415255796692</v>
      </c>
      <c r="C44" s="77">
        <v>22</v>
      </c>
      <c r="D44" s="22" t="s">
        <v>244</v>
      </c>
      <c r="E44" s="22">
        <v>20</v>
      </c>
      <c r="F44" s="22" t="s">
        <v>244</v>
      </c>
      <c r="G44" s="70">
        <v>18</v>
      </c>
      <c r="H44" s="22" t="s">
        <v>275</v>
      </c>
      <c r="I44" s="22">
        <v>15</v>
      </c>
      <c r="J44" s="22" t="s">
        <v>275</v>
      </c>
      <c r="K44" s="73">
        <f t="shared" si="0"/>
        <v>31.818181818181817</v>
      </c>
      <c r="L44" s="94" t="s">
        <v>310</v>
      </c>
    </row>
    <row r="45" spans="1:12" x14ac:dyDescent="0.35">
      <c r="A45" s="74" t="s">
        <v>139</v>
      </c>
      <c r="B45" s="91">
        <v>6.4353351394747111</v>
      </c>
      <c r="C45" s="77">
        <v>18</v>
      </c>
      <c r="D45" s="22" t="s">
        <v>275</v>
      </c>
      <c r="E45" s="22">
        <v>15</v>
      </c>
      <c r="F45" s="22" t="s">
        <v>275</v>
      </c>
      <c r="G45" s="70">
        <v>13</v>
      </c>
      <c r="H45" s="22" t="s">
        <v>276</v>
      </c>
      <c r="I45" s="22">
        <v>9</v>
      </c>
      <c r="J45" s="22" t="s">
        <v>276</v>
      </c>
      <c r="K45" s="22">
        <f t="shared" si="0"/>
        <v>50</v>
      </c>
      <c r="L45" s="22" t="s">
        <v>309</v>
      </c>
    </row>
    <row r="46" spans="1:12" x14ac:dyDescent="0.35">
      <c r="A46" s="75" t="s">
        <v>140</v>
      </c>
      <c r="B46" s="91">
        <v>2.4112932738291817</v>
      </c>
      <c r="C46" s="77">
        <v>20</v>
      </c>
      <c r="D46" s="22" t="s">
        <v>244</v>
      </c>
      <c r="E46" s="22">
        <v>22</v>
      </c>
      <c r="F46" s="22" t="s">
        <v>244</v>
      </c>
      <c r="G46" s="70">
        <v>18</v>
      </c>
      <c r="H46" s="22" t="s">
        <v>275</v>
      </c>
      <c r="I46" s="22">
        <v>14</v>
      </c>
      <c r="J46" s="22" t="s">
        <v>275</v>
      </c>
      <c r="K46" s="22">
        <f t="shared" si="0"/>
        <v>30</v>
      </c>
      <c r="L46" s="94" t="s">
        <v>310</v>
      </c>
    </row>
    <row r="47" spans="1:12" x14ac:dyDescent="0.35">
      <c r="A47" s="75" t="s">
        <v>141</v>
      </c>
      <c r="B47" s="91">
        <v>10.825646471694126</v>
      </c>
      <c r="C47" s="77">
        <v>26</v>
      </c>
      <c r="D47" s="22" t="s">
        <v>243</v>
      </c>
      <c r="E47" s="22">
        <v>22</v>
      </c>
      <c r="F47" s="22" t="s">
        <v>244</v>
      </c>
      <c r="G47" s="70">
        <v>18</v>
      </c>
      <c r="H47" s="22" t="s">
        <v>275</v>
      </c>
      <c r="I47" s="22">
        <v>15</v>
      </c>
      <c r="J47" s="22" t="s">
        <v>275</v>
      </c>
      <c r="K47" s="73">
        <f t="shared" si="0"/>
        <v>42.307692307692307</v>
      </c>
      <c r="L47" s="94" t="s">
        <v>310</v>
      </c>
    </row>
    <row r="48" spans="1:12" x14ac:dyDescent="0.35">
      <c r="A48" s="74" t="s">
        <v>142</v>
      </c>
      <c r="B48" s="91">
        <v>11.247950447411336</v>
      </c>
      <c r="C48" s="77">
        <v>22</v>
      </c>
      <c r="D48" s="22" t="s">
        <v>244</v>
      </c>
      <c r="E48" s="22">
        <v>18</v>
      </c>
      <c r="F48" s="22" t="s">
        <v>275</v>
      </c>
      <c r="G48" s="70">
        <v>15</v>
      </c>
      <c r="H48" s="22" t="s">
        <v>275</v>
      </c>
      <c r="I48" s="22">
        <v>11</v>
      </c>
      <c r="J48" s="22" t="s">
        <v>276</v>
      </c>
      <c r="K48" s="73">
        <f t="shared" si="0"/>
        <v>50</v>
      </c>
      <c r="L48" s="22" t="s">
        <v>309</v>
      </c>
    </row>
    <row r="49" spans="1:12" x14ac:dyDescent="0.35">
      <c r="A49" s="74" t="s">
        <v>143</v>
      </c>
      <c r="B49" s="91">
        <v>11.127054668337818</v>
      </c>
      <c r="C49" s="77">
        <v>13</v>
      </c>
      <c r="D49" s="22" t="s">
        <v>276</v>
      </c>
      <c r="E49" s="22">
        <v>10</v>
      </c>
      <c r="F49" s="22" t="s">
        <v>276</v>
      </c>
      <c r="G49" s="70">
        <v>7</v>
      </c>
      <c r="H49" s="22" t="s">
        <v>253</v>
      </c>
      <c r="I49" s="22">
        <v>3</v>
      </c>
      <c r="J49" s="22" t="s">
        <v>253</v>
      </c>
      <c r="K49" s="73">
        <f t="shared" si="0"/>
        <v>76.923076923076934</v>
      </c>
      <c r="L49" s="22" t="s">
        <v>309</v>
      </c>
    </row>
    <row r="50" spans="1:12" x14ac:dyDescent="0.35">
      <c r="A50" s="74" t="s">
        <v>144</v>
      </c>
      <c r="B50" s="91">
        <v>7.3751904070534087</v>
      </c>
      <c r="C50" s="77">
        <v>21</v>
      </c>
      <c r="D50" s="22" t="s">
        <v>244</v>
      </c>
      <c r="E50" s="22">
        <v>17</v>
      </c>
      <c r="F50" s="22" t="s">
        <v>275</v>
      </c>
      <c r="G50" s="70">
        <v>16</v>
      </c>
      <c r="H50" s="22" t="s">
        <v>275</v>
      </c>
      <c r="I50" s="22">
        <v>12</v>
      </c>
      <c r="J50" s="22" t="s">
        <v>276</v>
      </c>
      <c r="K50" s="73">
        <f t="shared" si="0"/>
        <v>42.857142857142854</v>
      </c>
      <c r="L50" s="94" t="s">
        <v>310</v>
      </c>
    </row>
    <row r="51" spans="1:12" x14ac:dyDescent="0.35">
      <c r="A51" s="74" t="s">
        <v>145</v>
      </c>
      <c r="B51" s="91">
        <v>13.49696606937254</v>
      </c>
      <c r="C51" s="77">
        <v>22</v>
      </c>
      <c r="D51" s="22" t="s">
        <v>244</v>
      </c>
      <c r="E51" s="22">
        <v>16</v>
      </c>
      <c r="F51" s="22" t="s">
        <v>275</v>
      </c>
      <c r="G51" s="70">
        <v>14</v>
      </c>
      <c r="H51" s="22" t="s">
        <v>275</v>
      </c>
      <c r="I51" s="22">
        <v>10</v>
      </c>
      <c r="J51" s="22" t="s">
        <v>276</v>
      </c>
      <c r="K51" s="73">
        <f t="shared" si="0"/>
        <v>54.54545454545454</v>
      </c>
      <c r="L51" s="22" t="s">
        <v>309</v>
      </c>
    </row>
    <row r="52" spans="1:12" x14ac:dyDescent="0.35">
      <c r="A52" s="74" t="s">
        <v>146</v>
      </c>
      <c r="B52" s="91">
        <v>6.6233213576794858</v>
      </c>
      <c r="C52" s="77">
        <v>19</v>
      </c>
      <c r="D52" s="22" t="s">
        <v>244</v>
      </c>
      <c r="E52" s="22">
        <v>17</v>
      </c>
      <c r="F52" s="22" t="s">
        <v>275</v>
      </c>
      <c r="G52" s="70">
        <v>15</v>
      </c>
      <c r="H52" s="22" t="s">
        <v>275</v>
      </c>
      <c r="I52" s="22">
        <v>12</v>
      </c>
      <c r="J52" s="22" t="s">
        <v>276</v>
      </c>
      <c r="K52" s="73">
        <f t="shared" si="0"/>
        <v>36.84210526315789</v>
      </c>
      <c r="L52" s="94" t="s">
        <v>310</v>
      </c>
    </row>
    <row r="53" spans="1:12" x14ac:dyDescent="0.35">
      <c r="A53" s="74" t="s">
        <v>147</v>
      </c>
      <c r="B53" s="91">
        <v>6.7130940983159828</v>
      </c>
      <c r="C53" s="77">
        <v>28</v>
      </c>
      <c r="D53" s="22" t="s">
        <v>243</v>
      </c>
      <c r="E53" s="22">
        <v>23</v>
      </c>
      <c r="F53" s="22" t="s">
        <v>243</v>
      </c>
      <c r="G53" s="70">
        <v>19</v>
      </c>
      <c r="H53" s="22" t="s">
        <v>244</v>
      </c>
      <c r="I53" s="22">
        <v>17</v>
      </c>
      <c r="J53" s="22" t="s">
        <v>275</v>
      </c>
      <c r="K53" s="73">
        <f t="shared" si="0"/>
        <v>39.285714285714285</v>
      </c>
      <c r="L53" s="94" t="s">
        <v>310</v>
      </c>
    </row>
    <row r="54" spans="1:12" x14ac:dyDescent="0.35">
      <c r="A54" s="74" t="s">
        <v>148</v>
      </c>
      <c r="B54" s="91">
        <v>4.9238150273851682</v>
      </c>
      <c r="C54" s="77">
        <v>15</v>
      </c>
      <c r="D54" s="22" t="s">
        <v>275</v>
      </c>
      <c r="E54" s="22">
        <v>14</v>
      </c>
      <c r="F54" s="22" t="s">
        <v>275</v>
      </c>
      <c r="G54" s="70">
        <v>11</v>
      </c>
      <c r="H54" s="22" t="s">
        <v>276</v>
      </c>
      <c r="I54" s="22">
        <v>8</v>
      </c>
      <c r="J54" s="22" t="s">
        <v>276</v>
      </c>
      <c r="K54" s="73">
        <f t="shared" si="0"/>
        <v>46.666666666666664</v>
      </c>
      <c r="L54" s="94" t="s">
        <v>310</v>
      </c>
    </row>
    <row r="55" spans="1:12" x14ac:dyDescent="0.35">
      <c r="A55" s="74" t="s">
        <v>149</v>
      </c>
      <c r="B55" s="91">
        <v>19.788571537027973</v>
      </c>
      <c r="C55" s="77">
        <v>25</v>
      </c>
      <c r="D55" s="22" t="s">
        <v>243</v>
      </c>
      <c r="E55" s="22">
        <v>22</v>
      </c>
      <c r="F55" s="22" t="s">
        <v>244</v>
      </c>
      <c r="G55" s="70">
        <v>18</v>
      </c>
      <c r="H55" s="22" t="s">
        <v>275</v>
      </c>
      <c r="I55" s="22">
        <v>14</v>
      </c>
      <c r="J55" s="22" t="s">
        <v>275</v>
      </c>
      <c r="K55" s="73">
        <f t="shared" si="0"/>
        <v>44</v>
      </c>
      <c r="L55" s="94" t="s">
        <v>310</v>
      </c>
    </row>
    <row r="56" spans="1:12" x14ac:dyDescent="0.35">
      <c r="A56" s="74" t="s">
        <v>150</v>
      </c>
      <c r="B56" s="91">
        <v>12.171688733437554</v>
      </c>
      <c r="C56" s="77">
        <v>24</v>
      </c>
      <c r="D56" s="22" t="s">
        <v>243</v>
      </c>
      <c r="E56" s="22">
        <v>21</v>
      </c>
      <c r="F56" s="22" t="s">
        <v>244</v>
      </c>
      <c r="G56" s="70">
        <v>17</v>
      </c>
      <c r="H56" s="22" t="s">
        <v>275</v>
      </c>
      <c r="I56" s="22">
        <v>14</v>
      </c>
      <c r="J56" s="22" t="s">
        <v>275</v>
      </c>
      <c r="K56" s="73">
        <f t="shared" si="0"/>
        <v>41.666666666666671</v>
      </c>
      <c r="L56" s="94" t="s">
        <v>310</v>
      </c>
    </row>
    <row r="57" spans="1:12" x14ac:dyDescent="0.35">
      <c r="A57" s="74" t="s">
        <v>151</v>
      </c>
      <c r="B57" s="91">
        <v>19.71323437422274</v>
      </c>
      <c r="C57" s="77">
        <v>13</v>
      </c>
      <c r="D57" s="22" t="s">
        <v>276</v>
      </c>
      <c r="E57" s="22">
        <v>10</v>
      </c>
      <c r="F57" s="22" t="s">
        <v>276</v>
      </c>
      <c r="G57" s="70">
        <v>8</v>
      </c>
      <c r="H57" s="22" t="s">
        <v>276</v>
      </c>
      <c r="I57" s="22">
        <v>6</v>
      </c>
      <c r="J57" s="22" t="s">
        <v>253</v>
      </c>
      <c r="K57" s="73">
        <f t="shared" si="0"/>
        <v>53.846153846153847</v>
      </c>
      <c r="L57" s="22" t="s">
        <v>309</v>
      </c>
    </row>
    <row r="58" spans="1:12" x14ac:dyDescent="0.35">
      <c r="A58" s="74" t="s">
        <v>152</v>
      </c>
      <c r="B58" s="91">
        <v>20.81085283189806</v>
      </c>
      <c r="C58" s="77">
        <v>26</v>
      </c>
      <c r="D58" s="22" t="s">
        <v>243</v>
      </c>
      <c r="E58" s="22">
        <v>19</v>
      </c>
      <c r="F58" s="22" t="s">
        <v>244</v>
      </c>
      <c r="G58" s="70">
        <v>17</v>
      </c>
      <c r="H58" s="22" t="s">
        <v>275</v>
      </c>
      <c r="I58" s="22">
        <v>14</v>
      </c>
      <c r="J58" s="22" t="s">
        <v>275</v>
      </c>
      <c r="K58" s="73">
        <f t="shared" si="0"/>
        <v>46.153846153846153</v>
      </c>
      <c r="L58" s="94" t="s">
        <v>310</v>
      </c>
    </row>
    <row r="59" spans="1:12" x14ac:dyDescent="0.35">
      <c r="A59" s="74" t="s">
        <v>153</v>
      </c>
      <c r="B59" s="91">
        <v>14.853854364757096</v>
      </c>
      <c r="C59" s="77">
        <v>18</v>
      </c>
      <c r="D59" s="22" t="s">
        <v>275</v>
      </c>
      <c r="E59" s="22">
        <v>16</v>
      </c>
      <c r="F59" s="22" t="s">
        <v>275</v>
      </c>
      <c r="G59" s="70">
        <v>13</v>
      </c>
      <c r="H59" s="22" t="s">
        <v>276</v>
      </c>
      <c r="I59" s="22">
        <v>9</v>
      </c>
      <c r="J59" s="22" t="s">
        <v>276</v>
      </c>
      <c r="K59" s="73">
        <f t="shared" si="0"/>
        <v>50</v>
      </c>
      <c r="L59" s="22" t="s">
        <v>309</v>
      </c>
    </row>
    <row r="60" spans="1:12" x14ac:dyDescent="0.35">
      <c r="A60" s="74" t="s">
        <v>154</v>
      </c>
      <c r="B60" s="91">
        <v>8.3637211403042233</v>
      </c>
      <c r="C60" s="77">
        <v>24</v>
      </c>
      <c r="D60" s="22" t="s">
        <v>243</v>
      </c>
      <c r="E60" s="22">
        <v>14</v>
      </c>
      <c r="F60" s="22" t="s">
        <v>275</v>
      </c>
      <c r="G60" s="70">
        <v>9</v>
      </c>
      <c r="H60" s="22" t="s">
        <v>276</v>
      </c>
      <c r="I60" s="22">
        <v>6</v>
      </c>
      <c r="J60" s="22" t="s">
        <v>253</v>
      </c>
      <c r="K60" s="73">
        <f t="shared" si="0"/>
        <v>75</v>
      </c>
      <c r="L60" s="22" t="s">
        <v>309</v>
      </c>
    </row>
    <row r="61" spans="1:12" x14ac:dyDescent="0.35">
      <c r="A61" s="74" t="s">
        <v>155</v>
      </c>
      <c r="B61" s="91">
        <v>8.2929109487184629</v>
      </c>
      <c r="C61" s="77">
        <v>13</v>
      </c>
      <c r="D61" s="22" t="s">
        <v>276</v>
      </c>
      <c r="E61" s="22">
        <v>10</v>
      </c>
      <c r="F61" s="22" t="s">
        <v>276</v>
      </c>
      <c r="G61" s="70">
        <v>7</v>
      </c>
      <c r="H61" s="22" t="s">
        <v>253</v>
      </c>
      <c r="I61" s="22">
        <v>4</v>
      </c>
      <c r="J61" s="22" t="s">
        <v>253</v>
      </c>
      <c r="K61" s="73">
        <f t="shared" si="0"/>
        <v>69.230769230769226</v>
      </c>
      <c r="L61" s="22" t="s">
        <v>309</v>
      </c>
    </row>
    <row r="62" spans="1:12" x14ac:dyDescent="0.35">
      <c r="A62" s="74" t="s">
        <v>156</v>
      </c>
      <c r="B62" s="91">
        <v>8.1390247377014244</v>
      </c>
      <c r="C62" s="77">
        <v>26</v>
      </c>
      <c r="D62" s="22" t="s">
        <v>243</v>
      </c>
      <c r="E62" s="22">
        <v>26</v>
      </c>
      <c r="F62" s="22" t="s">
        <v>243</v>
      </c>
      <c r="G62" s="70">
        <v>21</v>
      </c>
      <c r="H62" s="22" t="s">
        <v>244</v>
      </c>
      <c r="I62" s="22">
        <v>21</v>
      </c>
      <c r="J62" s="22" t="s">
        <v>244</v>
      </c>
      <c r="K62" s="73">
        <f t="shared" si="0"/>
        <v>19.230769230769234</v>
      </c>
      <c r="L62" s="94" t="s">
        <v>310</v>
      </c>
    </row>
    <row r="63" spans="1:12" x14ac:dyDescent="0.35">
      <c r="A63" s="74" t="s">
        <v>157</v>
      </c>
      <c r="B63" s="91">
        <v>31.585029712814602</v>
      </c>
      <c r="C63" s="77">
        <v>16</v>
      </c>
      <c r="D63" s="22" t="s">
        <v>275</v>
      </c>
      <c r="E63" s="22">
        <v>14</v>
      </c>
      <c r="F63" s="22" t="s">
        <v>275</v>
      </c>
      <c r="G63" s="70">
        <v>10</v>
      </c>
      <c r="H63" s="22" t="s">
        <v>276</v>
      </c>
      <c r="I63" s="22">
        <v>7</v>
      </c>
      <c r="J63" s="22" t="s">
        <v>253</v>
      </c>
      <c r="K63" s="73">
        <f t="shared" si="0"/>
        <v>56.25</v>
      </c>
      <c r="L63" s="22" t="s">
        <v>309</v>
      </c>
    </row>
    <row r="64" spans="1:12" x14ac:dyDescent="0.35">
      <c r="A64" s="74" t="s">
        <v>158</v>
      </c>
      <c r="B64" s="91">
        <v>29.951371210839401</v>
      </c>
      <c r="C64" s="77">
        <v>21</v>
      </c>
      <c r="D64" s="22" t="s">
        <v>244</v>
      </c>
      <c r="E64" s="22">
        <v>18</v>
      </c>
      <c r="F64" s="22" t="s">
        <v>275</v>
      </c>
      <c r="G64" s="70">
        <v>13</v>
      </c>
      <c r="H64" s="22" t="s">
        <v>276</v>
      </c>
      <c r="I64" s="22">
        <v>6</v>
      </c>
      <c r="J64" s="22" t="s">
        <v>253</v>
      </c>
      <c r="K64" s="73">
        <f t="shared" si="0"/>
        <v>71.428571428571431</v>
      </c>
      <c r="L64" s="22" t="s">
        <v>309</v>
      </c>
    </row>
    <row r="65" spans="1:12" x14ac:dyDescent="0.35">
      <c r="A65" s="74" t="s">
        <v>159</v>
      </c>
      <c r="B65" s="91">
        <v>34.276592866896912</v>
      </c>
      <c r="C65" s="77">
        <v>19</v>
      </c>
      <c r="D65" s="22" t="s">
        <v>244</v>
      </c>
      <c r="E65" s="22">
        <v>21</v>
      </c>
      <c r="F65" s="22" t="s">
        <v>244</v>
      </c>
      <c r="G65" s="70">
        <v>18</v>
      </c>
      <c r="H65" s="22" t="s">
        <v>275</v>
      </c>
      <c r="I65" s="22">
        <v>15</v>
      </c>
      <c r="J65" s="22" t="s">
        <v>275</v>
      </c>
      <c r="K65" s="73">
        <f t="shared" si="0"/>
        <v>21.052631578947366</v>
      </c>
      <c r="L65" s="94" t="s">
        <v>310</v>
      </c>
    </row>
    <row r="66" spans="1:12" x14ac:dyDescent="0.35">
      <c r="A66" s="74" t="s">
        <v>160</v>
      </c>
      <c r="B66" s="91">
        <v>17.448900358261152</v>
      </c>
      <c r="C66" s="77">
        <v>28</v>
      </c>
      <c r="D66" s="22" t="s">
        <v>243</v>
      </c>
      <c r="E66" s="22">
        <v>22</v>
      </c>
      <c r="F66" s="22" t="s">
        <v>244</v>
      </c>
      <c r="G66" s="70">
        <v>18</v>
      </c>
      <c r="H66" s="22" t="s">
        <v>275</v>
      </c>
      <c r="I66" s="22">
        <v>16</v>
      </c>
      <c r="J66" s="22" t="s">
        <v>275</v>
      </c>
      <c r="K66" s="73">
        <f t="shared" si="0"/>
        <v>42.857142857142854</v>
      </c>
      <c r="L66" s="94" t="s">
        <v>310</v>
      </c>
    </row>
    <row r="67" spans="1:12" x14ac:dyDescent="0.35">
      <c r="A67" s="74" t="s">
        <v>161</v>
      </c>
      <c r="B67" s="91">
        <v>14.23544483733717</v>
      </c>
      <c r="C67" s="77">
        <v>20</v>
      </c>
      <c r="D67" s="22" t="s">
        <v>244</v>
      </c>
      <c r="E67" s="22">
        <v>17</v>
      </c>
      <c r="F67" s="22" t="s">
        <v>275</v>
      </c>
      <c r="G67" s="70">
        <v>10</v>
      </c>
      <c r="H67" s="22" t="s">
        <v>276</v>
      </c>
      <c r="I67" s="22">
        <v>7</v>
      </c>
      <c r="J67" s="22" t="s">
        <v>253</v>
      </c>
      <c r="K67" s="73">
        <f t="shared" si="0"/>
        <v>65</v>
      </c>
      <c r="L67" s="22" t="s">
        <v>309</v>
      </c>
    </row>
    <row r="68" spans="1:12" x14ac:dyDescent="0.35">
      <c r="A68" s="74" t="s">
        <v>162</v>
      </c>
      <c r="B68" s="91">
        <v>11.068269215528828</v>
      </c>
      <c r="C68" s="77">
        <v>13</v>
      </c>
      <c r="D68" s="22" t="s">
        <v>276</v>
      </c>
      <c r="E68" s="22">
        <v>9</v>
      </c>
      <c r="F68" s="22" t="s">
        <v>276</v>
      </c>
      <c r="G68" s="70">
        <v>6</v>
      </c>
      <c r="H68" s="22" t="s">
        <v>253</v>
      </c>
      <c r="I68" s="22">
        <v>4</v>
      </c>
      <c r="J68" s="22" t="s">
        <v>253</v>
      </c>
      <c r="K68" s="73">
        <f t="shared" si="0"/>
        <v>69.230769230769226</v>
      </c>
      <c r="L68" s="22" t="s">
        <v>309</v>
      </c>
    </row>
    <row r="69" spans="1:12" x14ac:dyDescent="0.35">
      <c r="A69" s="74"/>
      <c r="B69" s="91"/>
    </row>
    <row r="70" spans="1:12" x14ac:dyDescent="0.35">
      <c r="A70" s="89"/>
    </row>
    <row r="71" spans="1:12" x14ac:dyDescent="0.35">
      <c r="A71" s="89"/>
    </row>
  </sheetData>
  <mergeCells count="10">
    <mergeCell ref="A1:A4"/>
    <mergeCell ref="B1:B4"/>
    <mergeCell ref="C2:D2"/>
    <mergeCell ref="K2:L2"/>
    <mergeCell ref="C3:D3"/>
    <mergeCell ref="E3:F3"/>
    <mergeCell ref="G3:H3"/>
    <mergeCell ref="I3:J3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Table</vt:lpstr>
      <vt:lpstr>TL-HAM-D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Liezl  R. Astudillo</dc:creator>
  <cp:lastModifiedBy>Marcia Fellizar</cp:lastModifiedBy>
  <cp:lastPrinted>2025-02-17T08:21:29Z</cp:lastPrinted>
  <dcterms:created xsi:type="dcterms:W3CDTF">2024-09-07T03:36:17Z</dcterms:created>
  <dcterms:modified xsi:type="dcterms:W3CDTF">2025-02-20T05:46:39Z</dcterms:modified>
</cp:coreProperties>
</file>