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2001_{EEFAC028-D37F-444A-BFBB-9AC8D23A9A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ulos" sheetId="1" r:id="rId1"/>
    <sheet name="Anexo" sheetId="3" r:id="rId2"/>
  </sheets>
  <externalReferences>
    <externalReference r:id="rId3"/>
  </externalReferences>
  <definedNames>
    <definedName name="_xlchart.v1.0" hidden="1">Calculos!$B$39:$D$44</definedName>
    <definedName name="_xlchart.v1.1" hidden="1">Calculos!$E$39:$E$44</definedName>
    <definedName name="_xlchart.v1.10" hidden="1">Calculos!$H$39:$H$44</definedName>
    <definedName name="_xlchart.v1.11" hidden="1">Calculos!$I$39:$I$44</definedName>
    <definedName name="_xlchart.v1.2" hidden="1">Calculos!$F$39:$F$44</definedName>
    <definedName name="_xlchart.v1.3" hidden="1">Calculos!$G$39:$G$44</definedName>
    <definedName name="_xlchart.v1.4" hidden="1">Calculos!$H$39:$H$44</definedName>
    <definedName name="_xlchart.v1.5" hidden="1">Calculos!$I$39:$I$44</definedName>
    <definedName name="_xlchart.v1.6" hidden="1">Calculos!$B$39:$D$44</definedName>
    <definedName name="_xlchart.v1.7" hidden="1">Calculos!$E$39:$E$44</definedName>
    <definedName name="_xlchart.v1.8" hidden="1">Calculos!$F$39:$F$44</definedName>
    <definedName name="_xlchart.v1.9" hidden="1">Calculos!$G$39:$G$44</definedName>
    <definedName name="aporte">#REF!</definedName>
    <definedName name="patrimonio">#REF!</definedName>
    <definedName name="qtd_anos">#REF!</definedName>
    <definedName name="rendimento_carteira">#REF!</definedName>
    <definedName name="taxa_mensal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L17" i="1"/>
  <c r="I42" i="1"/>
  <c r="E43" i="1"/>
  <c r="I43" i="1" s="1"/>
  <c r="E44" i="1"/>
  <c r="I44" i="1" s="1"/>
  <c r="E40" i="1"/>
  <c r="I40" i="1" s="1"/>
  <c r="E41" i="1"/>
  <c r="I41" i="1" s="1"/>
  <c r="E39" i="1"/>
  <c r="I39" i="1" s="1"/>
  <c r="A2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L19" i="1"/>
  <c r="L23" i="1"/>
  <c r="L26" i="1" s="1"/>
  <c r="L27" i="1" s="1"/>
  <c r="I45" i="1" l="1"/>
  <c r="K32" i="1"/>
  <c r="L32" i="1" s="1"/>
  <c r="K35" i="1"/>
  <c r="L35" i="1" s="1"/>
  <c r="K31" i="1"/>
  <c r="L31" i="1" s="1"/>
  <c r="K34" i="1"/>
  <c r="L34" i="1" s="1"/>
  <c r="K33" i="1"/>
  <c r="L33" i="1" s="1"/>
</calcChain>
</file>

<file path=xl/sharedStrings.xml><?xml version="1.0" encoding="utf-8"?>
<sst xmlns="http://schemas.openxmlformats.org/spreadsheetml/2006/main" count="76" uniqueCount="34">
  <si>
    <t>SELECIONAR SEU PERFIL DE INVESTIMENTO</t>
  </si>
  <si>
    <t>INVESTIMENTO MENSAL</t>
  </si>
  <si>
    <t>PERFIL</t>
  </si>
  <si>
    <t>TIPO DE FII</t>
  </si>
  <si>
    <t>PAPEL</t>
  </si>
  <si>
    <t>TIJOLO</t>
  </si>
  <si>
    <t>HÍBRIDOS</t>
  </si>
  <si>
    <t>FOFs</t>
  </si>
  <si>
    <t>DESENVOLVIMENTO</t>
  </si>
  <si>
    <t>HOTELARIAS</t>
  </si>
  <si>
    <t>INFORMAÇÕES</t>
  </si>
  <si>
    <t>SALARIO</t>
  </si>
  <si>
    <t>RENDIMENTO DA CARTEIRA</t>
  </si>
  <si>
    <t>TAXA DE RENDIMENTO MENSAL?</t>
  </si>
  <si>
    <t>POR QUANTOS ANOS?</t>
  </si>
  <si>
    <t>QUANTO INVESTIR POR MÊS?</t>
  </si>
  <si>
    <t>PATRIMONIO ACUMULADO</t>
  </si>
  <si>
    <t>DIVIDENDOS MENSAIS</t>
  </si>
  <si>
    <t xml:space="preserve">SUGESTÃO DE INVESTIMENTO </t>
  </si>
  <si>
    <t xml:space="preserve">SALARIO REFERENCIA </t>
  </si>
  <si>
    <t>DIVIDENDOS</t>
  </si>
  <si>
    <t xml:space="preserve">APLICAÇÃO EM </t>
  </si>
  <si>
    <t>ANO(S)</t>
  </si>
  <si>
    <t>VALOR</t>
  </si>
  <si>
    <t>TEMPO APLICADO</t>
  </si>
  <si>
    <t>VALORES</t>
  </si>
  <si>
    <t xml:space="preserve">PERCENTUAL </t>
  </si>
  <si>
    <t>APORTE A SER SIMULADO</t>
  </si>
  <si>
    <t>CHAVE</t>
  </si>
  <si>
    <t>%</t>
  </si>
  <si>
    <t>Conservador</t>
  </si>
  <si>
    <t>MODERADO</t>
  </si>
  <si>
    <t>ARRISCADO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</si>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</sst>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9" formatCode="0.0%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4" fillId="3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2" applyNumberFormat="0" applyFill="0" applyAlignment="0" applyProtection="0"/>
  </cellStyleXfs>
  <cellXfs count="112">
    <xf numFmtId="0" fontId="0" fillId="0" borderId="0" xfId="0"/>
    <xf numFmtId="0" fontId="2" fillId="0" borderId="0" xfId="0" applyFont="1"/>
    <xf numFmtId="0" fontId="3" fillId="2" borderId="1" xfId="1" applyFont="1" applyFill="1"/>
    <xf numFmtId="0" fontId="5" fillId="0" borderId="0" xfId="0" applyFont="1"/>
    <xf numFmtId="0" fontId="0" fillId="4" borderId="9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7" fillId="2" borderId="10" xfId="4" applyFont="1" applyFill="1" applyBorder="1" applyAlignment="1">
      <alignment horizontal="center" vertical="center"/>
    </xf>
    <xf numFmtId="0" fontId="7" fillId="2" borderId="11" xfId="4" applyFont="1" applyFill="1" applyBorder="1" applyAlignment="1">
      <alignment horizontal="center" vertical="center"/>
    </xf>
    <xf numFmtId="0" fontId="7" fillId="2" borderId="12" xfId="4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7" fillId="2" borderId="18" xfId="4" applyFont="1" applyFill="1" applyBorder="1" applyAlignment="1">
      <alignment horizontal="center" vertical="center"/>
    </xf>
    <xf numFmtId="0" fontId="7" fillId="2" borderId="0" xfId="4" applyFont="1" applyFill="1" applyBorder="1" applyAlignment="1">
      <alignment horizontal="center" vertical="center"/>
    </xf>
    <xf numFmtId="0" fontId="7" fillId="2" borderId="19" xfId="4" applyFont="1" applyFill="1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28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0" xfId="0" applyFill="1"/>
    <xf numFmtId="0" fontId="0" fillId="0" borderId="26" xfId="0" applyBorder="1" applyAlignment="1"/>
    <xf numFmtId="0" fontId="0" fillId="0" borderId="27" xfId="0" applyBorder="1" applyAlignment="1"/>
    <xf numFmtId="0" fontId="0" fillId="0" borderId="32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9" fontId="0" fillId="5" borderId="2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10" fontId="0" fillId="0" borderId="7" xfId="3" applyNumberFormat="1" applyFont="1" applyFill="1" applyBorder="1" applyAlignment="1">
      <alignment horizontal="center" vertical="center"/>
    </xf>
    <xf numFmtId="10" fontId="0" fillId="0" borderId="14" xfId="3" applyNumberFormat="1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left"/>
    </xf>
    <xf numFmtId="0" fontId="5" fillId="5" borderId="29" xfId="0" applyFont="1" applyFill="1" applyBorder="1" applyAlignment="1">
      <alignment horizontal="left"/>
    </xf>
    <xf numFmtId="0" fontId="5" fillId="5" borderId="30" xfId="0" applyFont="1" applyFill="1" applyBorder="1" applyAlignment="1">
      <alignment horizontal="left"/>
    </xf>
    <xf numFmtId="0" fontId="5" fillId="5" borderId="25" xfId="0" applyFont="1" applyFill="1" applyBorder="1" applyAlignment="1">
      <alignment horizontal="left"/>
    </xf>
    <xf numFmtId="0" fontId="5" fillId="5" borderId="26" xfId="0" applyFont="1" applyFill="1" applyBorder="1" applyAlignment="1">
      <alignment horizontal="left"/>
    </xf>
    <xf numFmtId="0" fontId="5" fillId="5" borderId="27" xfId="0" applyFont="1" applyFill="1" applyBorder="1" applyAlignment="1">
      <alignment horizontal="left"/>
    </xf>
    <xf numFmtId="164" fontId="5" fillId="5" borderId="7" xfId="0" applyNumberFormat="1" applyFont="1" applyFill="1" applyBorder="1" applyAlignment="1">
      <alignment horizontal="center" vertical="center"/>
    </xf>
    <xf numFmtId="164" fontId="5" fillId="5" borderId="14" xfId="0" applyNumberFormat="1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/>
    </xf>
    <xf numFmtId="164" fontId="5" fillId="5" borderId="31" xfId="0" applyNumberFormat="1" applyFont="1" applyFill="1" applyBorder="1" applyAlignment="1">
      <alignment horizontal="center"/>
    </xf>
    <xf numFmtId="169" fontId="0" fillId="4" borderId="7" xfId="3" applyNumberFormat="1" applyFont="1" applyFill="1" applyBorder="1" applyAlignment="1">
      <alignment horizontal="center" vertical="center"/>
    </xf>
    <xf numFmtId="169" fontId="0" fillId="4" borderId="14" xfId="3" applyNumberFormat="1" applyFont="1" applyFill="1" applyBorder="1" applyAlignment="1">
      <alignment horizontal="center" vertical="center"/>
    </xf>
    <xf numFmtId="0" fontId="4" fillId="3" borderId="0" xfId="2"/>
    <xf numFmtId="44" fontId="4" fillId="3" borderId="0" xfId="2" applyNumberFormat="1"/>
    <xf numFmtId="0" fontId="0" fillId="0" borderId="21" xfId="0" applyBorder="1" applyAlignment="1"/>
    <xf numFmtId="0" fontId="7" fillId="2" borderId="3" xfId="4" applyFont="1" applyFill="1" applyBorder="1" applyAlignment="1">
      <alignment horizontal="center" vertical="center"/>
    </xf>
    <xf numFmtId="0" fontId="7" fillId="2" borderId="4" xfId="4" applyFont="1" applyFill="1" applyBorder="1" applyAlignment="1">
      <alignment horizontal="center" vertical="center"/>
    </xf>
    <xf numFmtId="0" fontId="7" fillId="2" borderId="33" xfId="4" applyFont="1" applyFill="1" applyBorder="1" applyAlignment="1">
      <alignment horizontal="center" vertical="center"/>
    </xf>
    <xf numFmtId="0" fontId="7" fillId="2" borderId="34" xfId="4" applyFont="1" applyFill="1" applyBorder="1" applyAlignment="1">
      <alignment horizontal="center" vertical="center"/>
    </xf>
    <xf numFmtId="0" fontId="7" fillId="2" borderId="5" xfId="4" applyFont="1" applyFill="1" applyBorder="1" applyAlignment="1">
      <alignment horizontal="center" vertical="center"/>
    </xf>
    <xf numFmtId="0" fontId="7" fillId="2" borderId="35" xfId="4" applyFont="1" applyFill="1" applyBorder="1" applyAlignment="1">
      <alignment horizontal="center" vertical="center"/>
    </xf>
    <xf numFmtId="0" fontId="0" fillId="4" borderId="9" xfId="0" applyFill="1" applyBorder="1" applyAlignment="1"/>
    <xf numFmtId="0" fontId="0" fillId="0" borderId="9" xfId="0" applyFill="1" applyBorder="1" applyAlignment="1"/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8" fontId="0" fillId="0" borderId="36" xfId="0" applyNumberFormat="1" applyBorder="1" applyAlignment="1">
      <alignment horizontal="center" vertical="center"/>
    </xf>
    <xf numFmtId="8" fontId="0" fillId="4" borderId="37" xfId="0" applyNumberFormat="1" applyFill="1" applyBorder="1" applyAlignment="1">
      <alignment horizontal="center" vertical="center"/>
    </xf>
    <xf numFmtId="8" fontId="0" fillId="0" borderId="37" xfId="0" applyNumberFormat="1" applyBorder="1" applyAlignment="1">
      <alignment horizontal="center" vertical="center"/>
    </xf>
    <xf numFmtId="8" fontId="0" fillId="0" borderId="4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7" borderId="0" xfId="0" applyFill="1"/>
    <xf numFmtId="0" fontId="5" fillId="7" borderId="0" xfId="0" applyFont="1" applyFill="1"/>
    <xf numFmtId="164" fontId="5" fillId="7" borderId="0" xfId="0" applyNumberFormat="1" applyFont="1" applyFill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5" fillId="5" borderId="45" xfId="0" applyFont="1" applyFill="1" applyBorder="1"/>
    <xf numFmtId="0" fontId="5" fillId="5" borderId="6" xfId="0" applyFont="1" applyFill="1" applyBorder="1"/>
    <xf numFmtId="0" fontId="5" fillId="5" borderId="6" xfId="0" applyFont="1" applyFill="1" applyBorder="1" applyAlignment="1">
      <alignment horizontal="center"/>
    </xf>
    <xf numFmtId="9" fontId="5" fillId="5" borderId="46" xfId="0" applyNumberFormat="1" applyFont="1" applyFill="1" applyBorder="1" applyAlignment="1">
      <alignment horizontal="center"/>
    </xf>
    <xf numFmtId="0" fontId="5" fillId="6" borderId="42" xfId="0" applyFont="1" applyFill="1" applyBorder="1"/>
    <xf numFmtId="0" fontId="5" fillId="6" borderId="43" xfId="0" applyFont="1" applyFill="1" applyBorder="1"/>
    <xf numFmtId="0" fontId="5" fillId="6" borderId="43" xfId="0" applyFont="1" applyFill="1" applyBorder="1" applyAlignment="1">
      <alignment horizontal="center"/>
    </xf>
    <xf numFmtId="9" fontId="5" fillId="6" borderId="44" xfId="0" applyNumberFormat="1" applyFont="1" applyFill="1" applyBorder="1" applyAlignment="1">
      <alignment horizontal="center"/>
    </xf>
    <xf numFmtId="0" fontId="5" fillId="6" borderId="45" xfId="0" applyFont="1" applyFill="1" applyBorder="1"/>
    <xf numFmtId="0" fontId="5" fillId="6" borderId="6" xfId="0" applyFont="1" applyFill="1" applyBorder="1"/>
    <xf numFmtId="0" fontId="5" fillId="6" borderId="6" xfId="0" applyFont="1" applyFill="1" applyBorder="1" applyAlignment="1">
      <alignment horizontal="center"/>
    </xf>
    <xf numFmtId="9" fontId="5" fillId="6" borderId="46" xfId="0" applyNumberFormat="1" applyFont="1" applyFill="1" applyBorder="1" applyAlignment="1">
      <alignment horizontal="center"/>
    </xf>
    <xf numFmtId="0" fontId="5" fillId="8" borderId="45" xfId="0" applyFont="1" applyFill="1" applyBorder="1"/>
    <xf numFmtId="0" fontId="5" fillId="8" borderId="6" xfId="0" applyFont="1" applyFill="1" applyBorder="1"/>
    <xf numFmtId="0" fontId="5" fillId="8" borderId="6" xfId="0" applyFont="1" applyFill="1" applyBorder="1" applyAlignment="1">
      <alignment horizontal="center"/>
    </xf>
    <xf numFmtId="9" fontId="5" fillId="8" borderId="46" xfId="0" applyNumberFormat="1" applyFont="1" applyFill="1" applyBorder="1" applyAlignment="1">
      <alignment horizontal="center"/>
    </xf>
    <xf numFmtId="0" fontId="5" fillId="8" borderId="15" xfId="0" applyFont="1" applyFill="1" applyBorder="1"/>
    <xf numFmtId="0" fontId="5" fillId="8" borderId="16" xfId="0" applyFont="1" applyFill="1" applyBorder="1"/>
    <xf numFmtId="0" fontId="5" fillId="8" borderId="16" xfId="0" applyFont="1" applyFill="1" applyBorder="1" applyAlignment="1">
      <alignment horizontal="center"/>
    </xf>
    <xf numFmtId="9" fontId="5" fillId="8" borderId="17" xfId="0" applyNumberFormat="1" applyFont="1" applyFill="1" applyBorder="1" applyAlignment="1">
      <alignment horizontal="center"/>
    </xf>
    <xf numFmtId="44" fontId="0" fillId="0" borderId="47" xfId="0" applyNumberFormat="1" applyBorder="1"/>
    <xf numFmtId="164" fontId="3" fillId="7" borderId="41" xfId="0" applyNumberFormat="1" applyFont="1" applyFill="1" applyBorder="1"/>
    <xf numFmtId="0" fontId="8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vertical="center"/>
    </xf>
  </cellXfs>
  <cellStyles count="5">
    <cellStyle name="40% - Ênfase1" xfId="2" builtinId="31"/>
    <cellStyle name="Normal" xfId="0" builtinId="0"/>
    <cellStyle name="Porcentagem" xfId="3" builtinId="5"/>
    <cellStyle name="Título 1" xfId="1" builtinId="16"/>
    <cellStyle name="Título 2" xfId="4" builtinId="17"/>
  </cellStyles>
  <dxfs count="0"/>
  <tableStyles count="0" defaultTableStyle="TableStyleMedium9" defaultPivotStyle="PivotStyleLight16"/>
  <colors>
    <mruColors>
      <color rgb="FF041B3B"/>
      <color rgb="FF0D1E38"/>
      <color rgb="FF0D1E36"/>
      <color rgb="FF0D1E35"/>
      <color rgb="FF0B192B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  <cx:data id="2">
      <cx:strDim type="cat">
        <cx:f>_xlchart.v1.0</cx:f>
      </cx:strDim>
      <cx:numDim type="size">
        <cx:f>_xlchart.v1.3</cx:f>
      </cx:numDim>
    </cx:data>
    <cx:data id="3">
      <cx:strDim type="cat">
        <cx:f>_xlchart.v1.0</cx:f>
      </cx:strDim>
      <cx:numDim type="size">
        <cx:f>_xlchart.v1.4</cx:f>
      </cx:numDim>
    </cx:data>
    <cx:data id="4">
      <cx:strDim type="cat">
        <cx:f>_xlchart.v1.0</cx:f>
      </cx:strDim>
      <cx:numDim type="size">
        <cx:f>_xlchart.v1.5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Calibri"/>
          </a:endParaRPr>
        </a:p>
      </cx:txPr>
    </cx:title>
    <cx:plotArea>
      <cx:plotAreaRegion>
        <cx:series layoutId="sunburst" uniqueId="{15AA87F5-ABDB-4760-BA47-AD9AA365332F}" formatIdx="0">
          <cx:dataLabels pos="ctr">
            <cx:visibility seriesName="0" categoryName="1" value="0"/>
          </cx:dataLabels>
          <cx:dataId val="0"/>
        </cx:series>
        <cx:series layoutId="sunburst" hidden="1" uniqueId="{CABD0B9C-57B5-4549-8076-E6D6FEBB2FA1}" formatIdx="1">
          <cx:dataLabels pos="ctr">
            <cx:visibility seriesName="0" categoryName="1" value="0"/>
          </cx:dataLabels>
          <cx:dataId val="1"/>
        </cx:series>
        <cx:series layoutId="sunburst" hidden="1" uniqueId="{D41E4175-BD86-44C9-8E64-9B5611C38669}" formatIdx="2">
          <cx:dataLabels pos="ctr">
            <cx:visibility seriesName="0" categoryName="1" value="0"/>
          </cx:dataLabels>
          <cx:dataId val="2"/>
        </cx:series>
        <cx:series layoutId="sunburst" hidden="1" uniqueId="{EED0CC32-E88C-47A4-85B1-286176EC1332}" formatIdx="3">
          <cx:dataLabels pos="ctr">
            <cx:visibility seriesName="0" categoryName="1" value="0"/>
          </cx:dataLabels>
          <cx:dataId val="3"/>
        </cx:series>
        <cx:series layoutId="sunburst" hidden="1" uniqueId="{A1E5FBC5-0754-4A9C-B87F-313DA4836099}" formatIdx="4">
          <cx:dataLabels pos="ctr">
            <cx:visibility seriesName="0" categoryName="1" value="0"/>
          </cx:dataLabels>
          <cx:dataId val="4"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</xdr:rowOff>
    </xdr:from>
    <xdr:to>
      <xdr:col>13</xdr:col>
      <xdr:colOff>19050</xdr:colOff>
      <xdr:row>8</xdr:row>
      <xdr:rowOff>38101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4787F6B-58C0-6F8B-C9E4-DAF9F3D156FD}"/>
            </a:ext>
          </a:extLst>
        </xdr:cNvPr>
        <xdr:cNvSpPr txBox="1"/>
      </xdr:nvSpPr>
      <xdr:spPr>
        <a:xfrm>
          <a:off x="476251" y="1"/>
          <a:ext cx="7658099" cy="1504950"/>
        </a:xfrm>
        <a:prstGeom prst="rect">
          <a:avLst/>
        </a:prstGeom>
        <a:solidFill>
          <a:srgbClr val="041B3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atin typeface="Ver."/>
            </a:rPr>
            <a:t>CÁLCULO</a:t>
          </a:r>
          <a:r>
            <a:rPr lang="pt-BR" sz="3200" baseline="0"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atin typeface="Ver."/>
            </a:rPr>
            <a:t> DE </a:t>
          </a:r>
          <a:r>
            <a:rPr lang="pt-BR" sz="3200" baseline="0">
              <a:ln>
                <a:noFill/>
              </a:ln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atin typeface="Ver."/>
            </a:rPr>
            <a:t>INVESTIMENTOS</a:t>
          </a:r>
          <a:endParaRPr lang="pt-BR" sz="3200">
            <a:ln>
              <a:noFill/>
            </a:ln>
            <a:blipFill>
              <a:blip xmlns:r="http://schemas.openxmlformats.org/officeDocument/2006/relationships" r:embed="rId1"/>
              <a:tile tx="0" ty="0" sx="100000" sy="100000" flip="none" algn="tl"/>
            </a:blipFill>
            <a:latin typeface="Ver."/>
          </a:endParaRPr>
        </a:p>
      </xdr:txBody>
    </xdr:sp>
    <xdr:clientData/>
  </xdr:twoCellAnchor>
  <xdr:twoCellAnchor editAs="oneCell">
    <xdr:from>
      <xdr:col>2</xdr:col>
      <xdr:colOff>123825</xdr:colOff>
      <xdr:row>1</xdr:row>
      <xdr:rowOff>68580</xdr:rowOff>
    </xdr:from>
    <xdr:to>
      <xdr:col>3</xdr:col>
      <xdr:colOff>47625</xdr:colOff>
      <xdr:row>6</xdr:row>
      <xdr:rowOff>135255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E53477F-180B-4E43-99A1-B97FC5623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249555"/>
          <a:ext cx="624840" cy="990600"/>
        </a:xfrm>
        <a:prstGeom prst="rect">
          <a:avLst/>
        </a:prstGeom>
        <a:noFill/>
      </xdr:spPr>
    </xdr:pic>
    <xdr:clientData/>
  </xdr:twoCellAnchor>
  <xdr:twoCellAnchor>
    <xdr:from>
      <xdr:col>9</xdr:col>
      <xdr:colOff>335280</xdr:colOff>
      <xdr:row>36</xdr:row>
      <xdr:rowOff>144780</xdr:rowOff>
    </xdr:from>
    <xdr:to>
      <xdr:col>13</xdr:col>
      <xdr:colOff>335280</xdr:colOff>
      <xdr:row>48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D6F6F2A-B4FB-210D-BA05-3C66622F9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6880860"/>
              <a:ext cx="288036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&#225;rio\Downloads\a04b81b1-8e35-4e72-aeb9-98aed8ed4403%20(1).xlsx" TargetMode="External"/><Relationship Id="rId1" Type="http://schemas.openxmlformats.org/officeDocument/2006/relationships/externalLinkPath" Target="/Users/Usu&#225;rio/Downloads/a04b81b1-8e35-4e72-aeb9-98aed8ed440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35">
          <cell r="C35" t="str">
            <v>Percentual Sugerido</v>
          </cell>
        </row>
        <row r="36">
          <cell r="B36" t="str">
            <v>PAPEL</v>
          </cell>
          <cell r="C36">
            <v>0.32</v>
          </cell>
        </row>
        <row r="37">
          <cell r="B37" t="str">
            <v>TIJOLO</v>
          </cell>
          <cell r="C37">
            <v>0.35</v>
          </cell>
        </row>
        <row r="38">
          <cell r="B38" t="str">
            <v>HÍBRIDOS</v>
          </cell>
          <cell r="C38">
            <v>0.08</v>
          </cell>
        </row>
        <row r="39">
          <cell r="B39" t="str">
            <v>FOFs</v>
          </cell>
          <cell r="C39">
            <v>0.05</v>
          </cell>
        </row>
        <row r="40">
          <cell r="B40" t="str">
            <v>DESENVOLVIMENTO</v>
          </cell>
          <cell r="C40">
            <v>0.1</v>
          </cell>
        </row>
        <row r="41">
          <cell r="B41" t="str">
            <v>HOTELARIAS</v>
          </cell>
          <cell r="C41">
            <v>0.1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64"/>
  <sheetViews>
    <sheetView showGridLines="0" tabSelected="1" topLeftCell="A12" zoomScaleNormal="100" workbookViewId="0">
      <selection activeCell="K33" sqref="K33"/>
    </sheetView>
  </sheetViews>
  <sheetFormatPr defaultColWidth="0" defaultRowHeight="14.4" x14ac:dyDescent="0.3"/>
  <cols>
    <col min="1" max="1" width="6.88671875" customWidth="1"/>
    <col min="2" max="2" width="4.77734375" customWidth="1"/>
    <col min="3" max="3" width="10.109375" customWidth="1"/>
    <col min="4" max="4" width="9.77734375" customWidth="1"/>
    <col min="5" max="5" width="6.5546875" customWidth="1"/>
    <col min="6" max="6" width="5.77734375" customWidth="1"/>
    <col min="7" max="8" width="8.88671875" customWidth="1"/>
    <col min="9" max="9" width="12.77734375" customWidth="1"/>
    <col min="10" max="10" width="8.88671875" customWidth="1"/>
    <col min="11" max="11" width="14" customWidth="1"/>
    <col min="12" max="12" width="8.88671875" customWidth="1"/>
    <col min="13" max="13" width="10.21875" customWidth="1"/>
    <col min="14" max="14" width="11.109375" customWidth="1"/>
    <col min="15" max="16384" width="8.88671875" hidden="1"/>
  </cols>
  <sheetData>
    <row r="5" spans="2:13" ht="15.6" x14ac:dyDescent="0.3">
      <c r="H5" s="1"/>
    </row>
    <row r="11" spans="2:13" ht="15.6" customHeight="1" thickBot="1" x14ac:dyDescent="0.35">
      <c r="B11" s="2" t="s">
        <v>0</v>
      </c>
      <c r="C11" s="2"/>
      <c r="D11" s="2"/>
      <c r="E11" s="2"/>
      <c r="F11" s="2"/>
      <c r="G11" s="2"/>
      <c r="H11" s="2"/>
      <c r="I11" s="2"/>
      <c r="J11" s="2"/>
      <c r="K11" s="2" t="s">
        <v>30</v>
      </c>
      <c r="L11" s="2"/>
      <c r="M11" s="2"/>
    </row>
    <row r="12" spans="2:13" s="3" customFormat="1" ht="15" thickTop="1" x14ac:dyDescent="0.3">
      <c r="B12" s="45" t="s">
        <v>27</v>
      </c>
      <c r="C12" s="45"/>
      <c r="D12" s="45"/>
      <c r="E12" s="45"/>
      <c r="F12" s="45"/>
      <c r="G12" s="45"/>
      <c r="H12" s="45"/>
      <c r="I12" s="45"/>
      <c r="J12" s="45"/>
      <c r="K12" s="46">
        <v>250</v>
      </c>
      <c r="L12" s="45"/>
      <c r="M12" s="45"/>
    </row>
    <row r="13" spans="2:13" s="3" customFormat="1" x14ac:dyDescent="0.3">
      <c r="B13" s="45" t="s">
        <v>19</v>
      </c>
      <c r="C13" s="45"/>
      <c r="D13" s="45"/>
      <c r="E13" s="45"/>
      <c r="F13" s="45"/>
      <c r="G13" s="45"/>
      <c r="H13" s="45"/>
      <c r="I13" s="45"/>
      <c r="J13" s="45"/>
      <c r="K13" s="46">
        <v>5000</v>
      </c>
      <c r="L13" s="45"/>
      <c r="M13" s="45"/>
    </row>
    <row r="14" spans="2:13" ht="15" thickBot="1" x14ac:dyDescent="0.35"/>
    <row r="15" spans="2:13" ht="15" thickBot="1" x14ac:dyDescent="0.35">
      <c r="B15" s="6" t="s">
        <v>10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</row>
    <row r="16" spans="2:13" ht="15.6" thickTop="1" thickBot="1" x14ac:dyDescent="0.35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2:13" x14ac:dyDescent="0.3">
      <c r="B17" s="13" t="s">
        <v>11</v>
      </c>
      <c r="C17" s="14"/>
      <c r="D17" s="14"/>
      <c r="E17" s="14"/>
      <c r="F17" s="14"/>
      <c r="G17" s="14"/>
      <c r="H17" s="14"/>
      <c r="I17" s="14"/>
      <c r="J17" s="14"/>
      <c r="K17" s="15"/>
      <c r="L17" s="18">
        <f>K13</f>
        <v>5000</v>
      </c>
      <c r="M17" s="19"/>
    </row>
    <row r="18" spans="2:13" x14ac:dyDescent="0.3">
      <c r="B18" s="9" t="s">
        <v>12</v>
      </c>
      <c r="C18" s="4"/>
      <c r="D18" s="4"/>
      <c r="E18" s="4"/>
      <c r="F18" s="4"/>
      <c r="G18" s="4"/>
      <c r="H18" s="4"/>
      <c r="I18" s="4"/>
      <c r="J18" s="4"/>
      <c r="K18" s="5"/>
      <c r="L18" s="43">
        <v>6.0000000000000001E-3</v>
      </c>
      <c r="M18" s="44"/>
    </row>
    <row r="19" spans="2:13" ht="15" thickBot="1" x14ac:dyDescent="0.35">
      <c r="B19" s="16" t="s">
        <v>18</v>
      </c>
      <c r="C19" s="17"/>
      <c r="D19" s="17"/>
      <c r="E19" s="17"/>
      <c r="F19" s="28">
        <v>0.4</v>
      </c>
      <c r="G19" s="24"/>
      <c r="H19" s="24"/>
      <c r="I19" s="24"/>
      <c r="J19" s="24"/>
      <c r="K19" s="25"/>
      <c r="L19" s="27">
        <f>L17*F19</f>
        <v>2000</v>
      </c>
      <c r="M19" s="26"/>
    </row>
    <row r="20" spans="2:13" ht="15" thickBot="1" x14ac:dyDescent="0.35"/>
    <row r="21" spans="2:13" ht="15" thickBot="1" x14ac:dyDescent="0.35">
      <c r="B21" s="6" t="s">
        <v>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</row>
    <row r="22" spans="2:13" ht="15.6" thickTop="1" thickBot="1" x14ac:dyDescent="0.35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</row>
    <row r="23" spans="2:13" x14ac:dyDescent="0.3">
      <c r="B23" s="13" t="s">
        <v>15</v>
      </c>
      <c r="C23" s="14"/>
      <c r="D23" s="14"/>
      <c r="E23" s="14"/>
      <c r="F23" s="14"/>
      <c r="G23" s="14"/>
      <c r="H23" s="14"/>
      <c r="I23" s="14"/>
      <c r="J23" s="14"/>
      <c r="K23" s="15"/>
      <c r="L23" s="18">
        <f>K12</f>
        <v>250</v>
      </c>
      <c r="M23" s="19"/>
    </row>
    <row r="24" spans="2:13" x14ac:dyDescent="0.3">
      <c r="B24" s="9" t="s">
        <v>14</v>
      </c>
      <c r="C24" s="4"/>
      <c r="D24" s="4"/>
      <c r="E24" s="4"/>
      <c r="F24" s="4"/>
      <c r="G24" s="4"/>
      <c r="H24" s="4"/>
      <c r="I24" s="4"/>
      <c r="J24" s="4"/>
      <c r="K24" s="5"/>
      <c r="L24" s="29">
        <v>5</v>
      </c>
      <c r="M24" s="30"/>
    </row>
    <row r="25" spans="2:13" s="23" customFormat="1" x14ac:dyDescent="0.3">
      <c r="B25" s="20" t="s">
        <v>13</v>
      </c>
      <c r="C25" s="21"/>
      <c r="D25" s="21"/>
      <c r="E25" s="21"/>
      <c r="F25" s="21"/>
      <c r="G25" s="21"/>
      <c r="H25" s="21"/>
      <c r="I25" s="21"/>
      <c r="J25" s="21"/>
      <c r="K25" s="22"/>
      <c r="L25" s="31">
        <v>1.0789999999999999E-2</v>
      </c>
      <c r="M25" s="32"/>
    </row>
    <row r="26" spans="2:13" x14ac:dyDescent="0.3">
      <c r="B26" s="33" t="s">
        <v>16</v>
      </c>
      <c r="C26" s="34"/>
      <c r="D26" s="34"/>
      <c r="E26" s="34"/>
      <c r="F26" s="34"/>
      <c r="G26" s="34"/>
      <c r="H26" s="34"/>
      <c r="I26" s="34"/>
      <c r="J26" s="34"/>
      <c r="K26" s="35"/>
      <c r="L26" s="39">
        <f>FV(L25,L24*12,(L23*-1))</f>
        <v>20944.22849962191</v>
      </c>
      <c r="M26" s="40"/>
    </row>
    <row r="27" spans="2:13" ht="15" thickBot="1" x14ac:dyDescent="0.35">
      <c r="B27" s="36" t="s">
        <v>17</v>
      </c>
      <c r="C27" s="37"/>
      <c r="D27" s="37"/>
      <c r="E27" s="37"/>
      <c r="F27" s="37"/>
      <c r="G27" s="37"/>
      <c r="H27" s="37"/>
      <c r="I27" s="37"/>
      <c r="J27" s="37"/>
      <c r="K27" s="38"/>
      <c r="L27" s="42">
        <f>L26*L18</f>
        <v>125.66537099773146</v>
      </c>
      <c r="M27" s="41"/>
    </row>
    <row r="28" spans="2:13" ht="15" thickBot="1" x14ac:dyDescent="0.35"/>
    <row r="29" spans="2:13" ht="15" customHeight="1" x14ac:dyDescent="0.3">
      <c r="B29" s="48" t="s">
        <v>24</v>
      </c>
      <c r="C29" s="49"/>
      <c r="D29" s="49"/>
      <c r="E29" s="49"/>
      <c r="F29" s="49"/>
      <c r="G29" s="49"/>
      <c r="H29" s="49"/>
      <c r="I29" s="49"/>
      <c r="J29" s="49"/>
      <c r="K29" s="49" t="s">
        <v>23</v>
      </c>
      <c r="L29" s="49" t="s">
        <v>20</v>
      </c>
      <c r="M29" s="52"/>
    </row>
    <row r="30" spans="2:13" ht="15.6" customHeight="1" thickBot="1" x14ac:dyDescent="0.35">
      <c r="B30" s="5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3"/>
    </row>
    <row r="31" spans="2:13" x14ac:dyDescent="0.3">
      <c r="B31" s="70" t="s">
        <v>21</v>
      </c>
      <c r="C31" s="71"/>
      <c r="D31" s="56">
        <v>2</v>
      </c>
      <c r="E31" s="47" t="s">
        <v>22</v>
      </c>
      <c r="F31" s="47"/>
      <c r="G31" s="47"/>
      <c r="H31" s="47"/>
      <c r="I31" s="47"/>
      <c r="J31" s="47"/>
      <c r="K31" s="59">
        <f>FV($L$25,$D31*12,($L$23*-1))</f>
        <v>6806.9068244113041</v>
      </c>
      <c r="L31" s="63">
        <f>K31*$L$18</f>
        <v>40.841440946467827</v>
      </c>
      <c r="M31" s="19"/>
    </row>
    <row r="32" spans="2:13" x14ac:dyDescent="0.3">
      <c r="B32" s="72" t="s">
        <v>21</v>
      </c>
      <c r="C32" s="73"/>
      <c r="D32" s="57">
        <v>5</v>
      </c>
      <c r="E32" s="54" t="s">
        <v>22</v>
      </c>
      <c r="F32" s="54"/>
      <c r="G32" s="54"/>
      <c r="H32" s="54"/>
      <c r="I32" s="54"/>
      <c r="J32" s="54"/>
      <c r="K32" s="60">
        <f>FV($L$25,$D32*12,($L$23*-1))</f>
        <v>20944.22849962191</v>
      </c>
      <c r="L32" s="64">
        <f t="shared" ref="L32:L35" si="0">K32*$L$18</f>
        <v>125.66537099773146</v>
      </c>
      <c r="M32" s="65"/>
    </row>
    <row r="33" spans="2:13" s="23" customFormat="1" x14ac:dyDescent="0.3">
      <c r="B33" s="74" t="s">
        <v>21</v>
      </c>
      <c r="C33" s="75"/>
      <c r="D33" s="57">
        <v>10</v>
      </c>
      <c r="E33" s="55" t="s">
        <v>22</v>
      </c>
      <c r="F33" s="55"/>
      <c r="G33" s="55"/>
      <c r="H33" s="55"/>
      <c r="I33" s="55"/>
      <c r="J33" s="55"/>
      <c r="K33" s="61">
        <f>FV($L$25,$D33*12,($L$23*-1))</f>
        <v>60821.053132543049</v>
      </c>
      <c r="L33" s="66">
        <f t="shared" si="0"/>
        <v>364.92631879525828</v>
      </c>
      <c r="M33" s="67"/>
    </row>
    <row r="34" spans="2:13" x14ac:dyDescent="0.3">
      <c r="B34" s="72" t="s">
        <v>21</v>
      </c>
      <c r="C34" s="73"/>
      <c r="D34" s="57">
        <v>18</v>
      </c>
      <c r="E34" s="54" t="s">
        <v>22</v>
      </c>
      <c r="F34" s="54"/>
      <c r="G34" s="54"/>
      <c r="H34" s="54"/>
      <c r="I34" s="54"/>
      <c r="J34" s="54"/>
      <c r="K34" s="60">
        <f>FV($L$25,$D34*12,($L$23*-1))</f>
        <v>212162.34546752216</v>
      </c>
      <c r="L34" s="64">
        <f t="shared" si="0"/>
        <v>1272.9740728051329</v>
      </c>
      <c r="M34" s="65"/>
    </row>
    <row r="35" spans="2:13" ht="15" thickBot="1" x14ac:dyDescent="0.35">
      <c r="B35" s="76" t="s">
        <v>21</v>
      </c>
      <c r="C35" s="77"/>
      <c r="D35" s="58">
        <v>20</v>
      </c>
      <c r="E35" s="24" t="s">
        <v>22</v>
      </c>
      <c r="F35" s="24"/>
      <c r="G35" s="24"/>
      <c r="H35" s="24"/>
      <c r="I35" s="24"/>
      <c r="J35" s="24"/>
      <c r="K35" s="62">
        <f>FV($L$25,$D35*12,($L$23*-1))</f>
        <v>281299.60002427013</v>
      </c>
      <c r="L35" s="68">
        <f t="shared" si="0"/>
        <v>1687.7976001456209</v>
      </c>
      <c r="M35" s="69"/>
    </row>
    <row r="38" spans="2:13" ht="31.8" customHeight="1" x14ac:dyDescent="0.3">
      <c r="B38" s="110" t="s">
        <v>3</v>
      </c>
      <c r="C38" s="110"/>
      <c r="D38" s="110"/>
      <c r="E38" s="110" t="s">
        <v>26</v>
      </c>
      <c r="F38" s="110"/>
      <c r="G38" s="110"/>
      <c r="H38" s="110"/>
      <c r="I38" s="111" t="s">
        <v>25</v>
      </c>
    </row>
    <row r="39" spans="2:13" x14ac:dyDescent="0.3">
      <c r="B39" s="83" t="s">
        <v>4</v>
      </c>
      <c r="C39" s="84"/>
      <c r="D39" s="84"/>
      <c r="E39" s="81">
        <f>VLOOKUP($K$11&amp;"-"&amp;B39,Anexo!$A1:$D19,4,FALSE)</f>
        <v>0</v>
      </c>
      <c r="F39" s="82"/>
      <c r="G39" s="82"/>
      <c r="H39" s="82"/>
      <c r="I39" s="108">
        <f>$K$12*E39</f>
        <v>0</v>
      </c>
    </row>
    <row r="40" spans="2:13" x14ac:dyDescent="0.3">
      <c r="B40" s="83" t="s">
        <v>5</v>
      </c>
      <c r="C40" s="84"/>
      <c r="D40" s="84"/>
      <c r="E40" s="81">
        <f>VLOOKUP($K$11&amp;"-"&amp;B40,Anexo!$A2:$D20,4,FALSE)</f>
        <v>0.53</v>
      </c>
      <c r="F40" s="82"/>
      <c r="G40" s="82"/>
      <c r="H40" s="82"/>
      <c r="I40" s="108">
        <f>$K$12*E40</f>
        <v>132.5</v>
      </c>
    </row>
    <row r="41" spans="2:13" x14ac:dyDescent="0.3">
      <c r="B41" s="83" t="s">
        <v>6</v>
      </c>
      <c r="C41" s="84"/>
      <c r="D41" s="84"/>
      <c r="E41" s="81">
        <f>VLOOKUP($K$11&amp;"-"&amp;B41,Anexo!$A3:$D21,4,FALSE)</f>
        <v>0.17</v>
      </c>
      <c r="F41" s="82"/>
      <c r="G41" s="82"/>
      <c r="H41" s="82"/>
      <c r="I41" s="108">
        <f t="shared" ref="I41:I44" si="1">$K$12*E41</f>
        <v>42.5</v>
      </c>
    </row>
    <row r="42" spans="2:13" x14ac:dyDescent="0.3">
      <c r="B42" s="83" t="s">
        <v>7</v>
      </c>
      <c r="C42" s="84"/>
      <c r="D42" s="84"/>
      <c r="E42" s="81">
        <f>VLOOKUP($K$11&amp;"-"&amp;B42,Anexo!$A4:$D22,4,FALSE)</f>
        <v>0.2</v>
      </c>
      <c r="F42" s="82"/>
      <c r="G42" s="82"/>
      <c r="H42" s="82"/>
      <c r="I42" s="108">
        <f t="shared" si="1"/>
        <v>50</v>
      </c>
    </row>
    <row r="43" spans="2:13" x14ac:dyDescent="0.3">
      <c r="B43" s="83" t="s">
        <v>8</v>
      </c>
      <c r="C43" s="84"/>
      <c r="D43" s="84"/>
      <c r="E43" s="81">
        <f>VLOOKUP($K$11&amp;"-"&amp;B43,Anexo!$A5:$D23,4,FALSE)</f>
        <v>0</v>
      </c>
      <c r="F43" s="82"/>
      <c r="G43" s="82"/>
      <c r="H43" s="82"/>
      <c r="I43" s="108">
        <f t="shared" si="1"/>
        <v>0</v>
      </c>
    </row>
    <row r="44" spans="2:13" ht="15" thickBot="1" x14ac:dyDescent="0.35">
      <c r="B44" s="85" t="s">
        <v>9</v>
      </c>
      <c r="C44" s="86"/>
      <c r="D44" s="86"/>
      <c r="E44" s="81">
        <f>VLOOKUP($K$11&amp;"-"&amp;B44,Anexo!$A6:$D24,4,FALSE)</f>
        <v>0.1</v>
      </c>
      <c r="F44" s="82"/>
      <c r="G44" s="82"/>
      <c r="H44" s="82"/>
      <c r="I44" s="108">
        <f t="shared" si="1"/>
        <v>25</v>
      </c>
    </row>
    <row r="45" spans="2:13" ht="15" thickBot="1" x14ac:dyDescent="0.35">
      <c r="B45" s="79"/>
      <c r="C45" s="78"/>
      <c r="D45" s="78"/>
      <c r="E45" s="79"/>
      <c r="F45" s="79"/>
      <c r="G45" s="80"/>
      <c r="H45" s="78"/>
      <c r="I45" s="109">
        <f>SUM(I39:I44)</f>
        <v>250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</sheetData>
  <mergeCells count="43">
    <mergeCell ref="E40:H40"/>
    <mergeCell ref="E41:H41"/>
    <mergeCell ref="E42:H42"/>
    <mergeCell ref="E43:H43"/>
    <mergeCell ref="E44:H44"/>
    <mergeCell ref="E38:H38"/>
    <mergeCell ref="B44:D44"/>
    <mergeCell ref="E39:H39"/>
    <mergeCell ref="B38:D38"/>
    <mergeCell ref="B39:D39"/>
    <mergeCell ref="B40:D40"/>
    <mergeCell ref="B41:D41"/>
    <mergeCell ref="B42:D42"/>
    <mergeCell ref="B43:D43"/>
    <mergeCell ref="L33:M33"/>
    <mergeCell ref="L34:M34"/>
    <mergeCell ref="L35:M35"/>
    <mergeCell ref="B31:C31"/>
    <mergeCell ref="B32:C32"/>
    <mergeCell ref="B33:C33"/>
    <mergeCell ref="B35:C35"/>
    <mergeCell ref="B34:C34"/>
    <mergeCell ref="B19:E19"/>
    <mergeCell ref="L19:M19"/>
    <mergeCell ref="L25:M25"/>
    <mergeCell ref="L26:M26"/>
    <mergeCell ref="L27:M27"/>
    <mergeCell ref="B29:J30"/>
    <mergeCell ref="K29:K30"/>
    <mergeCell ref="L29:M30"/>
    <mergeCell ref="B27:K27"/>
    <mergeCell ref="L31:M31"/>
    <mergeCell ref="L32:M32"/>
    <mergeCell ref="B21:M22"/>
    <mergeCell ref="B23:K23"/>
    <mergeCell ref="L23:M23"/>
    <mergeCell ref="B24:K24"/>
    <mergeCell ref="L24:M24"/>
    <mergeCell ref="B15:M16"/>
    <mergeCell ref="L17:M17"/>
    <mergeCell ref="L18:M18"/>
    <mergeCell ref="B17:K17"/>
    <mergeCell ref="B18:K18"/>
  </mergeCells>
  <dataValidations count="1">
    <dataValidation type="list" allowBlank="1" showInputMessage="1" showErrorMessage="1" sqref="K11" xr:uid="{A5A399D7-2B8B-4FE2-A8D1-9E6D4923F7BB}">
      <formula1>"Arriscado,Conservador,Moderado"</formula1>
    </dataValidation>
  </dataValidations>
  <pageMargins left="0.75" right="0.75" top="1" bottom="1" header="0.5" footer="0.5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FF7A-BAC3-4BBC-B7ED-EF4B55EC1EFD}">
  <dimension ref="A1:D19"/>
  <sheetViews>
    <sheetView workbookViewId="0">
      <selection activeCell="H11" sqref="H11"/>
    </sheetView>
  </sheetViews>
  <sheetFormatPr defaultRowHeight="14.4" x14ac:dyDescent="0.3"/>
  <cols>
    <col min="1" max="1" width="32.44140625" bestFit="1" customWidth="1"/>
    <col min="2" max="2" width="13.77734375" bestFit="1" customWidth="1"/>
    <col min="3" max="3" width="19.33203125" customWidth="1"/>
  </cols>
  <sheetData>
    <row r="1" spans="1:4" ht="15" thickBot="1" x14ac:dyDescent="0.35">
      <c r="A1" s="87" t="s">
        <v>28</v>
      </c>
      <c r="B1" s="87" t="s">
        <v>2</v>
      </c>
      <c r="C1" s="87" t="s">
        <v>3</v>
      </c>
      <c r="D1" s="87" t="s">
        <v>29</v>
      </c>
    </row>
    <row r="2" spans="1:4" x14ac:dyDescent="0.3">
      <c r="A2" s="92" t="str">
        <f>B2&amp;"-"&amp;C2</f>
        <v>CONSERVADOR-PAPEL</v>
      </c>
      <c r="B2" s="93" t="s">
        <v>33</v>
      </c>
      <c r="C2" s="94" t="s">
        <v>4</v>
      </c>
      <c r="D2" s="95">
        <v>0</v>
      </c>
    </row>
    <row r="3" spans="1:4" x14ac:dyDescent="0.3">
      <c r="A3" s="96" t="str">
        <f t="shared" ref="A3:A19" si="0">B3&amp;"-"&amp;C3</f>
        <v>CONSERVADOR-TIJOLO</v>
      </c>
      <c r="B3" s="97" t="s">
        <v>33</v>
      </c>
      <c r="C3" s="98" t="s">
        <v>5</v>
      </c>
      <c r="D3" s="99">
        <v>0.53</v>
      </c>
    </row>
    <row r="4" spans="1:4" x14ac:dyDescent="0.3">
      <c r="A4" s="96" t="str">
        <f t="shared" si="0"/>
        <v>CONSERVADOR-HÍBRIDOS</v>
      </c>
      <c r="B4" s="97" t="s">
        <v>33</v>
      </c>
      <c r="C4" s="98" t="s">
        <v>6</v>
      </c>
      <c r="D4" s="99">
        <v>0.17</v>
      </c>
    </row>
    <row r="5" spans="1:4" x14ac:dyDescent="0.3">
      <c r="A5" s="96" t="str">
        <f t="shared" si="0"/>
        <v>CONSERVADOR-FOFs</v>
      </c>
      <c r="B5" s="97" t="s">
        <v>33</v>
      </c>
      <c r="C5" s="98" t="s">
        <v>7</v>
      </c>
      <c r="D5" s="99">
        <v>0.2</v>
      </c>
    </row>
    <row r="6" spans="1:4" x14ac:dyDescent="0.3">
      <c r="A6" s="96" t="str">
        <f t="shared" si="0"/>
        <v>CONSERVADOR-DESENVOLVIMENTO</v>
      </c>
      <c r="B6" s="97" t="s">
        <v>33</v>
      </c>
      <c r="C6" s="98" t="s">
        <v>8</v>
      </c>
      <c r="D6" s="99">
        <v>0</v>
      </c>
    </row>
    <row r="7" spans="1:4" x14ac:dyDescent="0.3">
      <c r="A7" s="96" t="str">
        <f t="shared" si="0"/>
        <v>CONSERVADOR-HOTELARIAS</v>
      </c>
      <c r="B7" s="97" t="s">
        <v>33</v>
      </c>
      <c r="C7" s="98" t="s">
        <v>9</v>
      </c>
      <c r="D7" s="99">
        <v>0.1</v>
      </c>
    </row>
    <row r="8" spans="1:4" x14ac:dyDescent="0.3">
      <c r="A8" s="88" t="str">
        <f t="shared" si="0"/>
        <v>MODERADO-PAPEL</v>
      </c>
      <c r="B8" s="89" t="s">
        <v>31</v>
      </c>
      <c r="C8" s="90" t="s">
        <v>4</v>
      </c>
      <c r="D8" s="91">
        <v>0.1</v>
      </c>
    </row>
    <row r="9" spans="1:4" x14ac:dyDescent="0.3">
      <c r="A9" s="88" t="str">
        <f t="shared" si="0"/>
        <v>MODERADO-TIJOLO</v>
      </c>
      <c r="B9" s="89" t="s">
        <v>31</v>
      </c>
      <c r="C9" s="90" t="s">
        <v>5</v>
      </c>
      <c r="D9" s="91">
        <v>0.62</v>
      </c>
    </row>
    <row r="10" spans="1:4" x14ac:dyDescent="0.3">
      <c r="A10" s="88" t="str">
        <f t="shared" si="0"/>
        <v>MODERADO-HÍBRIDOS</v>
      </c>
      <c r="B10" s="89" t="s">
        <v>31</v>
      </c>
      <c r="C10" s="90" t="s">
        <v>6</v>
      </c>
      <c r="D10" s="91">
        <v>0.08</v>
      </c>
    </row>
    <row r="11" spans="1:4" x14ac:dyDescent="0.3">
      <c r="A11" s="88" t="str">
        <f t="shared" si="0"/>
        <v>MODERADO-FOFs</v>
      </c>
      <c r="B11" s="89" t="s">
        <v>31</v>
      </c>
      <c r="C11" s="90" t="s">
        <v>7</v>
      </c>
      <c r="D11" s="91">
        <v>0.05</v>
      </c>
    </row>
    <row r="12" spans="1:4" x14ac:dyDescent="0.3">
      <c r="A12" s="88" t="str">
        <f t="shared" si="0"/>
        <v>MODERADO-DESENVOLVIMENTO</v>
      </c>
      <c r="B12" s="89" t="s">
        <v>31</v>
      </c>
      <c r="C12" s="90" t="s">
        <v>8</v>
      </c>
      <c r="D12" s="91">
        <v>0.05</v>
      </c>
    </row>
    <row r="13" spans="1:4" x14ac:dyDescent="0.3">
      <c r="A13" s="88" t="str">
        <f t="shared" si="0"/>
        <v>MODERADO-HOTELARIAS</v>
      </c>
      <c r="B13" s="89" t="s">
        <v>31</v>
      </c>
      <c r="C13" s="90" t="s">
        <v>9</v>
      </c>
      <c r="D13" s="91">
        <v>0.1</v>
      </c>
    </row>
    <row r="14" spans="1:4" x14ac:dyDescent="0.3">
      <c r="A14" s="100" t="str">
        <f t="shared" si="0"/>
        <v>ARRISCADO-PAPEL</v>
      </c>
      <c r="B14" s="101" t="s">
        <v>32</v>
      </c>
      <c r="C14" s="102" t="s">
        <v>4</v>
      </c>
      <c r="D14" s="103">
        <v>0.52</v>
      </c>
    </row>
    <row r="15" spans="1:4" x14ac:dyDescent="0.3">
      <c r="A15" s="100" t="str">
        <f t="shared" si="0"/>
        <v>ARRISCADO-TIJOLO</v>
      </c>
      <c r="B15" s="101" t="s">
        <v>32</v>
      </c>
      <c r="C15" s="102" t="s">
        <v>5</v>
      </c>
      <c r="D15" s="103">
        <v>0.08</v>
      </c>
    </row>
    <row r="16" spans="1:4" x14ac:dyDescent="0.3">
      <c r="A16" s="100" t="str">
        <f t="shared" si="0"/>
        <v>ARRISCADO-HÍBRIDOS</v>
      </c>
      <c r="B16" s="101" t="s">
        <v>32</v>
      </c>
      <c r="C16" s="102" t="s">
        <v>6</v>
      </c>
      <c r="D16" s="103">
        <v>0.05</v>
      </c>
    </row>
    <row r="17" spans="1:4" x14ac:dyDescent="0.3">
      <c r="A17" s="100" t="str">
        <f t="shared" si="0"/>
        <v>ARRISCADO-FOFs</v>
      </c>
      <c r="B17" s="101" t="s">
        <v>32</v>
      </c>
      <c r="C17" s="102" t="s">
        <v>7</v>
      </c>
      <c r="D17" s="103">
        <v>0.05</v>
      </c>
    </row>
    <row r="18" spans="1:4" x14ac:dyDescent="0.3">
      <c r="A18" s="100" t="str">
        <f t="shared" si="0"/>
        <v>ARRISCADO-DESENVOLVIMENTO</v>
      </c>
      <c r="B18" s="101" t="s">
        <v>32</v>
      </c>
      <c r="C18" s="102" t="s">
        <v>8</v>
      </c>
      <c r="D18" s="103">
        <v>0.25</v>
      </c>
    </row>
    <row r="19" spans="1:4" ht="15" thickBot="1" x14ac:dyDescent="0.35">
      <c r="A19" s="104" t="str">
        <f t="shared" si="0"/>
        <v>ARRISCADO-HOTELARIAS</v>
      </c>
      <c r="B19" s="105" t="s">
        <v>32</v>
      </c>
      <c r="C19" s="106" t="s">
        <v>9</v>
      </c>
      <c r="D19" s="107">
        <v>0.05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Calculos</vt:lpstr>
      <vt:lpstr>Anexo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Frank - SHS Trading</cp:lastModifiedBy>
  <dcterms:created xsi:type="dcterms:W3CDTF">2025-06-20T17:50:11Z</dcterms:created>
  <dcterms:modified xsi:type="dcterms:W3CDTF">2025-06-26T05:15:05Z</dcterms:modified>
</cp:coreProperties>
</file>