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user\Desktop\"/>
    </mc:Choice>
  </mc:AlternateContent>
  <xr:revisionPtr revIDLastSave="0" documentId="13_ncr:1_{E46F736F-7A55-4603-BF0E-5BF21DF99CCB}" xr6:coauthVersionLast="45" xr6:coauthVersionMax="45" xr10:uidLastSave="{00000000-0000-0000-0000-000000000000}"/>
  <bookViews>
    <workbookView xWindow="-120" yWindow="-120" windowWidth="21840" windowHeight="13140" activeTab="1" xr2:uid="{A9A32BAF-3909-4C90-9566-94BF6C073BEA}"/>
  </bookViews>
  <sheets>
    <sheet name="Sheet2" sheetId="2" r:id="rId1"/>
    <sheet name="Sheet1" sheetId="1" r:id="rId2"/>
  </sheets>
  <definedNames>
    <definedName name="_xlchart.v1.0" hidden="1">Sheet1!$B$6:$B$18</definedName>
    <definedName name="_xlchart.v1.1" hidden="1">Sheet1!$C$6:$C$18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1" l="1"/>
  <c r="J10" i="1"/>
  <c r="D18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10" i="1"/>
  <c r="D7" i="1"/>
  <c r="D8" i="1"/>
  <c r="D9" i="1"/>
  <c r="D11" i="1"/>
  <c r="D12" i="1"/>
  <c r="D13" i="1"/>
  <c r="D14" i="1"/>
  <c r="D15" i="1"/>
  <c r="D16" i="1"/>
  <c r="D17" i="1"/>
  <c r="D6" i="1"/>
  <c r="C11" i="1"/>
  <c r="C7" i="1"/>
  <c r="C8" i="1"/>
  <c r="C9" i="1"/>
  <c r="C10" i="1"/>
  <c r="C12" i="1"/>
  <c r="C13" i="1"/>
  <c r="C14" i="1"/>
  <c r="C15" i="1"/>
  <c r="C16" i="1"/>
  <c r="C17" i="1"/>
  <c r="C18" i="1"/>
  <c r="C6" i="1"/>
  <c r="L7" i="1" l="1"/>
  <c r="L8" i="1"/>
  <c r="L9" i="1"/>
  <c r="L10" i="1"/>
  <c r="L11" i="1"/>
  <c r="L12" i="1"/>
  <c r="L13" i="1"/>
  <c r="L14" i="1"/>
  <c r="L15" i="1"/>
  <c r="L16" i="1"/>
  <c r="L17" i="1"/>
  <c r="L18" i="1"/>
  <c r="L6" i="1"/>
</calcChain>
</file>

<file path=xl/sharedStrings.xml><?xml version="1.0" encoding="utf-8"?>
<sst xmlns="http://schemas.openxmlformats.org/spreadsheetml/2006/main" count="47" uniqueCount="41">
  <si>
    <t>ADC val</t>
  </si>
  <si>
    <t>Dist(cm)</t>
  </si>
  <si>
    <t>Center</t>
  </si>
  <si>
    <t>k</t>
  </si>
  <si>
    <t>1/(R+k)</t>
  </si>
  <si>
    <t>R</t>
  </si>
  <si>
    <t>Sum</t>
  </si>
  <si>
    <t>Average</t>
  </si>
  <si>
    <t>Running Total</t>
  </si>
  <si>
    <t>Count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</si>
  <si>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</si>
  <si>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</si>
  <si>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</si>
  <si>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</si>
  <si>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</si>
  <si>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</si>
  <si>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</si>
  <si>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</si>
  <si>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</si>
  <si>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</si>
  <si>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</si>
  <si>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</si>
  <si>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</si>
  <si>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</si>
  <si>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</si>
  <si>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</si>
  <si>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</si>
  <si>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</si>
  <si>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</si>
  <si>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</si>
  <si>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</si>
  <si>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</si>
  <si>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</si>
  <si>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</si>
  <si>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</si>
  <si>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error</t>
  </si>
  <si>
    <t>calculated</t>
  </si>
  <si>
    <t>b</t>
  </si>
  <si>
    <t>m</t>
  </si>
  <si>
    <t>m'</t>
  </si>
  <si>
    <t>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</si>
</sst>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Sheet1!$H$6:$H$18</c:f>
              <c:numCache>
                <c:formatCode>General</c:formatCode>
                <c:ptCount val="13"/>
                <c:pt idx="0">
                  <c:v>10517</c:v>
                </c:pt>
                <c:pt idx="1">
                  <c:v>8498</c:v>
                </c:pt>
                <c:pt idx="2">
                  <c:v>7557</c:v>
                </c:pt>
                <c:pt idx="3">
                  <c:v>6328</c:v>
                </c:pt>
                <c:pt idx="4">
                  <c:v>4595</c:v>
                </c:pt>
                <c:pt idx="5">
                  <c:v>4021</c:v>
                </c:pt>
                <c:pt idx="6">
                  <c:v>3502</c:v>
                </c:pt>
                <c:pt idx="7">
                  <c:v>3117</c:v>
                </c:pt>
                <c:pt idx="8">
                  <c:v>2529</c:v>
                </c:pt>
                <c:pt idx="9">
                  <c:v>1921</c:v>
                </c:pt>
                <c:pt idx="10">
                  <c:v>1530</c:v>
                </c:pt>
                <c:pt idx="11">
                  <c:v>1234</c:v>
                </c:pt>
                <c:pt idx="12">
                  <c:v>820</c:v>
                </c:pt>
              </c:numCache>
            </c:numRef>
          </c:xVal>
          <c:yVal>
            <c:numRef>
              <c:f>Sheet1!$L$6:$L$18</c:f>
              <c:numCache>
                <c:formatCode>General</c:formatCode>
                <c:ptCount val="13"/>
                <c:pt idx="0">
                  <c:v>9.1659028414298807E-2</c:v>
                </c:pt>
                <c:pt idx="1">
                  <c:v>7.1890726096333568E-2</c:v>
                </c:pt>
                <c:pt idx="2">
                  <c:v>5.913660555884092E-2</c:v>
                </c:pt>
                <c:pt idx="3">
                  <c:v>5.0226017076845805E-2</c:v>
                </c:pt>
                <c:pt idx="4">
                  <c:v>4.3649061545176782E-2</c:v>
                </c:pt>
                <c:pt idx="5">
                  <c:v>3.8595137012736397E-2</c:v>
                </c:pt>
                <c:pt idx="6">
                  <c:v>3.2351989647363313E-2</c:v>
                </c:pt>
                <c:pt idx="7">
                  <c:v>2.7847396268448902E-2</c:v>
                </c:pt>
                <c:pt idx="8">
                  <c:v>2.4443901246638967E-2</c:v>
                </c:pt>
                <c:pt idx="9">
                  <c:v>1.9642506383814574E-2</c:v>
                </c:pt>
                <c:pt idx="10">
                  <c:v>1.6417665407978985E-2</c:v>
                </c:pt>
                <c:pt idx="11">
                  <c:v>1.410238330277817E-2</c:v>
                </c:pt>
                <c:pt idx="12">
                  <c:v>1.235941169200346E-2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A-4260-B01B-135CF0151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11008"/>
        <c:axId val="221411336"/>
      </c:scatterChart>
      <c:valAx>
        <c:axId val="22141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11336"/>
        <c:crosses val="autoZero"/>
        <c:crossBetween val="midCat"/>
      </c:valAx>
      <c:valAx>
        <c:axId val="2214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1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Sheet1!$B$6:$B$18</c:f>
              <c:numCache>
                <c:formatCode>General</c:formatCode>
                <c:ptCount val="13"/>
                <c:pt idx="0">
                  <c:v>10517</c:v>
                </c:pt>
                <c:pt idx="1">
                  <c:v>8498</c:v>
                </c:pt>
                <c:pt idx="2">
                  <c:v>7557</c:v>
                </c:pt>
                <c:pt idx="3">
                  <c:v>6328</c:v>
                </c:pt>
                <c:pt idx="4">
                  <c:v>4595</c:v>
                </c:pt>
                <c:pt idx="5">
                  <c:v>4021</c:v>
                </c:pt>
                <c:pt idx="6">
                  <c:v>3502</c:v>
                </c:pt>
                <c:pt idx="7">
                  <c:v>3117</c:v>
                </c:pt>
                <c:pt idx="8">
                  <c:v>2529</c:v>
                </c:pt>
                <c:pt idx="9">
                  <c:v>1921</c:v>
                </c:pt>
                <c:pt idx="10">
                  <c:v>1530</c:v>
                </c:pt>
                <c:pt idx="11">
                  <c:v>1234</c:v>
                </c:pt>
                <c:pt idx="12">
                  <c:v>820</c:v>
                </c:pt>
              </c:numCache>
            </c:numRef>
          </c:xVal>
          <c:yVal>
            <c:numRef>
              <c:f>Sheet1!$C$6:$C$18</c:f>
              <c:numCache>
                <c:formatCode>General</c:formatCode>
                <c:ptCount val="13"/>
                <c:pt idx="0">
                  <c:v>8.7539121384353033E-2</c:v>
                </c:pt>
                <c:pt idx="1">
                  <c:v>7.1605916188886953E-2</c:v>
                </c:pt>
                <c:pt idx="2">
                  <c:v>6.4179890389514188E-2</c:v>
                </c:pt>
                <c:pt idx="3">
                  <c:v>5.4481074547400359E-2</c:v>
                </c:pt>
                <c:pt idx="4">
                  <c:v>4.0804876130489644E-2</c:v>
                </c:pt>
                <c:pt idx="5">
                  <c:v>3.6275079309193187E-2</c:v>
                </c:pt>
                <c:pt idx="6">
                  <c:v>3.2179322253003538E-2</c:v>
                </c:pt>
                <c:pt idx="7">
                  <c:v>2.9141043897255917E-2</c:v>
                </c:pt>
                <c:pt idx="8">
                  <c:v>2.4500764226659554E-2</c:v>
                </c:pt>
                <c:pt idx="9">
                  <c:v>1.9702651914206167E-2</c:v>
                </c:pt>
                <c:pt idx="10">
                  <c:v>1.6617023765901441E-2</c:v>
                </c:pt>
                <c:pt idx="11">
                  <c:v>1.4281100666417558E-2</c:v>
                </c:pt>
                <c:pt idx="12">
                  <c:v>1.101396497997726E-2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9-4BA1-9EE3-5573C4A7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361152"/>
        <c:axId val="601361480"/>
      </c:scatterChart>
      <c:valAx>
        <c:axId val="60136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61480"/>
        <c:crosses val="autoZero"/>
        <c:crossBetween val="midCat"/>
      </c:valAx>
      <c:valAx>
        <c:axId val="60136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6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340659</xdr:colOff>
      <xdr:row>22</xdr:row>
      <xdr:rowOff>2987</xdr:rowOff>
    </xdr:from>
    <xdr:to>
      <xdr:col>16</xdr:col>
      <xdr:colOff>26895</xdr:colOff>
      <xdr:row>36</xdr:row>
      <xdr:rowOff>79187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1A2946E-4B43-4C56-9AD7-DB7A36A00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463550</xdr:colOff>
      <xdr:row>22</xdr:row>
      <xdr:rowOff>6350</xdr:rowOff>
    </xdr:from>
    <xdr:to>
      <xdr:col>8</xdr:col>
      <xdr:colOff>158750</xdr:colOff>
      <xdr:row>36</xdr:row>
      <xdr:rowOff>82550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3B1A32-36AF-44CE-9ACC-05178F3C5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B1E5-772B-41CA-9E46-80716E231680}">
  <dimension ref="A1:I22"/>
  <sheetViews>
    <sheetView topLeftCell="A10" workbookViewId="0">
      <selection activeCell="B22" sqref="B22"/>
    </sheetView>
  </sheetViews>
  <sheetFormatPr defaultRowHeight="15" x14ac:dyDescent="0.25"/>
  <cols>
    <col min="1" max="1" width="14.7109375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7" t="s">
        <v>11</v>
      </c>
      <c r="B3" s="7"/>
    </row>
    <row r="4" spans="1:9" x14ac:dyDescent="0.25">
      <c r="A4" s="4" t="s">
        <v>12</v>
      </c>
      <c r="B4" s="4">
        <v>0.99443833718159647</v>
      </c>
    </row>
    <row r="5" spans="1:9" x14ac:dyDescent="0.25">
      <c r="A5" s="4" t="s">
        <v>13</v>
      </c>
      <c r="B5" s="4">
        <v>0.98890760645649844</v>
      </c>
    </row>
    <row r="6" spans="1:9" x14ac:dyDescent="0.25">
      <c r="A6" s="4" t="s">
        <v>14</v>
      </c>
      <c r="B6" s="4">
        <v>0.9878992070434528</v>
      </c>
    </row>
    <row r="7" spans="1:9" x14ac:dyDescent="0.25">
      <c r="A7" s="4" t="s">
        <v>15</v>
      </c>
      <c r="B7" s="4">
        <v>2.6570514178219208E-3</v>
      </c>
    </row>
    <row r="8" spans="1:9" ht="15.75" thickBot="1" x14ac:dyDescent="0.3">
      <c r="A8" s="5" t="s">
        <v>16</v>
      </c>
      <c r="B8" s="5">
        <v>13</v>
      </c>
    </row>
    <row r="10" spans="1:9" ht="15.75" thickBot="1" x14ac:dyDescent="0.3">
      <c r="A10" t="s">
        <v>17</v>
      </c>
    </row>
    <row r="11" spans="1:9" x14ac:dyDescent="0.25">
      <c r="A11" s="6"/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</row>
    <row r="12" spans="1:9" x14ac:dyDescent="0.25">
      <c r="A12" s="4" t="s">
        <v>18</v>
      </c>
      <c r="B12" s="4">
        <v>1</v>
      </c>
      <c r="C12" s="4">
        <v>6.9234578191835925E-3</v>
      </c>
      <c r="D12" s="4">
        <v>6.9234578191835925E-3</v>
      </c>
      <c r="E12" s="4">
        <v>980.67054945001041</v>
      </c>
      <c r="F12" s="4">
        <v>4.1790150024305455E-12</v>
      </c>
    </row>
    <row r="13" spans="1:9" x14ac:dyDescent="0.25">
      <c r="A13" s="4" t="s">
        <v>19</v>
      </c>
      <c r="B13" s="4">
        <v>11</v>
      </c>
      <c r="C13" s="4">
        <v>7.7659144606444274E-5</v>
      </c>
      <c r="D13" s="4">
        <v>7.0599222369494796E-6</v>
      </c>
      <c r="E13" s="4"/>
      <c r="F13" s="4"/>
    </row>
    <row r="14" spans="1:9" ht="15.75" thickBot="1" x14ac:dyDescent="0.3">
      <c r="A14" s="5" t="s">
        <v>20</v>
      </c>
      <c r="B14" s="5">
        <v>12</v>
      </c>
      <c r="C14" s="5">
        <v>7.0011169637900364E-3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27</v>
      </c>
      <c r="C16" s="6" t="s">
        <v>15</v>
      </c>
      <c r="D16" s="6" t="s">
        <v>28</v>
      </c>
      <c r="E16" s="6" t="s">
        <v>29</v>
      </c>
      <c r="F16" s="6" t="s">
        <v>30</v>
      </c>
      <c r="G16" s="6" t="s">
        <v>31</v>
      </c>
      <c r="H16" s="6" t="s">
        <v>32</v>
      </c>
      <c r="I16" s="6" t="s">
        <v>33</v>
      </c>
    </row>
    <row r="17" spans="1:9" x14ac:dyDescent="0.25">
      <c r="A17" s="4" t="s">
        <v>21</v>
      </c>
      <c r="B17" s="4">
        <v>4.5428266638394702E-3</v>
      </c>
      <c r="C17" s="4">
        <v>1.3147675300234506E-3</v>
      </c>
      <c r="D17" s="4">
        <v>3.4552318642661048</v>
      </c>
      <c r="E17" s="4">
        <v>5.3781906093610223E-3</v>
      </c>
      <c r="F17" s="4">
        <v>1.649042841287517E-3</v>
      </c>
      <c r="G17" s="4">
        <v>7.4366104863914217E-3</v>
      </c>
      <c r="H17" s="4">
        <v>1.649042841287517E-3</v>
      </c>
      <c r="I17" s="4">
        <v>7.4366104863914217E-3</v>
      </c>
    </row>
    <row r="18" spans="1:9" ht="15.75" thickBot="1" x14ac:dyDescent="0.3">
      <c r="A18" s="5" t="s">
        <v>34</v>
      </c>
      <c r="B18" s="5">
        <v>7.8916320928509622E-6</v>
      </c>
      <c r="C18" s="5">
        <v>2.5200274049058334E-7</v>
      </c>
      <c r="D18" s="5">
        <v>31.315659811825938</v>
      </c>
      <c r="E18" s="5">
        <v>4.1790150024305754E-12</v>
      </c>
      <c r="F18" s="5">
        <v>7.3369778007287644E-6</v>
      </c>
      <c r="G18" s="5">
        <v>8.44628638497316E-6</v>
      </c>
      <c r="H18" s="5">
        <v>7.3369778007287644E-6</v>
      </c>
      <c r="I18" s="5">
        <v>8.44628638497316E-6</v>
      </c>
    </row>
    <row r="22" spans="1:9" ht="15.75" thickBot="1" x14ac:dyDescent="0.3">
      <c r="D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DFB-6E8F-4C29-86F1-08C07399F8D5}">
  <dimension ref="A2:L18"/>
  <sheetViews>
    <sheetView tabSelected="1" topLeftCell="A3" zoomScale="150" zoomScaleNormal="150" workbookViewId="0">
      <selection activeCell="D9" sqref="D9"/>
    </sheetView>
  </sheetViews>
  <sheetFormatPr defaultRowHeight="15" x14ac:dyDescent="0.25"/>
  <cols>
    <col min="4" max="4" width="9.28515625" customWidth="1"/>
  </cols>
  <sheetData>
    <row r="2" spans="1:12" x14ac:dyDescent="0.25">
      <c r="C2" t="s">
        <v>1</v>
      </c>
      <c r="D2" t="s">
        <v>0</v>
      </c>
      <c r="G2" t="s">
        <v>1</v>
      </c>
      <c r="H2" t="s">
        <v>0</v>
      </c>
      <c r="K2" t="s">
        <v>1</v>
      </c>
      <c r="L2" t="s">
        <v>0</v>
      </c>
    </row>
    <row r="4" spans="1:12" x14ac:dyDescent="0.25">
      <c r="A4" t="s">
        <v>37</v>
      </c>
    </row>
    <row r="5" spans="1:12" x14ac:dyDescent="0.25">
      <c r="A5" s="4">
        <v>4.5428266638394702E-3</v>
      </c>
      <c r="C5" s="1" t="s">
        <v>4</v>
      </c>
      <c r="D5" s="1" t="s">
        <v>36</v>
      </c>
      <c r="E5" s="8" t="s">
        <v>35</v>
      </c>
      <c r="G5" s="1" t="s">
        <v>2</v>
      </c>
      <c r="J5" t="s">
        <v>3</v>
      </c>
      <c r="K5" s="1" t="s">
        <v>5</v>
      </c>
      <c r="L5" s="1" t="s">
        <v>4</v>
      </c>
    </row>
    <row r="6" spans="1:12" ht="15.75" thickBot="1" x14ac:dyDescent="0.3">
      <c r="A6" s="5">
        <v>7.8916320928509622E-6</v>
      </c>
      <c r="B6" s="1">
        <v>10517</v>
      </c>
      <c r="C6" s="1">
        <f>($A$6*B6)+$A$5</f>
        <v>8.7539121384353033E-2</v>
      </c>
      <c r="D6" s="1">
        <f>((1/$A$6)/(B6+($A$5/$A$6)))-$J$6</f>
        <v>10.513463980285533</v>
      </c>
      <c r="E6" s="1">
        <f>ABS(G6-D6)</f>
        <v>0.51346398028553253</v>
      </c>
      <c r="G6" s="1">
        <v>10</v>
      </c>
      <c r="H6" s="1">
        <v>10517</v>
      </c>
      <c r="J6" s="2">
        <v>0.91</v>
      </c>
      <c r="K6" s="3">
        <v>10</v>
      </c>
      <c r="L6" s="1">
        <f>1/(K6+$J$6)</f>
        <v>9.1659028414298807E-2</v>
      </c>
    </row>
    <row r="7" spans="1:12" x14ac:dyDescent="0.25">
      <c r="A7" t="s">
        <v>38</v>
      </c>
      <c r="B7" s="1">
        <v>8498</v>
      </c>
      <c r="C7" s="1">
        <f t="shared" ref="C7:C18" si="0">($A$6*B7)+$A$5</f>
        <v>7.1605916188886953E-2</v>
      </c>
      <c r="D7" s="1">
        <f t="shared" ref="D7:D18" si="1">((1/$A$6)/(B7+($A$5/$A$6)))-$J$6</f>
        <v>13.05532651523</v>
      </c>
      <c r="E7" s="1">
        <f t="shared" ref="E7:E18" si="2">ABS(G7-D7)</f>
        <v>5.5326515229999984E-2</v>
      </c>
      <c r="G7" s="1">
        <v>13</v>
      </c>
      <c r="H7" s="1">
        <v>8498</v>
      </c>
      <c r="K7" s="3">
        <v>13</v>
      </c>
      <c r="L7" s="1">
        <f t="shared" ref="L7:L18" si="3">1/(K7+$J$6)</f>
        <v>7.1890726096333568E-2</v>
      </c>
    </row>
    <row r="8" spans="1:12" x14ac:dyDescent="0.25">
      <c r="B8" s="1">
        <v>7557</v>
      </c>
      <c r="C8" s="1">
        <f t="shared" si="0"/>
        <v>6.4179890389514188E-2</v>
      </c>
      <c r="D8" s="1">
        <f t="shared" si="1"/>
        <v>14.671204547575567</v>
      </c>
      <c r="E8" s="1">
        <f t="shared" si="2"/>
        <v>1.3287954524244334</v>
      </c>
      <c r="G8" s="1">
        <v>16</v>
      </c>
      <c r="H8" s="1">
        <v>7557</v>
      </c>
      <c r="K8" s="3">
        <v>16</v>
      </c>
      <c r="L8" s="1">
        <f t="shared" si="3"/>
        <v>5.913660555884092E-2</v>
      </c>
    </row>
    <row r="9" spans="1:12" x14ac:dyDescent="0.25">
      <c r="B9" s="1">
        <v>6328</v>
      </c>
      <c r="C9" s="1">
        <f t="shared" si="0"/>
        <v>5.4481074547400359E-2</v>
      </c>
      <c r="D9" s="1">
        <f t="shared" si="1"/>
        <v>17.444997736506949</v>
      </c>
      <c r="E9" s="1">
        <f t="shared" si="2"/>
        <v>1.5550022634930514</v>
      </c>
      <c r="G9" s="1">
        <v>19</v>
      </c>
      <c r="H9" s="1">
        <v>6328</v>
      </c>
      <c r="J9" s="2" t="s">
        <v>39</v>
      </c>
      <c r="K9" s="3">
        <v>19</v>
      </c>
      <c r="L9" s="1">
        <f t="shared" si="3"/>
        <v>5.0226017076845805E-2</v>
      </c>
    </row>
    <row r="10" spans="1:12" x14ac:dyDescent="0.25">
      <c r="B10" s="1">
        <v>4595</v>
      </c>
      <c r="C10" s="1">
        <f t="shared" si="0"/>
        <v>4.0804876130489644E-2</v>
      </c>
      <c r="D10" s="1">
        <f>((1/$A$6)/(B10+($A$5/$A$6)))-$J$6</f>
        <v>23.596875031359158</v>
      </c>
      <c r="E10" s="1">
        <f t="shared" si="2"/>
        <v>1.5968750313591578</v>
      </c>
      <c r="G10" s="1">
        <v>22</v>
      </c>
      <c r="H10" s="1">
        <v>4595</v>
      </c>
      <c r="J10">
        <f>1/A6</f>
        <v>126716.50024155345</v>
      </c>
      <c r="K10" s="3">
        <v>22</v>
      </c>
      <c r="L10" s="1">
        <f t="shared" si="3"/>
        <v>4.3649061545176782E-2</v>
      </c>
    </row>
    <row r="11" spans="1:12" x14ac:dyDescent="0.25">
      <c r="B11" s="1">
        <v>4021</v>
      </c>
      <c r="C11" s="1">
        <f>($A$6*B11)+$A$5</f>
        <v>3.6275079309193187E-2</v>
      </c>
      <c r="D11" s="1">
        <f t="shared" si="1"/>
        <v>26.657134766996084</v>
      </c>
      <c r="E11" s="1">
        <f t="shared" si="2"/>
        <v>1.6571347669960836</v>
      </c>
      <c r="G11" s="1">
        <v>25</v>
      </c>
      <c r="H11" s="1">
        <v>4021</v>
      </c>
      <c r="K11" s="3">
        <v>25</v>
      </c>
      <c r="L11" s="1">
        <f t="shared" si="3"/>
        <v>3.8595137012736397E-2</v>
      </c>
    </row>
    <row r="12" spans="1:12" x14ac:dyDescent="0.25">
      <c r="B12" s="1">
        <v>3502</v>
      </c>
      <c r="C12" s="1">
        <f t="shared" si="0"/>
        <v>3.2179322253003538E-2</v>
      </c>
      <c r="D12" s="1">
        <f t="shared" si="1"/>
        <v>30.165856481304925</v>
      </c>
      <c r="E12" s="1">
        <f t="shared" si="2"/>
        <v>0.16585648130492459</v>
      </c>
      <c r="G12" s="1">
        <v>30</v>
      </c>
      <c r="H12" s="1">
        <v>3502</v>
      </c>
      <c r="J12" s="2"/>
      <c r="K12" s="3">
        <v>30</v>
      </c>
      <c r="L12" s="1">
        <f t="shared" si="3"/>
        <v>3.2351989647363313E-2</v>
      </c>
    </row>
    <row r="13" spans="1:12" x14ac:dyDescent="0.25">
      <c r="B13" s="1">
        <v>3117</v>
      </c>
      <c r="C13" s="1">
        <f t="shared" si="0"/>
        <v>2.9141043897255917E-2</v>
      </c>
      <c r="D13" s="1">
        <f t="shared" si="1"/>
        <v>33.405860595994831</v>
      </c>
      <c r="E13" s="1">
        <f t="shared" si="2"/>
        <v>1.5941394040051691</v>
      </c>
      <c r="G13" s="1">
        <v>35</v>
      </c>
      <c r="H13" s="1">
        <v>3117</v>
      </c>
      <c r="J13" t="s">
        <v>40</v>
      </c>
      <c r="K13" s="3">
        <v>35</v>
      </c>
      <c r="L13" s="1">
        <f t="shared" si="3"/>
        <v>2.7847396268448902E-2</v>
      </c>
    </row>
    <row r="14" spans="1:12" x14ac:dyDescent="0.25">
      <c r="B14" s="1">
        <v>2529</v>
      </c>
      <c r="C14" s="1">
        <f t="shared" si="0"/>
        <v>2.4500764226659554E-2</v>
      </c>
      <c r="D14" s="1">
        <f t="shared" si="1"/>
        <v>39.905053389717892</v>
      </c>
      <c r="E14" s="1">
        <f t="shared" si="2"/>
        <v>9.4946610282107713E-2</v>
      </c>
      <c r="G14" s="1">
        <v>40</v>
      </c>
      <c r="H14" s="1">
        <v>2529</v>
      </c>
      <c r="J14">
        <f>A5/A6</f>
        <v>575.65109604574968</v>
      </c>
      <c r="K14" s="3">
        <v>40</v>
      </c>
      <c r="L14" s="1">
        <f t="shared" si="3"/>
        <v>2.4443901246638967E-2</v>
      </c>
    </row>
    <row r="15" spans="1:12" x14ac:dyDescent="0.25">
      <c r="B15" s="1">
        <v>1921</v>
      </c>
      <c r="C15" s="1">
        <f t="shared" si="0"/>
        <v>1.9702651914206167E-2</v>
      </c>
      <c r="D15" s="1">
        <f t="shared" si="1"/>
        <v>49.844588994132899</v>
      </c>
      <c r="E15" s="1">
        <f t="shared" si="2"/>
        <v>0.15541100586710144</v>
      </c>
      <c r="G15" s="1">
        <v>50</v>
      </c>
      <c r="H15" s="1">
        <v>1921</v>
      </c>
      <c r="J15" s="2"/>
      <c r="K15" s="3">
        <v>50</v>
      </c>
      <c r="L15" s="1">
        <f t="shared" si="3"/>
        <v>1.9642506383814574E-2</v>
      </c>
    </row>
    <row r="16" spans="1:12" x14ac:dyDescent="0.25">
      <c r="B16" s="1">
        <v>1530</v>
      </c>
      <c r="C16" s="1">
        <f t="shared" si="0"/>
        <v>1.6617023765901441E-2</v>
      </c>
      <c r="D16" s="1">
        <f t="shared" si="1"/>
        <v>59.269248347229635</v>
      </c>
      <c r="E16" s="1">
        <f t="shared" si="2"/>
        <v>0.73075165277036547</v>
      </c>
      <c r="G16" s="1">
        <v>60</v>
      </c>
      <c r="H16" s="1">
        <v>1530</v>
      </c>
      <c r="K16" s="3">
        <v>60</v>
      </c>
      <c r="L16" s="1">
        <f t="shared" si="3"/>
        <v>1.6417665407978985E-2</v>
      </c>
    </row>
    <row r="17" spans="2:12" x14ac:dyDescent="0.25">
      <c r="B17" s="1">
        <v>1234</v>
      </c>
      <c r="C17" s="1">
        <f t="shared" si="0"/>
        <v>1.4281100666417558E-2</v>
      </c>
      <c r="D17" s="1">
        <f t="shared" si="1"/>
        <v>69.112614037833268</v>
      </c>
      <c r="E17" s="1">
        <f t="shared" si="2"/>
        <v>0.88738596216673216</v>
      </c>
      <c r="G17" s="1">
        <v>70</v>
      </c>
      <c r="H17" s="1">
        <v>1234</v>
      </c>
      <c r="K17" s="3">
        <v>70</v>
      </c>
      <c r="L17" s="1">
        <f t="shared" si="3"/>
        <v>1.410238330277817E-2</v>
      </c>
    </row>
    <row r="18" spans="2:12" x14ac:dyDescent="0.25">
      <c r="B18" s="1">
        <v>820</v>
      </c>
      <c r="C18" s="1">
        <f t="shared" si="0"/>
        <v>1.101396497997726E-2</v>
      </c>
      <c r="D18" s="1">
        <f>((1/$A$6)/(B18+($A$5/$A$6)))-$J$6</f>
        <v>89.88382418756018</v>
      </c>
      <c r="E18" s="1">
        <f t="shared" si="2"/>
        <v>9.8838241875601796</v>
      </c>
      <c r="G18" s="1">
        <v>80</v>
      </c>
      <c r="H18" s="1">
        <v>820</v>
      </c>
      <c r="J18" s="2"/>
      <c r="K18" s="3">
        <v>80</v>
      </c>
      <c r="L18" s="1">
        <f t="shared" si="3"/>
        <v>1.235941169200346E-2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eoluser</dc:creator>
  <cp:lastModifiedBy>eoluser</cp:lastModifiedBy>
  <dcterms:created xsi:type="dcterms:W3CDTF">2021-02-25T01:29:41Z</dcterms:created>
  <dcterms:modified xsi:type="dcterms:W3CDTF">2021-02-26T04:52:48Z</dcterms:modified>
</cp:coreProperties>
</file>