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10" yWindow="285" windowWidth="24735" windowHeight="12405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R50" i="2"/>
  <c r="P50" i="2"/>
  <c r="R49" i="2"/>
  <c r="P49" i="2"/>
  <c r="R48" i="2"/>
  <c r="P48" i="2"/>
  <c r="R47" i="2"/>
  <c r="P47" i="2"/>
  <c r="R46" i="2"/>
  <c r="P46" i="2"/>
  <c r="R45" i="2"/>
  <c r="P45" i="2"/>
  <c r="R44" i="2"/>
  <c r="P44" i="2"/>
  <c r="R43" i="2"/>
  <c r="P43" i="2"/>
  <c r="R42" i="2"/>
  <c r="P42" i="2"/>
  <c r="R41" i="2"/>
  <c r="P41" i="2"/>
  <c r="R40" i="2"/>
  <c r="P40" i="2"/>
  <c r="R39" i="2"/>
  <c r="P39" i="2"/>
  <c r="K4" i="2"/>
  <c r="K5" i="2"/>
  <c r="K6" i="2"/>
  <c r="K7" i="2"/>
  <c r="K8" i="2"/>
  <c r="K9" i="2"/>
  <c r="K10" i="2"/>
  <c r="K11" i="2"/>
  <c r="K12" i="2"/>
  <c r="K13" i="2"/>
  <c r="K14" i="2"/>
  <c r="K3" i="2"/>
  <c r="K21" i="3"/>
  <c r="K20" i="3"/>
  <c r="K19" i="3"/>
  <c r="K18" i="3"/>
  <c r="K17" i="3"/>
  <c r="K16" i="3"/>
  <c r="K15" i="3"/>
  <c r="K14" i="3"/>
  <c r="K13" i="3"/>
  <c r="K12" i="3"/>
  <c r="K11" i="3"/>
  <c r="K10" i="3"/>
  <c r="J21" i="1"/>
  <c r="J20" i="1"/>
  <c r="J19" i="1"/>
  <c r="J18" i="1"/>
  <c r="J17" i="1"/>
  <c r="J16" i="1"/>
  <c r="J15" i="1"/>
  <c r="J14" i="1"/>
  <c r="J13" i="1"/>
  <c r="J12" i="1"/>
  <c r="J11" i="1"/>
  <c r="J10" i="1"/>
  <c r="M21" i="3"/>
  <c r="M20" i="3"/>
  <c r="M19" i="3"/>
  <c r="M18" i="3"/>
  <c r="M17" i="3"/>
  <c r="M16" i="3"/>
  <c r="M15" i="3"/>
  <c r="M14" i="3"/>
  <c r="M13" i="3"/>
  <c r="M12" i="3"/>
  <c r="M11" i="3"/>
  <c r="M10" i="3"/>
  <c r="J16" i="4"/>
  <c r="N16" i="4"/>
  <c r="J15" i="4"/>
  <c r="N15" i="4"/>
  <c r="J14" i="4"/>
  <c r="N14" i="4"/>
  <c r="J13" i="4"/>
  <c r="N13" i="4"/>
  <c r="J12" i="4"/>
  <c r="N12" i="4"/>
  <c r="J11" i="4"/>
  <c r="N11" i="4"/>
  <c r="J10" i="4"/>
  <c r="N10" i="4"/>
  <c r="J9" i="4"/>
  <c r="N9" i="4"/>
  <c r="J8" i="4"/>
  <c r="N8" i="4"/>
  <c r="J7" i="4"/>
  <c r="N7" i="4"/>
  <c r="J6" i="4"/>
  <c r="N6" i="4"/>
  <c r="I16" i="4"/>
  <c r="M16" i="4"/>
  <c r="I15" i="4"/>
  <c r="M15" i="4"/>
  <c r="I14" i="4"/>
  <c r="M14" i="4"/>
  <c r="I13" i="4"/>
  <c r="M13" i="4"/>
  <c r="I12" i="4"/>
  <c r="M12" i="4"/>
  <c r="I11" i="4"/>
  <c r="M11" i="4"/>
  <c r="I10" i="4"/>
  <c r="M10" i="4"/>
  <c r="I9" i="4"/>
  <c r="M9" i="4"/>
  <c r="I8" i="4"/>
  <c r="M8" i="4"/>
  <c r="I7" i="4"/>
  <c r="M7" i="4"/>
  <c r="I6" i="4"/>
  <c r="M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6" i="4"/>
  <c r="L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U11" i="3"/>
  <c r="Z11" i="3"/>
  <c r="U12" i="3"/>
  <c r="Z12" i="3"/>
  <c r="U13" i="3"/>
  <c r="Z13" i="3"/>
  <c r="U14" i="3"/>
  <c r="Z14" i="3"/>
  <c r="U15" i="3"/>
  <c r="Z15" i="3"/>
  <c r="U16" i="3"/>
  <c r="Z16" i="3"/>
  <c r="U17" i="3"/>
  <c r="Z17" i="3"/>
  <c r="U18" i="3"/>
  <c r="Z18" i="3"/>
  <c r="U19" i="3"/>
  <c r="Z19" i="3"/>
  <c r="U20" i="3"/>
  <c r="Z20" i="3"/>
  <c r="U21" i="3"/>
  <c r="Z21" i="3"/>
  <c r="U10" i="3"/>
  <c r="Z10" i="3"/>
  <c r="S11" i="3"/>
  <c r="Y11" i="3"/>
  <c r="S12" i="3"/>
  <c r="Y12" i="3"/>
  <c r="S13" i="3"/>
  <c r="Y13" i="3"/>
  <c r="S14" i="3"/>
  <c r="Y14" i="3"/>
  <c r="S15" i="3"/>
  <c r="Y15" i="3"/>
  <c r="S16" i="3"/>
  <c r="Y16" i="3"/>
  <c r="S17" i="3"/>
  <c r="Y17" i="3"/>
  <c r="S18" i="3"/>
  <c r="Y18" i="3"/>
  <c r="S19" i="3"/>
  <c r="Y19" i="3"/>
  <c r="S20" i="3"/>
  <c r="Y20" i="3"/>
  <c r="S21" i="3"/>
  <c r="Y21" i="3"/>
  <c r="S10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P11" i="3"/>
  <c r="P12" i="3"/>
  <c r="P13" i="3"/>
  <c r="P14" i="3"/>
  <c r="P15" i="3"/>
  <c r="P16" i="3"/>
  <c r="P17" i="3"/>
  <c r="P18" i="3"/>
  <c r="P19" i="3"/>
  <c r="P20" i="3"/>
  <c r="P21" i="3"/>
  <c r="P10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<sst xmlns="http://schemas.openxmlformats.org/spreadsheetml/2006/main" count="160" uniqueCount="74">
  <si>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</si>
  <si>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</si>
  <si>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</si>
  <si>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</si>
  <si>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</si>
  <si>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</si>
  <si>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</si>
  <si>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</si>
  <si>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</si>
  <si>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</si>
  <si>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</si>
  <si>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</si>
  <si>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</si>
  <si>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</si>
  <si>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</si>
  <si>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</si>
  <si>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</si>
  <si>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</si>
  <si>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</si>
  <si>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</si>
  <si>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</si>
  <si>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</si>
  <si>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</si>
  <si>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</si>
  <si>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</si>
  <si>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</si>
  <si>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</si>
  <si>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</si>
  <si>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</si>
  <si>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</si>
  <si>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</si>
  <si>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</si>
  <si>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</si>
  <si>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</si>
  <si>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</si>
  <si>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</si>
  <si>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</si>
  <si>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</si>
  <si>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</si>
  <si>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</si>
  <si>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</si>
  <si>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</si>
  <si>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</si>
  <si>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</si>
  <si>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</si>
  <si>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</si>
  <si>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</si>
  <si>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</si>
  <si>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</si>
  <si>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</si>
  <si>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</si>
  <si>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</si>
  <si>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</si>
  <si>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</si>
  <si>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</si>
  <si>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</si>
  <si>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</si>
  <si>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</si>
  <si>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</si>
  <si>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</si>
  <si>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</si>
  <si>
    <t>fw-omp</t>
  </si>
  <si>
    <t>FW-omp</t>
  </si>
  <si>
    <t>Time (s)</t>
  </si>
  <si>
    <t>time</t>
  </si>
  <si>
    <t>FW-serial 3000 nodes</t>
  </si>
  <si>
    <t>mflops</t>
  </si>
  <si>
    <t>node</t>
  </si>
  <si>
    <t>FW Serial</t>
  </si>
  <si>
    <t>Square sum serial</t>
  </si>
  <si>
    <t>floyd serial cache miss</t>
  </si>
  <si>
    <t>percent</t>
  </si>
  <si>
    <t>nodes</t>
  </si>
  <si>
    <t>square sum cache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</si>
</sst>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6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731.25199999999995</c:v>
                </c:pt>
                <c:pt idx="1">
                  <c:v>576.30200000000002</c:v>
                </c:pt>
                <c:pt idx="2">
                  <c:v>449.05399999999997</c:v>
                </c:pt>
                <c:pt idx="3">
                  <c:v>593.745</c:v>
                </c:pt>
                <c:pt idx="4">
                  <c:v>550.83799999999997</c:v>
                </c:pt>
                <c:pt idx="5">
                  <c:v>510.23</c:v>
                </c:pt>
                <c:pt idx="6">
                  <c:v>434.15300000000002</c:v>
                </c:pt>
                <c:pt idx="7">
                  <c:v>424.99200000000002</c:v>
                </c:pt>
                <c:pt idx="8">
                  <c:v>385.13</c:v>
                </c:pt>
                <c:pt idx="9">
                  <c:v>373.77300000000002</c:v>
                </c:pt>
                <c:pt idx="10">
                  <c:v>151.33000000000001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848.76099999999997</c:v>
                </c:pt>
                <c:pt idx="1">
                  <c:v>600.11599999999999</c:v>
                </c:pt>
                <c:pt idx="2">
                  <c:v>550.18200000000002</c:v>
                </c:pt>
                <c:pt idx="3">
                  <c:v>814.97900000000004</c:v>
                </c:pt>
                <c:pt idx="4">
                  <c:v>798.77</c:v>
                </c:pt>
                <c:pt idx="5">
                  <c:v>804.846</c:v>
                </c:pt>
                <c:pt idx="6">
                  <c:v>743.67200000000003</c:v>
                </c:pt>
                <c:pt idx="7">
                  <c:v>591.63699999999994</c:v>
                </c:pt>
                <c:pt idx="8">
                  <c:v>590.73199999999997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722.11400000000003</c:v>
                </c:pt>
                <c:pt idx="1">
                  <c:v>605.98400000000004</c:v>
                </c:pt>
                <c:pt idx="2">
                  <c:v>588.18100000000004</c:v>
                </c:pt>
                <c:pt idx="3">
                  <c:v>447.09199999999998</c:v>
                </c:pt>
                <c:pt idx="4">
                  <c:v>396.25200000000001</c:v>
                </c:pt>
                <c:pt idx="5">
                  <c:v>235.53</c:v>
                </c:pt>
                <c:pt idx="6">
                  <c:v>328.86700000000002</c:v>
                </c:pt>
                <c:pt idx="7">
                  <c:v>195.29900000000001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1984"/>
        <c:axId val="59243904"/>
      </c:scatterChart>
      <c:valAx>
        <c:axId val="59241984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43904"/>
        <c:crosses val="autoZero"/>
        <c:crossBetween val="midCat"/>
        <c:majorUnit val="2"/>
      </c:valAx>
      <c:valAx>
        <c:axId val="59243904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4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3812670</c:v>
                </c:pt>
                <c:pt idx="1">
                  <c:v>1742670</c:v>
                </c:pt>
                <c:pt idx="2">
                  <c:v>1185950</c:v>
                </c:pt>
                <c:pt idx="3" formatCode="General">
                  <c:v>837257</c:v>
                </c:pt>
                <c:pt idx="4" formatCode="General">
                  <c:v>668388</c:v>
                </c:pt>
                <c:pt idx="5" formatCode="General">
                  <c:v>580381</c:v>
                </c:pt>
                <c:pt idx="6" formatCode="General">
                  <c:v>557676</c:v>
                </c:pt>
                <c:pt idx="7" formatCode="General">
                  <c:v>509437</c:v>
                </c:pt>
                <c:pt idx="8" formatCode="General">
                  <c:v>964103</c:v>
                </c:pt>
                <c:pt idx="9">
                  <c:v>1014080</c:v>
                </c:pt>
                <c:pt idx="10" formatCode="General">
                  <c:v>953839</c:v>
                </c:pt>
                <c:pt idx="11" formatCode="General">
                  <c:v>739821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8576"/>
        <c:axId val="96657792"/>
      </c:lineChart>
      <c:catAx>
        <c:axId val="9624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657792"/>
        <c:crosses val="autoZero"/>
        <c:auto val="1"/>
        <c:lblAlgn val="ctr"/>
        <c:lblOffset val="100"/>
        <c:noMultiLvlLbl val="0"/>
      </c:catAx>
      <c:valAx>
        <c:axId val="9665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624857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</c:formatCode>
                <c:ptCount val="12"/>
                <c:pt idx="0">
                  <c:v>93042000</c:v>
                </c:pt>
                <c:pt idx="1">
                  <c:v>46486900</c:v>
                </c:pt>
                <c:pt idx="2">
                  <c:v>31541900</c:v>
                </c:pt>
                <c:pt idx="3">
                  <c:v>23744000</c:v>
                </c:pt>
                <c:pt idx="4">
                  <c:v>19869900</c:v>
                </c:pt>
                <c:pt idx="5">
                  <c:v>19519200</c:v>
                </c:pt>
                <c:pt idx="6">
                  <c:v>19569200</c:v>
                </c:pt>
                <c:pt idx="7">
                  <c:v>19678500</c:v>
                </c:pt>
                <c:pt idx="8">
                  <c:v>25979000</c:v>
                </c:pt>
                <c:pt idx="9">
                  <c:v>23920600</c:v>
                </c:pt>
                <c:pt idx="10">
                  <c:v>23722700</c:v>
                </c:pt>
                <c:pt idx="11">
                  <c:v>23723400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79296"/>
        <c:axId val="97081216"/>
      </c:lineChart>
      <c:catAx>
        <c:axId val="970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97081216"/>
        <c:crosses val="autoZero"/>
        <c:auto val="1"/>
        <c:lblAlgn val="ctr"/>
        <c:lblOffset val="100"/>
        <c:noMultiLvlLbl val="0"/>
      </c:catAx>
      <c:valAx>
        <c:axId val="9708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7079296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-4.3218415357816564</c:v>
                </c:pt>
                <c:pt idx="1">
                  <c:v>-2.2790736715564694</c:v>
                </c:pt>
                <c:pt idx="2">
                  <c:v>-0.93539302470260799</c:v>
                </c:pt>
                <c:pt idx="3">
                  <c:v>0.24756299707135393</c:v>
                </c:pt>
                <c:pt idx="4">
                  <c:v>1.3474048705637072</c:v>
                </c:pt>
                <c:pt idx="5">
                  <c:v>2.2403326491544213</c:v>
                </c:pt>
                <c:pt idx="6">
                  <c:v>3.0448399743788648</c:v>
                </c:pt>
                <c:pt idx="7">
                  <c:v>3.505103328406034</c:v>
                </c:pt>
                <c:pt idx="8">
                  <c:v>3.9995130082392172</c:v>
                </c:pt>
                <c:pt idx="9">
                  <c:v>4.4271502305624173</c:v>
                </c:pt>
                <c:pt idx="10">
                  <c:v>4.8210928053603563</c:v>
                </c:pt>
                <c:pt idx="11">
                  <c:v>5.1881556012767138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10.804356928893158</c:v>
                </c:pt>
                <c:pt idx="1">
                  <c:v>11.46358056780511</c:v>
                </c:pt>
                <c:pt idx="2">
                  <c:v>13.924450671284408</c:v>
                </c:pt>
                <c:pt idx="3">
                  <c:v>14.483104077046077</c:v>
                </c:pt>
                <c:pt idx="4">
                  <c:v>15.497964075456487</c:v>
                </c:pt>
                <c:pt idx="5">
                  <c:v>16.144166294904924</c:v>
                </c:pt>
                <c:pt idx="6">
                  <c:v>16.874200925132502</c:v>
                </c:pt>
                <c:pt idx="7">
                  <c:v>16.545243541689235</c:v>
                </c:pt>
                <c:pt idx="8">
                  <c:v>17.19823399349702</c:v>
                </c:pt>
                <c:pt idx="9">
                  <c:v>17.662383268226669</c:v>
                </c:pt>
                <c:pt idx="10">
                  <c:v>18.163767589819617</c:v>
                </c:pt>
                <c:pt idx="11">
                  <c:v>18.616013907930373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5.5773351631182839</c:v>
                </c:pt>
                <c:pt idx="1">
                  <c:v>7.986143534025528</c:v>
                </c:pt>
                <c:pt idx="2">
                  <c:v>15.312028512292517</c:v>
                </c:pt>
                <c:pt idx="3">
                  <c:v>15.384952342411319</c:v>
                </c:pt>
                <c:pt idx="4">
                  <c:v>15.666493095819257</c:v>
                </c:pt>
                <c:pt idx="5">
                  <c:v>16.951216403925464</c:v>
                </c:pt>
                <c:pt idx="6">
                  <c:v>17.355204823410517</c:v>
                </c:pt>
                <c:pt idx="7">
                  <c:v>17.750628485737526</c:v>
                </c:pt>
                <c:pt idx="8">
                  <c:v>17.795640185452058</c:v>
                </c:pt>
                <c:pt idx="9">
                  <c:v>18.487863580403197</c:v>
                </c:pt>
                <c:pt idx="10">
                  <c:v>18.670797994687216</c:v>
                </c:pt>
                <c:pt idx="11">
                  <c:v>18.854941412005857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2384"/>
        <c:axId val="97794304"/>
      </c:lineChart>
      <c:catAx>
        <c:axId val="9779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94304"/>
        <c:crosses val="autoZero"/>
        <c:auto val="1"/>
        <c:lblAlgn val="ctr"/>
        <c:lblOffset val="100"/>
        <c:noMultiLvlLbl val="0"/>
      </c:catAx>
      <c:valAx>
        <c:axId val="9779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792384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 Warshall Thread </a:t>
            </a:r>
            <a:r>
              <a:rPr lang="en-US" sz="1800" b="1" i="0" u="none" strike="noStrike" baseline="0">
                <a:effectLst/>
              </a:rPr>
              <a:t>Scalability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</c:v>
                </c:pt>
                <c:pt idx="1">
                  <c:v>1060000</c:v>
                </c:pt>
                <c:pt idx="2">
                  <c:v>3170000</c:v>
                </c:pt>
                <c:pt idx="3">
                  <c:v>7060000</c:v>
                </c:pt>
                <c:pt idx="4">
                  <c:v>13000000</c:v>
                </c:pt>
                <c:pt idx="5">
                  <c:v>22830000</c:v>
                </c:pt>
                <c:pt idx="6">
                  <c:v>36530000</c:v>
                </c:pt>
                <c:pt idx="7">
                  <c:v>51410000</c:v>
                </c:pt>
                <c:pt idx="8">
                  <c:v>85110000</c:v>
                </c:pt>
                <c:pt idx="9">
                  <c:v>97330000</c:v>
                </c:pt>
                <c:pt idx="10">
                  <c:v>144820000</c:v>
                </c:pt>
                <c:pt idx="11">
                  <c:v>164520000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</c:v>
                </c:pt>
                <c:pt idx="1">
                  <c:v>206030</c:v>
                </c:pt>
                <c:pt idx="2">
                  <c:v>522900</c:v>
                </c:pt>
                <c:pt idx="3" formatCode="0.00E+00">
                  <c:v>1187200</c:v>
                </c:pt>
                <c:pt idx="4" formatCode="0.00E+00">
                  <c:v>2544540</c:v>
                </c:pt>
                <c:pt idx="5" formatCode="0.00E+00">
                  <c:v>4725060</c:v>
                </c:pt>
                <c:pt idx="6" formatCode="0.00E+00">
                  <c:v>8252550</c:v>
                </c:pt>
                <c:pt idx="7" formatCode="0.00E+00">
                  <c:v>11353800</c:v>
                </c:pt>
                <c:pt idx="8" formatCode="0.00E+00">
                  <c:v>15994600</c:v>
                </c:pt>
                <c:pt idx="9" formatCode="0.00E+00">
                  <c:v>21513200</c:v>
                </c:pt>
                <c:pt idx="10" formatCode="0.00E+00">
                  <c:v>28267900</c:v>
                </c:pt>
                <c:pt idx="11" formatCode="0.00E+00">
                  <c:v>36457800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</c:v>
                </c:pt>
                <c:pt idx="1">
                  <c:v>600252</c:v>
                </c:pt>
                <c:pt idx="2" formatCode="0.00E+00">
                  <c:v>1632540</c:v>
                </c:pt>
                <c:pt idx="3" formatCode="0.00E+00">
                  <c:v>3714350</c:v>
                </c:pt>
                <c:pt idx="4" formatCode="0.00E+00">
                  <c:v>7169330</c:v>
                </c:pt>
                <c:pt idx="5" formatCode="0.00E+00">
                  <c:v>13774400</c:v>
                </c:pt>
                <c:pt idx="6" formatCode="0.00E+00">
                  <c:v>24104900</c:v>
                </c:pt>
                <c:pt idx="7" formatCode="0.00E+00">
                  <c:v>28727600</c:v>
                </c:pt>
                <c:pt idx="8" formatCode="0.00E+00">
                  <c:v>41422600</c:v>
                </c:pt>
                <c:pt idx="9" formatCode="0.00E+00">
                  <c:v>51332400</c:v>
                </c:pt>
                <c:pt idx="10" formatCode="0.00E+00">
                  <c:v>79124700</c:v>
                </c:pt>
                <c:pt idx="11" formatCode="0.00E+00">
                  <c:v>92868400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728"/>
        <c:axId val="9377664"/>
      </c:lineChart>
      <c:catAx>
        <c:axId val="87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Number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7664"/>
        <c:crosses val="autoZero"/>
        <c:auto val="1"/>
        <c:lblAlgn val="ctr"/>
        <c:lblOffset val="100"/>
        <c:noMultiLvlLbl val="0"/>
      </c:catAx>
      <c:valAx>
        <c:axId val="937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1728"/>
        <c:crosses val="autoZero"/>
        <c:crossBetween val="between"/>
        <c:dispUnits>
          <c:builtInUnit val="millions"/>
        </c:dispUnits>
      </c:valAx>
    </c:plotArea>
    <c:legend>
      <c:legendPos val="r"/>
      <c:layout>
        <c:manualLayout>
          <c:xMode val="edge"/>
          <c:yMode val="edge"/>
          <c:x val="0.23031014873140856"/>
          <c:y val="0.14684279759147753"/>
          <c:w val="0.19901808107319918"/>
          <c:h val="0.19345944109927435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1.7882800000000001</c:v>
                </c:pt>
                <c:pt idx="1">
                  <c:v>2.8241100000000001</c:v>
                </c:pt>
                <c:pt idx="2">
                  <c:v>15.5481</c:v>
                </c:pt>
                <c:pt idx="3">
                  <c:v>22.900700000000001</c:v>
                </c:pt>
                <c:pt idx="4">
                  <c:v>46.275599999999997</c:v>
                </c:pt>
                <c:pt idx="5">
                  <c:v>72.423299999999998</c:v>
                </c:pt>
                <c:pt idx="6">
                  <c:v>120.127</c:v>
                </c:pt>
                <c:pt idx="7">
                  <c:v>95.634500000000003</c:v>
                </c:pt>
                <c:pt idx="8">
                  <c:v>150.37799999999999</c:v>
                </c:pt>
                <c:pt idx="9">
                  <c:v>207.447</c:v>
                </c:pt>
                <c:pt idx="10">
                  <c:v>293.65600000000001</c:v>
                </c:pt>
                <c:pt idx="11">
                  <c:v>401.77100000000002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3000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21.145800000000001</c:v>
                </c:pt>
                <c:pt idx="1">
                  <c:v>26.701000000000001</c:v>
                </c:pt>
                <c:pt idx="2">
                  <c:v>29.700800000000001</c:v>
                </c:pt>
                <c:pt idx="3">
                  <c:v>26.854900000000001</c:v>
                </c:pt>
                <c:pt idx="4">
                  <c:v>55.022199999999998</c:v>
                </c:pt>
                <c:pt idx="5">
                  <c:v>117.19799999999999</c:v>
                </c:pt>
                <c:pt idx="6">
                  <c:v>134.88999999999999</c:v>
                </c:pt>
                <c:pt idx="7">
                  <c:v>137.006</c:v>
                </c:pt>
                <c:pt idx="8">
                  <c:v>319.87400000000002</c:v>
                </c:pt>
                <c:pt idx="9">
                  <c:v>314.387</c:v>
                </c:pt>
                <c:pt idx="10">
                  <c:v>438.59699999999998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4.7746900000000002E-2</c:v>
                </c:pt>
                <c:pt idx="1">
                  <c:v>0.25355299999999997</c:v>
                </c:pt>
                <c:pt idx="2">
                  <c:v>40.679900000000004</c:v>
                </c:pt>
                <c:pt idx="3">
                  <c:v>42.789000000000001</c:v>
                </c:pt>
                <c:pt idx="4">
                  <c:v>52.009700000000002</c:v>
                </c:pt>
                <c:pt idx="5">
                  <c:v>126.714</c:v>
                </c:pt>
                <c:pt idx="6">
                  <c:v>167.66300000000001</c:v>
                </c:pt>
                <c:pt idx="7">
                  <c:v>220.53200000000001</c:v>
                </c:pt>
                <c:pt idx="8">
                  <c:v>227.52099999999999</c:v>
                </c:pt>
                <c:pt idx="9">
                  <c:v>367.62200000000001</c:v>
                </c:pt>
                <c:pt idx="10">
                  <c:v>417.32100000000003</c:v>
                </c:pt>
                <c:pt idx="11">
                  <c:v>474.13600000000002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2000"/>
        <c:axId val="88513920"/>
      </c:scatterChart>
      <c:valAx>
        <c:axId val="885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13920"/>
        <c:crosses val="autoZero"/>
        <c:crossBetween val="midCat"/>
      </c:valAx>
      <c:valAx>
        <c:axId val="8851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12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731.25199999999995</c:v>
                </c:pt>
                <c:pt idx="1">
                  <c:v>576.30200000000002</c:v>
                </c:pt>
                <c:pt idx="2">
                  <c:v>449.05399999999997</c:v>
                </c:pt>
                <c:pt idx="3">
                  <c:v>593.745</c:v>
                </c:pt>
                <c:pt idx="4">
                  <c:v>550.83799999999997</c:v>
                </c:pt>
                <c:pt idx="5">
                  <c:v>510.23</c:v>
                </c:pt>
                <c:pt idx="6">
                  <c:v>434.15300000000002</c:v>
                </c:pt>
                <c:pt idx="7">
                  <c:v>424.99200000000002</c:v>
                </c:pt>
                <c:pt idx="8">
                  <c:v>385.13</c:v>
                </c:pt>
                <c:pt idx="9">
                  <c:v>373.77300000000002</c:v>
                </c:pt>
                <c:pt idx="10">
                  <c:v>151.33000000000001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46.486899999999999</c:v>
                </c:pt>
                <c:pt idx="1">
                  <c:v>31.541899999999998</c:v>
                </c:pt>
                <c:pt idx="2">
                  <c:v>23.744</c:v>
                </c:pt>
                <c:pt idx="3">
                  <c:v>19.869900000000001</c:v>
                </c:pt>
                <c:pt idx="4">
                  <c:v>19.519200000000001</c:v>
                </c:pt>
                <c:pt idx="5">
                  <c:v>19.569199999999999</c:v>
                </c:pt>
                <c:pt idx="6">
                  <c:v>19.6785</c:v>
                </c:pt>
                <c:pt idx="7">
                  <c:v>25.978999999999999</c:v>
                </c:pt>
                <c:pt idx="8">
                  <c:v>23.9206</c:v>
                </c:pt>
                <c:pt idx="9">
                  <c:v>23.7227</c:v>
                </c:pt>
                <c:pt idx="10">
                  <c:v>23.723400000000002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722.11400000000003</c:v>
                </c:pt>
                <c:pt idx="1">
                  <c:v>605.98400000000004</c:v>
                </c:pt>
                <c:pt idx="2">
                  <c:v>588.18100000000004</c:v>
                </c:pt>
                <c:pt idx="3">
                  <c:v>447.09199999999998</c:v>
                </c:pt>
                <c:pt idx="4">
                  <c:v>396.25200000000001</c:v>
                </c:pt>
                <c:pt idx="5">
                  <c:v>235.53</c:v>
                </c:pt>
                <c:pt idx="6">
                  <c:v>328.86700000000002</c:v>
                </c:pt>
                <c:pt idx="7">
                  <c:v>195.29900000000001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02816"/>
        <c:axId val="88804736"/>
      </c:lineChart>
      <c:catAx>
        <c:axId val="888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04736"/>
        <c:crosses val="autoZero"/>
        <c:auto val="1"/>
        <c:lblAlgn val="ctr"/>
        <c:lblOffset val="100"/>
        <c:noMultiLvlLbl val="0"/>
      </c:catAx>
      <c:valAx>
        <c:axId val="88804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802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25539098361602"/>
          <c:y val="0.199163500638772"/>
          <c:w val="0.23735775318833999"/>
          <c:h val="0.17389033157705799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Sum (Naive MPI)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1.0869219024478336</c:v>
                </c:pt>
                <c:pt idx="1">
                  <c:v>1.5600504735726546</c:v>
                </c:pt>
                <c:pt idx="2">
                  <c:v>2.2064234248045378</c:v>
                </c:pt>
                <c:pt idx="3">
                  <c:v>2.4066763361942045</c:v>
                </c:pt>
                <c:pt idx="4">
                  <c:v>1.6247167104919267</c:v>
                </c:pt>
                <c:pt idx="5">
                  <c:v>1.6576861925210009</c:v>
                </c:pt>
                <c:pt idx="6">
                  <c:v>1.6451718713890606</c:v>
                </c:pt>
                <c:pt idx="7">
                  <c:v>1.7805026947363889</c:v>
                </c:pt>
                <c:pt idx="8">
                  <c:v>2.2380446118143391</c:v>
                </c:pt>
                <c:pt idx="9">
                  <c:v>2.2414732907646782</c:v>
                </c:pt>
                <c:pt idx="10">
                  <c:v>2.2543030798304304</c:v>
                </c:pt>
                <c:pt idx="11">
                  <c:v>6.8393758296703009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Square Sum (Non-Naive MPI)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1.0900895709157967</c:v>
                </c:pt>
                <c:pt idx="1">
                  <c:v>1.8336578434983948</c:v>
                </c:pt>
                <c:pt idx="2">
                  <c:v>2.1850576912921791</c:v>
                </c:pt>
                <c:pt idx="3">
                  <c:v>2.2511947852786811</c:v>
                </c:pt>
                <c:pt idx="4">
                  <c:v>2.9616052177180534</c:v>
                </c:pt>
                <c:pt idx="5">
                  <c:v>3.3415856576118226</c:v>
                </c:pt>
                <c:pt idx="6">
                  <c:v>5.6218316138071582</c:v>
                </c:pt>
                <c:pt idx="7">
                  <c:v>4.026278100265456</c:v>
                </c:pt>
                <c:pt idx="8">
                  <c:v>6.7799118275055168</c:v>
                </c:pt>
                <c:pt idx="9">
                  <c:v>6.6747489615679312</c:v>
                </c:pt>
                <c:pt idx="10">
                  <c:v>6.9350547321007694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Square Sum (OMP)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</c:v>
                </c:pt>
                <c:pt idx="1">
                  <c:v>1.810743765487137</c:v>
                </c:pt>
                <c:pt idx="2">
                  <c:v>2.2975974402309896</c:v>
                </c:pt>
                <c:pt idx="3">
                  <c:v>2.9486654166314072</c:v>
                </c:pt>
                <c:pt idx="4">
                  <c:v>2.230098779779198</c:v>
                </c:pt>
                <c:pt idx="5">
                  <c:v>2.4038101946488806</c:v>
                </c:pt>
                <c:pt idx="6">
                  <c:v>2.5951237677125998</c:v>
                </c:pt>
                <c:pt idx="7">
                  <c:v>3.0498695160461859</c:v>
                </c:pt>
                <c:pt idx="8">
                  <c:v>3.1156115879828321</c:v>
                </c:pt>
                <c:pt idx="9">
                  <c:v>3.4380858411445483</c:v>
                </c:pt>
                <c:pt idx="10">
                  <c:v>3.5425512276167614</c:v>
                </c:pt>
                <c:pt idx="11">
                  <c:v>8.7498182779356366</c:v>
                </c:pt>
              </c:numCache>
            </c:numRef>
          </c:yVal>
          <c:smooth val="0"/>
        </c:ser>
        <c:ser>
          <c:idx val="4"/>
          <c:order val="4"/>
          <c:tx>
            <c:v>Floyd Warshall (OMP)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Sheet2!$T$3:$T$14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Sheet2!$K$3:$K$14</c:f>
              <c:numCache>
                <c:formatCode>General</c:formatCode>
                <c:ptCount val="12"/>
                <c:pt idx="0">
                  <c:v>0.49891446873454998</c:v>
                </c:pt>
                <c:pt idx="1">
                  <c:v>2.0014670799730676</c:v>
                </c:pt>
                <c:pt idx="2">
                  <c:v>2.9497905960008755</c:v>
                </c:pt>
                <c:pt idx="3">
                  <c:v>3.9185478436657681</c:v>
                </c:pt>
                <c:pt idx="4">
                  <c:v>4.6825600531457123</c:v>
                </c:pt>
                <c:pt idx="5">
                  <c:v>4.7666912578384357</c:v>
                </c:pt>
                <c:pt idx="6">
                  <c:v>4.7545121926292344</c:v>
                </c:pt>
                <c:pt idx="7">
                  <c:v>4.7281042762405674</c:v>
                </c:pt>
                <c:pt idx="8">
                  <c:v>3.5814311559336387</c:v>
                </c:pt>
                <c:pt idx="9">
                  <c:v>3.8896181533908014</c:v>
                </c:pt>
                <c:pt idx="10">
                  <c:v>3.9220662066290939</c:v>
                </c:pt>
                <c:pt idx="11">
                  <c:v>3.9219504792736282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5152"/>
        <c:axId val="96227328"/>
      </c:scatterChart>
      <c:valAx>
        <c:axId val="96225152"/>
        <c:scaling>
          <c:orientation val="minMax"/>
          <c:max val="1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227328"/>
        <c:crosses val="autoZero"/>
        <c:crossBetween val="midCat"/>
      </c:valAx>
      <c:valAx>
        <c:axId val="96227328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22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0.17201389044221263</c:v>
                </c:pt>
                <c:pt idx="1">
                  <c:v>1.0548987114524575</c:v>
                </c:pt>
                <c:pt idx="2">
                  <c:v>2.3208237662479663</c:v>
                </c:pt>
                <c:pt idx="3">
                  <c:v>3.5735632535250015</c:v>
                </c:pt>
                <c:pt idx="4">
                  <c:v>3.3392111609573947</c:v>
                </c:pt>
                <c:pt idx="5">
                  <c:v>3.8831287720940635</c:v>
                </c:pt>
                <c:pt idx="6">
                  <c:v>3.9696571128888594</c:v>
                </c:pt>
                <c:pt idx="7">
                  <c:v>6.4142438136864834</c:v>
                </c:pt>
                <c:pt idx="8">
                  <c:v>6.5959847850084454</c:v>
                </c:pt>
                <c:pt idx="9">
                  <c:v>6.2008127377113187</c:v>
                </c:pt>
                <c:pt idx="10">
                  <c:v>7.3103222818535967</c:v>
                </c:pt>
                <c:pt idx="11">
                  <c:v>6.2871386934348168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2.0374695315811785E-2</c:v>
                </c:pt>
                <c:pt idx="1">
                  <c:v>0.16270350567713254</c:v>
                </c:pt>
                <c:pt idx="2">
                  <c:v>0.83832791630753223</c:v>
                </c:pt>
                <c:pt idx="3">
                  <c:v>1.6087782170315574</c:v>
                </c:pt>
                <c:pt idx="4">
                  <c:v>0.99191187798490221</c:v>
                </c:pt>
                <c:pt idx="5">
                  <c:v>1.8662503649828788</c:v>
                </c:pt>
                <c:pt idx="6">
                  <c:v>2.7051605693247636</c:v>
                </c:pt>
                <c:pt idx="7">
                  <c:v>1.1803519371939311</c:v>
                </c:pt>
                <c:pt idx="8">
                  <c:v>1.7012254628716481</c:v>
                </c:pt>
                <c:pt idx="9">
                  <c:v>2.0094917923178346</c:v>
                </c:pt>
                <c:pt idx="10">
                  <c:v>3.0894947794112353</c:v>
                </c:pt>
                <c:pt idx="11">
                  <c:v>4.0071863126918528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6.4424915544255228</c:v>
                </c:pt>
                <c:pt idx="1">
                  <c:v>11.749614479024112</c:v>
                </c:pt>
                <c:pt idx="2">
                  <c:v>0.8870326623221787</c:v>
                </c:pt>
                <c:pt idx="3">
                  <c:v>1.9125733249199561</c:v>
                </c:pt>
                <c:pt idx="4">
                  <c:v>2.9710611674360745</c:v>
                </c:pt>
                <c:pt idx="5">
                  <c:v>2.2193995927837493</c:v>
                </c:pt>
                <c:pt idx="6">
                  <c:v>2.8441755187489188</c:v>
                </c:pt>
                <c:pt idx="7">
                  <c:v>2.7815600457076521</c:v>
                </c:pt>
                <c:pt idx="8">
                  <c:v>4.3595580188202412</c:v>
                </c:pt>
                <c:pt idx="9">
                  <c:v>3.4990832975175583</c:v>
                </c:pt>
                <c:pt idx="10">
                  <c:v>5.1440497842188622</c:v>
                </c:pt>
                <c:pt idx="11">
                  <c:v>5.3275642431707348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Sheet2!$T$39:$T$50</c:f>
              <c:numCache>
                <c:formatCode>General</c:formatCode>
                <c:ptCount val="12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  <c:pt idx="10">
                  <c:v>3400</c:v>
                </c:pt>
                <c:pt idx="11">
                  <c:v>3700</c:v>
                </c:pt>
              </c:numCache>
            </c:numRef>
          </c:xVal>
          <c:yVal>
            <c:numRef>
              <c:f>Sheet2!$P$39:$P$50</c:f>
              <c:numCache>
                <c:formatCode>General</c:formatCode>
                <c:ptCount val="12"/>
                <c:pt idx="0">
                  <c:v>2.199868007919525</c:v>
                </c:pt>
                <c:pt idx="1">
                  <c:v>2.7180507693054414</c:v>
                </c:pt>
                <c:pt idx="2">
                  <c:v>3.3275960986804356</c:v>
                </c:pt>
                <c:pt idx="3">
                  <c:v>3.3524258760107815</c:v>
                </c:pt>
                <c:pt idx="4">
                  <c:v>2.8806778435395004</c:v>
                </c:pt>
                <c:pt idx="5">
                  <c:v>2.5713959187819837</c:v>
                </c:pt>
                <c:pt idx="6">
                  <c:v>2.2599075437289082</c:v>
                </c:pt>
                <c:pt idx="7">
                  <c:v>2.3921506455988304</c:v>
                </c:pt>
                <c:pt idx="8">
                  <c:v>2.3676740900053765</c:v>
                </c:pt>
                <c:pt idx="9">
                  <c:v>2.377610025472733</c:v>
                </c:pt>
                <c:pt idx="10">
                  <c:v>2.3769010078569686</c:v>
                </c:pt>
                <c:pt idx="11">
                  <c:v>2.3652003137874478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2080"/>
        <c:axId val="96144000"/>
      </c:scatterChart>
      <c:valAx>
        <c:axId val="961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44000"/>
        <c:crosses val="autoZero"/>
        <c:crossBetween val="midCat"/>
      </c:valAx>
      <c:valAx>
        <c:axId val="9614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4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Floyd Warshall </c:v>
          </c:tx>
          <c:xVal>
            <c:numRef>
              <c:f>Sheet2!$D$74:$D$83</c:f>
              <c:numCache>
                <c:formatCode>General</c:formatCode>
                <c:ptCount val="10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</c:numCache>
            </c:numRef>
          </c:xVal>
          <c:yVal>
            <c:numRef>
              <c:f>Sheet2!$C$74:$C$83</c:f>
              <c:numCache>
                <c:formatCode>General</c:formatCode>
                <c:ptCount val="10"/>
                <c:pt idx="0">
                  <c:v>1280</c:v>
                </c:pt>
                <c:pt idx="1">
                  <c:v>1276.28</c:v>
                </c:pt>
                <c:pt idx="2">
                  <c:v>1161.0999999999999</c:v>
                </c:pt>
                <c:pt idx="3">
                  <c:v>1124.5</c:v>
                </c:pt>
                <c:pt idx="4">
                  <c:v>1137.3800000000001</c:v>
                </c:pt>
                <c:pt idx="5">
                  <c:v>1143.6400000000001</c:v>
                </c:pt>
                <c:pt idx="6">
                  <c:v>1002.75</c:v>
                </c:pt>
                <c:pt idx="7">
                  <c:v>1159.02</c:v>
                </c:pt>
                <c:pt idx="8">
                  <c:v>1170.6199999999999</c:v>
                </c:pt>
                <c:pt idx="9">
                  <c:v>1142.46</c:v>
                </c:pt>
              </c:numCache>
            </c:numRef>
          </c:yVal>
          <c:smooth val="0"/>
        </c:ser>
        <c:ser>
          <c:idx val="1"/>
          <c:order val="1"/>
          <c:tx>
            <c:v>Square Sum</c:v>
          </c:tx>
          <c:xVal>
            <c:numRef>
              <c:f>Sheet2!$O$75:$O$84</c:f>
              <c:numCache>
                <c:formatCode>General</c:formatCode>
                <c:ptCount val="10"/>
                <c:pt idx="0">
                  <c:v>400</c:v>
                </c:pt>
                <c:pt idx="1">
                  <c:v>700</c:v>
                </c:pt>
                <c:pt idx="2">
                  <c:v>1000</c:v>
                </c:pt>
                <c:pt idx="3">
                  <c:v>1300</c:v>
                </c:pt>
                <c:pt idx="4">
                  <c:v>1600</c:v>
                </c:pt>
                <c:pt idx="5">
                  <c:v>1900</c:v>
                </c:pt>
                <c:pt idx="6">
                  <c:v>2200</c:v>
                </c:pt>
                <c:pt idx="7">
                  <c:v>2500</c:v>
                </c:pt>
                <c:pt idx="8">
                  <c:v>2800</c:v>
                </c:pt>
                <c:pt idx="9">
                  <c:v>3100</c:v>
                </c:pt>
              </c:numCache>
            </c:numRef>
          </c:xVal>
          <c:yVal>
            <c:numRef>
              <c:f>Sheet2!$N$75:$N$84</c:f>
              <c:numCache>
                <c:formatCode>General</c:formatCode>
                <c:ptCount val="10"/>
                <c:pt idx="0">
                  <c:v>1280</c:v>
                </c:pt>
                <c:pt idx="1">
                  <c:v>724.01099999999997</c:v>
                </c:pt>
                <c:pt idx="2">
                  <c:v>166.14699999999999</c:v>
                </c:pt>
                <c:pt idx="3">
                  <c:v>137.31200000000001</c:v>
                </c:pt>
                <c:pt idx="4">
                  <c:v>158.952</c:v>
                </c:pt>
                <c:pt idx="5">
                  <c:v>159.721</c:v>
                </c:pt>
                <c:pt idx="6">
                  <c:v>408.33499999999998</c:v>
                </c:pt>
                <c:pt idx="7">
                  <c:v>128.88900000000001</c:v>
                </c:pt>
                <c:pt idx="8">
                  <c:v>146.39099999999999</c:v>
                </c:pt>
                <c:pt idx="9">
                  <c:v>141.88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4080"/>
        <c:axId val="96176000"/>
      </c:scatterChart>
      <c:valAx>
        <c:axId val="961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76000"/>
        <c:crosses val="autoZero"/>
        <c:crossBetween val="midCat"/>
      </c:valAx>
      <c:valAx>
        <c:axId val="961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MFLOPS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7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 Warshall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Sheet2!$B$101:$B$110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900</c:v>
                </c:pt>
                <c:pt idx="9">
                  <c:v>1300</c:v>
                </c:pt>
              </c:numCache>
            </c:numRef>
          </c:xVal>
          <c:yVal>
            <c:numRef>
              <c:f>Sheet2!$C$101:$C$110</c:f>
              <c:numCache>
                <c:formatCode>General</c:formatCode>
                <c:ptCount val="10"/>
                <c:pt idx="0">
                  <c:v>0.4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8208"/>
        <c:axId val="99208576"/>
      </c:scatterChart>
      <c:valAx>
        <c:axId val="9927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08576"/>
        <c:crosses val="autoZero"/>
        <c:crossBetween val="midCat"/>
      </c:valAx>
      <c:valAx>
        <c:axId val="9920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Miss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27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Sum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Sheet2!$M$101:$M$110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  <c:pt idx="8">
                  <c:v>900</c:v>
                </c:pt>
                <c:pt idx="9">
                  <c:v>1300</c:v>
                </c:pt>
              </c:numCache>
            </c:numRef>
          </c:xVal>
          <c:yVal>
            <c:numRef>
              <c:f>Sheet2!$N$101:$N$110</c:f>
              <c:numCache>
                <c:formatCode>General</c:formatCode>
                <c:ptCount val="10"/>
                <c:pt idx="0">
                  <c:v>0.2</c:v>
                </c:pt>
                <c:pt idx="1">
                  <c:v>2.8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3.2</c:v>
                </c:pt>
                <c:pt idx="6">
                  <c:v>23.1</c:v>
                </c:pt>
                <c:pt idx="7">
                  <c:v>52.7</c:v>
                </c:pt>
                <c:pt idx="8">
                  <c:v>52.8</c:v>
                </c:pt>
                <c:pt idx="9">
                  <c:v>52.9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80288"/>
        <c:axId val="102378496"/>
      </c:scatterChart>
      <c:valAx>
        <c:axId val="1023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78496"/>
        <c:crosses val="autoZero"/>
        <c:crossBetween val="midCat"/>
      </c:valAx>
      <c:valAx>
        <c:axId val="10237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Cache Miss 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8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</c:v>
                </c:pt>
                <c:pt idx="1">
                  <c:v>211595</c:v>
                </c:pt>
                <c:pt idx="2">
                  <c:v>146625</c:v>
                </c:pt>
                <c:pt idx="3">
                  <c:v>109294</c:v>
                </c:pt>
                <c:pt idx="4">
                  <c:v>92766</c:v>
                </c:pt>
                <c:pt idx="5">
                  <c:v>81967</c:v>
                </c:pt>
                <c:pt idx="6">
                  <c:v>73487</c:v>
                </c:pt>
                <c:pt idx="7">
                  <c:v>70594</c:v>
                </c:pt>
                <c:pt idx="8">
                  <c:v>123828</c:v>
                </c:pt>
                <c:pt idx="9">
                  <c:v>109688</c:v>
                </c:pt>
                <c:pt idx="10">
                  <c:v>109240</c:v>
                </c:pt>
                <c:pt idx="11">
                  <c:v>105652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06080"/>
        <c:axId val="96612352"/>
      </c:lineChart>
      <c:catAx>
        <c:axId val="966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Number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96612352"/>
        <c:crosses val="autoZero"/>
        <c:auto val="1"/>
        <c:lblAlgn val="ctr"/>
        <c:lblOffset val="100"/>
        <c:noMultiLvlLbl val="0"/>
      </c:catAx>
      <c:valAx>
        <c:axId val="9661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06080"/>
        <c:crosses val="autoZero"/>
        <c:crossBetween val="between"/>
        <c:dispUnits>
          <c:builtInUnit val="millions"/>
        </c:dispUnits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21</xdr:row>
      <xdr:rowOff>177800</xdr:rowOff>
    </xdr:from>
    <xdr:to>
      <xdr:col>7</xdr:col>
      <xdr:colOff>609600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12700</xdr:rowOff>
    </xdr:from>
    <xdr:to>
      <xdr:col>13</xdr:col>
      <xdr:colOff>711200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14</xdr:row>
      <xdr:rowOff>177800</xdr:rowOff>
    </xdr:from>
    <xdr:to>
      <xdr:col>8</xdr:col>
      <xdr:colOff>584200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73</xdr:row>
      <xdr:rowOff>107950</xdr:rowOff>
    </xdr:from>
    <xdr:to>
      <xdr:col>11</xdr:col>
      <xdr:colOff>558800</xdr:colOff>
      <xdr:row>93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99</xdr:row>
      <xdr:rowOff>157162</xdr:rowOff>
    </xdr:from>
    <xdr:to>
      <xdr:col>10</xdr:col>
      <xdr:colOff>76200</xdr:colOff>
      <xdr:row>113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476250</xdr:colOff>
      <xdr:row>99</xdr:row>
      <xdr:rowOff>195262</xdr:rowOff>
    </xdr:from>
    <xdr:to>
      <xdr:col>19</xdr:col>
      <xdr:colOff>771525</xdr:colOff>
      <xdr:row>113</xdr:row>
      <xdr:rowOff>138112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39</xdr:row>
      <xdr:rowOff>158750</xdr:rowOff>
    </xdr:from>
    <xdr:to>
      <xdr:col>10</xdr:col>
      <xdr:colOff>787400</xdr:colOff>
      <xdr:row>55</xdr:row>
      <xdr:rowOff>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323850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23</xdr:row>
      <xdr:rowOff>142876</xdr:rowOff>
    </xdr:from>
    <xdr:to>
      <xdr:col>19</xdr:col>
      <xdr:colOff>466725</xdr:colOff>
      <xdr:row>44</xdr:row>
      <xdr:rowOff>114301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topLeftCell="A10" workbookViewId="0">
      <selection activeCell="U27" sqref="U27"/>
    </sheetView>
  </sheetViews>
  <sheetFormatPr defaultColWidth="11" defaultRowHeight="15.75" x14ac:dyDescent="0.25"/>
  <cols>
    <col min="1" max="1" width="11" customWidth="1"/>
    <col min="2" max="2" width="10.875" customWidth="1"/>
    <col min="14" max="14" width="10.875" customWidth="1"/>
  </cols>
  <sheetData>
    <row r="7" spans="2:21" x14ac:dyDescent="0.25">
      <c r="E7" t="s">
        <v>29</v>
      </c>
    </row>
    <row r="8" spans="2:21" x14ac:dyDescent="0.25">
      <c r="B8" s="2" t="s">
        <v>2</v>
      </c>
      <c r="E8" s="2" t="s">
        <v>3</v>
      </c>
      <c r="J8" s="11" t="s">
        <v>52</v>
      </c>
      <c r="K8" s="11"/>
      <c r="L8" s="11"/>
      <c r="N8" s="2" t="s">
        <v>5</v>
      </c>
      <c r="Q8" s="2" t="s">
        <v>15</v>
      </c>
      <c r="T8" s="2" t="s">
        <v>16</v>
      </c>
    </row>
    <row r="9" spans="2:21" x14ac:dyDescent="0.25">
      <c r="B9" t="s">
        <v>1</v>
      </c>
      <c r="C9" t="s">
        <v>0</v>
      </c>
      <c r="E9" t="s">
        <v>1</v>
      </c>
      <c r="F9" t="s">
        <v>0</v>
      </c>
      <c r="J9" t="s">
        <v>63</v>
      </c>
      <c r="K9" t="s">
        <v>1</v>
      </c>
      <c r="L9" t="s">
        <v>6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 x14ac:dyDescent="0.25">
      <c r="B10">
        <v>1.34656</v>
      </c>
      <c r="C10">
        <v>1</v>
      </c>
      <c r="E10">
        <v>97.933599999999998</v>
      </c>
      <c r="F10">
        <v>1</v>
      </c>
      <c r="J10" s="9">
        <f t="shared" ref="J10:J21" si="0">K10/1000000</f>
        <v>5.0002999999999999E-2</v>
      </c>
      <c r="K10">
        <v>50003</v>
      </c>
      <c r="L10">
        <v>400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 x14ac:dyDescent="0.25">
      <c r="B11">
        <v>0.59281399999999995</v>
      </c>
      <c r="C11">
        <v>2</v>
      </c>
      <c r="E11">
        <v>43.726900000000001</v>
      </c>
      <c r="F11">
        <v>2</v>
      </c>
      <c r="J11" s="9">
        <f t="shared" si="0"/>
        <v>0.20602999999999999</v>
      </c>
      <c r="K11">
        <v>206030</v>
      </c>
      <c r="L11">
        <v>700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 x14ac:dyDescent="0.25">
      <c r="B12">
        <v>0.84379400000000004</v>
      </c>
      <c r="C12">
        <v>4</v>
      </c>
      <c r="E12">
        <v>23.5502</v>
      </c>
      <c r="F12">
        <v>3</v>
      </c>
      <c r="J12" s="9">
        <f t="shared" si="0"/>
        <v>0.52290000000000003</v>
      </c>
      <c r="K12">
        <v>522900</v>
      </c>
      <c r="L12">
        <v>1000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 x14ac:dyDescent="0.25">
      <c r="B13">
        <v>1.4212800000000001</v>
      </c>
      <c r="C13">
        <v>5</v>
      </c>
      <c r="E13">
        <v>13.3658</v>
      </c>
      <c r="F13">
        <v>4</v>
      </c>
      <c r="J13" s="9">
        <f t="shared" si="0"/>
        <v>1.1872</v>
      </c>
      <c r="K13" s="4">
        <v>1187200</v>
      </c>
      <c r="L13">
        <v>1300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 x14ac:dyDescent="0.25">
      <c r="B14">
        <v>1.0478400000000001</v>
      </c>
      <c r="C14">
        <v>6</v>
      </c>
      <c r="E14">
        <v>41.363900000000001</v>
      </c>
      <c r="F14">
        <v>5</v>
      </c>
      <c r="J14" s="9">
        <f t="shared" si="0"/>
        <v>2.54454</v>
      </c>
      <c r="K14" s="4">
        <v>2544540</v>
      </c>
      <c r="L14">
        <v>1600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 x14ac:dyDescent="0.25">
      <c r="B15">
        <v>1.59148</v>
      </c>
      <c r="C15">
        <v>7</v>
      </c>
      <c r="E15">
        <v>36.864199999999997</v>
      </c>
      <c r="F15">
        <v>6</v>
      </c>
      <c r="J15" s="9">
        <f t="shared" si="0"/>
        <v>4.72506</v>
      </c>
      <c r="K15" s="4">
        <v>4725060</v>
      </c>
      <c r="L15">
        <v>1900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 x14ac:dyDescent="0.25">
      <c r="B16">
        <v>0.83272199999999996</v>
      </c>
      <c r="C16">
        <v>8</v>
      </c>
      <c r="E16">
        <v>35.597200000000001</v>
      </c>
      <c r="F16">
        <v>7</v>
      </c>
      <c r="J16" s="9">
        <f t="shared" si="0"/>
        <v>8.2525499999999994</v>
      </c>
      <c r="K16" s="4">
        <v>8252550</v>
      </c>
      <c r="L16">
        <v>2200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 x14ac:dyDescent="0.25">
      <c r="B17">
        <v>0.623946</v>
      </c>
      <c r="C17">
        <v>9</v>
      </c>
      <c r="E17">
        <v>34.641399999999997</v>
      </c>
      <c r="F17">
        <v>8</v>
      </c>
      <c r="J17" s="9">
        <f t="shared" si="0"/>
        <v>11.3538</v>
      </c>
      <c r="K17" s="4">
        <v>11353800</v>
      </c>
      <c r="L17">
        <v>2500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 x14ac:dyDescent="0.25">
      <c r="B18">
        <v>0.74522200000000005</v>
      </c>
      <c r="C18">
        <v>12</v>
      </c>
      <c r="E18">
        <v>28.0307</v>
      </c>
      <c r="F18">
        <v>9</v>
      </c>
      <c r="J18" s="9">
        <f t="shared" si="0"/>
        <v>15.9946</v>
      </c>
      <c r="K18" s="4">
        <v>15994600</v>
      </c>
      <c r="L18">
        <v>2800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 x14ac:dyDescent="0.25">
      <c r="E19">
        <v>23.510899999999999</v>
      </c>
      <c r="F19">
        <v>10</v>
      </c>
      <c r="J19" s="9">
        <f t="shared" si="0"/>
        <v>21.513200000000001</v>
      </c>
      <c r="K19" s="4">
        <v>21513200</v>
      </c>
      <c r="L19">
        <v>3100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 x14ac:dyDescent="0.25">
      <c r="E20">
        <v>13.783300000000001</v>
      </c>
      <c r="F20">
        <v>12</v>
      </c>
      <c r="J20" s="9">
        <f t="shared" si="0"/>
        <v>28.267900000000001</v>
      </c>
      <c r="K20" s="4">
        <v>28267900</v>
      </c>
      <c r="L20">
        <v>3400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 x14ac:dyDescent="0.25">
      <c r="J21" s="9">
        <f t="shared" si="0"/>
        <v>36.457799999999999</v>
      </c>
      <c r="K21" s="4">
        <v>36457800</v>
      </c>
      <c r="L21">
        <v>3700</v>
      </c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24" spans="2:21" x14ac:dyDescent="0.25">
      <c r="Q24" s="11"/>
      <c r="R24" s="11"/>
    </row>
    <row r="26" spans="2:21" x14ac:dyDescent="0.25">
      <c r="Q26" s="10"/>
    </row>
    <row r="27" spans="2:21" x14ac:dyDescent="0.25">
      <c r="Q27" s="10"/>
      <c r="R27" s="4"/>
    </row>
    <row r="28" spans="2:21" x14ac:dyDescent="0.25">
      <c r="Q28" s="10"/>
      <c r="R28" s="4"/>
    </row>
    <row r="29" spans="2:21" x14ac:dyDescent="0.25">
      <c r="Q29" s="10"/>
      <c r="R29" s="4"/>
    </row>
    <row r="30" spans="2:21" x14ac:dyDescent="0.25">
      <c r="Q30" s="10"/>
      <c r="R30" s="4"/>
    </row>
    <row r="31" spans="2:21" x14ac:dyDescent="0.25">
      <c r="Q31" s="10"/>
      <c r="R31" s="4"/>
    </row>
    <row r="32" spans="2:21" x14ac:dyDescent="0.25">
      <c r="Q32" s="10"/>
      <c r="R32" s="4"/>
    </row>
    <row r="33" spans="3:26" x14ac:dyDescent="0.25">
      <c r="Q33" s="10"/>
      <c r="R33" s="4"/>
    </row>
    <row r="34" spans="3:26" x14ac:dyDescent="0.25">
      <c r="Q34" s="10"/>
      <c r="R34" s="4"/>
    </row>
    <row r="35" spans="3:26" x14ac:dyDescent="0.25">
      <c r="Q35" s="10"/>
      <c r="R35" s="4"/>
    </row>
    <row r="36" spans="3:26" x14ac:dyDescent="0.25">
      <c r="Q36" s="10"/>
      <c r="R36" s="4"/>
    </row>
    <row r="37" spans="3:26" x14ac:dyDescent="0.25">
      <c r="Q37" s="10"/>
      <c r="R37" s="4"/>
    </row>
    <row r="39" spans="3:26" x14ac:dyDescent="0.25">
      <c r="O39" t="s">
        <v>29</v>
      </c>
    </row>
    <row r="40" spans="3:26" x14ac:dyDescent="0.25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 x14ac:dyDescent="0.25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 x14ac:dyDescent="0.25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 x14ac:dyDescent="0.25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 x14ac:dyDescent="0.25">
      <c r="C44">
        <v>4.8223799999999999</v>
      </c>
      <c r="D44">
        <v>4</v>
      </c>
      <c r="I44">
        <v>57.541200000000003</v>
      </c>
      <c r="J44">
        <v>4</v>
      </c>
      <c r="N44">
        <f t="shared" ref="N44:N53" si="1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 x14ac:dyDescent="0.25">
      <c r="C45">
        <v>16.501300000000001</v>
      </c>
      <c r="D45">
        <v>5</v>
      </c>
      <c r="I45">
        <v>107.26900000000001</v>
      </c>
      <c r="J45">
        <v>5</v>
      </c>
      <c r="N45">
        <f t="shared" si="1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 x14ac:dyDescent="0.25">
      <c r="C46">
        <v>19.438400000000001</v>
      </c>
      <c r="D46">
        <v>6</v>
      </c>
      <c r="I46">
        <v>99.306100000000001</v>
      </c>
      <c r="J46">
        <v>6</v>
      </c>
      <c r="N46">
        <f t="shared" si="1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 x14ac:dyDescent="0.25">
      <c r="C47">
        <v>18.097000000000001</v>
      </c>
      <c r="D47">
        <v>7</v>
      </c>
      <c r="I47">
        <v>101.221</v>
      </c>
      <c r="J47">
        <v>7</v>
      </c>
      <c r="N47">
        <f t="shared" si="1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 x14ac:dyDescent="0.25">
      <c r="C48">
        <v>19.97</v>
      </c>
      <c r="D48">
        <v>8</v>
      </c>
      <c r="I48">
        <v>106.526</v>
      </c>
      <c r="J48">
        <v>8</v>
      </c>
      <c r="N48">
        <f t="shared" si="1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 x14ac:dyDescent="0.25">
      <c r="C49">
        <v>4.3926800000000004</v>
      </c>
      <c r="D49">
        <v>11</v>
      </c>
      <c r="I49">
        <v>81.665099999999995</v>
      </c>
      <c r="J49">
        <v>9</v>
      </c>
      <c r="N49">
        <f t="shared" si="1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 x14ac:dyDescent="0.25">
      <c r="C50">
        <v>3.9093599999999999</v>
      </c>
      <c r="D50">
        <v>12</v>
      </c>
      <c r="I50">
        <v>67.290800000000004</v>
      </c>
      <c r="J50">
        <v>10</v>
      </c>
      <c r="N50">
        <f t="shared" si="1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 x14ac:dyDescent="0.25">
      <c r="I51">
        <v>79.649799999999999</v>
      </c>
      <c r="J51">
        <v>11</v>
      </c>
      <c r="N51">
        <f t="shared" si="1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 x14ac:dyDescent="0.25">
      <c r="I52">
        <v>71.117599999999996</v>
      </c>
      <c r="J52">
        <v>12</v>
      </c>
      <c r="N52">
        <f t="shared" si="1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 x14ac:dyDescent="0.25">
      <c r="N53">
        <f t="shared" si="1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 x14ac:dyDescent="0.25">
      <c r="Y54">
        <v>804.846</v>
      </c>
      <c r="Z54" s="1">
        <v>3000</v>
      </c>
      <c r="AC54" s="1"/>
    </row>
    <row r="55" spans="3:30" x14ac:dyDescent="0.25">
      <c r="C55" s="2" t="s">
        <v>12</v>
      </c>
      <c r="O55" t="s">
        <v>33</v>
      </c>
      <c r="R55" s="2" t="s">
        <v>13</v>
      </c>
      <c r="AC55" s="1"/>
    </row>
    <row r="56" spans="3:30" x14ac:dyDescent="0.25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 x14ac:dyDescent="0.25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 x14ac:dyDescent="0.25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2">LOG10(R58)/LOG10(2)</f>
        <v>9.2431358920119173</v>
      </c>
      <c r="R58">
        <v>605.98400000000004</v>
      </c>
      <c r="S58">
        <v>3</v>
      </c>
      <c r="AD58" s="1"/>
    </row>
    <row r="59" spans="3:30" x14ac:dyDescent="0.25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2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 x14ac:dyDescent="0.25">
      <c r="C60">
        <v>17.684100000000001</v>
      </c>
      <c r="D60">
        <v>5</v>
      </c>
      <c r="N60">
        <f t="shared" ref="N60:N69" si="3">LOG10(O60)/LOG10(2)</f>
        <v>4.9791976617379516</v>
      </c>
      <c r="O60">
        <v>31.541899999999998</v>
      </c>
      <c r="P60">
        <v>3</v>
      </c>
      <c r="Q60">
        <f t="shared" si="2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 x14ac:dyDescent="0.25">
      <c r="C61">
        <v>22.1372</v>
      </c>
      <c r="D61">
        <v>6</v>
      </c>
      <c r="N61">
        <f t="shared" si="3"/>
        <v>4.5694910919587155</v>
      </c>
      <c r="O61">
        <v>23.744</v>
      </c>
      <c r="P61">
        <v>4</v>
      </c>
      <c r="Q61">
        <f t="shared" si="2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 x14ac:dyDescent="0.25">
      <c r="C62">
        <v>20.566199999999998</v>
      </c>
      <c r="D62">
        <v>7</v>
      </c>
      <c r="N62">
        <f t="shared" si="3"/>
        <v>4.3125127067871185</v>
      </c>
      <c r="O62">
        <v>19.869900000000001</v>
      </c>
      <c r="P62">
        <v>5</v>
      </c>
      <c r="Q62">
        <f t="shared" si="2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 x14ac:dyDescent="0.25">
      <c r="C63">
        <v>17.445699999999999</v>
      </c>
      <c r="D63">
        <v>8</v>
      </c>
      <c r="N63">
        <f t="shared" si="3"/>
        <v>4.2868220197305744</v>
      </c>
      <c r="O63">
        <v>19.519200000000001</v>
      </c>
      <c r="P63">
        <v>6</v>
      </c>
      <c r="Q63">
        <f t="shared" si="2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 x14ac:dyDescent="0.25">
      <c r="C64">
        <v>1.3791100000000001</v>
      </c>
      <c r="D64">
        <v>9</v>
      </c>
      <c r="N64">
        <f t="shared" si="3"/>
        <v>4.2905128738656879</v>
      </c>
      <c r="O64">
        <v>19.569199999999999</v>
      </c>
      <c r="P64">
        <v>7</v>
      </c>
      <c r="Q64">
        <f t="shared" si="2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 x14ac:dyDescent="0.25">
      <c r="C65">
        <v>1.4029199999999999</v>
      </c>
      <c r="D65">
        <v>11</v>
      </c>
      <c r="N65">
        <f t="shared" si="3"/>
        <v>4.2985483498614325</v>
      </c>
      <c r="O65">
        <v>19.6785</v>
      </c>
      <c r="P65">
        <v>8</v>
      </c>
      <c r="Q65">
        <f t="shared" si="2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 x14ac:dyDescent="0.25">
      <c r="C66">
        <v>1.33938</v>
      </c>
      <c r="D66">
        <v>12</v>
      </c>
      <c r="N66">
        <f t="shared" si="3"/>
        <v>4.6992739936174557</v>
      </c>
      <c r="O66">
        <v>25.978999999999999</v>
      </c>
      <c r="P66">
        <v>9</v>
      </c>
      <c r="Q66">
        <f t="shared" si="2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 x14ac:dyDescent="0.25">
      <c r="N67">
        <f t="shared" si="3"/>
        <v>4.5801816719722224</v>
      </c>
      <c r="O67">
        <v>23.9206</v>
      </c>
      <c r="P67">
        <v>10</v>
      </c>
      <c r="Q67">
        <f t="shared" si="2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 x14ac:dyDescent="0.25">
      <c r="N68">
        <f t="shared" si="3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 x14ac:dyDescent="0.25">
      <c r="N69">
        <f t="shared" si="3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 x14ac:dyDescent="0.25">
      <c r="Y70">
        <v>367.62200000000001</v>
      </c>
      <c r="Z70">
        <v>3100</v>
      </c>
    </row>
    <row r="71" spans="3:26" x14ac:dyDescent="0.25">
      <c r="Y71">
        <v>417.32100000000003</v>
      </c>
      <c r="Z71">
        <v>3400</v>
      </c>
    </row>
    <row r="72" spans="3:26" x14ac:dyDescent="0.25">
      <c r="Y72">
        <v>474.13600000000002</v>
      </c>
      <c r="Z72">
        <v>3700</v>
      </c>
    </row>
    <row r="101" spans="10:13" x14ac:dyDescent="0.25">
      <c r="J101" s="2"/>
      <c r="M101" s="2"/>
    </row>
  </sheetData>
  <sortState ref="T9:U33">
    <sortCondition ref="U9:U33"/>
  </sortState>
  <mergeCells count="2">
    <mergeCell ref="J8:L8"/>
    <mergeCell ref="Q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showRuler="0" topLeftCell="A58" workbookViewId="0">
      <selection activeCell="C123" sqref="C123"/>
    </sheetView>
  </sheetViews>
  <sheetFormatPr defaultColWidth="11" defaultRowHeight="15.75" x14ac:dyDescent="0.25"/>
  <cols>
    <col min="15" max="15" width="12.125" bestFit="1" customWidth="1"/>
    <col min="22" max="22" width="10.875" customWidth="1"/>
  </cols>
  <sheetData>
    <row r="1" spans="1:22" x14ac:dyDescent="0.25">
      <c r="B1" t="s">
        <v>18</v>
      </c>
      <c r="E1" t="s">
        <v>20</v>
      </c>
      <c r="H1" t="s">
        <v>22</v>
      </c>
      <c r="M1" t="s">
        <v>26</v>
      </c>
      <c r="P1" s="2" t="s">
        <v>27</v>
      </c>
      <c r="S1" s="2" t="s">
        <v>62</v>
      </c>
      <c r="V1" t="s">
        <v>65</v>
      </c>
    </row>
    <row r="2" spans="1:22" x14ac:dyDescent="0.25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K2" t="s">
        <v>61</v>
      </c>
      <c r="M2" t="s">
        <v>1</v>
      </c>
      <c r="N2" t="s">
        <v>21</v>
      </c>
      <c r="P2" t="s">
        <v>1</v>
      </c>
      <c r="Q2" t="s">
        <v>0</v>
      </c>
      <c r="S2" t="s">
        <v>1</v>
      </c>
      <c r="T2" t="s">
        <v>0</v>
      </c>
      <c r="V2" t="s">
        <v>64</v>
      </c>
    </row>
    <row r="3" spans="1:22" x14ac:dyDescent="0.25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K3">
        <f>V3/S3</f>
        <v>0.49891446873454998</v>
      </c>
      <c r="M3">
        <v>1214.68</v>
      </c>
      <c r="N3">
        <v>1</v>
      </c>
      <c r="P3">
        <v>1324.11</v>
      </c>
      <c r="Q3">
        <v>1</v>
      </c>
      <c r="S3">
        <v>93.042000000000002</v>
      </c>
      <c r="T3">
        <v>1</v>
      </c>
      <c r="V3">
        <v>46.42</v>
      </c>
    </row>
    <row r="4" spans="1:22" x14ac:dyDescent="0.25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K4">
        <f>S3/S4</f>
        <v>2.0014670799730676</v>
      </c>
      <c r="M4">
        <v>722.11400000000003</v>
      </c>
      <c r="N4">
        <v>2</v>
      </c>
      <c r="P4">
        <v>731.25199999999995</v>
      </c>
      <c r="Q4">
        <v>2</v>
      </c>
      <c r="S4">
        <v>46.486899999999999</v>
      </c>
      <c r="T4">
        <v>2</v>
      </c>
      <c r="V4">
        <v>46.42</v>
      </c>
    </row>
    <row r="5" spans="1:22" x14ac:dyDescent="0.25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K5">
        <f>S3/S5</f>
        <v>2.9497905960008755</v>
      </c>
      <c r="M5">
        <v>605.98400000000004</v>
      </c>
      <c r="N5">
        <v>3</v>
      </c>
      <c r="P5">
        <v>576.30200000000002</v>
      </c>
      <c r="Q5">
        <v>3</v>
      </c>
      <c r="S5">
        <v>31.541899999999998</v>
      </c>
      <c r="T5">
        <v>3</v>
      </c>
      <c r="V5">
        <v>46.42</v>
      </c>
    </row>
    <row r="6" spans="1:22" x14ac:dyDescent="0.25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K6">
        <f>S3/S6</f>
        <v>3.9185478436657681</v>
      </c>
      <c r="M6">
        <v>588.18100000000004</v>
      </c>
      <c r="N6">
        <v>4</v>
      </c>
      <c r="P6">
        <v>449.05399999999997</v>
      </c>
      <c r="Q6">
        <v>4</v>
      </c>
      <c r="S6">
        <v>23.744</v>
      </c>
      <c r="T6">
        <v>4</v>
      </c>
      <c r="V6">
        <v>46.42</v>
      </c>
    </row>
    <row r="7" spans="1:22" x14ac:dyDescent="0.25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K7">
        <f>S3/S7</f>
        <v>4.6825600531457123</v>
      </c>
      <c r="M7">
        <v>447.09199999999998</v>
      </c>
      <c r="N7">
        <v>5</v>
      </c>
      <c r="P7">
        <v>593.745</v>
      </c>
      <c r="Q7">
        <v>5</v>
      </c>
      <c r="S7">
        <v>19.869900000000001</v>
      </c>
      <c r="T7">
        <v>5</v>
      </c>
      <c r="V7">
        <v>46.42</v>
      </c>
    </row>
    <row r="8" spans="1:22" x14ac:dyDescent="0.25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K8">
        <f>S3/S8</f>
        <v>4.7666912578384357</v>
      </c>
      <c r="M8">
        <v>396.25200000000001</v>
      </c>
      <c r="N8">
        <v>6</v>
      </c>
      <c r="P8">
        <v>550.83799999999997</v>
      </c>
      <c r="Q8">
        <v>6</v>
      </c>
      <c r="S8">
        <v>19.519200000000001</v>
      </c>
      <c r="T8">
        <v>6</v>
      </c>
      <c r="V8">
        <v>46.42</v>
      </c>
    </row>
    <row r="9" spans="1:22" x14ac:dyDescent="0.25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K9">
        <f>S3/S9</f>
        <v>4.7545121926292344</v>
      </c>
      <c r="M9">
        <v>235.53</v>
      </c>
      <c r="N9">
        <v>7</v>
      </c>
      <c r="P9">
        <v>510.23</v>
      </c>
      <c r="Q9">
        <v>7</v>
      </c>
      <c r="S9">
        <v>19.569199999999999</v>
      </c>
      <c r="T9">
        <v>7</v>
      </c>
      <c r="V9">
        <v>46.42</v>
      </c>
    </row>
    <row r="10" spans="1:22" x14ac:dyDescent="0.25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K10">
        <f>S3/S10</f>
        <v>4.7281042762405674</v>
      </c>
      <c r="M10">
        <v>328.86700000000002</v>
      </c>
      <c r="N10">
        <v>8</v>
      </c>
      <c r="P10">
        <v>434.15300000000002</v>
      </c>
      <c r="Q10">
        <v>8</v>
      </c>
      <c r="S10">
        <v>19.6785</v>
      </c>
      <c r="T10">
        <v>8</v>
      </c>
      <c r="V10">
        <v>46.42</v>
      </c>
    </row>
    <row r="11" spans="1:22" x14ac:dyDescent="0.25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K11">
        <f>S3/S11</f>
        <v>3.5814311559336387</v>
      </c>
      <c r="M11">
        <v>195.29900000000001</v>
      </c>
      <c r="N11">
        <v>9</v>
      </c>
      <c r="P11">
        <v>424.99200000000002</v>
      </c>
      <c r="Q11">
        <v>9</v>
      </c>
      <c r="S11">
        <v>25.978999999999999</v>
      </c>
      <c r="T11">
        <v>9</v>
      </c>
      <c r="V11">
        <v>46.42</v>
      </c>
    </row>
    <row r="12" spans="1:22" x14ac:dyDescent="0.25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K12">
        <f>S3/S12</f>
        <v>3.8896181533908014</v>
      </c>
      <c r="M12">
        <v>198.376</v>
      </c>
      <c r="N12">
        <v>10</v>
      </c>
      <c r="P12">
        <v>385.13</v>
      </c>
      <c r="Q12">
        <v>10</v>
      </c>
      <c r="S12">
        <v>23.9206</v>
      </c>
      <c r="T12">
        <v>10</v>
      </c>
      <c r="V12">
        <v>46.42</v>
      </c>
    </row>
    <row r="13" spans="1:22" x14ac:dyDescent="0.25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K13">
        <f>S3/S13</f>
        <v>3.9220662066290939</v>
      </c>
      <c r="M13">
        <v>190.93</v>
      </c>
      <c r="N13">
        <v>11</v>
      </c>
      <c r="P13">
        <v>373.77300000000002</v>
      </c>
      <c r="Q13">
        <v>11</v>
      </c>
      <c r="S13">
        <v>23.7227</v>
      </c>
      <c r="T13">
        <v>11</v>
      </c>
      <c r="V13">
        <v>46.42</v>
      </c>
    </row>
    <row r="14" spans="1:22" x14ac:dyDescent="0.25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K14">
        <f>S3/S14</f>
        <v>3.9219504792736282</v>
      </c>
      <c r="M14">
        <v>174.899</v>
      </c>
      <c r="N14">
        <v>12</v>
      </c>
      <c r="P14">
        <v>151.33000000000001</v>
      </c>
      <c r="Q14">
        <v>12</v>
      </c>
      <c r="S14">
        <v>23.723400000000002</v>
      </c>
      <c r="T14">
        <v>12</v>
      </c>
      <c r="V14">
        <v>46.42</v>
      </c>
    </row>
    <row r="31" spans="4:4" x14ac:dyDescent="0.25">
      <c r="D31" t="s">
        <v>23</v>
      </c>
    </row>
    <row r="37" spans="1:23" x14ac:dyDescent="0.25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  <c r="R37" s="11" t="s">
        <v>52</v>
      </c>
      <c r="S37" s="11"/>
      <c r="T37" s="11"/>
      <c r="V37" s="11" t="s">
        <v>32</v>
      </c>
      <c r="W37" s="11"/>
    </row>
    <row r="38" spans="1:23" x14ac:dyDescent="0.25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  <c r="P38" t="s">
        <v>54</v>
      </c>
      <c r="R38" t="s">
        <v>63</v>
      </c>
      <c r="S38" t="s">
        <v>1</v>
      </c>
      <c r="T38" t="s">
        <v>6</v>
      </c>
      <c r="W38" t="s">
        <v>1</v>
      </c>
    </row>
    <row r="39" spans="1:23" x14ac:dyDescent="0.25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  <c r="P39">
        <f t="shared" ref="P39:P50" si="3">W39/R39</f>
        <v>2.199868007919525</v>
      </c>
      <c r="R39" s="9">
        <f t="shared" ref="R39:R50" si="4">S39/1000000</f>
        <v>5.0002999999999999E-2</v>
      </c>
      <c r="S39">
        <v>50003</v>
      </c>
      <c r="T39">
        <v>400</v>
      </c>
      <c r="W39">
        <v>0.11</v>
      </c>
    </row>
    <row r="40" spans="1:23" x14ac:dyDescent="0.25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  <c r="P40">
        <f t="shared" si="3"/>
        <v>2.7180507693054414</v>
      </c>
      <c r="R40" s="9">
        <f t="shared" si="4"/>
        <v>0.20602999999999999</v>
      </c>
      <c r="S40">
        <v>206030</v>
      </c>
      <c r="T40">
        <v>700</v>
      </c>
      <c r="W40">
        <v>0.56000000000000005</v>
      </c>
    </row>
    <row r="41" spans="1:23" x14ac:dyDescent="0.25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  <c r="P41">
        <f t="shared" si="3"/>
        <v>3.3275960986804356</v>
      </c>
      <c r="R41" s="9">
        <f t="shared" si="4"/>
        <v>0.52290000000000003</v>
      </c>
      <c r="S41">
        <v>522900</v>
      </c>
      <c r="T41">
        <v>1000</v>
      </c>
      <c r="W41">
        <v>1.74</v>
      </c>
    </row>
    <row r="42" spans="1:23" x14ac:dyDescent="0.25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  <c r="P42">
        <f t="shared" si="3"/>
        <v>3.3524258760107815</v>
      </c>
      <c r="R42" s="9">
        <f t="shared" si="4"/>
        <v>1.1872</v>
      </c>
      <c r="S42" s="4">
        <v>1187200</v>
      </c>
      <c r="T42">
        <v>1300</v>
      </c>
      <c r="W42">
        <v>3.98</v>
      </c>
    </row>
    <row r="43" spans="1:23" x14ac:dyDescent="0.25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  <c r="P43">
        <f t="shared" si="3"/>
        <v>2.8806778435395004</v>
      </c>
      <c r="R43" s="9">
        <f t="shared" si="4"/>
        <v>2.54454</v>
      </c>
      <c r="S43" s="4">
        <v>2544540</v>
      </c>
      <c r="T43">
        <v>1600</v>
      </c>
      <c r="W43">
        <v>7.33</v>
      </c>
    </row>
    <row r="44" spans="1:23" x14ac:dyDescent="0.25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  <c r="P44">
        <f t="shared" si="3"/>
        <v>2.5713959187819837</v>
      </c>
      <c r="R44" s="9">
        <f t="shared" si="4"/>
        <v>4.72506</v>
      </c>
      <c r="S44" s="4">
        <v>4725060</v>
      </c>
      <c r="T44">
        <v>1900</v>
      </c>
      <c r="W44">
        <v>12.15</v>
      </c>
    </row>
    <row r="45" spans="1:23" x14ac:dyDescent="0.25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  <c r="P45">
        <f t="shared" si="3"/>
        <v>2.2599075437289082</v>
      </c>
      <c r="R45" s="9">
        <f t="shared" si="4"/>
        <v>8.2525499999999994</v>
      </c>
      <c r="S45" s="4">
        <v>8252550</v>
      </c>
      <c r="T45">
        <v>2200</v>
      </c>
      <c r="W45">
        <v>18.649999999999999</v>
      </c>
    </row>
    <row r="46" spans="1:23" x14ac:dyDescent="0.25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  <c r="P46">
        <f t="shared" si="3"/>
        <v>2.3921506455988304</v>
      </c>
      <c r="R46" s="9">
        <f t="shared" si="4"/>
        <v>11.3538</v>
      </c>
      <c r="S46" s="4">
        <v>11353800</v>
      </c>
      <c r="T46">
        <v>2500</v>
      </c>
      <c r="W46">
        <v>27.16</v>
      </c>
    </row>
    <row r="47" spans="1:23" x14ac:dyDescent="0.25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  <c r="P47">
        <f t="shared" si="3"/>
        <v>2.3676740900053765</v>
      </c>
      <c r="R47" s="9">
        <f t="shared" si="4"/>
        <v>15.9946</v>
      </c>
      <c r="S47" s="4">
        <v>15994600</v>
      </c>
      <c r="T47">
        <v>2800</v>
      </c>
      <c r="W47">
        <v>37.869999999999997</v>
      </c>
    </row>
    <row r="48" spans="1:23" x14ac:dyDescent="0.25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  <c r="P48">
        <f t="shared" si="3"/>
        <v>2.377610025472733</v>
      </c>
      <c r="R48" s="9">
        <f t="shared" si="4"/>
        <v>21.513200000000001</v>
      </c>
      <c r="S48" s="4">
        <v>21513200</v>
      </c>
      <c r="T48">
        <v>3100</v>
      </c>
      <c r="W48">
        <v>51.15</v>
      </c>
    </row>
    <row r="49" spans="1:23" x14ac:dyDescent="0.25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  <c r="P49">
        <f t="shared" si="3"/>
        <v>2.3769010078569686</v>
      </c>
      <c r="R49" s="9">
        <f t="shared" si="4"/>
        <v>28.267900000000001</v>
      </c>
      <c r="S49" s="4">
        <v>28267900</v>
      </c>
      <c r="T49">
        <v>3400</v>
      </c>
      <c r="W49">
        <v>67.19</v>
      </c>
    </row>
    <row r="50" spans="1:23" x14ac:dyDescent="0.25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  <c r="P50">
        <f t="shared" si="3"/>
        <v>2.3652003137874478</v>
      </c>
      <c r="R50" s="9">
        <f t="shared" si="4"/>
        <v>36.457799999999999</v>
      </c>
      <c r="S50" s="4">
        <v>36457800</v>
      </c>
      <c r="T50">
        <v>3700</v>
      </c>
      <c r="W50">
        <v>86.23</v>
      </c>
    </row>
    <row r="56" spans="1:23" x14ac:dyDescent="0.25">
      <c r="F56" s="1"/>
      <c r="G56" s="1"/>
    </row>
    <row r="57" spans="1:23" x14ac:dyDescent="0.25">
      <c r="F57" s="1"/>
      <c r="G57" s="1"/>
    </row>
    <row r="58" spans="1:23" x14ac:dyDescent="0.25">
      <c r="F58" s="1"/>
      <c r="G58" s="1"/>
    </row>
    <row r="59" spans="1:23" x14ac:dyDescent="0.25">
      <c r="F59" s="1"/>
      <c r="G59" s="1"/>
    </row>
    <row r="60" spans="1:23" x14ac:dyDescent="0.25">
      <c r="F60" s="1"/>
      <c r="G60" s="1"/>
    </row>
    <row r="62" spans="1:23" x14ac:dyDescent="0.25">
      <c r="F62" s="1"/>
      <c r="G62" s="1"/>
    </row>
    <row r="63" spans="1:23" x14ac:dyDescent="0.25">
      <c r="F63" s="1"/>
      <c r="G63" s="1"/>
    </row>
    <row r="64" spans="1:23" x14ac:dyDescent="0.25">
      <c r="F64" s="1"/>
      <c r="G64" s="1"/>
    </row>
    <row r="65" spans="3:15" x14ac:dyDescent="0.25">
      <c r="F65" s="1"/>
      <c r="G65" s="1"/>
    </row>
    <row r="66" spans="3:15" x14ac:dyDescent="0.25">
      <c r="F66" s="1"/>
      <c r="G66" s="1"/>
    </row>
    <row r="67" spans="3:15" x14ac:dyDescent="0.25">
      <c r="G67" s="1"/>
    </row>
    <row r="72" spans="3:15" x14ac:dyDescent="0.25">
      <c r="C72" t="s">
        <v>68</v>
      </c>
    </row>
    <row r="73" spans="3:15" x14ac:dyDescent="0.25">
      <c r="C73" t="s">
        <v>66</v>
      </c>
      <c r="D73" t="s">
        <v>67</v>
      </c>
      <c r="N73" t="s">
        <v>69</v>
      </c>
    </row>
    <row r="74" spans="3:15" x14ac:dyDescent="0.25">
      <c r="C74">
        <v>1280</v>
      </c>
      <c r="D74">
        <v>400</v>
      </c>
      <c r="N74" t="s">
        <v>66</v>
      </c>
      <c r="O74" t="s">
        <v>67</v>
      </c>
    </row>
    <row r="75" spans="3:15" x14ac:dyDescent="0.25">
      <c r="C75">
        <v>1276.28</v>
      </c>
      <c r="D75">
        <v>700</v>
      </c>
      <c r="N75">
        <v>1280</v>
      </c>
      <c r="O75">
        <v>400</v>
      </c>
    </row>
    <row r="76" spans="3:15" x14ac:dyDescent="0.25">
      <c r="C76">
        <v>1161.0999999999999</v>
      </c>
      <c r="D76">
        <v>1000</v>
      </c>
      <c r="N76">
        <v>724.01099999999997</v>
      </c>
      <c r="O76">
        <v>700</v>
      </c>
    </row>
    <row r="77" spans="3:15" x14ac:dyDescent="0.25">
      <c r="C77">
        <v>1124.5</v>
      </c>
      <c r="D77">
        <v>1300</v>
      </c>
      <c r="N77">
        <v>166.14699999999999</v>
      </c>
      <c r="O77">
        <v>1000</v>
      </c>
    </row>
    <row r="78" spans="3:15" x14ac:dyDescent="0.25">
      <c r="C78">
        <v>1137.3800000000001</v>
      </c>
      <c r="D78">
        <v>1600</v>
      </c>
      <c r="N78">
        <v>137.31200000000001</v>
      </c>
      <c r="O78">
        <v>1300</v>
      </c>
    </row>
    <row r="79" spans="3:15" x14ac:dyDescent="0.25">
      <c r="C79">
        <v>1143.6400000000001</v>
      </c>
      <c r="D79">
        <v>1900</v>
      </c>
      <c r="N79">
        <v>158.952</v>
      </c>
      <c r="O79">
        <v>1600</v>
      </c>
    </row>
    <row r="80" spans="3:15" x14ac:dyDescent="0.25">
      <c r="C80">
        <v>1002.75</v>
      </c>
      <c r="D80">
        <v>2200</v>
      </c>
      <c r="N80">
        <v>159.721</v>
      </c>
      <c r="O80">
        <v>1900</v>
      </c>
    </row>
    <row r="81" spans="3:15" x14ac:dyDescent="0.25">
      <c r="C81">
        <v>1159.02</v>
      </c>
      <c r="D81">
        <v>2500</v>
      </c>
      <c r="N81">
        <v>408.33499999999998</v>
      </c>
      <c r="O81">
        <v>2200</v>
      </c>
    </row>
    <row r="82" spans="3:15" x14ac:dyDescent="0.25">
      <c r="C82">
        <v>1170.6199999999999</v>
      </c>
      <c r="D82">
        <v>2800</v>
      </c>
      <c r="N82">
        <v>128.88900000000001</v>
      </c>
      <c r="O82">
        <v>2500</v>
      </c>
    </row>
    <row r="83" spans="3:15" x14ac:dyDescent="0.25">
      <c r="C83">
        <v>1142.46</v>
      </c>
      <c r="D83">
        <v>3100</v>
      </c>
      <c r="N83">
        <v>146.39099999999999</v>
      </c>
      <c r="O83">
        <v>2800</v>
      </c>
    </row>
    <row r="84" spans="3:15" x14ac:dyDescent="0.25">
      <c r="N84">
        <v>141.88</v>
      </c>
      <c r="O84">
        <v>3100</v>
      </c>
    </row>
    <row r="99" spans="2:14" x14ac:dyDescent="0.25">
      <c r="B99" s="2" t="s">
        <v>70</v>
      </c>
      <c r="M99" t="s">
        <v>73</v>
      </c>
    </row>
    <row r="100" spans="2:14" x14ac:dyDescent="0.25">
      <c r="B100" s="2" t="s">
        <v>72</v>
      </c>
      <c r="C100" s="2" t="s">
        <v>71</v>
      </c>
      <c r="M100" t="s">
        <v>72</v>
      </c>
      <c r="N100" t="s">
        <v>71</v>
      </c>
    </row>
    <row r="101" spans="2:14" x14ac:dyDescent="0.25">
      <c r="B101">
        <v>50</v>
      </c>
      <c r="C101">
        <v>0.4</v>
      </c>
      <c r="M101">
        <v>50</v>
      </c>
      <c r="N101">
        <v>0.2</v>
      </c>
    </row>
    <row r="102" spans="2:14" x14ac:dyDescent="0.25">
      <c r="B102">
        <v>100</v>
      </c>
      <c r="C102">
        <v>1.3</v>
      </c>
      <c r="M102">
        <v>100</v>
      </c>
      <c r="N102">
        <v>2.8</v>
      </c>
    </row>
    <row r="103" spans="2:14" x14ac:dyDescent="0.25">
      <c r="B103">
        <v>150</v>
      </c>
      <c r="C103">
        <v>1.4</v>
      </c>
      <c r="M103">
        <v>150</v>
      </c>
      <c r="N103">
        <v>3</v>
      </c>
    </row>
    <row r="104" spans="2:14" x14ac:dyDescent="0.25">
      <c r="B104">
        <v>200</v>
      </c>
      <c r="C104">
        <v>1.5</v>
      </c>
      <c r="M104">
        <v>200</v>
      </c>
      <c r="N104">
        <v>3</v>
      </c>
    </row>
    <row r="105" spans="2:14" x14ac:dyDescent="0.25">
      <c r="B105">
        <v>300</v>
      </c>
      <c r="C105">
        <v>1.5</v>
      </c>
      <c r="M105">
        <v>300</v>
      </c>
      <c r="N105">
        <v>3</v>
      </c>
    </row>
    <row r="106" spans="2:14" x14ac:dyDescent="0.25">
      <c r="B106">
        <v>400</v>
      </c>
      <c r="C106">
        <v>1.5</v>
      </c>
      <c r="M106">
        <v>400</v>
      </c>
      <c r="N106">
        <v>3.2</v>
      </c>
    </row>
    <row r="107" spans="2:14" x14ac:dyDescent="0.25">
      <c r="B107">
        <v>500</v>
      </c>
      <c r="C107">
        <v>1.5</v>
      </c>
      <c r="M107">
        <v>500</v>
      </c>
      <c r="N107">
        <v>23.1</v>
      </c>
    </row>
    <row r="108" spans="2:14" x14ac:dyDescent="0.25">
      <c r="B108">
        <v>700</v>
      </c>
      <c r="C108">
        <v>1.5</v>
      </c>
      <c r="M108">
        <v>700</v>
      </c>
      <c r="N108">
        <v>52.7</v>
      </c>
    </row>
    <row r="109" spans="2:14" x14ac:dyDescent="0.25">
      <c r="B109">
        <v>900</v>
      </c>
      <c r="C109">
        <v>1.5</v>
      </c>
      <c r="M109">
        <v>900</v>
      </c>
      <c r="N109">
        <v>52.8</v>
      </c>
    </row>
    <row r="110" spans="2:14" x14ac:dyDescent="0.25">
      <c r="B110">
        <v>1300</v>
      </c>
      <c r="C110">
        <v>1.5</v>
      </c>
      <c r="M110">
        <v>1300</v>
      </c>
      <c r="N110">
        <v>52.9</v>
      </c>
    </row>
    <row r="111" spans="2:14" x14ac:dyDescent="0.25">
      <c r="B111">
        <v>1600</v>
      </c>
      <c r="C111">
        <v>1.5</v>
      </c>
      <c r="M111">
        <v>1600</v>
      </c>
      <c r="N111">
        <v>53</v>
      </c>
    </row>
    <row r="112" spans="2:14" x14ac:dyDescent="0.25">
      <c r="B112">
        <v>1900</v>
      </c>
      <c r="C112">
        <v>1.5</v>
      </c>
      <c r="M112">
        <v>1900</v>
      </c>
      <c r="N112">
        <v>53</v>
      </c>
    </row>
    <row r="113" spans="2:14" x14ac:dyDescent="0.25">
      <c r="B113">
        <v>2300</v>
      </c>
      <c r="C113">
        <v>1.5</v>
      </c>
      <c r="M113">
        <v>2300</v>
      </c>
      <c r="N113">
        <v>53</v>
      </c>
    </row>
    <row r="114" spans="2:14" x14ac:dyDescent="0.25">
      <c r="B114">
        <v>2700</v>
      </c>
      <c r="C114">
        <v>1.5</v>
      </c>
      <c r="M114">
        <v>2700</v>
      </c>
      <c r="N114">
        <v>53</v>
      </c>
    </row>
    <row r="115" spans="2:14" x14ac:dyDescent="0.25">
      <c r="B115">
        <v>3100</v>
      </c>
      <c r="C115">
        <v>1.5</v>
      </c>
      <c r="M115">
        <v>3100</v>
      </c>
      <c r="N115">
        <v>53</v>
      </c>
    </row>
  </sheetData>
  <sortState ref="J56:K71">
    <sortCondition ref="K56:K71"/>
  </sortState>
  <mergeCells count="2">
    <mergeCell ref="R37:T37"/>
    <mergeCell ref="V37:W37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tabSelected="1" showRuler="0" topLeftCell="A25" workbookViewId="0">
      <selection activeCell="L46" sqref="L46"/>
    </sheetView>
  </sheetViews>
  <sheetFormatPr defaultColWidth="11" defaultRowHeight="15.75" x14ac:dyDescent="0.25"/>
  <cols>
    <col min="8" max="8" width="11" bestFit="1" customWidth="1"/>
    <col min="12" max="12" width="11.375" customWidth="1"/>
    <col min="13" max="13" width="12" customWidth="1"/>
  </cols>
  <sheetData>
    <row r="8" spans="1:26" x14ac:dyDescent="0.25">
      <c r="B8" s="2" t="s">
        <v>44</v>
      </c>
      <c r="E8" s="2" t="s">
        <v>45</v>
      </c>
      <c r="H8" s="2" t="s">
        <v>36</v>
      </c>
      <c r="K8" s="11" t="s">
        <v>32</v>
      </c>
      <c r="L8" s="11"/>
      <c r="M8" s="11" t="s">
        <v>52</v>
      </c>
      <c r="N8" s="11"/>
      <c r="O8" s="11"/>
      <c r="P8" s="11" t="s">
        <v>53</v>
      </c>
      <c r="Q8" s="11"/>
      <c r="R8" s="11"/>
      <c r="S8" s="11" t="s">
        <v>50</v>
      </c>
      <c r="T8" s="11"/>
      <c r="U8" s="11" t="s">
        <v>51</v>
      </c>
      <c r="V8" s="11"/>
      <c r="W8" s="3"/>
      <c r="X8" s="2" t="s">
        <v>54</v>
      </c>
      <c r="Y8" s="2" t="s">
        <v>55</v>
      </c>
      <c r="Z8" s="2" t="s">
        <v>56</v>
      </c>
    </row>
    <row r="9" spans="1:26" x14ac:dyDescent="0.25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63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2" t="s">
        <v>57</v>
      </c>
      <c r="Y9" s="12"/>
      <c r="Z9" s="12"/>
    </row>
    <row r="10" spans="1:26" x14ac:dyDescent="0.25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8">
        <v>93042000</v>
      </c>
      <c r="I10">
        <v>1</v>
      </c>
      <c r="K10" s="10">
        <f t="shared" ref="K10:K21" si="0">L10/1000000</f>
        <v>0.2</v>
      </c>
      <c r="L10">
        <v>200000</v>
      </c>
      <c r="M10" s="9">
        <f t="shared" ref="M10:M21" si="1">N10/1000000</f>
        <v>5.0002999999999999E-2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-4.3218415357816564</v>
      </c>
      <c r="Y10">
        <f>LOG10(S10)/LOG10(2)</f>
        <v>10.804356928893158</v>
      </c>
      <c r="Z10">
        <f>LOG10(U10)/LOG10(2)</f>
        <v>5.5773351631182839</v>
      </c>
    </row>
    <row r="11" spans="1:26" x14ac:dyDescent="0.25">
      <c r="A11">
        <f t="shared" ref="A11:A21" si="2">LOG10(B11/1000)/LOG10(2)</f>
        <v>7.7251617266764212</v>
      </c>
      <c r="B11">
        <v>211595</v>
      </c>
      <c r="C11">
        <v>2</v>
      </c>
      <c r="D11">
        <f t="shared" ref="D11:D21" si="3">LOG10(E11/1000)/LOG10(2)</f>
        <v>10.767083684626039</v>
      </c>
      <c r="E11" s="4">
        <v>1742670</v>
      </c>
      <c r="F11">
        <v>2</v>
      </c>
      <c r="G11">
        <f t="shared" ref="G11:G21" si="4">LOG10(H11/1000)/LOG10(2)</f>
        <v>15.504536601841174</v>
      </c>
      <c r="H11" s="8">
        <v>46486900</v>
      </c>
      <c r="I11">
        <v>2</v>
      </c>
      <c r="K11" s="10">
        <f t="shared" si="0"/>
        <v>1.06</v>
      </c>
      <c r="L11" s="4">
        <v>1060000</v>
      </c>
      <c r="M11" s="9">
        <f t="shared" si="1"/>
        <v>0.20602999999999999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S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-2.2790736715564694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 x14ac:dyDescent="0.25">
      <c r="A12">
        <f t="shared" si="2"/>
        <v>7.1959872980285082</v>
      </c>
      <c r="B12">
        <v>146625</v>
      </c>
      <c r="C12">
        <v>3</v>
      </c>
      <c r="D12">
        <f t="shared" si="3"/>
        <v>10.211827471381893</v>
      </c>
      <c r="E12" s="4">
        <v>1185950</v>
      </c>
      <c r="F12">
        <v>3</v>
      </c>
      <c r="G12">
        <f t="shared" si="4"/>
        <v>14.94498194640004</v>
      </c>
      <c r="H12" s="8">
        <v>31541900</v>
      </c>
      <c r="I12">
        <v>3</v>
      </c>
      <c r="K12" s="10">
        <f t="shared" si="0"/>
        <v>3.17</v>
      </c>
      <c r="L12" s="4">
        <v>3170000</v>
      </c>
      <c r="M12" s="9">
        <f t="shared" si="1"/>
        <v>0.52290000000000003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-0.93539302470260799</v>
      </c>
      <c r="Y12">
        <f t="shared" si="9"/>
        <v>13.924450671284408</v>
      </c>
      <c r="Z12">
        <f t="shared" si="10"/>
        <v>15.312028512292517</v>
      </c>
    </row>
    <row r="13" spans="1:26" x14ac:dyDescent="0.25">
      <c r="A13">
        <f t="shared" si="2"/>
        <v>6.7720703921766434</v>
      </c>
      <c r="B13">
        <v>109294</v>
      </c>
      <c r="C13">
        <v>4</v>
      </c>
      <c r="D13">
        <f t="shared" si="3"/>
        <v>9.7095267226034832</v>
      </c>
      <c r="E13">
        <v>837257</v>
      </c>
      <c r="F13">
        <v>4</v>
      </c>
      <c r="G13">
        <f t="shared" si="4"/>
        <v>14.535275376620802</v>
      </c>
      <c r="H13" s="8">
        <v>23744000</v>
      </c>
      <c r="I13">
        <v>4</v>
      </c>
      <c r="K13" s="10">
        <f t="shared" si="0"/>
        <v>7.06</v>
      </c>
      <c r="L13" s="4">
        <v>7060000</v>
      </c>
      <c r="M13" s="9">
        <f t="shared" si="1"/>
        <v>1.1872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0.24756299707135393</v>
      </c>
      <c r="Y13">
        <f t="shared" si="9"/>
        <v>14.483104077046077</v>
      </c>
      <c r="Z13">
        <f t="shared" si="10"/>
        <v>15.384952342411319</v>
      </c>
    </row>
    <row r="14" spans="1:26" x14ac:dyDescent="0.25">
      <c r="A14">
        <f t="shared" si="2"/>
        <v>6.5355242297732161</v>
      </c>
      <c r="B14">
        <v>92766</v>
      </c>
      <c r="C14">
        <v>5</v>
      </c>
      <c r="D14">
        <f t="shared" si="3"/>
        <v>9.3845420217736173</v>
      </c>
      <c r="E14">
        <v>668388</v>
      </c>
      <c r="F14">
        <v>5</v>
      </c>
      <c r="G14">
        <f t="shared" si="4"/>
        <v>14.278296991449205</v>
      </c>
      <c r="H14" s="8">
        <v>19869900</v>
      </c>
      <c r="I14">
        <v>5</v>
      </c>
      <c r="K14" s="10">
        <f t="shared" si="0"/>
        <v>13</v>
      </c>
      <c r="L14" s="4">
        <v>13000000</v>
      </c>
      <c r="M14" s="9">
        <f t="shared" si="1"/>
        <v>2.54454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1.3474048705637072</v>
      </c>
      <c r="Y14">
        <f t="shared" si="9"/>
        <v>15.497964075456487</v>
      </c>
      <c r="Z14">
        <f t="shared" si="10"/>
        <v>15.666493095819257</v>
      </c>
    </row>
    <row r="15" spans="1:26" x14ac:dyDescent="0.25">
      <c r="A15">
        <f t="shared" si="2"/>
        <v>6.3569712909745801</v>
      </c>
      <c r="B15">
        <v>81967</v>
      </c>
      <c r="C15">
        <v>6</v>
      </c>
      <c r="D15">
        <f t="shared" si="3"/>
        <v>9.180856480277841</v>
      </c>
      <c r="E15">
        <v>580381</v>
      </c>
      <c r="F15">
        <v>6</v>
      </c>
      <c r="G15">
        <f t="shared" si="4"/>
        <v>14.252606304392662</v>
      </c>
      <c r="H15" s="8">
        <v>19519200</v>
      </c>
      <c r="I15">
        <v>6</v>
      </c>
      <c r="K15" s="10">
        <f t="shared" si="0"/>
        <v>22.83</v>
      </c>
      <c r="L15" s="4">
        <v>22830000</v>
      </c>
      <c r="M15" s="9">
        <f t="shared" si="1"/>
        <v>4.72506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2.2403326491544213</v>
      </c>
      <c r="Y15">
        <f t="shared" si="9"/>
        <v>16.144166294904924</v>
      </c>
      <c r="Z15">
        <f t="shared" si="10"/>
        <v>16.951216403925464</v>
      </c>
    </row>
    <row r="16" spans="1:26" x14ac:dyDescent="0.25">
      <c r="A16">
        <f t="shared" si="2"/>
        <v>6.1994171517161503</v>
      </c>
      <c r="B16">
        <v>73487</v>
      </c>
      <c r="C16">
        <v>7</v>
      </c>
      <c r="D16">
        <f t="shared" si="3"/>
        <v>9.1232833746388415</v>
      </c>
      <c r="E16">
        <v>557676</v>
      </c>
      <c r="F16">
        <v>7</v>
      </c>
      <c r="G16">
        <f t="shared" si="4"/>
        <v>14.256297158527774</v>
      </c>
      <c r="H16" s="8">
        <v>19569200</v>
      </c>
      <c r="I16">
        <v>7</v>
      </c>
      <c r="K16" s="10">
        <f t="shared" si="0"/>
        <v>36.53</v>
      </c>
      <c r="L16" s="4">
        <v>36530000</v>
      </c>
      <c r="M16" s="9">
        <f t="shared" si="1"/>
        <v>8.2525499999999994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3.0448399743788648</v>
      </c>
      <c r="Y16">
        <f t="shared" si="9"/>
        <v>16.874200925132502</v>
      </c>
      <c r="Z16">
        <f t="shared" si="10"/>
        <v>17.355204823410517</v>
      </c>
    </row>
    <row r="17" spans="1:26" x14ac:dyDescent="0.25">
      <c r="A17">
        <f t="shared" si="2"/>
        <v>6.1414736645298218</v>
      </c>
      <c r="B17">
        <v>70594</v>
      </c>
      <c r="C17">
        <v>8</v>
      </c>
      <c r="D17">
        <f t="shared" si="3"/>
        <v>8.9927599349738045</v>
      </c>
      <c r="E17">
        <v>509437</v>
      </c>
      <c r="F17">
        <v>8</v>
      </c>
      <c r="G17">
        <f t="shared" si="4"/>
        <v>14.264332634523518</v>
      </c>
      <c r="H17" s="8">
        <v>19678500</v>
      </c>
      <c r="I17">
        <v>8</v>
      </c>
      <c r="K17" s="10">
        <f t="shared" si="0"/>
        <v>51.41</v>
      </c>
      <c r="L17" s="4">
        <v>51410000</v>
      </c>
      <c r="M17" s="9">
        <f t="shared" si="1"/>
        <v>11.3538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3.505103328406034</v>
      </c>
      <c r="Y17">
        <f t="shared" si="9"/>
        <v>16.545243541689235</v>
      </c>
      <c r="Z17">
        <f t="shared" si="10"/>
        <v>17.750628485737526</v>
      </c>
    </row>
    <row r="18" spans="1:26" x14ac:dyDescent="0.25">
      <c r="A18">
        <f t="shared" si="2"/>
        <v>6.9521937635650906</v>
      </c>
      <c r="B18">
        <v>123828</v>
      </c>
      <c r="C18">
        <v>9</v>
      </c>
      <c r="D18">
        <f t="shared" si="3"/>
        <v>9.9130434748722998</v>
      </c>
      <c r="E18">
        <v>964103</v>
      </c>
      <c r="F18">
        <v>9</v>
      </c>
      <c r="G18">
        <f t="shared" si="4"/>
        <v>14.665058278279542</v>
      </c>
      <c r="H18" s="8">
        <v>25979000</v>
      </c>
      <c r="I18">
        <v>9</v>
      </c>
      <c r="K18" s="10">
        <f t="shared" si="0"/>
        <v>85.11</v>
      </c>
      <c r="L18" s="4">
        <v>85110000</v>
      </c>
      <c r="M18" s="9">
        <f t="shared" si="1"/>
        <v>15.9946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3.9995130082392172</v>
      </c>
      <c r="Y18">
        <f t="shared" si="9"/>
        <v>17.19823399349702</v>
      </c>
      <c r="Z18">
        <f t="shared" si="10"/>
        <v>17.795640185452058</v>
      </c>
    </row>
    <row r="19" spans="1:26" x14ac:dyDescent="0.25">
      <c r="A19">
        <f t="shared" si="2"/>
        <v>6.7772618915645841</v>
      </c>
      <c r="B19">
        <v>109688</v>
      </c>
      <c r="C19">
        <v>10</v>
      </c>
      <c r="D19">
        <f t="shared" si="3"/>
        <v>9.9859557546075077</v>
      </c>
      <c r="E19" s="4">
        <v>1014080</v>
      </c>
      <c r="F19">
        <v>10</v>
      </c>
      <c r="G19">
        <f t="shared" si="4"/>
        <v>14.54596595663431</v>
      </c>
      <c r="H19" s="8">
        <v>23920600</v>
      </c>
      <c r="I19">
        <v>10</v>
      </c>
      <c r="K19" s="10">
        <f t="shared" si="0"/>
        <v>97.33</v>
      </c>
      <c r="L19" s="4">
        <v>97330000</v>
      </c>
      <c r="M19" s="9">
        <f t="shared" si="1"/>
        <v>21.513200000000001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4.4271502305624173</v>
      </c>
      <c r="Y19">
        <f t="shared" si="9"/>
        <v>17.662383268226669</v>
      </c>
      <c r="Z19">
        <f t="shared" si="10"/>
        <v>18.487863580403197</v>
      </c>
    </row>
    <row r="20" spans="1:26" x14ac:dyDescent="0.25">
      <c r="A20">
        <f t="shared" si="2"/>
        <v>6.7713574089905615</v>
      </c>
      <c r="B20">
        <v>109240</v>
      </c>
      <c r="C20">
        <v>11</v>
      </c>
      <c r="D20">
        <f t="shared" si="3"/>
        <v>9.8976019617671263</v>
      </c>
      <c r="E20">
        <v>953839</v>
      </c>
      <c r="F20">
        <v>11</v>
      </c>
      <c r="G20">
        <f t="shared" si="4"/>
        <v>14.533980599169093</v>
      </c>
      <c r="H20" s="8">
        <v>23722700</v>
      </c>
      <c r="I20">
        <v>11</v>
      </c>
      <c r="K20" s="10">
        <f t="shared" si="0"/>
        <v>144.82</v>
      </c>
      <c r="L20" s="4">
        <v>144820000</v>
      </c>
      <c r="M20" s="9">
        <f t="shared" si="1"/>
        <v>28.267900000000001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4.8210928053603563</v>
      </c>
      <c r="Y20">
        <f t="shared" si="9"/>
        <v>18.163767589819617</v>
      </c>
      <c r="Z20">
        <f t="shared" si="10"/>
        <v>18.670797994687216</v>
      </c>
    </row>
    <row r="21" spans="1:26" x14ac:dyDescent="0.25">
      <c r="A21">
        <f t="shared" si="2"/>
        <v>6.7231762676275233</v>
      </c>
      <c r="B21">
        <v>105652</v>
      </c>
      <c r="C21">
        <v>12</v>
      </c>
      <c r="D21">
        <f t="shared" si="3"/>
        <v>9.5310324420693817</v>
      </c>
      <c r="E21">
        <v>739821</v>
      </c>
      <c r="F21">
        <v>12</v>
      </c>
      <c r="G21">
        <f t="shared" si="4"/>
        <v>14.534023169012714</v>
      </c>
      <c r="H21" s="8">
        <v>23723400</v>
      </c>
      <c r="I21">
        <v>12</v>
      </c>
      <c r="K21" s="10">
        <f t="shared" si="0"/>
        <v>164.52</v>
      </c>
      <c r="L21" s="4">
        <v>164520000</v>
      </c>
      <c r="M21" s="9">
        <f t="shared" si="1"/>
        <v>36.457799999999999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5.1881556012767138</v>
      </c>
      <c r="Y21">
        <f t="shared" si="9"/>
        <v>18.616013907930373</v>
      </c>
      <c r="Z21">
        <f t="shared" si="10"/>
        <v>18.854941412005857</v>
      </c>
    </row>
    <row r="23" spans="1:26" x14ac:dyDescent="0.25">
      <c r="A23" s="11" t="s">
        <v>58</v>
      </c>
      <c r="B23" s="11"/>
      <c r="C23" s="11"/>
    </row>
    <row r="24" spans="1:26" x14ac:dyDescent="0.25">
      <c r="A24" s="7" t="s">
        <v>44</v>
      </c>
      <c r="B24" s="7" t="s">
        <v>45</v>
      </c>
      <c r="C24" s="7" t="s">
        <v>36</v>
      </c>
    </row>
    <row r="25" spans="1:26" x14ac:dyDescent="0.25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 x14ac:dyDescent="0.25">
      <c r="A26">
        <f t="shared" ref="A26:A36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 x14ac:dyDescent="0.25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 x14ac:dyDescent="0.25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 x14ac:dyDescent="0.25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 x14ac:dyDescent="0.25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 x14ac:dyDescent="0.25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 x14ac:dyDescent="0.25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 x14ac:dyDescent="0.25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 x14ac:dyDescent="0.25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 x14ac:dyDescent="0.25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 x14ac:dyDescent="0.25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 x14ac:dyDescent="0.25">
      <c r="P37" s="1"/>
    </row>
  </sheetData>
  <mergeCells count="7">
    <mergeCell ref="X9:Z9"/>
    <mergeCell ref="A23:C23"/>
    <mergeCell ref="M8:O8"/>
    <mergeCell ref="K8:L8"/>
    <mergeCell ref="P8:R8"/>
    <mergeCell ref="U8:V8"/>
    <mergeCell ref="S8:T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workbookViewId="0">
      <selection activeCell="C19" sqref="C19"/>
    </sheetView>
  </sheetViews>
  <sheetFormatPr defaultColWidth="11" defaultRowHeight="15.75" x14ac:dyDescent="0.25"/>
  <cols>
    <col min="1" max="1" width="22.625" customWidth="1"/>
    <col min="2" max="2" width="20" customWidth="1"/>
    <col min="3" max="3" width="18.625" customWidth="1"/>
    <col min="4" max="4" width="21.625" customWidth="1"/>
    <col min="5" max="5" width="12.875" customWidth="1"/>
    <col min="6" max="6" width="12.125" customWidth="1"/>
  </cols>
  <sheetData>
    <row r="1" spans="1:14" ht="18.75" x14ac:dyDescent="0.3">
      <c r="A1" s="14" t="s">
        <v>36</v>
      </c>
      <c r="B1" s="14"/>
      <c r="C1" s="14"/>
      <c r="D1" s="14"/>
      <c r="E1" s="14"/>
      <c r="F1" s="14"/>
    </row>
    <row r="2" spans="1:14" ht="18.75" x14ac:dyDescent="0.3">
      <c r="A2" s="18" t="s">
        <v>34</v>
      </c>
      <c r="B2" s="18"/>
      <c r="C2" s="18"/>
      <c r="D2" s="6" t="s">
        <v>35</v>
      </c>
      <c r="E2" s="13" t="s">
        <v>43</v>
      </c>
      <c r="F2" s="13"/>
      <c r="H2" t="s">
        <v>60</v>
      </c>
    </row>
    <row r="3" spans="1:14" ht="18.75" x14ac:dyDescent="0.3">
      <c r="A3" s="20" t="s">
        <v>38</v>
      </c>
      <c r="B3" s="21" t="s">
        <v>39</v>
      </c>
      <c r="C3" s="22" t="s">
        <v>40</v>
      </c>
      <c r="D3" s="5"/>
      <c r="E3" s="15" t="s">
        <v>41</v>
      </c>
      <c r="F3" s="16" t="s">
        <v>42</v>
      </c>
      <c r="H3" t="s">
        <v>54</v>
      </c>
      <c r="I3" t="s">
        <v>55</v>
      </c>
      <c r="J3" t="s">
        <v>56</v>
      </c>
    </row>
    <row r="4" spans="1:14" x14ac:dyDescent="0.25">
      <c r="A4" s="20"/>
      <c r="B4" s="21"/>
      <c r="C4" s="22"/>
      <c r="E4" s="15"/>
      <c r="F4" s="16"/>
    </row>
    <row r="5" spans="1:14" ht="18.75" x14ac:dyDescent="0.3">
      <c r="A5" s="5">
        <v>93.042000000000002</v>
      </c>
      <c r="B5" s="19">
        <v>1329.52</v>
      </c>
      <c r="C5" s="19"/>
      <c r="D5" s="5" t="s">
        <v>37</v>
      </c>
      <c r="E5" s="17">
        <f t="shared" ref="E5:E16" si="0">B5/A5</f>
        <v>14.289460673674254</v>
      </c>
      <c r="F5" s="17"/>
    </row>
    <row r="6" spans="1:14" ht="18.75" x14ac:dyDescent="0.3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.75" x14ac:dyDescent="0.3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.75" x14ac:dyDescent="0.3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.75" x14ac:dyDescent="0.3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.75" x14ac:dyDescent="0.3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.75" x14ac:dyDescent="0.3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.75" x14ac:dyDescent="0.3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.75" x14ac:dyDescent="0.3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.75" x14ac:dyDescent="0.3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.75" x14ac:dyDescent="0.3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.75" x14ac:dyDescent="0.3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 x14ac:dyDescent="0.25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Topraman</cp:lastModifiedBy>
  <cp:lastPrinted>2011-12-05T21:14:07Z</cp:lastPrinted>
  <dcterms:created xsi:type="dcterms:W3CDTF">2011-11-09T22:21:04Z</dcterms:created>
  <dcterms:modified xsi:type="dcterms:W3CDTF">2011-12-05T21:17:34Z</dcterms:modified>
</cp:coreProperties>
</file>