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50" i="2" l="1"/>
  <c r="R50" i="2"/>
  <c r="P50" i="2"/>
  <c r="V49" i="2"/>
  <c r="R49" i="2"/>
  <c r="P49" i="2"/>
  <c r="V48" i="2"/>
  <c r="R48" i="2"/>
  <c r="P48" i="2"/>
  <c r="V47" i="2"/>
  <c r="R47" i="2"/>
  <c r="P47" i="2"/>
  <c r="V46" i="2"/>
  <c r="R46" i="2"/>
  <c r="P46" i="2"/>
  <c r="V45" i="2"/>
  <c r="R45" i="2"/>
  <c r="P45" i="2"/>
  <c r="V44" i="2"/>
  <c r="R44" i="2"/>
  <c r="P44" i="2"/>
  <c r="V43" i="2"/>
  <c r="R43" i="2"/>
  <c r="P43" i="2"/>
  <c r="V42" i="2"/>
  <c r="R42" i="2"/>
  <c r="P42" i="2"/>
  <c r="V41" i="2"/>
  <c r="R41" i="2"/>
  <c r="P41" i="2"/>
  <c r="V40" i="2"/>
  <c r="R40" i="2"/>
  <c r="P40" i="2"/>
  <c r="V39" i="2"/>
  <c r="R39" i="2"/>
  <c r="P39" i="2"/>
  <c r="K21" i="3"/>
  <c r="K20" i="3"/>
  <c r="K19" i="3"/>
  <c r="K18" i="3"/>
  <c r="K17" i="3"/>
  <c r="K16" i="3"/>
  <c r="K15" i="3"/>
  <c r="K14" i="3"/>
  <c r="K13" i="3"/>
  <c r="K12" i="3"/>
  <c r="K11" i="3"/>
  <c r="K10" i="3"/>
  <c r="J21" i="1"/>
  <c r="J20" i="1"/>
  <c r="J19" i="1"/>
  <c r="J18" i="1"/>
  <c r="J17" i="1"/>
  <c r="J16" i="1"/>
  <c r="J15" i="1"/>
  <c r="J14" i="1"/>
  <c r="J13" i="1"/>
  <c r="J12" i="1"/>
  <c r="J11" i="1"/>
  <c r="J10" i="1"/>
  <c r="M21" i="3"/>
  <c r="M20" i="3"/>
  <c r="M19" i="3"/>
  <c r="M18" i="3"/>
  <c r="M17" i="3"/>
  <c r="M16" i="3"/>
  <c r="M15" i="3"/>
  <c r="M14" i="3"/>
  <c r="M13" i="3"/>
  <c r="M12" i="3"/>
  <c r="M11" i="3"/>
  <c r="M10" i="3"/>
  <c r="K14" i="2"/>
  <c r="K13" i="2"/>
  <c r="K12" i="2"/>
  <c r="K11" i="2"/>
  <c r="K10" i="2"/>
  <c r="K9" i="2"/>
  <c r="K8" i="2"/>
  <c r="K7" i="2"/>
  <c r="K6" i="2"/>
  <c r="K5" i="2"/>
  <c r="K4" i="2"/>
  <c r="K3" i="2"/>
  <c r="J16" i="4"/>
  <c r="N16" i="4"/>
  <c r="J15" i="4"/>
  <c r="N15" i="4"/>
  <c r="J14" i="4"/>
  <c r="N14" i="4"/>
  <c r="J13" i="4"/>
  <c r="N13" i="4"/>
  <c r="J12" i="4"/>
  <c r="N12" i="4"/>
  <c r="J11" i="4"/>
  <c r="N11" i="4"/>
  <c r="J10" i="4"/>
  <c r="N10" i="4"/>
  <c r="J9" i="4"/>
  <c r="N9" i="4"/>
  <c r="J8" i="4"/>
  <c r="N8" i="4"/>
  <c r="J7" i="4"/>
  <c r="N7" i="4"/>
  <c r="J6" i="4"/>
  <c r="N6" i="4"/>
  <c r="I16" i="4"/>
  <c r="M16" i="4"/>
  <c r="I15" i="4"/>
  <c r="M15" i="4"/>
  <c r="I14" i="4"/>
  <c r="M14" i="4"/>
  <c r="I13" i="4"/>
  <c r="M13" i="4"/>
  <c r="I12" i="4"/>
  <c r="M12" i="4"/>
  <c r="I11" i="4"/>
  <c r="M11" i="4"/>
  <c r="I10" i="4"/>
  <c r="M10" i="4"/>
  <c r="I9" i="4"/>
  <c r="M9" i="4"/>
  <c r="I8" i="4"/>
  <c r="M8" i="4"/>
  <c r="I7" i="4"/>
  <c r="M7" i="4"/>
  <c r="I6" i="4"/>
  <c r="M6" i="4"/>
  <c r="H7" i="4"/>
  <c r="L7" i="4"/>
  <c r="H8" i="4"/>
  <c r="L8" i="4"/>
  <c r="H9" i="4"/>
  <c r="L9" i="4"/>
  <c r="H10" i="4"/>
  <c r="L10" i="4"/>
  <c r="H11" i="4"/>
  <c r="L11" i="4"/>
  <c r="H12" i="4"/>
  <c r="L12" i="4"/>
  <c r="H13" i="4"/>
  <c r="L13" i="4"/>
  <c r="H14" i="4"/>
  <c r="L14" i="4"/>
  <c r="H15" i="4"/>
  <c r="L15" i="4"/>
  <c r="H16" i="4"/>
  <c r="L16" i="4"/>
  <c r="H6" i="4"/>
  <c r="L6" i="4"/>
  <c r="N53" i="1"/>
  <c r="N52" i="1"/>
  <c r="N51" i="1"/>
  <c r="N50" i="1"/>
  <c r="N49" i="1"/>
  <c r="N48" i="1"/>
  <c r="N47" i="1"/>
  <c r="N46" i="1"/>
  <c r="N45" i="1"/>
  <c r="N44" i="1"/>
  <c r="N43" i="1"/>
  <c r="Q67" i="1"/>
  <c r="Q66" i="1"/>
  <c r="Q65" i="1"/>
  <c r="Q64" i="1"/>
  <c r="Q63" i="1"/>
  <c r="Q62" i="1"/>
  <c r="Q61" i="1"/>
  <c r="Q60" i="1"/>
  <c r="Q59" i="1"/>
  <c r="Q58" i="1"/>
  <c r="Q57" i="1"/>
  <c r="N60" i="1"/>
  <c r="N61" i="1"/>
  <c r="N62" i="1"/>
  <c r="N63" i="1"/>
  <c r="N64" i="1"/>
  <c r="N65" i="1"/>
  <c r="N66" i="1"/>
  <c r="N67" i="1"/>
  <c r="N68" i="1"/>
  <c r="N69" i="1"/>
  <c r="N59" i="1"/>
  <c r="C26" i="3"/>
  <c r="C27" i="3"/>
  <c r="C28" i="3"/>
  <c r="C29" i="3"/>
  <c r="C30" i="3"/>
  <c r="C31" i="3"/>
  <c r="C32" i="3"/>
  <c r="C33" i="3"/>
  <c r="C34" i="3"/>
  <c r="C35" i="3"/>
  <c r="C36" i="3"/>
  <c r="C25" i="3"/>
  <c r="B26" i="3"/>
  <c r="B27" i="3"/>
  <c r="B28" i="3"/>
  <c r="B29" i="3"/>
  <c r="B30" i="3"/>
  <c r="B31" i="3"/>
  <c r="B32" i="3"/>
  <c r="B33" i="3"/>
  <c r="B34" i="3"/>
  <c r="B35" i="3"/>
  <c r="B36" i="3"/>
  <c r="B25" i="3"/>
  <c r="A26" i="3"/>
  <c r="A27" i="3"/>
  <c r="A28" i="3"/>
  <c r="A29" i="3"/>
  <c r="A30" i="3"/>
  <c r="A31" i="3"/>
  <c r="A32" i="3"/>
  <c r="A33" i="3"/>
  <c r="A34" i="3"/>
  <c r="A35" i="3"/>
  <c r="A36" i="3"/>
  <c r="A25" i="3"/>
  <c r="U11" i="3"/>
  <c r="Z11" i="3"/>
  <c r="U12" i="3"/>
  <c r="Z12" i="3"/>
  <c r="U13" i="3"/>
  <c r="Z13" i="3"/>
  <c r="U14" i="3"/>
  <c r="Z14" i="3"/>
  <c r="U15" i="3"/>
  <c r="Z15" i="3"/>
  <c r="U16" i="3"/>
  <c r="Z16" i="3"/>
  <c r="U17" i="3"/>
  <c r="Z17" i="3"/>
  <c r="U18" i="3"/>
  <c r="Z18" i="3"/>
  <c r="U19" i="3"/>
  <c r="Z19" i="3"/>
  <c r="U20" i="3"/>
  <c r="Z20" i="3"/>
  <c r="U21" i="3"/>
  <c r="Z21" i="3"/>
  <c r="U10" i="3"/>
  <c r="Z10" i="3"/>
  <c r="S11" i="3"/>
  <c r="Y11" i="3"/>
  <c r="S12" i="3"/>
  <c r="Y12" i="3"/>
  <c r="S13" i="3"/>
  <c r="Y13" i="3"/>
  <c r="S14" i="3"/>
  <c r="Y14" i="3"/>
  <c r="S15" i="3"/>
  <c r="Y15" i="3"/>
  <c r="S16" i="3"/>
  <c r="Y16" i="3"/>
  <c r="S17" i="3"/>
  <c r="Y17" i="3"/>
  <c r="S18" i="3"/>
  <c r="Y18" i="3"/>
  <c r="S19" i="3"/>
  <c r="Y19" i="3"/>
  <c r="S20" i="3"/>
  <c r="Y20" i="3"/>
  <c r="S21" i="3"/>
  <c r="Y21" i="3"/>
  <c r="S10" i="3"/>
  <c r="Y10" i="3"/>
  <c r="X11" i="3"/>
  <c r="X12" i="3"/>
  <c r="X13" i="3"/>
  <c r="X14" i="3"/>
  <c r="X15" i="3"/>
  <c r="X16" i="3"/>
  <c r="X17" i="3"/>
  <c r="X18" i="3"/>
  <c r="X19" i="3"/>
  <c r="X20" i="3"/>
  <c r="X21" i="3"/>
  <c r="X10" i="3"/>
  <c r="P11" i="3"/>
  <c r="P12" i="3"/>
  <c r="P13" i="3"/>
  <c r="P14" i="3"/>
  <c r="P15" i="3"/>
  <c r="P16" i="3"/>
  <c r="P17" i="3"/>
  <c r="P18" i="3"/>
  <c r="P19" i="3"/>
  <c r="P20" i="3"/>
  <c r="P21" i="3"/>
  <c r="P10" i="3"/>
  <c r="A10" i="3"/>
  <c r="A11" i="3"/>
  <c r="A12" i="3"/>
  <c r="A13" i="3"/>
  <c r="A14" i="3"/>
  <c r="A15" i="3"/>
  <c r="A16" i="3"/>
  <c r="A17" i="3"/>
  <c r="A18" i="3"/>
  <c r="A19" i="3"/>
  <c r="A20" i="3"/>
  <c r="A21" i="3"/>
  <c r="D10" i="3"/>
  <c r="D11" i="3"/>
  <c r="D12" i="3"/>
  <c r="D13" i="3"/>
  <c r="D14" i="3"/>
  <c r="D15" i="3"/>
  <c r="D16" i="3"/>
  <c r="D17" i="3"/>
  <c r="D18" i="3"/>
  <c r="D19" i="3"/>
  <c r="D20" i="3"/>
  <c r="D21" i="3"/>
  <c r="G21" i="3"/>
  <c r="G20" i="3"/>
  <c r="G19" i="3"/>
  <c r="G18" i="3"/>
  <c r="G17" i="3"/>
  <c r="G16" i="3"/>
  <c r="G15" i="3"/>
  <c r="G14" i="3"/>
  <c r="G13" i="3"/>
  <c r="G12" i="3"/>
  <c r="G11" i="3"/>
  <c r="G10" i="3"/>
  <c r="E5" i="4"/>
  <c r="F16" i="4"/>
  <c r="F15" i="4"/>
  <c r="F14" i="4"/>
  <c r="F13" i="4"/>
  <c r="F12" i="4"/>
  <c r="F11" i="4"/>
  <c r="F10" i="4"/>
  <c r="F9" i="4"/>
  <c r="F8" i="4"/>
  <c r="F7" i="4"/>
  <c r="F6" i="4"/>
  <c r="E16" i="4"/>
  <c r="E15" i="4"/>
  <c r="E14" i="4"/>
  <c r="E13" i="4"/>
  <c r="E12" i="4"/>
  <c r="E11" i="4"/>
  <c r="E10" i="4"/>
  <c r="E9" i="4"/>
  <c r="E8" i="4"/>
  <c r="E7" i="4"/>
  <c r="E6" i="4"/>
  <c r="O50" i="2"/>
  <c r="N50" i="2"/>
  <c r="M50" i="2"/>
  <c r="O49" i="2"/>
  <c r="N49" i="2"/>
  <c r="M49" i="2"/>
  <c r="M39" i="2"/>
  <c r="M40" i="2"/>
  <c r="M41" i="2"/>
  <c r="M42" i="2"/>
  <c r="M43" i="2"/>
  <c r="M44" i="2"/>
  <c r="M45" i="2"/>
  <c r="M46" i="2"/>
  <c r="M47" i="2"/>
  <c r="M48" i="2"/>
  <c r="N48" i="2"/>
  <c r="N47" i="2"/>
  <c r="O48" i="2"/>
  <c r="O47" i="2"/>
  <c r="O46" i="2"/>
  <c r="O45" i="2"/>
  <c r="O44" i="2"/>
  <c r="O43" i="2"/>
  <c r="O42" i="2"/>
  <c r="O41" i="2"/>
  <c r="O40" i="2"/>
  <c r="O39" i="2"/>
  <c r="N46" i="2"/>
  <c r="N45" i="2"/>
  <c r="N44" i="2"/>
  <c r="N43" i="2"/>
  <c r="N42" i="2"/>
  <c r="N41" i="2"/>
  <c r="N40" i="2"/>
  <c r="N39" i="2"/>
  <c r="J14" i="2"/>
  <c r="J13" i="2"/>
  <c r="J12" i="2"/>
  <c r="J11" i="2"/>
  <c r="J10" i="2"/>
  <c r="J9" i="2"/>
  <c r="J8" i="2"/>
  <c r="J7" i="2"/>
  <c r="J6" i="2"/>
  <c r="J5" i="2"/>
  <c r="J4" i="2"/>
  <c r="J3" i="2"/>
  <c r="I14" i="2"/>
  <c r="I13" i="2"/>
  <c r="I12" i="2"/>
  <c r="I11" i="2"/>
  <c r="I10" i="2"/>
  <c r="I9" i="2"/>
  <c r="I8" i="2"/>
  <c r="I7" i="2"/>
  <c r="I6" i="2"/>
  <c r="I5" i="2"/>
  <c r="I4" i="2"/>
  <c r="I3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<sst xmlns="http://schemas.openxmlformats.org/spreadsheetml/2006/main" count="147" uniqueCount="64">
  <si>
    <t>Threads</t>
  </si>
  <si>
    <t>Time</t>
  </si>
  <si>
    <t>(500 Nodes)</t>
  </si>
  <si>
    <t>(1000 Nodes)</t>
  </si>
  <si>
    <t>(3000 Nodes)</t>
  </si>
  <si>
    <t>OpenMP (7 Threads)</t>
  </si>
  <si>
    <t>Nodes</t>
  </si>
  <si>
    <t>OpenMPI Naive (7 Processes)</t>
  </si>
  <si>
    <t>Processes</t>
  </si>
  <si>
    <t>OpenMPI Naive(750 nodes)</t>
  </si>
  <si>
    <t>OpenMPI Naive(1500 nodes)</t>
  </si>
  <si>
    <t>OpenMPI Naive(3000 nodes)</t>
  </si>
  <si>
    <t>OpenMPI Complex (750 nodes)</t>
  </si>
  <si>
    <t>OpenMPI Complex (3000 nodes)</t>
  </si>
  <si>
    <t>OpenMPI Complex (7 Processes)</t>
  </si>
  <si>
    <t>OpenMP (2 Threads)</t>
  </si>
  <si>
    <t>OpenMP (5 Threads)</t>
  </si>
  <si>
    <t>NODES</t>
  </si>
  <si>
    <t>omp</t>
  </si>
  <si>
    <t>1 thread</t>
  </si>
  <si>
    <t>MPI naïve 3000</t>
  </si>
  <si>
    <t>Processor</t>
  </si>
  <si>
    <t>Speedup</t>
  </si>
  <si>
    <t>Strong study</t>
  </si>
  <si>
    <t>naïve</t>
  </si>
  <si>
    <t>complex</t>
  </si>
  <si>
    <t>MPI complex 3000</t>
  </si>
  <si>
    <t>omp (3000 Nodes)</t>
  </si>
  <si>
    <t xml:space="preserve">Serial </t>
  </si>
  <si>
    <t>OMP</t>
  </si>
  <si>
    <t>MPI-naïve</t>
  </si>
  <si>
    <t>MPI-Complex</t>
  </si>
  <si>
    <t>Serial</t>
  </si>
  <si>
    <t>Floyd-Warshal</t>
  </si>
  <si>
    <t>Time( Seconds)</t>
  </si>
  <si>
    <t>Threads/Processes</t>
  </si>
  <si>
    <t>3000 Nodes</t>
  </si>
  <si>
    <t>1 (Serial Version)</t>
  </si>
  <si>
    <t>Floyd-Warshal OMP (FW OMP)</t>
  </si>
  <si>
    <t>SqaureSum OMP (SS OMP)</t>
  </si>
  <si>
    <t>SqaureSum MPI (SS MPI)</t>
  </si>
  <si>
    <t>(SS OMP) / (FW OMP)</t>
  </si>
  <si>
    <t>(SS MPI) / (FW OMP)</t>
  </si>
  <si>
    <t>Difference</t>
  </si>
  <si>
    <t>500 Nodes</t>
  </si>
  <si>
    <t>1000 Nodes</t>
  </si>
  <si>
    <t>Time(ms)</t>
  </si>
  <si>
    <t>Time (us)</t>
  </si>
  <si>
    <t>Time(log(ms))</t>
  </si>
  <si>
    <t>Time(us)</t>
  </si>
  <si>
    <t>SS OMP (7 Threads)</t>
  </si>
  <si>
    <t>SS MPI (7 Processes)</t>
  </si>
  <si>
    <t>FW OMP (7 Threads)</t>
  </si>
  <si>
    <t>FW OMP (2 Threads)</t>
  </si>
  <si>
    <t>FW OMP</t>
  </si>
  <si>
    <t>SS OMP</t>
  </si>
  <si>
    <t>SS MPI</t>
  </si>
  <si>
    <t>Time ( LOG2(ms) )</t>
  </si>
  <si>
    <t>FW OMP (Time in millisecond)</t>
  </si>
  <si>
    <t>Log2(s)</t>
  </si>
  <si>
    <t>Seedups</t>
  </si>
  <si>
    <t>fw-omp</t>
  </si>
  <si>
    <t>FW-omp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</si>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</sst>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i/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DF6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CF8FE"/>
        <bgColor indexed="64"/>
      </patternFill>
    </fill>
  </fills>
  <borders count="1">
    <border>
      <left/>
      <right/>
      <top/>
      <bottom/>
      <diagonal/>
    </border>
  </borders>
  <cellStyleXfs count="5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11" fontId="0" fillId="0" borderId="0" xfId="0" applyNumberFormat="1"/>
    <xf numFmtId="0" fontId="7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6" fillId="5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</cellXfs>
  <cellStyles count="5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Timing (3000 nodes)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Sheet1!$P$43:$P$53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Sheet1!$S$42:$S$52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Sheet1!$R$42:$R$52</c:f>
              <c:numCache>
                <c:formatCode>General</c:formatCode>
                <c:ptCount val="11"/>
                <c:pt idx="0">
                  <c:v>848.761</c:v>
                </c:pt>
                <c:pt idx="1">
                  <c:v>600.116</c:v>
                </c:pt>
                <c:pt idx="2">
                  <c:v>550.182</c:v>
                </c:pt>
                <c:pt idx="3">
                  <c:v>814.979</c:v>
                </c:pt>
                <c:pt idx="4">
                  <c:v>798.77</c:v>
                </c:pt>
                <c:pt idx="5">
                  <c:v>804.846</c:v>
                </c:pt>
                <c:pt idx="6">
                  <c:v>743.672</c:v>
                </c:pt>
                <c:pt idx="7">
                  <c:v>591.6369999999999</c:v>
                </c:pt>
                <c:pt idx="8">
                  <c:v>590.732</c:v>
                </c:pt>
                <c:pt idx="9">
                  <c:v>587.37</c:v>
                </c:pt>
                <c:pt idx="10">
                  <c:v>193.601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Sheet1!$S$57:$S$67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xVal>
          <c:y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yVal>
          <c:smooth val="0"/>
        </c:ser>
        <c:ser>
          <c:idx val="3"/>
          <c:order val="3"/>
          <c:tx>
            <c:v>Floyd Warshall (OMP)</c:v>
          </c:tx>
          <c:marker>
            <c:symbol val="none"/>
          </c:marker>
          <c:xVal>
            <c:numRef>
              <c:f>Sheet1!$P$58:$P$69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Sheet1!$O$58:$O$69</c:f>
              <c:numCache>
                <c:formatCode>General</c:formatCode>
                <c:ptCount val="12"/>
                <c:pt idx="0">
                  <c:v>93.042</c:v>
                </c:pt>
                <c:pt idx="1">
                  <c:v>46.4869</c:v>
                </c:pt>
                <c:pt idx="2">
                  <c:v>31.5419</c:v>
                </c:pt>
                <c:pt idx="3">
                  <c:v>23.744</c:v>
                </c:pt>
                <c:pt idx="4">
                  <c:v>19.8699</c:v>
                </c:pt>
                <c:pt idx="5">
                  <c:v>19.5192</c:v>
                </c:pt>
                <c:pt idx="6">
                  <c:v>19.5692</c:v>
                </c:pt>
                <c:pt idx="7">
                  <c:v>19.6785</c:v>
                </c:pt>
                <c:pt idx="8">
                  <c:v>25.979</c:v>
                </c:pt>
                <c:pt idx="9">
                  <c:v>23.9206</c:v>
                </c:pt>
                <c:pt idx="10">
                  <c:v>23.7227</c:v>
                </c:pt>
                <c:pt idx="11">
                  <c:v>23.7234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819976"/>
        <c:axId val="1885825496"/>
      </c:scatterChart>
      <c:valAx>
        <c:axId val="1885819976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825496"/>
        <c:crosses val="autoZero"/>
        <c:crossBetween val="midCat"/>
        <c:majorUnit val="2.0"/>
      </c:valAx>
      <c:valAx>
        <c:axId val="1885825496"/>
        <c:scaling>
          <c:logBase val="10.0"/>
          <c:orientation val="minMax"/>
          <c:min val="1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819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2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Sheet3!$R$10:$R$21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806888"/>
        <c:axId val="1885895784"/>
      </c:lineChart>
      <c:catAx>
        <c:axId val="188580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895784"/>
        <c:crosses val="autoZero"/>
        <c:auto val="1"/>
        <c:lblAlgn val="ctr"/>
        <c:lblOffset val="100"/>
        <c:noMultiLvlLbl val="0"/>
      </c:catAx>
      <c:valAx>
        <c:axId val="188589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 Seconds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80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Floyd-Warshal</a:t>
            </a:r>
            <a:r>
              <a:rPr lang="en-US" baseline="0"/>
              <a:t> OMP vs Serial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Serial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Sheet3!$L$10:$L$21</c:f>
              <c:numCache>
                <c:formatCode>0.00E+00</c:formatCode>
                <c:ptCount val="12"/>
                <c:pt idx="0" formatCode="General">
                  <c:v>200000.0</c:v>
                </c:pt>
                <c:pt idx="1">
                  <c:v>1.06E6</c:v>
                </c:pt>
                <c:pt idx="2">
                  <c:v>3.17E6</c:v>
                </c:pt>
                <c:pt idx="3">
                  <c:v>7.06E6</c:v>
                </c:pt>
                <c:pt idx="4">
                  <c:v>1.3E7</c:v>
                </c:pt>
                <c:pt idx="5">
                  <c:v>2.283E7</c:v>
                </c:pt>
                <c:pt idx="6">
                  <c:v>3.653E7</c:v>
                </c:pt>
                <c:pt idx="7">
                  <c:v>5.141E7</c:v>
                </c:pt>
                <c:pt idx="8">
                  <c:v>8.511E7</c:v>
                </c:pt>
                <c:pt idx="9">
                  <c:v>9.733E7</c:v>
                </c:pt>
                <c:pt idx="10">
                  <c:v>1.4482E8</c:v>
                </c:pt>
                <c:pt idx="11">
                  <c:v>1.6452E8</c:v>
                </c:pt>
              </c:numCache>
            </c:numRef>
          </c:val>
          <c:smooth val="0"/>
        </c:ser>
        <c:ser>
          <c:idx val="1"/>
          <c:order val="1"/>
          <c:tx>
            <c:v>7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ser>
          <c:idx val="2"/>
          <c:order val="2"/>
          <c:tx>
            <c:v>2 Threads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Sheet3!$Q$10:$Q$21</c:f>
              <c:numCache>
                <c:formatCode>General</c:formatCode>
                <c:ptCount val="12"/>
                <c:pt idx="0">
                  <c:v>109492.0</c:v>
                </c:pt>
                <c:pt idx="1">
                  <c:v>600252.0</c:v>
                </c:pt>
                <c:pt idx="2" formatCode="0.00E+00">
                  <c:v>1.63254E6</c:v>
                </c:pt>
                <c:pt idx="3" formatCode="0.00E+00">
                  <c:v>3.71435E6</c:v>
                </c:pt>
                <c:pt idx="4" formatCode="0.00E+00">
                  <c:v>7.16933E6</c:v>
                </c:pt>
                <c:pt idx="5" formatCode="0.00E+00">
                  <c:v>1.37744E7</c:v>
                </c:pt>
                <c:pt idx="6" formatCode="0.00E+00">
                  <c:v>2.41049E7</c:v>
                </c:pt>
                <c:pt idx="7" formatCode="0.00E+00">
                  <c:v>2.87276E7</c:v>
                </c:pt>
                <c:pt idx="8" formatCode="0.00E+00">
                  <c:v>4.14226E7</c:v>
                </c:pt>
                <c:pt idx="9" formatCode="0.00E+00">
                  <c:v>5.13324E7</c:v>
                </c:pt>
                <c:pt idx="10" formatCode="0.00E+00">
                  <c:v>7.91247E7</c:v>
                </c:pt>
                <c:pt idx="11" formatCode="0.00E+00">
                  <c:v>9.28684E7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921688"/>
        <c:axId val="1886062296"/>
      </c:lineChart>
      <c:catAx>
        <c:axId val="188592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6062296"/>
        <c:crosses val="autoZero"/>
        <c:auto val="1"/>
        <c:lblAlgn val="ctr"/>
        <c:lblOffset val="100"/>
        <c:noMultiLvlLbl val="0"/>
      </c:catAx>
      <c:valAx>
        <c:axId val="1886062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</a:t>
                </a:r>
                <a:r>
                  <a:rPr lang="en-US" sz="1400" baseline="0"/>
                  <a:t> Spent on Computation (ms)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921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02532320087896"/>
          <c:y val="0.14370546147485"/>
          <c:w val="0.132351400842337"/>
          <c:h val="0.16208679394527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</a:t>
            </a:r>
            <a:r>
              <a:rPr lang="en-US" baseline="0"/>
              <a:t> OMP Time Performance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Sheet3!$B$8</c:f>
              <c:strCache>
                <c:ptCount val="1"/>
                <c:pt idx="0">
                  <c:v>500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Sheet3!$A$10:$A$21</c:f>
              <c:numCache>
                <c:formatCode>General</c:formatCode>
                <c:ptCount val="12"/>
                <c:pt idx="0">
                  <c:v>8.710930383079816</c:v>
                </c:pt>
                <c:pt idx="1">
                  <c:v>7.725161726676421</c:v>
                </c:pt>
                <c:pt idx="2">
                  <c:v>7.195987298028508</c:v>
                </c:pt>
                <c:pt idx="3">
                  <c:v>6.772070392176643</c:v>
                </c:pt>
                <c:pt idx="4">
                  <c:v>6.535524229773216</c:v>
                </c:pt>
                <c:pt idx="5">
                  <c:v>6.35697129097458</c:v>
                </c:pt>
                <c:pt idx="6">
                  <c:v>6.19941715171615</c:v>
                </c:pt>
                <c:pt idx="7">
                  <c:v>6.141473664529821</c:v>
                </c:pt>
                <c:pt idx="8">
                  <c:v>6.952193763565091</c:v>
                </c:pt>
                <c:pt idx="9">
                  <c:v>6.777261891564584</c:v>
                </c:pt>
                <c:pt idx="10">
                  <c:v>6.77135740899056</c:v>
                </c:pt>
                <c:pt idx="11">
                  <c:v>6.723176267627523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Sheet3!$E$8</c:f>
              <c:strCache>
                <c:ptCount val="1"/>
                <c:pt idx="0">
                  <c:v>1000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Sheet3!$D$10:$D$21</c:f>
              <c:numCache>
                <c:formatCode>General</c:formatCode>
                <c:ptCount val="12"/>
                <c:pt idx="0">
                  <c:v>11.89658595079915</c:v>
                </c:pt>
                <c:pt idx="1">
                  <c:v>10.76708368462604</c:v>
                </c:pt>
                <c:pt idx="2">
                  <c:v>10.21182747138189</c:v>
                </c:pt>
                <c:pt idx="3">
                  <c:v>9.709526722603483</c:v>
                </c:pt>
                <c:pt idx="4">
                  <c:v>9.384542021773617</c:v>
                </c:pt>
                <c:pt idx="5">
                  <c:v>9.180856480277841</c:v>
                </c:pt>
                <c:pt idx="6">
                  <c:v>9.123283374638841</c:v>
                </c:pt>
                <c:pt idx="7">
                  <c:v>8.992759934973804</c:v>
                </c:pt>
                <c:pt idx="8">
                  <c:v>9.9130434748723</c:v>
                </c:pt>
                <c:pt idx="9">
                  <c:v>9.985955754607507</c:v>
                </c:pt>
                <c:pt idx="10">
                  <c:v>9.897601961767126</c:v>
                </c:pt>
                <c:pt idx="11">
                  <c:v>9.531032442069381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Sheet3!$H$8</c:f>
              <c:strCache>
                <c:ptCount val="1"/>
                <c:pt idx="0">
                  <c:v>3000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Sheet3!$G$10:$G$21</c:f>
              <c:numCache>
                <c:formatCode>General</c:formatCode>
                <c:ptCount val="12"/>
                <c:pt idx="0">
                  <c:v>16.50559448838841</c:v>
                </c:pt>
                <c:pt idx="1">
                  <c:v>15.50453660184117</c:v>
                </c:pt>
                <c:pt idx="2">
                  <c:v>14.94498194640004</c:v>
                </c:pt>
                <c:pt idx="3">
                  <c:v>14.5352753766208</c:v>
                </c:pt>
                <c:pt idx="4">
                  <c:v>14.2782969914492</c:v>
                </c:pt>
                <c:pt idx="5">
                  <c:v>14.25260630439266</c:v>
                </c:pt>
                <c:pt idx="6">
                  <c:v>14.25629715852777</c:v>
                </c:pt>
                <c:pt idx="7">
                  <c:v>14.26433263452352</c:v>
                </c:pt>
                <c:pt idx="8">
                  <c:v>14.66505827827954</c:v>
                </c:pt>
                <c:pt idx="9">
                  <c:v>14.54596595663431</c:v>
                </c:pt>
                <c:pt idx="10">
                  <c:v>14.5339805991691</c:v>
                </c:pt>
                <c:pt idx="11">
                  <c:v>14.53402316901271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058248"/>
        <c:axId val="1877062248"/>
      </c:lineChart>
      <c:catAx>
        <c:axId val="18770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7062248"/>
        <c:crosses val="autoZero"/>
        <c:auto val="1"/>
        <c:lblAlgn val="ctr"/>
        <c:lblOffset val="100"/>
        <c:noMultiLvlLbl val="0"/>
      </c:catAx>
      <c:valAx>
        <c:axId val="1877062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</a:t>
                </a:r>
                <a:r>
                  <a:rPr lang="en-US" sz="1400" baseline="0"/>
                  <a:t> </a:t>
                </a:r>
                <a:r>
                  <a:rPr lang="en-US" sz="1400"/>
                  <a:t>LOG2(ms)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70582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6410072028668"/>
          <c:y val="0.0289878361478107"/>
          <c:w val="0.171635685950215"/>
          <c:h val="0.13796365516422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</a:t>
            </a:r>
            <a:r>
              <a:rPr lang="en-US" baseline="0"/>
              <a:t> OMP vs SS OMP vs SS MPI</a:t>
            </a:r>
          </a:p>
          <a:p>
            <a:pPr>
              <a:defRPr/>
            </a:pPr>
            <a:r>
              <a:rPr lang="en-US" baseline="0"/>
              <a:t>(7 Threads/Processes)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Sheet3!$M$10:$M$21</c:f>
              <c:numCache>
                <c:formatCode>0.00</c:formatCode>
                <c:ptCount val="12"/>
                <c:pt idx="0">
                  <c:v>0.050003</c:v>
                </c:pt>
                <c:pt idx="1">
                  <c:v>0.20603</c:v>
                </c:pt>
                <c:pt idx="2">
                  <c:v>0.5229</c:v>
                </c:pt>
                <c:pt idx="3">
                  <c:v>1.1872</c:v>
                </c:pt>
                <c:pt idx="4">
                  <c:v>2.54454</c:v>
                </c:pt>
                <c:pt idx="5">
                  <c:v>4.72506</c:v>
                </c:pt>
                <c:pt idx="6">
                  <c:v>8.25255</c:v>
                </c:pt>
                <c:pt idx="7">
                  <c:v>11.3538</c:v>
                </c:pt>
                <c:pt idx="8">
                  <c:v>15.9946</c:v>
                </c:pt>
                <c:pt idx="9">
                  <c:v>21.5132</c:v>
                </c:pt>
                <c:pt idx="10">
                  <c:v>28.2679</c:v>
                </c:pt>
                <c:pt idx="11">
                  <c:v>36.4578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Sheet3!$S$10:$S$21</c:f>
              <c:numCache>
                <c:formatCode>General</c:formatCode>
                <c:ptCount val="12"/>
                <c:pt idx="0">
                  <c:v>1788.28</c:v>
                </c:pt>
                <c:pt idx="1">
                  <c:v>2824.11</c:v>
                </c:pt>
                <c:pt idx="2">
                  <c:v>15548.1</c:v>
                </c:pt>
                <c:pt idx="3">
                  <c:v>22900.7</c:v>
                </c:pt>
                <c:pt idx="4">
                  <c:v>46275.6</c:v>
                </c:pt>
                <c:pt idx="5">
                  <c:v>72423.3</c:v>
                </c:pt>
                <c:pt idx="6">
                  <c:v>120127.0</c:v>
                </c:pt>
                <c:pt idx="7">
                  <c:v>95634.5</c:v>
                </c:pt>
                <c:pt idx="8">
                  <c:v>150378.0</c:v>
                </c:pt>
                <c:pt idx="9">
                  <c:v>207447.0</c:v>
                </c:pt>
                <c:pt idx="10">
                  <c:v>293656.0</c:v>
                </c:pt>
                <c:pt idx="11">
                  <c:v>401771.0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Sheet3!$U$10:$U$21</c:f>
              <c:numCache>
                <c:formatCode>General</c:formatCode>
                <c:ptCount val="12"/>
                <c:pt idx="0">
                  <c:v>47.7469</c:v>
                </c:pt>
                <c:pt idx="1">
                  <c:v>253.553</c:v>
                </c:pt>
                <c:pt idx="2">
                  <c:v>40679.9</c:v>
                </c:pt>
                <c:pt idx="3">
                  <c:v>42789.0</c:v>
                </c:pt>
                <c:pt idx="4">
                  <c:v>52009.7</c:v>
                </c:pt>
                <c:pt idx="5">
                  <c:v>126714.0</c:v>
                </c:pt>
                <c:pt idx="6">
                  <c:v>167663.0</c:v>
                </c:pt>
                <c:pt idx="7">
                  <c:v>220532.0</c:v>
                </c:pt>
                <c:pt idx="8">
                  <c:v>227521.0</c:v>
                </c:pt>
                <c:pt idx="9">
                  <c:v>367622.0</c:v>
                </c:pt>
                <c:pt idx="10">
                  <c:v>417321.0</c:v>
                </c:pt>
                <c:pt idx="11">
                  <c:v>474136.0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66712"/>
        <c:axId val="1855987720"/>
      </c:lineChart>
      <c:catAx>
        <c:axId val="183546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</a:t>
                </a:r>
                <a:r>
                  <a:rPr lang="en-US" sz="1400" baseline="0"/>
                  <a:t>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5987720"/>
        <c:crosses val="autoZero"/>
        <c:auto val="1"/>
        <c:lblAlgn val="ctr"/>
        <c:lblOffset val="100"/>
        <c:noMultiLvlLbl val="0"/>
      </c:catAx>
      <c:valAx>
        <c:axId val="1855987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835466712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FW OMP vs SS OMP vs SS MPI</a:t>
            </a:r>
          </a:p>
          <a:p>
            <a:pPr>
              <a:defRPr/>
            </a:pPr>
            <a:r>
              <a:rPr lang="en-US"/>
              <a:t>(7</a:t>
            </a:r>
            <a:r>
              <a:rPr lang="en-US" baseline="0"/>
              <a:t> Threads/Processes)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Sheet3!$X$10:$X$21</c:f>
              <c:numCache>
                <c:formatCode>General</c:formatCode>
                <c:ptCount val="12"/>
                <c:pt idx="0">
                  <c:v>-4.321841535781656</c:v>
                </c:pt>
                <c:pt idx="1">
                  <c:v>-2.279073671556469</c:v>
                </c:pt>
                <c:pt idx="2">
                  <c:v>-0.935393024702608</c:v>
                </c:pt>
                <c:pt idx="3">
                  <c:v>0.247562997071354</c:v>
                </c:pt>
                <c:pt idx="4">
                  <c:v>1.347404870563707</c:v>
                </c:pt>
                <c:pt idx="5">
                  <c:v>2.240332649154421</c:v>
                </c:pt>
                <c:pt idx="6">
                  <c:v>3.044839974378865</c:v>
                </c:pt>
                <c:pt idx="7">
                  <c:v>3.505103328406034</c:v>
                </c:pt>
                <c:pt idx="8">
                  <c:v>3.999513008239217</c:v>
                </c:pt>
                <c:pt idx="9">
                  <c:v>4.427150230562417</c:v>
                </c:pt>
                <c:pt idx="10">
                  <c:v>4.821092805360356</c:v>
                </c:pt>
                <c:pt idx="11">
                  <c:v>5.188155601276714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Sheet3!$Y$10:$Y$21</c:f>
              <c:numCache>
                <c:formatCode>General</c:formatCode>
                <c:ptCount val="12"/>
                <c:pt idx="0">
                  <c:v>10.80435692889316</c:v>
                </c:pt>
                <c:pt idx="1">
                  <c:v>11.46358056780511</c:v>
                </c:pt>
                <c:pt idx="2">
                  <c:v>13.92445067128441</c:v>
                </c:pt>
                <c:pt idx="3">
                  <c:v>14.48310407704608</c:v>
                </c:pt>
                <c:pt idx="4">
                  <c:v>15.49796407545649</c:v>
                </c:pt>
                <c:pt idx="5">
                  <c:v>16.14416629490492</c:v>
                </c:pt>
                <c:pt idx="6">
                  <c:v>16.8742009251325</c:v>
                </c:pt>
                <c:pt idx="7">
                  <c:v>16.54524354168923</c:v>
                </c:pt>
                <c:pt idx="8">
                  <c:v>17.19823399349702</c:v>
                </c:pt>
                <c:pt idx="9">
                  <c:v>17.66238326822667</c:v>
                </c:pt>
                <c:pt idx="10">
                  <c:v>18.16376758981962</c:v>
                </c:pt>
                <c:pt idx="11">
                  <c:v>18.61601390793037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Sheet3!$W$10:$W$21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Sheet3!$Z$10:$Z$21</c:f>
              <c:numCache>
                <c:formatCode>General</c:formatCode>
                <c:ptCount val="12"/>
                <c:pt idx="0">
                  <c:v>5.577335163118284</c:v>
                </c:pt>
                <c:pt idx="1">
                  <c:v>7.986143534025527</c:v>
                </c:pt>
                <c:pt idx="2">
                  <c:v>15.31202851229252</c:v>
                </c:pt>
                <c:pt idx="3">
                  <c:v>15.38495234241132</c:v>
                </c:pt>
                <c:pt idx="4">
                  <c:v>15.66649309581926</c:v>
                </c:pt>
                <c:pt idx="5">
                  <c:v>16.95121640392546</c:v>
                </c:pt>
                <c:pt idx="6">
                  <c:v>17.35520482341052</c:v>
                </c:pt>
                <c:pt idx="7">
                  <c:v>17.75062848573753</c:v>
                </c:pt>
                <c:pt idx="8">
                  <c:v>17.79564018545206</c:v>
                </c:pt>
                <c:pt idx="9">
                  <c:v>18.4878635804032</c:v>
                </c:pt>
                <c:pt idx="10">
                  <c:v>18.67079799468722</c:v>
                </c:pt>
                <c:pt idx="11">
                  <c:v>18.85494141200586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616584"/>
        <c:axId val="1877438168"/>
      </c:lineChart>
      <c:catAx>
        <c:axId val="187761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7438168"/>
        <c:crosses val="autoZero"/>
        <c:auto val="1"/>
        <c:lblAlgn val="ctr"/>
        <c:lblOffset val="100"/>
        <c:noMultiLvlLbl val="0"/>
      </c:catAx>
      <c:valAx>
        <c:axId val="187743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Spent on Computation (LOG2(ms))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7616584"/>
        <c:crosses val="autoZero"/>
        <c:crossBetween val="between"/>
      </c:valAx>
    </c:plotArea>
    <c:legend>
      <c:legendPos val="r"/>
      <c:layout/>
      <c:overlay val="0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FW OMP Time Performance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Sheet3!$A$24</c:f>
              <c:strCache>
                <c:ptCount val="1"/>
                <c:pt idx="0">
                  <c:v>500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Sheet3!$A$25:$A$36</c:f>
              <c:numCache>
                <c:formatCode>General</c:formatCode>
                <c:ptCount val="12"/>
                <c:pt idx="0">
                  <c:v>419.036</c:v>
                </c:pt>
                <c:pt idx="1">
                  <c:v>211.595</c:v>
                </c:pt>
                <c:pt idx="2">
                  <c:v>146.625</c:v>
                </c:pt>
                <c:pt idx="3">
                  <c:v>109.294</c:v>
                </c:pt>
                <c:pt idx="4">
                  <c:v>92.766</c:v>
                </c:pt>
                <c:pt idx="5">
                  <c:v>81.967</c:v>
                </c:pt>
                <c:pt idx="6">
                  <c:v>73.487</c:v>
                </c:pt>
                <c:pt idx="7">
                  <c:v>70.594</c:v>
                </c:pt>
                <c:pt idx="8">
                  <c:v>123.828</c:v>
                </c:pt>
                <c:pt idx="9">
                  <c:v>109.688</c:v>
                </c:pt>
                <c:pt idx="10">
                  <c:v>109.24</c:v>
                </c:pt>
                <c:pt idx="11">
                  <c:v>105.652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Sheet3!$B$24</c:f>
              <c:strCache>
                <c:ptCount val="1"/>
                <c:pt idx="0">
                  <c:v>1000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Sheet3!$B$25:$B$36</c:f>
              <c:numCache>
                <c:formatCode>0.00E+00</c:formatCode>
                <c:ptCount val="12"/>
                <c:pt idx="0">
                  <c:v>3812.67</c:v>
                </c:pt>
                <c:pt idx="1">
                  <c:v>1742.67</c:v>
                </c:pt>
                <c:pt idx="2">
                  <c:v>1185.95</c:v>
                </c:pt>
                <c:pt idx="3">
                  <c:v>837.2569999999999</c:v>
                </c:pt>
                <c:pt idx="4">
                  <c:v>668.388</c:v>
                </c:pt>
                <c:pt idx="5">
                  <c:v>580.381</c:v>
                </c:pt>
                <c:pt idx="6">
                  <c:v>557.676</c:v>
                </c:pt>
                <c:pt idx="7">
                  <c:v>509.437</c:v>
                </c:pt>
                <c:pt idx="8">
                  <c:v>964.103</c:v>
                </c:pt>
                <c:pt idx="9">
                  <c:v>1014.08</c:v>
                </c:pt>
                <c:pt idx="10">
                  <c:v>953.8390000000001</c:v>
                </c:pt>
                <c:pt idx="11">
                  <c:v>739.821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Sheet3!$C$24</c:f>
              <c:strCache>
                <c:ptCount val="1"/>
                <c:pt idx="0">
                  <c:v>3000 Nodes</c:v>
                </c:pt>
              </c:strCache>
            </c:strRef>
          </c:tx>
          <c:marker>
            <c:symbol val="none"/>
          </c:marker>
          <c:cat>
            <c:numRef>
              <c:f>Sheet3!$C$10:$C$21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Sheet3!$C$25:$C$36</c:f>
              <c:numCache>
                <c:formatCode>0.00E+00</c:formatCode>
                <c:ptCount val="12"/>
                <c:pt idx="0">
                  <c:v>93042.0</c:v>
                </c:pt>
                <c:pt idx="1">
                  <c:v>46486.9</c:v>
                </c:pt>
                <c:pt idx="2">
                  <c:v>31541.9</c:v>
                </c:pt>
                <c:pt idx="3">
                  <c:v>23744.0</c:v>
                </c:pt>
                <c:pt idx="4">
                  <c:v>19869.9</c:v>
                </c:pt>
                <c:pt idx="5">
                  <c:v>19519.2</c:v>
                </c:pt>
                <c:pt idx="6">
                  <c:v>19569.2</c:v>
                </c:pt>
                <c:pt idx="7">
                  <c:v>19678.5</c:v>
                </c:pt>
                <c:pt idx="8">
                  <c:v>25979.0</c:v>
                </c:pt>
                <c:pt idx="9">
                  <c:v>23920.6</c:v>
                </c:pt>
                <c:pt idx="10">
                  <c:v>23722.7</c:v>
                </c:pt>
                <c:pt idx="11">
                  <c:v>23723.4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71016"/>
        <c:axId val="1879518888"/>
      </c:lineChart>
      <c:catAx>
        <c:axId val="188027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9518888"/>
        <c:crosses val="autoZero"/>
        <c:auto val="1"/>
        <c:lblAlgn val="ctr"/>
        <c:lblOffset val="100"/>
        <c:noMultiLvlLbl val="0"/>
      </c:catAx>
      <c:valAx>
        <c:axId val="187951888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Time Spent on Computation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0271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87440180414341"/>
          <c:y val="0.662285610998769"/>
          <c:w val="0.164937910812936"/>
          <c:h val="0.143597540221017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</a:t>
            </a:r>
            <a:r>
              <a:rPr lang="en-US" baseline="0"/>
              <a:t>up Plot (3000 Nodes)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5534040785763"/>
          <c:y val="0.125089179548157"/>
          <c:w val="0.900130102607902"/>
          <c:h val="0.765168762347037"/>
        </c:manualLayout>
      </c:layout>
      <c:lineChart>
        <c:grouping val="standard"/>
        <c:varyColors val="0"/>
        <c:ser>
          <c:idx val="0"/>
          <c:order val="0"/>
          <c:tx>
            <c:strRef>
              <c:f>Sheet4!$E$3</c:f>
              <c:strCache>
                <c:ptCount val="1"/>
                <c:pt idx="0">
                  <c:v>(SS OMP)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Sheet4!$E$6:$E$16</c:f>
              <c:numCache>
                <c:formatCode>General</c:formatCode>
                <c:ptCount val="11"/>
                <c:pt idx="0">
                  <c:v>15.73028100389572</c:v>
                </c:pt>
                <c:pt idx="1">
                  <c:v>18.27099825945806</c:v>
                </c:pt>
                <c:pt idx="2">
                  <c:v>18.91231469002695</c:v>
                </c:pt>
                <c:pt idx="3">
                  <c:v>29.88163000317062</c:v>
                </c:pt>
                <c:pt idx="4">
                  <c:v>28.2203164064101</c:v>
                </c:pt>
                <c:pt idx="5">
                  <c:v>26.07311489483474</c:v>
                </c:pt>
                <c:pt idx="6">
                  <c:v>22.06230149655716</c:v>
                </c:pt>
                <c:pt idx="7">
                  <c:v>16.35905924015551</c:v>
                </c:pt>
                <c:pt idx="8">
                  <c:v>16.10034865346187</c:v>
                </c:pt>
                <c:pt idx="9">
                  <c:v>15.75592154350053</c:v>
                </c:pt>
                <c:pt idx="10">
                  <c:v>6.378933879629396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Sheet4!$F$3</c:f>
              <c:strCache>
                <c:ptCount val="1"/>
                <c:pt idx="0">
                  <c:v>(SS MPI) / (FW OMP)</c:v>
                </c:pt>
              </c:strCache>
            </c:strRef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Sheet4!$F$6:$F$16</c:f>
              <c:numCache>
                <c:formatCode>General</c:formatCode>
                <c:ptCount val="11"/>
                <c:pt idx="0">
                  <c:v>15.5337094966539</c:v>
                </c:pt>
                <c:pt idx="1">
                  <c:v>19.21203224916698</c:v>
                </c:pt>
                <c:pt idx="2">
                  <c:v>24.77177392183289</c:v>
                </c:pt>
                <c:pt idx="3">
                  <c:v>22.50096880205738</c:v>
                </c:pt>
                <c:pt idx="4">
                  <c:v>20.30062707488012</c:v>
                </c:pt>
                <c:pt idx="5">
                  <c:v>12.03575005621078</c:v>
                </c:pt>
                <c:pt idx="6">
                  <c:v>16.71199532484691</c:v>
                </c:pt>
                <c:pt idx="7">
                  <c:v>7.517571884984025</c:v>
                </c:pt>
                <c:pt idx="8">
                  <c:v>8.29310301581064</c:v>
                </c:pt>
                <c:pt idx="9">
                  <c:v>8.048409329460811</c:v>
                </c:pt>
                <c:pt idx="10">
                  <c:v>7.372425537654805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7622696"/>
        <c:axId val="1877628168"/>
      </c:lineChart>
      <c:catAx>
        <c:axId val="1877622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628168"/>
        <c:crosses val="autoZero"/>
        <c:auto val="1"/>
        <c:lblAlgn val="ctr"/>
        <c:lblOffset val="100"/>
        <c:noMultiLvlLbl val="0"/>
      </c:catAx>
      <c:valAx>
        <c:axId val="1877628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622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0151468496605"/>
          <c:y val="0.166815617767129"/>
          <c:w val="0.22703220770873"/>
          <c:h val="0.112352528650942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Logarithmic Speedup Plot (3000 Nodes)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Sheet4!$L$6:$L$16</c:f>
              <c:numCache>
                <c:formatCode>General</c:formatCode>
                <c:ptCount val="11"/>
                <c:pt idx="0">
                  <c:v>1.001057886547243</c:v>
                </c:pt>
                <c:pt idx="1">
                  <c:v>1.560612541988378</c:v>
                </c:pt>
                <c:pt idx="2">
                  <c:v>1.970319111767614</c:v>
                </c:pt>
                <c:pt idx="3">
                  <c:v>2.227297496939211</c:v>
                </c:pt>
                <c:pt idx="4">
                  <c:v>2.252988183995755</c:v>
                </c:pt>
                <c:pt idx="5">
                  <c:v>2.249297329860641</c:v>
                </c:pt>
                <c:pt idx="6">
                  <c:v>2.241261853864897</c:v>
                </c:pt>
                <c:pt idx="7">
                  <c:v>1.840536210108874</c:v>
                </c:pt>
                <c:pt idx="8">
                  <c:v>1.959628531754107</c:v>
                </c:pt>
                <c:pt idx="9">
                  <c:v>1.971613889219323</c:v>
                </c:pt>
                <c:pt idx="10">
                  <c:v>1.971571319375702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Sheet4!$M$6:$M$16</c:f>
              <c:numCache>
                <c:formatCode>General</c:formatCode>
                <c:ptCount val="11"/>
                <c:pt idx="0">
                  <c:v>-2.974414651458994</c:v>
                </c:pt>
                <c:pt idx="1">
                  <c:v>-2.630871012514402</c:v>
                </c:pt>
                <c:pt idx="2">
                  <c:v>-2.270934929562347</c:v>
                </c:pt>
                <c:pt idx="3">
                  <c:v>-2.673889445317318</c:v>
                </c:pt>
                <c:pt idx="4">
                  <c:v>-2.565674074425641</c:v>
                </c:pt>
                <c:pt idx="5">
                  <c:v>-2.455193713641876</c:v>
                </c:pt>
                <c:pt idx="6">
                  <c:v>-2.222249538954344</c:v>
                </c:pt>
                <c:pt idx="7">
                  <c:v>-2.191481670430605</c:v>
                </c:pt>
                <c:pt idx="8">
                  <c:v>-2.04939149340943</c:v>
                </c:pt>
                <c:pt idx="9">
                  <c:v>-2.006208343860805</c:v>
                </c:pt>
                <c:pt idx="10">
                  <c:v>-0.701744005069644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Sheet4!$N$6:$N$16</c:f>
              <c:numCache>
                <c:formatCode>General</c:formatCode>
                <c:ptCount val="11"/>
                <c:pt idx="0">
                  <c:v>-2.956272599132825</c:v>
                </c:pt>
                <c:pt idx="1">
                  <c:v>-2.703325688285586</c:v>
                </c:pt>
                <c:pt idx="2">
                  <c:v>-2.66030616767476</c:v>
                </c:pt>
                <c:pt idx="3">
                  <c:v>-2.264617717427528</c:v>
                </c:pt>
                <c:pt idx="4">
                  <c:v>-2.090464203023595</c:v>
                </c:pt>
                <c:pt idx="5">
                  <c:v>-1.339956816989293</c:v>
                </c:pt>
                <c:pt idx="6">
                  <c:v>-1.821550234948626</c:v>
                </c:pt>
                <c:pt idx="7">
                  <c:v>-1.069730548182805</c:v>
                </c:pt>
                <c:pt idx="8">
                  <c:v>-1.092283481655315</c:v>
                </c:pt>
                <c:pt idx="9">
                  <c:v>-1.03708979099445</c:v>
                </c:pt>
                <c:pt idx="10">
                  <c:v>-0.910568026599183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785368"/>
        <c:axId val="1877697896"/>
      </c:lineChart>
      <c:catAx>
        <c:axId val="1880785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7697896"/>
        <c:crosses val="autoZero"/>
        <c:auto val="1"/>
        <c:lblAlgn val="ctr"/>
        <c:lblOffset val="100"/>
        <c:noMultiLvlLbl val="0"/>
      </c:catAx>
      <c:valAx>
        <c:axId val="1877697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LOG2</a:t>
                </a:r>
                <a:r>
                  <a:rPr lang="en-US" sz="1400" baseline="0"/>
                  <a:t> (Speedup)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785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0511299723898"/>
          <c:y val="0.771378371092043"/>
          <c:w val="0.15310651103677"/>
          <c:h val="0.17648764978757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FW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Sheet4!$H$6:$H$16</c:f>
              <c:numCache>
                <c:formatCode>General</c:formatCode>
                <c:ptCount val="11"/>
                <c:pt idx="0">
                  <c:v>2.001467079973068</c:v>
                </c:pt>
                <c:pt idx="1">
                  <c:v>2.949790596000875</c:v>
                </c:pt>
                <c:pt idx="2">
                  <c:v>3.918547843665768</c:v>
                </c:pt>
                <c:pt idx="3">
                  <c:v>4.682560053145712</c:v>
                </c:pt>
                <c:pt idx="4">
                  <c:v>4.766691257838436</c:v>
                </c:pt>
                <c:pt idx="5">
                  <c:v>4.754512192629234</c:v>
                </c:pt>
                <c:pt idx="6">
                  <c:v>4.728104276240567</c:v>
                </c:pt>
                <c:pt idx="7">
                  <c:v>3.581431155933639</c:v>
                </c:pt>
                <c:pt idx="8">
                  <c:v>3.889618153390801</c:v>
                </c:pt>
                <c:pt idx="9">
                  <c:v>3.922066206629094</c:v>
                </c:pt>
                <c:pt idx="10">
                  <c:v>3.921950479273628</c:v>
                </c:pt>
              </c:numCache>
            </c:numRef>
          </c:val>
          <c:smooth val="0"/>
        </c:ser>
        <c:ser>
          <c:idx val="1"/>
          <c:order val="1"/>
          <c:tx>
            <c:v>SS OMP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Sheet4!$I$6:$I$16</c:f>
              <c:numCache>
                <c:formatCode>General</c:formatCode>
                <c:ptCount val="11"/>
                <c:pt idx="0">
                  <c:v>0.127236575079453</c:v>
                </c:pt>
                <c:pt idx="1">
                  <c:v>0.161446602649305</c:v>
                </c:pt>
                <c:pt idx="2">
                  <c:v>0.207195571133984</c:v>
                </c:pt>
                <c:pt idx="3">
                  <c:v>0.156703635399035</c:v>
                </c:pt>
                <c:pt idx="4">
                  <c:v>0.168909915437933</c:v>
                </c:pt>
                <c:pt idx="5">
                  <c:v>0.182353056464732</c:v>
                </c:pt>
                <c:pt idx="6">
                  <c:v>0.214306937876739</c:v>
                </c:pt>
                <c:pt idx="7">
                  <c:v>0.218926473910097</c:v>
                </c:pt>
                <c:pt idx="8">
                  <c:v>0.241585957988212</c:v>
                </c:pt>
                <c:pt idx="9">
                  <c:v>0.248926487466992</c:v>
                </c:pt>
                <c:pt idx="10">
                  <c:v>0.614828520451992</c:v>
                </c:pt>
              </c:numCache>
            </c:numRef>
          </c:val>
          <c:smooth val="0"/>
        </c:ser>
        <c:ser>
          <c:idx val="2"/>
          <c:order val="2"/>
          <c:tx>
            <c:v>SS MPI</c:v>
          </c:tx>
          <c:marker>
            <c:symbol val="none"/>
          </c:marker>
          <c:cat>
            <c:numRef>
              <c:f>Sheet4!$D$6:$D$16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Sheet4!$J$6:$J$16</c:f>
              <c:numCache>
                <c:formatCode>General</c:formatCode>
                <c:ptCount val="11"/>
                <c:pt idx="0">
                  <c:v>0.128846691796586</c:v>
                </c:pt>
                <c:pt idx="1">
                  <c:v>0.153538707292602</c:v>
                </c:pt>
                <c:pt idx="2">
                  <c:v>0.158186000567852</c:v>
                </c:pt>
                <c:pt idx="3">
                  <c:v>0.208104819589704</c:v>
                </c:pt>
                <c:pt idx="4">
                  <c:v>0.234805124011992</c:v>
                </c:pt>
                <c:pt idx="5">
                  <c:v>0.395032479938861</c:v>
                </c:pt>
                <c:pt idx="6">
                  <c:v>0.282916802233122</c:v>
                </c:pt>
                <c:pt idx="7">
                  <c:v>0.476407969318839</c:v>
                </c:pt>
                <c:pt idx="8">
                  <c:v>0.469018429648748</c:v>
                </c:pt>
                <c:pt idx="9">
                  <c:v>0.487309485151626</c:v>
                </c:pt>
                <c:pt idx="10">
                  <c:v>0.531975597344753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614104"/>
        <c:axId val="1856982568"/>
      </c:lineChart>
      <c:catAx>
        <c:axId val="185661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# of Threads/Processes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982568"/>
        <c:crosses val="autoZero"/>
        <c:auto val="1"/>
        <c:lblAlgn val="ctr"/>
        <c:lblOffset val="100"/>
        <c:noMultiLvlLbl val="0"/>
      </c:catAx>
      <c:valAx>
        <c:axId val="1856982568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Speedup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6614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898920169225"/>
          <c:y val="0.0347396160919723"/>
          <c:w val="0.163659679526361"/>
          <c:h val="0.151147663670454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Scalability</a:t>
            </a:r>
            <a:r>
              <a:rPr lang="en-US" baseline="0"/>
              <a:t> (7 processors)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 </c:v>
          </c:tx>
          <c:marker>
            <c:symbol val="none"/>
          </c:marker>
          <c:xVal>
            <c:numRef>
              <c:f>Sheet1!$O$10:$O$21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Sheet1!$N$10:$N$21</c:f>
              <c:numCache>
                <c:formatCode>General</c:formatCode>
                <c:ptCount val="12"/>
                <c:pt idx="0">
                  <c:v>1.78828</c:v>
                </c:pt>
                <c:pt idx="1">
                  <c:v>2.82411</c:v>
                </c:pt>
                <c:pt idx="2">
                  <c:v>15.5481</c:v>
                </c:pt>
                <c:pt idx="3">
                  <c:v>22.9007</c:v>
                </c:pt>
                <c:pt idx="4">
                  <c:v>46.2756</c:v>
                </c:pt>
                <c:pt idx="5">
                  <c:v>72.4233</c:v>
                </c:pt>
                <c:pt idx="6">
                  <c:v>120.127</c:v>
                </c:pt>
                <c:pt idx="7">
                  <c:v>95.6345</c:v>
                </c:pt>
                <c:pt idx="8">
                  <c:v>150.378</c:v>
                </c:pt>
                <c:pt idx="9">
                  <c:v>207.447</c:v>
                </c:pt>
                <c:pt idx="10">
                  <c:v>293.656</c:v>
                </c:pt>
                <c:pt idx="11">
                  <c:v>401.771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Sheet1!$Z$42:$Z$54</c:f>
              <c:numCache>
                <c:formatCode>General</c:formatCode>
                <c:ptCount val="13"/>
                <c:pt idx="0">
                  <c:v>400.0</c:v>
                </c:pt>
                <c:pt idx="1">
                  <c:v>600.0</c:v>
                </c:pt>
                <c:pt idx="2">
                  <c:v>800.0</c:v>
                </c:pt>
                <c:pt idx="3">
                  <c:v>1000.0</c:v>
                </c:pt>
                <c:pt idx="4">
                  <c:v>1200.0</c:v>
                </c:pt>
                <c:pt idx="5">
                  <c:v>1400.0</c:v>
                </c:pt>
                <c:pt idx="6">
                  <c:v>1600.0</c:v>
                </c:pt>
                <c:pt idx="7">
                  <c:v>1800.0</c:v>
                </c:pt>
                <c:pt idx="8">
                  <c:v>2000.0</c:v>
                </c:pt>
                <c:pt idx="9">
                  <c:v>2200.0</c:v>
                </c:pt>
                <c:pt idx="10">
                  <c:v>2400.0</c:v>
                </c:pt>
                <c:pt idx="11">
                  <c:v>2600.0</c:v>
                </c:pt>
                <c:pt idx="12">
                  <c:v>3000.0</c:v>
                </c:pt>
              </c:numCache>
            </c:numRef>
          </c:xVal>
          <c:yVal>
            <c:numRef>
              <c:f>Sheet1!$Y$42:$Y$54</c:f>
              <c:numCache>
                <c:formatCode>General</c:formatCode>
                <c:ptCount val="13"/>
                <c:pt idx="0">
                  <c:v>21.1458</c:v>
                </c:pt>
                <c:pt idx="1">
                  <c:v>26.701</c:v>
                </c:pt>
                <c:pt idx="2">
                  <c:v>29.7008</c:v>
                </c:pt>
                <c:pt idx="3">
                  <c:v>26.8549</c:v>
                </c:pt>
                <c:pt idx="4">
                  <c:v>55.0222</c:v>
                </c:pt>
                <c:pt idx="5">
                  <c:v>117.198</c:v>
                </c:pt>
                <c:pt idx="6">
                  <c:v>134.89</c:v>
                </c:pt>
                <c:pt idx="7">
                  <c:v>137.006</c:v>
                </c:pt>
                <c:pt idx="8">
                  <c:v>319.874</c:v>
                </c:pt>
                <c:pt idx="9">
                  <c:v>314.387</c:v>
                </c:pt>
                <c:pt idx="10">
                  <c:v>438.597</c:v>
                </c:pt>
                <c:pt idx="11">
                  <c:v>438.483</c:v>
                </c:pt>
                <c:pt idx="12">
                  <c:v>804.846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Sheet1!$Z$61:$Z$72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Sheet1!$Y$61:$Y$72</c:f>
              <c:numCache>
                <c:formatCode>General</c:formatCode>
                <c:ptCount val="12"/>
                <c:pt idx="0">
                  <c:v>0.0477469</c:v>
                </c:pt>
                <c:pt idx="1">
                  <c:v>0.253553</c:v>
                </c:pt>
                <c:pt idx="2">
                  <c:v>40.6799</c:v>
                </c:pt>
                <c:pt idx="3">
                  <c:v>42.789</c:v>
                </c:pt>
                <c:pt idx="4">
                  <c:v>52.0097</c:v>
                </c:pt>
                <c:pt idx="5">
                  <c:v>126.714</c:v>
                </c:pt>
                <c:pt idx="6">
                  <c:v>167.663</c:v>
                </c:pt>
                <c:pt idx="7">
                  <c:v>220.532</c:v>
                </c:pt>
                <c:pt idx="8">
                  <c:v>227.521</c:v>
                </c:pt>
                <c:pt idx="9">
                  <c:v>367.622</c:v>
                </c:pt>
                <c:pt idx="10">
                  <c:v>417.321</c:v>
                </c:pt>
                <c:pt idx="11">
                  <c:v>474.136</c:v>
                </c:pt>
              </c:numCache>
            </c:numRef>
          </c:yVal>
          <c:smooth val="0"/>
        </c:ser>
        <c:ser>
          <c:idx val="3"/>
          <c:order val="3"/>
          <c:tx>
            <c:v>Floyd Warshall (OMP)</c:v>
          </c:tx>
          <c:marker>
            <c:symbol val="none"/>
          </c:marker>
          <c:xVal>
            <c:numRef>
              <c:f>Sheet1!$L$10:$L$21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Sheet1!$J$10:$J$21</c:f>
              <c:numCache>
                <c:formatCode>0.00</c:formatCode>
                <c:ptCount val="12"/>
                <c:pt idx="0">
                  <c:v>0.050003</c:v>
                </c:pt>
                <c:pt idx="1">
                  <c:v>0.20603</c:v>
                </c:pt>
                <c:pt idx="2">
                  <c:v>0.5229</c:v>
                </c:pt>
                <c:pt idx="3">
                  <c:v>1.1872</c:v>
                </c:pt>
                <c:pt idx="4">
                  <c:v>2.54454</c:v>
                </c:pt>
                <c:pt idx="5">
                  <c:v>4.72506</c:v>
                </c:pt>
                <c:pt idx="6">
                  <c:v>8.25255</c:v>
                </c:pt>
                <c:pt idx="7">
                  <c:v>11.3538</c:v>
                </c:pt>
                <c:pt idx="8">
                  <c:v>15.9946</c:v>
                </c:pt>
                <c:pt idx="9">
                  <c:v>21.5132</c:v>
                </c:pt>
                <c:pt idx="10">
                  <c:v>28.2679</c:v>
                </c:pt>
                <c:pt idx="11">
                  <c:v>36.4578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1416"/>
        <c:axId val="111089224"/>
      </c:scatterChart>
      <c:valAx>
        <c:axId val="11029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089224"/>
        <c:crosses val="autoZero"/>
        <c:crossBetween val="midCat"/>
      </c:valAx>
      <c:valAx>
        <c:axId val="111089224"/>
        <c:scaling>
          <c:logBase val="10.0"/>
          <c:orientation val="minMax"/>
          <c:min val="0.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291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Parallelized</a:t>
            </a:r>
            <a:r>
              <a:rPr lang="en-US" baseline="0"/>
              <a:t> Floyd-Warshal vs SqaureSum (3000 Nodes)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SquareSum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Sheet1!$O$43:$O$53</c:f>
              <c:numCache>
                <c:formatCode>General</c:formatCode>
                <c:ptCount val="11"/>
                <c:pt idx="0">
                  <c:v>731.252</c:v>
                </c:pt>
                <c:pt idx="1">
                  <c:v>576.302</c:v>
                </c:pt>
                <c:pt idx="2">
                  <c:v>449.054</c:v>
                </c:pt>
                <c:pt idx="3">
                  <c:v>593.745</c:v>
                </c:pt>
                <c:pt idx="4">
                  <c:v>550.838</c:v>
                </c:pt>
                <c:pt idx="5">
                  <c:v>510.23</c:v>
                </c:pt>
                <c:pt idx="6">
                  <c:v>434.153</c:v>
                </c:pt>
                <c:pt idx="7">
                  <c:v>424.992</c:v>
                </c:pt>
                <c:pt idx="8">
                  <c:v>385.13</c:v>
                </c:pt>
                <c:pt idx="9">
                  <c:v>373.773</c:v>
                </c:pt>
                <c:pt idx="10">
                  <c:v>151.33</c:v>
                </c:pt>
              </c:numCache>
            </c:numRef>
          </c:val>
          <c:smooth val="0"/>
        </c:ser>
        <c:ser>
          <c:idx val="1"/>
          <c:order val="1"/>
          <c:tx>
            <c:v>Floyd-Warshal OMP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Sheet1!$O$59:$O$69</c:f>
              <c:numCache>
                <c:formatCode>General</c:formatCode>
                <c:ptCount val="11"/>
                <c:pt idx="0">
                  <c:v>46.4869</c:v>
                </c:pt>
                <c:pt idx="1">
                  <c:v>31.5419</c:v>
                </c:pt>
                <c:pt idx="2">
                  <c:v>23.744</c:v>
                </c:pt>
                <c:pt idx="3">
                  <c:v>19.8699</c:v>
                </c:pt>
                <c:pt idx="4">
                  <c:v>19.5192</c:v>
                </c:pt>
                <c:pt idx="5">
                  <c:v>19.5692</c:v>
                </c:pt>
                <c:pt idx="6">
                  <c:v>19.6785</c:v>
                </c:pt>
                <c:pt idx="7">
                  <c:v>25.979</c:v>
                </c:pt>
                <c:pt idx="8">
                  <c:v>23.9206</c:v>
                </c:pt>
                <c:pt idx="9">
                  <c:v>23.7227</c:v>
                </c:pt>
                <c:pt idx="10">
                  <c:v>23.7234</c:v>
                </c:pt>
              </c:numCache>
            </c:numRef>
          </c:val>
          <c:smooth val="0"/>
        </c:ser>
        <c:ser>
          <c:idx val="2"/>
          <c:order val="2"/>
          <c:tx>
            <c:v>SquareSum MPI</c:v>
          </c:tx>
          <c:marker>
            <c:symbol val="none"/>
          </c:marker>
          <c:cat>
            <c:numRef>
              <c:f>Sheet1!$P$59:$P$69</c:f>
              <c:numCache>
                <c:formatCode>General</c:formatCode>
                <c:ptCount val="1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</c:numCache>
            </c:numRef>
          </c:cat>
          <c:val>
            <c:numRef>
              <c:f>Sheet1!$R$57:$R$67</c:f>
              <c:numCache>
                <c:formatCode>General</c:formatCode>
                <c:ptCount val="11"/>
                <c:pt idx="0">
                  <c:v>722.114</c:v>
                </c:pt>
                <c:pt idx="1">
                  <c:v>605.984</c:v>
                </c:pt>
                <c:pt idx="2">
                  <c:v>588.181</c:v>
                </c:pt>
                <c:pt idx="3">
                  <c:v>447.092</c:v>
                </c:pt>
                <c:pt idx="4">
                  <c:v>396.252</c:v>
                </c:pt>
                <c:pt idx="5">
                  <c:v>235.53</c:v>
                </c:pt>
                <c:pt idx="6">
                  <c:v>328.867</c:v>
                </c:pt>
                <c:pt idx="7">
                  <c:v>195.299</c:v>
                </c:pt>
                <c:pt idx="8">
                  <c:v>198.376</c:v>
                </c:pt>
                <c:pt idx="9">
                  <c:v>190.93</c:v>
                </c:pt>
                <c:pt idx="10">
                  <c:v>174.899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139384"/>
        <c:axId val="1885638072"/>
      </c:lineChart>
      <c:catAx>
        <c:axId val="188613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#</a:t>
                </a:r>
                <a:r>
                  <a:rPr lang="en-US" sz="1600" baseline="0"/>
                  <a:t> of Threads/Processes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638072"/>
        <c:crosses val="autoZero"/>
        <c:auto val="1"/>
        <c:lblAlgn val="ctr"/>
        <c:lblOffset val="100"/>
        <c:noMultiLvlLbl val="0"/>
      </c:catAx>
      <c:valAx>
        <c:axId val="18856380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</a:t>
                </a:r>
                <a:r>
                  <a:rPr lang="en-US" sz="1600" baseline="0"/>
                  <a:t> Spent on Computation (Seconds)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6139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0660677327228"/>
          <c:y val="0.674243034042802"/>
          <c:w val="0.23735775318834"/>
          <c:h val="0.173890331577058"/>
        </c:manualLayout>
      </c:layout>
      <c:overlay val="1"/>
      <c:spPr>
        <a:solidFill>
          <a:schemeClr val="bg1"/>
        </a:solidFill>
        <a:ln w="1905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(3000 nodes)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Sum (Naive MPI)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Sheet2!$H$3:$H$14</c:f>
              <c:numCache>
                <c:formatCode>General</c:formatCode>
                <c:ptCount val="12"/>
                <c:pt idx="0">
                  <c:v>1.086921902447834</c:v>
                </c:pt>
                <c:pt idx="1">
                  <c:v>1.560050473572655</c:v>
                </c:pt>
                <c:pt idx="2">
                  <c:v>2.206423424804538</c:v>
                </c:pt>
                <c:pt idx="3">
                  <c:v>2.406676336194204</c:v>
                </c:pt>
                <c:pt idx="4">
                  <c:v>1.624716710491927</c:v>
                </c:pt>
                <c:pt idx="5">
                  <c:v>1.657686192521001</c:v>
                </c:pt>
                <c:pt idx="6">
                  <c:v>1.645171871389061</c:v>
                </c:pt>
                <c:pt idx="7">
                  <c:v>1.780502694736389</c:v>
                </c:pt>
                <c:pt idx="8">
                  <c:v>2.23804461181434</c:v>
                </c:pt>
                <c:pt idx="9">
                  <c:v>2.241473290764678</c:v>
                </c:pt>
                <c:pt idx="10">
                  <c:v>2.25430307983043</c:v>
                </c:pt>
                <c:pt idx="11">
                  <c:v>6.839375829670301</c:v>
                </c:pt>
              </c:numCache>
            </c:numRef>
          </c:yVal>
          <c:smooth val="0"/>
        </c:ser>
        <c:ser>
          <c:idx val="1"/>
          <c:order val="1"/>
          <c:tx>
            <c:v>Ideal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yVal>
          <c:smooth val="0"/>
        </c:ser>
        <c:ser>
          <c:idx val="2"/>
          <c:order val="2"/>
          <c:tx>
            <c:v>Square Sum (Non-Naive MPI)</c:v>
          </c:tx>
          <c:marker>
            <c:symbol val="none"/>
          </c:marker>
          <c:xVal>
            <c:numRef>
              <c:f>Sheet2!$F$3:$F$14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Sheet2!$I$3:$I$14</c:f>
              <c:numCache>
                <c:formatCode>General</c:formatCode>
                <c:ptCount val="12"/>
                <c:pt idx="0">
                  <c:v>1.090089570915797</c:v>
                </c:pt>
                <c:pt idx="1">
                  <c:v>1.833657843498395</c:v>
                </c:pt>
                <c:pt idx="2">
                  <c:v>2.18505769129218</c:v>
                </c:pt>
                <c:pt idx="3">
                  <c:v>2.251194785278681</c:v>
                </c:pt>
                <c:pt idx="4">
                  <c:v>2.961605217718053</c:v>
                </c:pt>
                <c:pt idx="5">
                  <c:v>3.341585657611823</c:v>
                </c:pt>
                <c:pt idx="6">
                  <c:v>5.621831613807158</c:v>
                </c:pt>
                <c:pt idx="7">
                  <c:v>4.026278100265456</c:v>
                </c:pt>
                <c:pt idx="8">
                  <c:v>6.779911827505517</c:v>
                </c:pt>
                <c:pt idx="9">
                  <c:v>6.674748961567931</c:v>
                </c:pt>
                <c:pt idx="10">
                  <c:v>6.93505473210077</c:v>
                </c:pt>
                <c:pt idx="11">
                  <c:v>7.570712239635446</c:v>
                </c:pt>
              </c:numCache>
            </c:numRef>
          </c:yVal>
          <c:smooth val="0"/>
        </c:ser>
        <c:ser>
          <c:idx val="3"/>
          <c:order val="3"/>
          <c:tx>
            <c:v>Square Sum (OMP)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Sheet2!$Q$3:$Q$14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Sheet2!$J$3:$J$14</c:f>
              <c:numCache>
                <c:formatCode>General</c:formatCode>
                <c:ptCount val="12"/>
                <c:pt idx="0">
                  <c:v>1.0</c:v>
                </c:pt>
                <c:pt idx="1">
                  <c:v>1.810743765487137</c:v>
                </c:pt>
                <c:pt idx="2">
                  <c:v>2.29759744023099</c:v>
                </c:pt>
                <c:pt idx="3">
                  <c:v>2.948665416631407</c:v>
                </c:pt>
                <c:pt idx="4">
                  <c:v>2.230098779779198</c:v>
                </c:pt>
                <c:pt idx="5">
                  <c:v>2.403810194648881</c:v>
                </c:pt>
                <c:pt idx="6">
                  <c:v>2.5951237677126</c:v>
                </c:pt>
                <c:pt idx="7">
                  <c:v>3.049869516046186</c:v>
                </c:pt>
                <c:pt idx="8">
                  <c:v>3.115611587982832</c:v>
                </c:pt>
                <c:pt idx="9">
                  <c:v>3.438085841144548</c:v>
                </c:pt>
                <c:pt idx="10">
                  <c:v>3.542551227616761</c:v>
                </c:pt>
                <c:pt idx="11">
                  <c:v>8.749818277935637</c:v>
                </c:pt>
              </c:numCache>
            </c:numRef>
          </c:yVal>
          <c:smooth val="0"/>
        </c:ser>
        <c:ser>
          <c:idx val="4"/>
          <c:order val="4"/>
          <c:tx>
            <c:v>Floyd Warshall (OMP)</c:v>
          </c:tx>
          <c:spPr>
            <a:ln>
              <a:solidFill>
                <a:schemeClr val="accent4"/>
              </a:solidFill>
            </a:ln>
          </c:spPr>
          <c:marker>
            <c:symbol val="none"/>
          </c:marker>
          <c:xVal>
            <c:numRef>
              <c:f>Sheet2!$T$3:$T$14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xVal>
          <c:yVal>
            <c:numRef>
              <c:f>Sheet2!$K$3:$K$14</c:f>
              <c:numCache>
                <c:formatCode>General</c:formatCode>
                <c:ptCount val="12"/>
                <c:pt idx="0">
                  <c:v>1.0</c:v>
                </c:pt>
                <c:pt idx="1">
                  <c:v>2.001467079973068</c:v>
                </c:pt>
                <c:pt idx="2">
                  <c:v>2.949790596000875</c:v>
                </c:pt>
                <c:pt idx="3">
                  <c:v>3.918547843665768</c:v>
                </c:pt>
                <c:pt idx="4">
                  <c:v>4.682560053145712</c:v>
                </c:pt>
                <c:pt idx="5">
                  <c:v>4.766691257838436</c:v>
                </c:pt>
                <c:pt idx="6">
                  <c:v>4.754512192629234</c:v>
                </c:pt>
                <c:pt idx="7">
                  <c:v>4.728104276240567</c:v>
                </c:pt>
                <c:pt idx="8">
                  <c:v>3.581431155933639</c:v>
                </c:pt>
                <c:pt idx="9">
                  <c:v>3.889618153390801</c:v>
                </c:pt>
                <c:pt idx="10">
                  <c:v>3.922066206629094</c:v>
                </c:pt>
                <c:pt idx="11">
                  <c:v>3.921950479273628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50408"/>
        <c:axId val="110256088"/>
      </c:scatterChart>
      <c:valAx>
        <c:axId val="110250408"/>
        <c:scaling>
          <c:orientation val="minMax"/>
          <c:max val="14.0"/>
          <c:min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256088"/>
        <c:crosses val="autoZero"/>
        <c:crossBetween val="midCat"/>
      </c:valAx>
      <c:valAx>
        <c:axId val="110256088"/>
        <c:scaling>
          <c:orientation val="minMax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0250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plot (7 Processors)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OMP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Sheet2!$M$39:$M$50</c:f>
              <c:numCache>
                <c:formatCode>General</c:formatCode>
                <c:ptCount val="12"/>
                <c:pt idx="0">
                  <c:v>0.172013890442213</c:v>
                </c:pt>
                <c:pt idx="1">
                  <c:v>1.054898711452457</c:v>
                </c:pt>
                <c:pt idx="2">
                  <c:v>2.320823766247966</c:v>
                </c:pt>
                <c:pt idx="3">
                  <c:v>3.573563253525001</c:v>
                </c:pt>
                <c:pt idx="4">
                  <c:v>3.339211160957395</c:v>
                </c:pt>
                <c:pt idx="5">
                  <c:v>3.883128772094063</c:v>
                </c:pt>
                <c:pt idx="6">
                  <c:v>3.969657112888859</c:v>
                </c:pt>
                <c:pt idx="7">
                  <c:v>6.414243813686483</c:v>
                </c:pt>
                <c:pt idx="8">
                  <c:v>6.595984785008445</c:v>
                </c:pt>
                <c:pt idx="9">
                  <c:v>6.200812737711319</c:v>
                </c:pt>
                <c:pt idx="10">
                  <c:v>7.310322281853596</c:v>
                </c:pt>
                <c:pt idx="11">
                  <c:v>6.287138693434816</c:v>
                </c:pt>
              </c:numCache>
            </c:numRef>
          </c:yVal>
          <c:smooth val="0"/>
        </c:ser>
        <c:ser>
          <c:idx val="1"/>
          <c:order val="1"/>
          <c:tx>
            <c:v>MPI-Naive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Sheet2!$N$39:$N$50</c:f>
              <c:numCache>
                <c:formatCode>General</c:formatCode>
                <c:ptCount val="12"/>
                <c:pt idx="0">
                  <c:v>0.0203746953158118</c:v>
                </c:pt>
                <c:pt idx="1">
                  <c:v>0.162703505677133</c:v>
                </c:pt>
                <c:pt idx="2">
                  <c:v>0.838327916307532</c:v>
                </c:pt>
                <c:pt idx="3">
                  <c:v>1.608778217031557</c:v>
                </c:pt>
                <c:pt idx="4">
                  <c:v>0.991911877984902</c:v>
                </c:pt>
                <c:pt idx="5">
                  <c:v>1.866250364982879</c:v>
                </c:pt>
                <c:pt idx="6">
                  <c:v>2.705160569324763</c:v>
                </c:pt>
                <c:pt idx="7">
                  <c:v>1.180351937193931</c:v>
                </c:pt>
                <c:pt idx="8">
                  <c:v>1.701225462871648</c:v>
                </c:pt>
                <c:pt idx="9">
                  <c:v>2.009491792317834</c:v>
                </c:pt>
                <c:pt idx="10">
                  <c:v>3.089494779411235</c:v>
                </c:pt>
                <c:pt idx="11">
                  <c:v>4.007186312691853</c:v>
                </c:pt>
              </c:numCache>
            </c:numRef>
          </c:yVal>
          <c:smooth val="0"/>
        </c:ser>
        <c:ser>
          <c:idx val="2"/>
          <c:order val="2"/>
          <c:tx>
            <c:v>MPI-Non-Naive</c:v>
          </c:tx>
          <c:marker>
            <c:symbol val="none"/>
          </c:marker>
          <c:xVal>
            <c:numRef>
              <c:f>Sheet2!$B$39:$B$50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Sheet2!$O$39:$O$50</c:f>
              <c:numCache>
                <c:formatCode>General</c:formatCode>
                <c:ptCount val="12"/>
                <c:pt idx="0">
                  <c:v>6.442491554425523</c:v>
                </c:pt>
                <c:pt idx="1">
                  <c:v>11.74961447902411</c:v>
                </c:pt>
                <c:pt idx="2">
                  <c:v>0.887032662322179</c:v>
                </c:pt>
                <c:pt idx="3">
                  <c:v>1.912573324919956</c:v>
                </c:pt>
                <c:pt idx="4">
                  <c:v>2.971061167436074</c:v>
                </c:pt>
                <c:pt idx="5">
                  <c:v>2.219399592783749</c:v>
                </c:pt>
                <c:pt idx="6">
                  <c:v>2.844175518748919</c:v>
                </c:pt>
                <c:pt idx="7">
                  <c:v>2.781560045707652</c:v>
                </c:pt>
                <c:pt idx="8">
                  <c:v>4.359558018820241</c:v>
                </c:pt>
                <c:pt idx="9">
                  <c:v>3.499083297517558</c:v>
                </c:pt>
                <c:pt idx="10">
                  <c:v>5.144049784218862</c:v>
                </c:pt>
                <c:pt idx="11">
                  <c:v>5.327564243170735</c:v>
                </c:pt>
              </c:numCache>
            </c:numRef>
          </c:yVal>
          <c:smooth val="0"/>
        </c:ser>
        <c:ser>
          <c:idx val="3"/>
          <c:order val="3"/>
          <c:tx>
            <c:v>Floyd Warshall (OMP)</c:v>
          </c:tx>
          <c:marker>
            <c:symbol val="none"/>
          </c:marker>
          <c:xVal>
            <c:numRef>
              <c:f>Sheet2!$T$39:$T$50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xVal>
          <c:yVal>
            <c:numRef>
              <c:f>Sheet2!$P$39:$P$50</c:f>
              <c:numCache>
                <c:formatCode>General</c:formatCode>
                <c:ptCount val="12"/>
                <c:pt idx="0">
                  <c:v>3.999760014399136</c:v>
                </c:pt>
                <c:pt idx="1">
                  <c:v>5.144881813328157</c:v>
                </c:pt>
                <c:pt idx="2">
                  <c:v>6.062344616561483</c:v>
                </c:pt>
                <c:pt idx="3">
                  <c:v>5.94676549865229</c:v>
                </c:pt>
                <c:pt idx="4">
                  <c:v>5.108978440110983</c:v>
                </c:pt>
                <c:pt idx="5">
                  <c:v>4.831684677019973</c:v>
                </c:pt>
                <c:pt idx="6">
                  <c:v>4.426510593695283</c:v>
                </c:pt>
                <c:pt idx="7">
                  <c:v>4.527999436312071</c:v>
                </c:pt>
                <c:pt idx="8">
                  <c:v>5.321170895177122</c:v>
                </c:pt>
                <c:pt idx="9">
                  <c:v>4.524199096368741</c:v>
                </c:pt>
                <c:pt idx="10">
                  <c:v>5.123125524004259</c:v>
                </c:pt>
                <c:pt idx="11">
                  <c:v>4.512614584533352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62984"/>
        <c:axId val="110168808"/>
      </c:scatterChart>
      <c:valAx>
        <c:axId val="11016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Nodes</a:t>
                </a:r>
                <a:r>
                  <a:rPr lang="en-US" baseline="0"/>
                  <a:t> (problem size)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68808"/>
        <c:crosses val="autoZero"/>
        <c:crossBetween val="midCat"/>
      </c:valAx>
      <c:valAx>
        <c:axId val="110168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62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500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Sheet3!$B$10:$B$21</c:f>
              <c:numCache>
                <c:formatCode>General</c:formatCode>
                <c:ptCount val="12"/>
                <c:pt idx="0">
                  <c:v>419036.0</c:v>
                </c:pt>
                <c:pt idx="1">
                  <c:v>211595.0</c:v>
                </c:pt>
                <c:pt idx="2">
                  <c:v>146625.0</c:v>
                </c:pt>
                <c:pt idx="3">
                  <c:v>109294.0</c:v>
                </c:pt>
                <c:pt idx="4">
                  <c:v>92766.0</c:v>
                </c:pt>
                <c:pt idx="5">
                  <c:v>81967.0</c:v>
                </c:pt>
                <c:pt idx="6">
                  <c:v>73487.0</c:v>
                </c:pt>
                <c:pt idx="7">
                  <c:v>70594.0</c:v>
                </c:pt>
                <c:pt idx="8">
                  <c:v>123828.0</c:v>
                </c:pt>
                <c:pt idx="9">
                  <c:v>109688.0</c:v>
                </c:pt>
                <c:pt idx="10">
                  <c:v>109240.0</c:v>
                </c:pt>
                <c:pt idx="11">
                  <c:v>105652.0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37304"/>
        <c:axId val="110143032"/>
      </c:lineChart>
      <c:catAx>
        <c:axId val="11013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10143032"/>
        <c:crosses val="autoZero"/>
        <c:auto val="1"/>
        <c:lblAlgn val="ctr"/>
        <c:lblOffset val="100"/>
        <c:noMultiLvlLbl val="0"/>
      </c:catAx>
      <c:valAx>
        <c:axId val="110143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37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</a:t>
            </a:r>
            <a:r>
              <a:rPr lang="en-US" baseline="0"/>
              <a:t> 1000 Nodes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Sheet3!$E$10:$E$21</c:f>
              <c:numCache>
                <c:formatCode>0.00E+00</c:formatCode>
                <c:ptCount val="12"/>
                <c:pt idx="0">
                  <c:v>3.81267E6</c:v>
                </c:pt>
                <c:pt idx="1">
                  <c:v>1.74267E6</c:v>
                </c:pt>
                <c:pt idx="2">
                  <c:v>1.18595E6</c:v>
                </c:pt>
                <c:pt idx="3" formatCode="General">
                  <c:v>837257.0</c:v>
                </c:pt>
                <c:pt idx="4" formatCode="General">
                  <c:v>668388.0</c:v>
                </c:pt>
                <c:pt idx="5" formatCode="General">
                  <c:v>580381.0</c:v>
                </c:pt>
                <c:pt idx="6" formatCode="General">
                  <c:v>557676.0</c:v>
                </c:pt>
                <c:pt idx="7" formatCode="General">
                  <c:v>509437.0</c:v>
                </c:pt>
                <c:pt idx="8" formatCode="General">
                  <c:v>964103.0</c:v>
                </c:pt>
                <c:pt idx="9">
                  <c:v>1.01408E6</c:v>
                </c:pt>
                <c:pt idx="10" formatCode="General">
                  <c:v>953839.0</c:v>
                </c:pt>
                <c:pt idx="11" formatCode="General">
                  <c:v>739821.0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211336"/>
        <c:axId val="110145336"/>
      </c:lineChart>
      <c:catAx>
        <c:axId val="110211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0145336"/>
        <c:crosses val="autoZero"/>
        <c:auto val="1"/>
        <c:lblAlgn val="ctr"/>
        <c:lblOffset val="100"/>
        <c:noMultiLvlLbl val="0"/>
      </c:catAx>
      <c:valAx>
        <c:axId val="110145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0211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3000 Nodes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Sheet3!$H$10:$H$21</c:f>
              <c:numCache>
                <c:formatCode>0</c:formatCode>
                <c:ptCount val="12"/>
                <c:pt idx="0">
                  <c:v>9.3042E7</c:v>
                </c:pt>
                <c:pt idx="1">
                  <c:v>4.64869E7</c:v>
                </c:pt>
                <c:pt idx="2">
                  <c:v>3.15419E7</c:v>
                </c:pt>
                <c:pt idx="3">
                  <c:v>2.3744E7</c:v>
                </c:pt>
                <c:pt idx="4">
                  <c:v>1.98699E7</c:v>
                </c:pt>
                <c:pt idx="5">
                  <c:v>1.95192E7</c:v>
                </c:pt>
                <c:pt idx="6">
                  <c:v>1.95692E7</c:v>
                </c:pt>
                <c:pt idx="7">
                  <c:v>1.96785E7</c:v>
                </c:pt>
                <c:pt idx="8">
                  <c:v>2.5979E7</c:v>
                </c:pt>
                <c:pt idx="9">
                  <c:v>2.39206E7</c:v>
                </c:pt>
                <c:pt idx="10">
                  <c:v>2.37227E7</c:v>
                </c:pt>
                <c:pt idx="11">
                  <c:v>2.37234E7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93448"/>
        <c:axId val="110292088"/>
      </c:lineChart>
      <c:catAx>
        <c:axId val="11019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10292088"/>
        <c:crosses val="autoZero"/>
        <c:auto val="1"/>
        <c:lblAlgn val="ctr"/>
        <c:lblOffset val="100"/>
        <c:noMultiLvlLbl val="0"/>
      </c:catAx>
      <c:valAx>
        <c:axId val="110292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Micro Seconds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10193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OMP 7 Threads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Sheet3!$O$10:$O$21</c:f>
              <c:numCache>
                <c:formatCode>General</c:formatCode>
                <c:ptCount val="12"/>
                <c:pt idx="0">
                  <c:v>400.0</c:v>
                </c:pt>
                <c:pt idx="1">
                  <c:v>700.0</c:v>
                </c:pt>
                <c:pt idx="2">
                  <c:v>1000.0</c:v>
                </c:pt>
                <c:pt idx="3">
                  <c:v>1300.0</c:v>
                </c:pt>
                <c:pt idx="4">
                  <c:v>1600.0</c:v>
                </c:pt>
                <c:pt idx="5">
                  <c:v>1900.0</c:v>
                </c:pt>
                <c:pt idx="6">
                  <c:v>2200.0</c:v>
                </c:pt>
                <c:pt idx="7">
                  <c:v>2500.0</c:v>
                </c:pt>
                <c:pt idx="8">
                  <c:v>2800.0</c:v>
                </c:pt>
                <c:pt idx="9">
                  <c:v>3100.0</c:v>
                </c:pt>
                <c:pt idx="10">
                  <c:v>3400.0</c:v>
                </c:pt>
                <c:pt idx="11">
                  <c:v>3700.0</c:v>
                </c:pt>
              </c:numCache>
            </c:numRef>
          </c:cat>
          <c:val>
            <c:numRef>
              <c:f>Sheet3!$N$10:$N$21</c:f>
              <c:numCache>
                <c:formatCode>General</c:formatCode>
                <c:ptCount val="12"/>
                <c:pt idx="0">
                  <c:v>50003.0</c:v>
                </c:pt>
                <c:pt idx="1">
                  <c:v>206030.0</c:v>
                </c:pt>
                <c:pt idx="2">
                  <c:v>522900.0</c:v>
                </c:pt>
                <c:pt idx="3" formatCode="0.00E+00">
                  <c:v>1.1872E6</c:v>
                </c:pt>
                <c:pt idx="4" formatCode="0.00E+00">
                  <c:v>2.54454E6</c:v>
                </c:pt>
                <c:pt idx="5" formatCode="0.00E+00">
                  <c:v>4.72506E6</c:v>
                </c:pt>
                <c:pt idx="6" formatCode="0.00E+00">
                  <c:v>8.25255E6</c:v>
                </c:pt>
                <c:pt idx="7" formatCode="0.00E+00">
                  <c:v>1.13538E7</c:v>
                </c:pt>
                <c:pt idx="8" formatCode="0.00E+00">
                  <c:v>1.59946E7</c:v>
                </c:pt>
                <c:pt idx="9" formatCode="0.00E+00">
                  <c:v>2.15132E7</c:v>
                </c:pt>
                <c:pt idx="10" formatCode="0.00E+00">
                  <c:v>2.82679E7</c:v>
                </c:pt>
                <c:pt idx="11" formatCode="0.00E+00">
                  <c:v>3.64578E7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772952"/>
        <c:axId val="1885778344"/>
      </c:lineChart>
      <c:catAx>
        <c:axId val="188577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778344"/>
        <c:crosses val="autoZero"/>
        <c:auto val="1"/>
        <c:lblAlgn val="ctr"/>
        <c:lblOffset val="100"/>
        <c:noMultiLvlLbl val="0"/>
      </c:catAx>
      <c:valAx>
        <c:axId val="1885778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Micro Secdons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577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Relationship Id="rId6" Type="http://schemas.openxmlformats.org/officeDocument/2006/relationships/chart" Target="../charts/chart11.xml"/><Relationship Id="rId7" Type="http://schemas.openxmlformats.org/officeDocument/2006/relationships/chart" Target="../charts/chart12.xml"/><Relationship Id="rId8" Type="http://schemas.openxmlformats.org/officeDocument/2006/relationships/chart" Target="../charts/chart13.xml"/><Relationship Id="rId9" Type="http://schemas.openxmlformats.org/officeDocument/2006/relationships/chart" Target="../charts/chart14.xml"/><Relationship Id="rId10" Type="http://schemas.openxmlformats.org/officeDocument/2006/relationships/chart" Target="../charts/chart15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21</xdr:row>
      <xdr:rowOff>177800</xdr:rowOff>
    </xdr:from>
    <xdr:to>
      <xdr:col>7</xdr:col>
      <xdr:colOff>609600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22</xdr:row>
      <xdr:rowOff>12700</xdr:rowOff>
    </xdr:from>
    <xdr:to>
      <xdr:col>13</xdr:col>
      <xdr:colOff>711200</xdr:colOff>
      <xdr:row>36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70</xdr:row>
      <xdr:rowOff>133350</xdr:rowOff>
    </xdr:from>
    <xdr:to>
      <xdr:col>13</xdr:col>
      <xdr:colOff>596900</xdr:colOff>
      <xdr:row>102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14</xdr:row>
      <xdr:rowOff>177800</xdr:rowOff>
    </xdr:from>
    <xdr:to>
      <xdr:col>8</xdr:col>
      <xdr:colOff>584200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53</xdr:row>
      <xdr:rowOff>165100</xdr:rowOff>
    </xdr:from>
    <xdr:to>
      <xdr:col>9</xdr:col>
      <xdr:colOff>711200</xdr:colOff>
      <xdr:row>68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55</xdr:row>
      <xdr:rowOff>82550</xdr:rowOff>
    </xdr:from>
    <xdr:to>
      <xdr:col>10</xdr:col>
      <xdr:colOff>736600</xdr:colOff>
      <xdr:row>70</xdr:row>
      <xdr:rowOff>114300</xdr:rowOff>
    </xdr:to>
    <xdr:graphicFrame macro="">
      <xdr:nvGraphicFramePr>
        <xdr:cNvPr id="6" name="Chart 5" title="OMP 500 Nod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22</xdr:row>
      <xdr:rowOff>133350</xdr:rowOff>
    </xdr:from>
    <xdr:to>
      <xdr:col>10</xdr:col>
      <xdr:colOff>736600</xdr:colOff>
      <xdr:row>38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40</xdr:row>
      <xdr:rowOff>31750</xdr:rowOff>
    </xdr:from>
    <xdr:to>
      <xdr:col>5</xdr:col>
      <xdr:colOff>368300</xdr:colOff>
      <xdr:row>54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177800</xdr:colOff>
      <xdr:row>55</xdr:row>
      <xdr:rowOff>133350</xdr:rowOff>
    </xdr:from>
    <xdr:to>
      <xdr:col>5</xdr:col>
      <xdr:colOff>368300</xdr:colOff>
      <xdr:row>70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495300</xdr:colOff>
      <xdr:row>40</xdr:row>
      <xdr:rowOff>82550</xdr:rowOff>
    </xdr:from>
    <xdr:to>
      <xdr:col>10</xdr:col>
      <xdr:colOff>520700</xdr:colOff>
      <xdr:row>55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203200</xdr:colOff>
      <xdr:row>107</xdr:row>
      <xdr:rowOff>31750</xdr:rowOff>
    </xdr:from>
    <xdr:to>
      <xdr:col>10</xdr:col>
      <xdr:colOff>393700</xdr:colOff>
      <xdr:row>137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165100</xdr:colOff>
      <xdr:row>71</xdr:row>
      <xdr:rowOff>50800</xdr:rowOff>
    </xdr:from>
    <xdr:to>
      <xdr:col>9</xdr:col>
      <xdr:colOff>800100</xdr:colOff>
      <xdr:row>106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254000</xdr:colOff>
      <xdr:row>23</xdr:row>
      <xdr:rowOff>120650</xdr:rowOff>
    </xdr:from>
    <xdr:to>
      <xdr:col>20</xdr:col>
      <xdr:colOff>622300</xdr:colOff>
      <xdr:row>49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50800</xdr:colOff>
      <xdr:row>23</xdr:row>
      <xdr:rowOff>184150</xdr:rowOff>
    </xdr:from>
    <xdr:to>
      <xdr:col>29</xdr:col>
      <xdr:colOff>355600</xdr:colOff>
      <xdr:row>50</xdr:row>
      <xdr:rowOff>101600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203200</xdr:colOff>
      <xdr:row>71</xdr:row>
      <xdr:rowOff>69850</xdr:rowOff>
    </xdr:from>
    <xdr:to>
      <xdr:col>20</xdr:col>
      <xdr:colOff>292100</xdr:colOff>
      <xdr:row>106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17</xdr:row>
      <xdr:rowOff>107950</xdr:rowOff>
    </xdr:from>
    <xdr:to>
      <xdr:col>6</xdr:col>
      <xdr:colOff>571500</xdr:colOff>
      <xdr:row>45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17</xdr:row>
      <xdr:rowOff>107950</xdr:rowOff>
    </xdr:from>
    <xdr:to>
      <xdr:col>15</xdr:col>
      <xdr:colOff>165100</xdr:colOff>
      <xdr:row>45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508000</xdr:colOff>
      <xdr:row>47</xdr:row>
      <xdr:rowOff>120650</xdr:rowOff>
    </xdr:from>
    <xdr:to>
      <xdr:col>10</xdr:col>
      <xdr:colOff>571500</xdr:colOff>
      <xdr:row>80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AD101"/>
  <sheetViews>
    <sheetView tabSelected="1" showRuler="0" workbookViewId="0">
      <selection activeCell="G3" sqref="G3"/>
    </sheetView>
  </sheetViews>
  <sheetFormatPr baseColWidth="10" defaultRowHeight="15" x14ac:dyDescent="0"/>
  <cols>
    <col min="1" max="1" width="11" customWidth="1"/>
    <col min="2" max="2" width="10.83203125" customWidth="1"/>
    <col min="14" max="14" width="10.83203125" customWidth="1"/>
  </cols>
  <sheetData>
    <row r="7" spans="2:21">
      <c r="E7" t="s">
        <v>29</v>
      </c>
    </row>
    <row r="8" spans="2:21">
      <c r="B8" s="2" t="s">
        <v>2</v>
      </c>
      <c r="E8" s="2" t="s">
        <v>3</v>
      </c>
      <c r="J8" s="11" t="s">
        <v>52</v>
      </c>
      <c r="K8" s="11"/>
      <c r="L8" s="11"/>
      <c r="N8" s="2" t="s">
        <v>5</v>
      </c>
      <c r="Q8" s="2" t="s">
        <v>15</v>
      </c>
      <c r="T8" s="2" t="s">
        <v>16</v>
      </c>
    </row>
    <row r="9" spans="2:21">
      <c r="B9" t="s">
        <v>1</v>
      </c>
      <c r="C9" t="s">
        <v>0</v>
      </c>
      <c r="E9" t="s">
        <v>1</v>
      </c>
      <c r="F9" t="s">
        <v>0</v>
      </c>
      <c r="J9" t="s">
        <v>63</v>
      </c>
      <c r="K9" t="s">
        <v>1</v>
      </c>
      <c r="L9" t="s">
        <v>6</v>
      </c>
      <c r="N9" t="s">
        <v>1</v>
      </c>
      <c r="O9" t="s">
        <v>6</v>
      </c>
      <c r="Q9" t="s">
        <v>1</v>
      </c>
      <c r="R9" t="s">
        <v>6</v>
      </c>
      <c r="T9" t="s">
        <v>1</v>
      </c>
      <c r="U9" t="s">
        <v>6</v>
      </c>
    </row>
    <row r="10" spans="2:21">
      <c r="B10">
        <v>1.34656</v>
      </c>
      <c r="C10">
        <v>1</v>
      </c>
      <c r="E10">
        <v>97.933599999999998</v>
      </c>
      <c r="F10">
        <v>1</v>
      </c>
      <c r="J10" s="9">
        <f t="shared" ref="J10:J21" si="0">K10/1000000</f>
        <v>5.0002999999999999E-2</v>
      </c>
      <c r="K10">
        <v>50003</v>
      </c>
      <c r="L10">
        <v>400</v>
      </c>
      <c r="N10">
        <v>1.7882800000000001</v>
      </c>
      <c r="O10">
        <v>400</v>
      </c>
      <c r="Q10">
        <v>0.188082</v>
      </c>
      <c r="R10">
        <v>400</v>
      </c>
      <c r="T10">
        <v>8.2316E-2</v>
      </c>
      <c r="U10">
        <v>400</v>
      </c>
    </row>
    <row r="11" spans="2:21">
      <c r="B11">
        <v>0.59281399999999995</v>
      </c>
      <c r="C11">
        <v>2</v>
      </c>
      <c r="E11">
        <v>43.726900000000001</v>
      </c>
      <c r="F11">
        <v>2</v>
      </c>
      <c r="J11" s="9">
        <f t="shared" si="0"/>
        <v>0.20602999999999999</v>
      </c>
      <c r="K11">
        <v>206030</v>
      </c>
      <c r="L11">
        <v>700</v>
      </c>
      <c r="N11">
        <v>2.8241100000000001</v>
      </c>
      <c r="O11">
        <v>700</v>
      </c>
      <c r="Q11">
        <v>1.8320700000000001</v>
      </c>
      <c r="R11">
        <v>700</v>
      </c>
      <c r="T11">
        <v>1.9836100000000001</v>
      </c>
      <c r="U11">
        <v>700</v>
      </c>
    </row>
    <row r="12" spans="2:21">
      <c r="B12">
        <v>0.84379400000000004</v>
      </c>
      <c r="C12">
        <v>4</v>
      </c>
      <c r="E12">
        <v>23.5502</v>
      </c>
      <c r="F12">
        <v>3</v>
      </c>
      <c r="J12" s="9">
        <f t="shared" si="0"/>
        <v>0.52290000000000003</v>
      </c>
      <c r="K12">
        <v>522900</v>
      </c>
      <c r="L12">
        <v>1000</v>
      </c>
      <c r="N12">
        <v>15.5481</v>
      </c>
      <c r="O12">
        <v>1000</v>
      </c>
      <c r="Q12">
        <v>18.2989</v>
      </c>
      <c r="R12">
        <v>1000</v>
      </c>
      <c r="T12">
        <v>14.707599999999999</v>
      </c>
      <c r="U12">
        <v>1000</v>
      </c>
    </row>
    <row r="13" spans="2:21">
      <c r="B13">
        <v>1.4212800000000001</v>
      </c>
      <c r="C13">
        <v>5</v>
      </c>
      <c r="E13">
        <v>13.3658</v>
      </c>
      <c r="F13">
        <v>4</v>
      </c>
      <c r="J13" s="9">
        <f t="shared" si="0"/>
        <v>1.1872</v>
      </c>
      <c r="K13" s="4">
        <v>1187200</v>
      </c>
      <c r="L13">
        <v>1300</v>
      </c>
      <c r="N13">
        <v>22.900700000000001</v>
      </c>
      <c r="O13">
        <v>1300</v>
      </c>
      <c r="Q13">
        <v>48.261200000000002</v>
      </c>
      <c r="R13">
        <v>1300</v>
      </c>
      <c r="T13">
        <v>33.127699999999997</v>
      </c>
      <c r="U13">
        <v>1300</v>
      </c>
    </row>
    <row r="14" spans="2:21">
      <c r="B14">
        <v>1.0478400000000001</v>
      </c>
      <c r="C14">
        <v>6</v>
      </c>
      <c r="E14">
        <v>41.363900000000001</v>
      </c>
      <c r="F14">
        <v>5</v>
      </c>
      <c r="J14" s="9">
        <f t="shared" si="0"/>
        <v>2.54454</v>
      </c>
      <c r="K14" s="4">
        <v>2544540</v>
      </c>
      <c r="L14">
        <v>1600</v>
      </c>
      <c r="N14">
        <v>46.275599999999997</v>
      </c>
      <c r="O14">
        <v>1600</v>
      </c>
      <c r="Q14">
        <v>115.251</v>
      </c>
      <c r="R14">
        <v>1600</v>
      </c>
      <c r="T14">
        <v>64.642899999999997</v>
      </c>
      <c r="U14">
        <v>1600</v>
      </c>
    </row>
    <row r="15" spans="2:21">
      <c r="B15">
        <v>1.59148</v>
      </c>
      <c r="C15">
        <v>7</v>
      </c>
      <c r="E15">
        <v>36.864199999999997</v>
      </c>
      <c r="F15">
        <v>6</v>
      </c>
      <c r="J15" s="9">
        <f t="shared" si="0"/>
        <v>4.72506</v>
      </c>
      <c r="K15" s="4">
        <v>4725060</v>
      </c>
      <c r="L15">
        <v>1900</v>
      </c>
      <c r="N15">
        <v>72.423299999999998</v>
      </c>
      <c r="O15">
        <v>1900</v>
      </c>
      <c r="Q15">
        <v>165.494</v>
      </c>
      <c r="R15">
        <v>1900</v>
      </c>
      <c r="T15">
        <v>97.553700000000006</v>
      </c>
      <c r="U15">
        <v>1900</v>
      </c>
    </row>
    <row r="16" spans="2:21">
      <c r="B16">
        <v>0.83272199999999996</v>
      </c>
      <c r="C16">
        <v>8</v>
      </c>
      <c r="E16">
        <v>35.597200000000001</v>
      </c>
      <c r="F16">
        <v>7</v>
      </c>
      <c r="J16" s="9">
        <f t="shared" si="0"/>
        <v>8.2525499999999994</v>
      </c>
      <c r="K16" s="4">
        <v>8252550</v>
      </c>
      <c r="L16">
        <v>2200</v>
      </c>
      <c r="N16">
        <v>120.127</v>
      </c>
      <c r="O16">
        <v>2200</v>
      </c>
      <c r="Q16">
        <v>285.25599999999997</v>
      </c>
      <c r="R16">
        <v>2200</v>
      </c>
      <c r="T16">
        <v>167.798</v>
      </c>
      <c r="U16">
        <v>2200</v>
      </c>
    </row>
    <row r="17" spans="2:21">
      <c r="B17">
        <v>0.623946</v>
      </c>
      <c r="C17">
        <v>9</v>
      </c>
      <c r="E17">
        <v>34.641399999999997</v>
      </c>
      <c r="F17">
        <v>8</v>
      </c>
      <c r="J17" s="9">
        <f t="shared" si="0"/>
        <v>11.3538</v>
      </c>
      <c r="K17" s="4">
        <v>11353800</v>
      </c>
      <c r="L17">
        <v>2500</v>
      </c>
      <c r="N17">
        <v>95.634500000000003</v>
      </c>
      <c r="O17">
        <v>2500</v>
      </c>
      <c r="Q17">
        <v>349.43799999999999</v>
      </c>
      <c r="R17">
        <v>2500</v>
      </c>
      <c r="T17">
        <v>129.47800000000001</v>
      </c>
      <c r="U17">
        <v>2500</v>
      </c>
    </row>
    <row r="18" spans="2:21">
      <c r="B18">
        <v>0.74522200000000005</v>
      </c>
      <c r="C18">
        <v>12</v>
      </c>
      <c r="E18">
        <v>28.0307</v>
      </c>
      <c r="F18">
        <v>9</v>
      </c>
      <c r="J18" s="9">
        <f t="shared" si="0"/>
        <v>15.9946</v>
      </c>
      <c r="K18" s="4">
        <v>15994600</v>
      </c>
      <c r="L18">
        <v>2800</v>
      </c>
      <c r="N18">
        <v>150.37799999999999</v>
      </c>
      <c r="O18">
        <v>2800</v>
      </c>
      <c r="Q18">
        <v>522.04200000000003</v>
      </c>
      <c r="R18">
        <v>2800</v>
      </c>
      <c r="T18">
        <v>214.37299999999999</v>
      </c>
      <c r="U18">
        <v>2800</v>
      </c>
    </row>
    <row r="19" spans="2:21">
      <c r="E19">
        <v>23.510899999999999</v>
      </c>
      <c r="F19">
        <v>10</v>
      </c>
      <c r="J19" s="9">
        <f t="shared" si="0"/>
        <v>21.513200000000001</v>
      </c>
      <c r="K19" s="4">
        <v>21513200</v>
      </c>
      <c r="L19">
        <v>3100</v>
      </c>
      <c r="N19">
        <v>207.447</v>
      </c>
      <c r="O19">
        <v>3100</v>
      </c>
      <c r="Q19">
        <v>676.60699999999997</v>
      </c>
      <c r="R19">
        <v>3100</v>
      </c>
      <c r="T19">
        <v>316.66300000000001</v>
      </c>
      <c r="U19">
        <v>3100</v>
      </c>
    </row>
    <row r="20" spans="2:21">
      <c r="E20">
        <v>13.783300000000001</v>
      </c>
      <c r="F20">
        <v>12</v>
      </c>
      <c r="J20" s="9">
        <f t="shared" si="0"/>
        <v>28.267900000000001</v>
      </c>
      <c r="K20" s="4">
        <v>28267900</v>
      </c>
      <c r="L20">
        <v>3400</v>
      </c>
      <c r="N20">
        <v>293.65600000000001</v>
      </c>
      <c r="O20">
        <v>3400</v>
      </c>
      <c r="Q20">
        <v>1005.69</v>
      </c>
      <c r="R20">
        <v>3400</v>
      </c>
      <c r="T20">
        <v>391.47500000000002</v>
      </c>
      <c r="U20">
        <v>3400</v>
      </c>
    </row>
    <row r="21" spans="2:21">
      <c r="J21" s="9">
        <f t="shared" si="0"/>
        <v>36.457799999999999</v>
      </c>
      <c r="K21" s="4">
        <v>36457800</v>
      </c>
      <c r="L21">
        <v>3700</v>
      </c>
      <c r="N21">
        <v>401.77100000000002</v>
      </c>
      <c r="O21">
        <v>3700</v>
      </c>
      <c r="Q21">
        <v>1314.7</v>
      </c>
      <c r="R21">
        <v>3700</v>
      </c>
      <c r="T21">
        <v>546.47199999999998</v>
      </c>
      <c r="U21">
        <v>3700</v>
      </c>
    </row>
    <row r="24" spans="2:21">
      <c r="Q24" s="11"/>
      <c r="R24" s="11"/>
    </row>
    <row r="26" spans="2:21">
      <c r="Q26" s="10"/>
    </row>
    <row r="27" spans="2:21">
      <c r="Q27" s="10"/>
      <c r="R27" s="4"/>
    </row>
    <row r="28" spans="2:21">
      <c r="Q28" s="10"/>
      <c r="R28" s="4"/>
    </row>
    <row r="29" spans="2:21">
      <c r="Q29" s="10"/>
      <c r="R29" s="4"/>
    </row>
    <row r="30" spans="2:21">
      <c r="Q30" s="10"/>
      <c r="R30" s="4"/>
    </row>
    <row r="31" spans="2:21">
      <c r="Q31" s="10"/>
      <c r="R31" s="4"/>
    </row>
    <row r="32" spans="2:21">
      <c r="Q32" s="10"/>
      <c r="R32" s="4"/>
    </row>
    <row r="33" spans="3:26">
      <c r="Q33" s="10"/>
      <c r="R33" s="4"/>
    </row>
    <row r="34" spans="3:26">
      <c r="Q34" s="10"/>
      <c r="R34" s="4"/>
    </row>
    <row r="35" spans="3:26">
      <c r="Q35" s="10"/>
      <c r="R35" s="4"/>
    </row>
    <row r="36" spans="3:26">
      <c r="Q36" s="10"/>
      <c r="R36" s="4"/>
    </row>
    <row r="37" spans="3:26">
      <c r="Q37" s="10"/>
      <c r="R37" s="4"/>
    </row>
    <row r="39" spans="3:26">
      <c r="O39" t="s">
        <v>29</v>
      </c>
    </row>
    <row r="40" spans="3:26">
      <c r="C40" s="2" t="s">
        <v>9</v>
      </c>
      <c r="I40" s="2" t="s">
        <v>10</v>
      </c>
      <c r="O40" s="2" t="s">
        <v>4</v>
      </c>
      <c r="R40" s="3" t="s">
        <v>11</v>
      </c>
      <c r="Y40" s="3" t="s">
        <v>7</v>
      </c>
      <c r="Z40" s="1"/>
    </row>
    <row r="41" spans="3:26">
      <c r="C41" t="s">
        <v>1</v>
      </c>
      <c r="D41" t="s">
        <v>8</v>
      </c>
      <c r="I41" t="s">
        <v>1</v>
      </c>
      <c r="J41" t="s">
        <v>8</v>
      </c>
      <c r="N41" t="s">
        <v>59</v>
      </c>
      <c r="O41" t="s">
        <v>1</v>
      </c>
      <c r="P41" t="s">
        <v>0</v>
      </c>
      <c r="R41" t="s">
        <v>1</v>
      </c>
      <c r="S41" t="s">
        <v>8</v>
      </c>
      <c r="Y41" s="1" t="s">
        <v>1</v>
      </c>
      <c r="Z41" s="1" t="s">
        <v>6</v>
      </c>
    </row>
    <row r="42" spans="3:26">
      <c r="C42">
        <v>6.76518</v>
      </c>
      <c r="D42">
        <v>2</v>
      </c>
      <c r="I42">
        <v>64.943299999999994</v>
      </c>
      <c r="J42">
        <v>2</v>
      </c>
      <c r="R42">
        <v>848.76099999999997</v>
      </c>
      <c r="S42">
        <v>2</v>
      </c>
      <c r="Y42" s="1">
        <v>21.145800000000001</v>
      </c>
      <c r="Z42" s="1">
        <v>400</v>
      </c>
    </row>
    <row r="43" spans="3:26">
      <c r="C43">
        <v>4.4328200000000004</v>
      </c>
      <c r="D43">
        <v>3</v>
      </c>
      <c r="I43">
        <v>42.71</v>
      </c>
      <c r="J43">
        <v>3</v>
      </c>
      <c r="N43">
        <f>LOG10(O43)/LOG10(2)</f>
        <v>9.5142248551853239</v>
      </c>
      <c r="O43">
        <v>731.25199999999995</v>
      </c>
      <c r="P43">
        <v>2</v>
      </c>
      <c r="R43">
        <v>600.11599999999999</v>
      </c>
      <c r="S43">
        <v>3</v>
      </c>
      <c r="Y43" s="1">
        <v>26.701000000000001</v>
      </c>
      <c r="Z43" s="1">
        <v>600</v>
      </c>
    </row>
    <row r="44" spans="3:26">
      <c r="C44">
        <v>4.8223799999999999</v>
      </c>
      <c r="D44">
        <v>4</v>
      </c>
      <c r="I44">
        <v>57.541200000000003</v>
      </c>
      <c r="J44">
        <v>4</v>
      </c>
      <c r="N44">
        <f t="shared" ref="N44:N53" si="1">LOG10(O44)/LOG10(2)</f>
        <v>9.1706812162407303</v>
      </c>
      <c r="O44">
        <v>576.30200000000002</v>
      </c>
      <c r="P44">
        <v>3</v>
      </c>
      <c r="R44">
        <v>550.18200000000002</v>
      </c>
      <c r="S44">
        <v>4</v>
      </c>
      <c r="Y44" s="1">
        <v>29.700800000000001</v>
      </c>
      <c r="Z44" s="1">
        <v>800</v>
      </c>
    </row>
    <row r="45" spans="3:26">
      <c r="C45">
        <v>16.501300000000001</v>
      </c>
      <c r="D45">
        <v>5</v>
      </c>
      <c r="I45">
        <v>107.26900000000001</v>
      </c>
      <c r="J45">
        <v>5</v>
      </c>
      <c r="N45">
        <f t="shared" si="1"/>
        <v>8.8107451332886768</v>
      </c>
      <c r="O45">
        <v>449.05399999999997</v>
      </c>
      <c r="P45">
        <v>4</v>
      </c>
      <c r="R45">
        <v>814.97900000000004</v>
      </c>
      <c r="S45">
        <v>5</v>
      </c>
      <c r="Y45" s="1">
        <v>26.854900000000001</v>
      </c>
      <c r="Z45" s="1">
        <v>1000</v>
      </c>
    </row>
    <row r="46" spans="3:26">
      <c r="C46">
        <v>19.438400000000001</v>
      </c>
      <c r="D46">
        <v>6</v>
      </c>
      <c r="I46">
        <v>99.306100000000001</v>
      </c>
      <c r="J46">
        <v>6</v>
      </c>
      <c r="N46">
        <f t="shared" si="1"/>
        <v>9.2136996490436474</v>
      </c>
      <c r="O46">
        <v>593.745</v>
      </c>
      <c r="P46">
        <v>5</v>
      </c>
      <c r="R46">
        <v>798.77</v>
      </c>
      <c r="S46">
        <v>6</v>
      </c>
      <c r="Y46" s="1">
        <v>55.022199999999998</v>
      </c>
      <c r="Z46" s="1">
        <v>1200</v>
      </c>
    </row>
    <row r="47" spans="3:26">
      <c r="C47">
        <v>18.097000000000001</v>
      </c>
      <c r="D47">
        <v>7</v>
      </c>
      <c r="I47">
        <v>101.221</v>
      </c>
      <c r="J47">
        <v>7</v>
      </c>
      <c r="N47">
        <f t="shared" si="1"/>
        <v>9.1054842781519714</v>
      </c>
      <c r="O47">
        <v>550.83799999999997</v>
      </c>
      <c r="P47">
        <v>6</v>
      </c>
      <c r="R47">
        <v>804.846</v>
      </c>
      <c r="S47">
        <v>7</v>
      </c>
      <c r="Y47" s="1">
        <v>117.19799999999999</v>
      </c>
      <c r="Z47" s="1">
        <v>1400</v>
      </c>
    </row>
    <row r="48" spans="3:26">
      <c r="C48">
        <v>19.97</v>
      </c>
      <c r="D48">
        <v>8</v>
      </c>
      <c r="I48">
        <v>106.526</v>
      </c>
      <c r="J48">
        <v>8</v>
      </c>
      <c r="N48">
        <f t="shared" si="1"/>
        <v>8.995003917368205</v>
      </c>
      <c r="O48">
        <v>510.23</v>
      </c>
      <c r="P48">
        <v>7</v>
      </c>
      <c r="R48">
        <v>743.67200000000003</v>
      </c>
      <c r="S48">
        <v>8</v>
      </c>
      <c r="Y48" s="1">
        <v>134.88999999999999</v>
      </c>
      <c r="Z48" s="1">
        <v>1600</v>
      </c>
    </row>
    <row r="49" spans="3:30">
      <c r="C49">
        <v>4.3926800000000004</v>
      </c>
      <c r="D49">
        <v>11</v>
      </c>
      <c r="I49">
        <v>81.665099999999995</v>
      </c>
      <c r="J49">
        <v>9</v>
      </c>
      <c r="N49">
        <f t="shared" si="1"/>
        <v>8.7620597426806732</v>
      </c>
      <c r="O49">
        <v>434.15300000000002</v>
      </c>
      <c r="P49">
        <v>8</v>
      </c>
      <c r="R49">
        <v>591.63699999999994</v>
      </c>
      <c r="S49">
        <v>9</v>
      </c>
      <c r="Y49" s="1">
        <v>137.006</v>
      </c>
      <c r="Z49" s="1">
        <v>1800</v>
      </c>
      <c r="AD49" s="1"/>
    </row>
    <row r="50" spans="3:30">
      <c r="C50">
        <v>3.9093599999999999</v>
      </c>
      <c r="D50">
        <v>12</v>
      </c>
      <c r="I50">
        <v>67.290800000000004</v>
      </c>
      <c r="J50">
        <v>10</v>
      </c>
      <c r="N50">
        <f t="shared" si="1"/>
        <v>8.7312918741569341</v>
      </c>
      <c r="O50">
        <v>424.99200000000002</v>
      </c>
      <c r="P50">
        <v>9</v>
      </c>
      <c r="R50">
        <v>590.73199999999997</v>
      </c>
      <c r="S50">
        <v>10</v>
      </c>
      <c r="Y50" s="1">
        <v>319.87400000000002</v>
      </c>
      <c r="Z50" s="1">
        <v>2000</v>
      </c>
    </row>
    <row r="51" spans="3:30">
      <c r="I51">
        <v>79.649799999999999</v>
      </c>
      <c r="J51">
        <v>11</v>
      </c>
      <c r="N51">
        <f t="shared" si="1"/>
        <v>8.5892016971357599</v>
      </c>
      <c r="O51">
        <v>385.13</v>
      </c>
      <c r="P51">
        <v>10</v>
      </c>
      <c r="R51">
        <v>587.37</v>
      </c>
      <c r="S51">
        <v>11</v>
      </c>
      <c r="Y51" s="1">
        <v>314.387</v>
      </c>
      <c r="Z51" s="1">
        <v>2200</v>
      </c>
    </row>
    <row r="52" spans="3:30">
      <c r="I52">
        <v>71.117599999999996</v>
      </c>
      <c r="J52">
        <v>12</v>
      </c>
      <c r="N52">
        <f t="shared" si="1"/>
        <v>8.5460185475871349</v>
      </c>
      <c r="O52">
        <v>373.77300000000002</v>
      </c>
      <c r="P52">
        <v>11</v>
      </c>
      <c r="R52">
        <v>193.601</v>
      </c>
      <c r="S52">
        <v>12</v>
      </c>
      <c r="Y52" s="1">
        <v>438.59699999999998</v>
      </c>
      <c r="Z52" s="1">
        <v>2400</v>
      </c>
      <c r="AC52" s="1"/>
    </row>
    <row r="53" spans="3:30">
      <c r="N53">
        <f t="shared" si="1"/>
        <v>7.2415542087959741</v>
      </c>
      <c r="O53">
        <v>151.33000000000001</v>
      </c>
      <c r="P53">
        <v>12</v>
      </c>
      <c r="Y53" s="1">
        <v>438.483</v>
      </c>
      <c r="Z53" s="1">
        <v>2600</v>
      </c>
    </row>
    <row r="54" spans="3:30">
      <c r="Y54">
        <v>804.846</v>
      </c>
      <c r="Z54" s="1">
        <v>3000</v>
      </c>
      <c r="AC54" s="1"/>
    </row>
    <row r="55" spans="3:30">
      <c r="C55" s="2" t="s">
        <v>12</v>
      </c>
      <c r="O55" t="s">
        <v>33</v>
      </c>
      <c r="R55" s="2" t="s">
        <v>13</v>
      </c>
      <c r="AC55" s="1"/>
    </row>
    <row r="56" spans="3:30">
      <c r="C56" t="s">
        <v>1</v>
      </c>
      <c r="D56" t="s">
        <v>8</v>
      </c>
      <c r="O56" s="2" t="s">
        <v>4</v>
      </c>
      <c r="Q56" s="1" t="s">
        <v>59</v>
      </c>
      <c r="R56" t="s">
        <v>1</v>
      </c>
      <c r="S56" t="s">
        <v>8</v>
      </c>
      <c r="AC56" s="1"/>
    </row>
    <row r="57" spans="3:30">
      <c r="C57">
        <v>1.0845199999999999</v>
      </c>
      <c r="D57">
        <v>2</v>
      </c>
      <c r="N57" s="1" t="s">
        <v>59</v>
      </c>
      <c r="O57" t="s">
        <v>1</v>
      </c>
      <c r="P57" t="s">
        <v>0</v>
      </c>
      <c r="Q57">
        <f>LOG10(R57)/LOG10(2)</f>
        <v>9.4960828028591546</v>
      </c>
      <c r="R57">
        <v>722.11400000000003</v>
      </c>
      <c r="S57">
        <v>2</v>
      </c>
      <c r="AD57" s="1"/>
    </row>
    <row r="58" spans="3:30">
      <c r="C58">
        <v>0.83837499999999998</v>
      </c>
      <c r="D58">
        <v>3</v>
      </c>
      <c r="O58">
        <v>93.042000000000002</v>
      </c>
      <c r="P58">
        <v>1</v>
      </c>
      <c r="Q58">
        <f t="shared" ref="Q58:Q67" si="2">LOG10(R58)/LOG10(2)</f>
        <v>9.2431358920119173</v>
      </c>
      <c r="R58">
        <v>605.98400000000004</v>
      </c>
      <c r="S58">
        <v>3</v>
      </c>
      <c r="AD58" s="1"/>
    </row>
    <row r="59" spans="3:30">
      <c r="C59">
        <v>0.54436399999999996</v>
      </c>
      <c r="D59">
        <v>4</v>
      </c>
      <c r="N59">
        <f>LOG10(O59)/LOG10(2)</f>
        <v>5.5387523171790871</v>
      </c>
      <c r="O59">
        <v>46.486899999999999</v>
      </c>
      <c r="P59">
        <v>2</v>
      </c>
      <c r="Q59">
        <f t="shared" si="2"/>
        <v>9.200116371401089</v>
      </c>
      <c r="R59">
        <v>588.18100000000004</v>
      </c>
      <c r="S59">
        <v>4</v>
      </c>
      <c r="Y59" s="3" t="s">
        <v>14</v>
      </c>
      <c r="AB59" s="2"/>
      <c r="AD59" s="1"/>
    </row>
    <row r="60" spans="3:30">
      <c r="C60">
        <v>17.684100000000001</v>
      </c>
      <c r="D60">
        <v>5</v>
      </c>
      <c r="N60">
        <f t="shared" ref="N60:N69" si="3">LOG10(O60)/LOG10(2)</f>
        <v>4.9791976617379516</v>
      </c>
      <c r="O60">
        <v>31.541899999999998</v>
      </c>
      <c r="P60">
        <v>3</v>
      </c>
      <c r="Q60">
        <f t="shared" si="2"/>
        <v>8.8044279211538576</v>
      </c>
      <c r="R60">
        <v>447.09199999999998</v>
      </c>
      <c r="S60">
        <v>5</v>
      </c>
      <c r="Y60" t="s">
        <v>1</v>
      </c>
      <c r="Z60" t="s">
        <v>17</v>
      </c>
      <c r="AD60" s="1"/>
    </row>
    <row r="61" spans="3:30">
      <c r="C61">
        <v>22.1372</v>
      </c>
      <c r="D61">
        <v>6</v>
      </c>
      <c r="N61">
        <f t="shared" si="3"/>
        <v>4.5694910919587155</v>
      </c>
      <c r="O61">
        <v>23.744</v>
      </c>
      <c r="P61">
        <v>4</v>
      </c>
      <c r="Q61">
        <f t="shared" si="2"/>
        <v>8.6302744067499244</v>
      </c>
      <c r="R61">
        <v>396.25200000000001</v>
      </c>
      <c r="S61">
        <v>6</v>
      </c>
      <c r="Y61">
        <v>4.7746900000000002E-2</v>
      </c>
      <c r="Z61">
        <v>400</v>
      </c>
    </row>
    <row r="62" spans="3:30">
      <c r="C62">
        <v>20.566199999999998</v>
      </c>
      <c r="D62">
        <v>7</v>
      </c>
      <c r="N62">
        <f t="shared" si="3"/>
        <v>4.3125127067871185</v>
      </c>
      <c r="O62">
        <v>19.869900000000001</v>
      </c>
      <c r="P62">
        <v>5</v>
      </c>
      <c r="Q62">
        <f t="shared" si="2"/>
        <v>7.8797670207156223</v>
      </c>
      <c r="R62">
        <v>235.53</v>
      </c>
      <c r="S62">
        <v>7</v>
      </c>
      <c r="Y62">
        <v>0.25355299999999997</v>
      </c>
      <c r="Z62">
        <v>700</v>
      </c>
    </row>
    <row r="63" spans="3:30">
      <c r="C63">
        <v>17.445699999999999</v>
      </c>
      <c r="D63">
        <v>8</v>
      </c>
      <c r="N63">
        <f t="shared" si="3"/>
        <v>4.2868220197305744</v>
      </c>
      <c r="O63">
        <v>19.519200000000001</v>
      </c>
      <c r="P63">
        <v>6</v>
      </c>
      <c r="Q63">
        <f t="shared" si="2"/>
        <v>8.3613604386749572</v>
      </c>
      <c r="R63">
        <v>328.86700000000002</v>
      </c>
      <c r="S63">
        <v>8</v>
      </c>
      <c r="Y63">
        <v>40.679900000000004</v>
      </c>
      <c r="Z63">
        <v>1000</v>
      </c>
    </row>
    <row r="64" spans="3:30">
      <c r="C64">
        <v>1.3791100000000001</v>
      </c>
      <c r="D64">
        <v>9</v>
      </c>
      <c r="N64">
        <f t="shared" si="3"/>
        <v>4.2905128738656879</v>
      </c>
      <c r="O64">
        <v>19.569199999999999</v>
      </c>
      <c r="P64">
        <v>7</v>
      </c>
      <c r="Q64">
        <f t="shared" si="2"/>
        <v>7.6095407519091349</v>
      </c>
      <c r="R64">
        <v>195.29900000000001</v>
      </c>
      <c r="S64">
        <v>9</v>
      </c>
      <c r="Y64">
        <v>42.789000000000001</v>
      </c>
      <c r="Z64">
        <v>1300</v>
      </c>
    </row>
    <row r="65" spans="3:26">
      <c r="C65">
        <v>1.4029199999999999</v>
      </c>
      <c r="D65">
        <v>11</v>
      </c>
      <c r="N65">
        <f t="shared" si="3"/>
        <v>4.2985483498614325</v>
      </c>
      <c r="O65">
        <v>19.6785</v>
      </c>
      <c r="P65">
        <v>8</v>
      </c>
      <c r="Q65">
        <f t="shared" si="2"/>
        <v>7.632093685381645</v>
      </c>
      <c r="R65">
        <v>198.376</v>
      </c>
      <c r="S65">
        <v>10</v>
      </c>
      <c r="Y65">
        <v>52.009700000000002</v>
      </c>
      <c r="Z65">
        <v>1600</v>
      </c>
    </row>
    <row r="66" spans="3:26">
      <c r="C66">
        <v>1.33938</v>
      </c>
      <c r="D66">
        <v>12</v>
      </c>
      <c r="N66">
        <f t="shared" si="3"/>
        <v>4.6992739936174557</v>
      </c>
      <c r="O66">
        <v>25.978999999999999</v>
      </c>
      <c r="P66">
        <v>9</v>
      </c>
      <c r="Q66">
        <f t="shared" si="2"/>
        <v>7.5768999947207796</v>
      </c>
      <c r="R66">
        <v>190.93</v>
      </c>
      <c r="S66">
        <v>11</v>
      </c>
      <c r="Y66">
        <v>126.714</v>
      </c>
      <c r="Z66">
        <v>1900</v>
      </c>
    </row>
    <row r="67" spans="3:26">
      <c r="N67">
        <f t="shared" si="3"/>
        <v>4.5801816719722224</v>
      </c>
      <c r="O67">
        <v>23.9206</v>
      </c>
      <c r="P67">
        <v>10</v>
      </c>
      <c r="Q67">
        <f t="shared" si="2"/>
        <v>7.4503782303255122</v>
      </c>
      <c r="R67">
        <v>174.899</v>
      </c>
      <c r="S67">
        <v>12</v>
      </c>
      <c r="Y67">
        <v>167.66300000000001</v>
      </c>
      <c r="Z67">
        <v>2200</v>
      </c>
    </row>
    <row r="68" spans="3:26">
      <c r="N68">
        <f t="shared" si="3"/>
        <v>4.5681963145070066</v>
      </c>
      <c r="O68">
        <v>23.7227</v>
      </c>
      <c r="P68">
        <v>11</v>
      </c>
      <c r="Y68">
        <v>220.53200000000001</v>
      </c>
      <c r="Z68">
        <v>2500</v>
      </c>
    </row>
    <row r="69" spans="3:26">
      <c r="N69">
        <f t="shared" si="3"/>
        <v>4.5682388843506265</v>
      </c>
      <c r="O69">
        <v>23.723400000000002</v>
      </c>
      <c r="P69">
        <v>12</v>
      </c>
      <c r="Y69">
        <v>227.52099999999999</v>
      </c>
      <c r="Z69">
        <v>2800</v>
      </c>
    </row>
    <row r="70" spans="3:26">
      <c r="Y70">
        <v>367.62200000000001</v>
      </c>
      <c r="Z70">
        <v>3100</v>
      </c>
    </row>
    <row r="71" spans="3:26">
      <c r="Y71">
        <v>417.32100000000003</v>
      </c>
      <c r="Z71">
        <v>3400</v>
      </c>
    </row>
    <row r="72" spans="3:26">
      <c r="Y72">
        <v>474.13600000000002</v>
      </c>
      <c r="Z72">
        <v>3700</v>
      </c>
    </row>
    <row r="101" spans="10:13">
      <c r="J101" s="2"/>
      <c r="M101" s="2"/>
    </row>
  </sheetData>
  <sortState ref="T9:U33">
    <sortCondition ref="U9:U33"/>
  </sortState>
  <mergeCells count="2">
    <mergeCell ref="J8:L8"/>
    <mergeCell ref="Q24:R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showRuler="0" workbookViewId="0">
      <selection activeCell="K4" sqref="K4"/>
    </sheetView>
  </sheetViews>
  <sheetFormatPr baseColWidth="10" defaultRowHeight="15" x14ac:dyDescent="0"/>
  <cols>
    <col min="15" max="15" width="12.1640625" bestFit="1" customWidth="1"/>
  </cols>
  <sheetData>
    <row r="1" spans="1:20">
      <c r="B1" t="s">
        <v>18</v>
      </c>
      <c r="E1" t="s">
        <v>20</v>
      </c>
      <c r="H1" t="s">
        <v>22</v>
      </c>
      <c r="M1" t="s">
        <v>26</v>
      </c>
      <c r="P1" s="2" t="s">
        <v>27</v>
      </c>
      <c r="S1" s="2" t="s">
        <v>62</v>
      </c>
    </row>
    <row r="2" spans="1:20">
      <c r="A2" t="s">
        <v>19</v>
      </c>
      <c r="B2">
        <v>3000</v>
      </c>
      <c r="C2">
        <v>1324.11</v>
      </c>
      <c r="E2" t="s">
        <v>1</v>
      </c>
      <c r="F2" t="s">
        <v>21</v>
      </c>
      <c r="H2" t="s">
        <v>24</v>
      </c>
      <c r="I2" t="s">
        <v>25</v>
      </c>
      <c r="J2" t="s">
        <v>18</v>
      </c>
      <c r="K2" t="s">
        <v>61</v>
      </c>
      <c r="M2" t="s">
        <v>1</v>
      </c>
      <c r="N2" t="s">
        <v>21</v>
      </c>
      <c r="P2" t="s">
        <v>1</v>
      </c>
      <c r="Q2" t="s">
        <v>0</v>
      </c>
      <c r="S2" t="s">
        <v>1</v>
      </c>
      <c r="T2" t="s">
        <v>0</v>
      </c>
    </row>
    <row r="3" spans="1:20">
      <c r="E3">
        <v>1218.22</v>
      </c>
      <c r="F3">
        <v>1</v>
      </c>
      <c r="H3">
        <f>C2/E3</f>
        <v>1.0869219024478336</v>
      </c>
      <c r="I3">
        <f>C2/M3</f>
        <v>1.0900895709157967</v>
      </c>
      <c r="J3">
        <f>C2/P3</f>
        <v>1</v>
      </c>
      <c r="K3">
        <f>S3/S3</f>
        <v>1</v>
      </c>
      <c r="M3">
        <v>1214.68</v>
      </c>
      <c r="N3">
        <v>1</v>
      </c>
      <c r="P3">
        <v>1324.11</v>
      </c>
      <c r="Q3">
        <v>1</v>
      </c>
      <c r="S3">
        <v>93.042000000000002</v>
      </c>
      <c r="T3">
        <v>1</v>
      </c>
    </row>
    <row r="4" spans="1:20">
      <c r="E4">
        <v>848.76099999999997</v>
      </c>
      <c r="F4">
        <v>2</v>
      </c>
      <c r="H4">
        <f>C2/E4</f>
        <v>1.5600504735726546</v>
      </c>
      <c r="I4">
        <f>C2/M4</f>
        <v>1.8336578434983948</v>
      </c>
      <c r="J4">
        <f>C2/P4</f>
        <v>1.810743765487137</v>
      </c>
      <c r="K4">
        <f>S3/S4</f>
        <v>2.0014670799730676</v>
      </c>
      <c r="M4">
        <v>722.11400000000003</v>
      </c>
      <c r="N4">
        <v>2</v>
      </c>
      <c r="P4">
        <v>731.25199999999995</v>
      </c>
      <c r="Q4">
        <v>2</v>
      </c>
      <c r="S4">
        <v>46.486899999999999</v>
      </c>
      <c r="T4">
        <v>2</v>
      </c>
    </row>
    <row r="5" spans="1:20">
      <c r="E5">
        <v>600.11599999999999</v>
      </c>
      <c r="F5">
        <v>3</v>
      </c>
      <c r="H5">
        <f>C2/E5</f>
        <v>2.2064234248045378</v>
      </c>
      <c r="I5">
        <f>C2/M5</f>
        <v>2.1850576912921791</v>
      </c>
      <c r="J5">
        <f>C2/P5</f>
        <v>2.2975974402309896</v>
      </c>
      <c r="K5">
        <f>S3/S5</f>
        <v>2.9497905960008755</v>
      </c>
      <c r="M5">
        <v>605.98400000000004</v>
      </c>
      <c r="N5">
        <v>3</v>
      </c>
      <c r="P5">
        <v>576.30200000000002</v>
      </c>
      <c r="Q5">
        <v>3</v>
      </c>
      <c r="S5">
        <v>31.541899999999998</v>
      </c>
      <c r="T5">
        <v>3</v>
      </c>
    </row>
    <row r="6" spans="1:20">
      <c r="E6">
        <v>550.18200000000002</v>
      </c>
      <c r="F6">
        <v>4</v>
      </c>
      <c r="H6">
        <f>C2/E6</f>
        <v>2.4066763361942045</v>
      </c>
      <c r="I6">
        <f>C2/M6</f>
        <v>2.2511947852786811</v>
      </c>
      <c r="J6">
        <f>C2/P6</f>
        <v>2.9486654166314072</v>
      </c>
      <c r="K6">
        <f>S3/S6</f>
        <v>3.9185478436657681</v>
      </c>
      <c r="M6">
        <v>588.18100000000004</v>
      </c>
      <c r="N6">
        <v>4</v>
      </c>
      <c r="P6">
        <v>449.05399999999997</v>
      </c>
      <c r="Q6">
        <v>4</v>
      </c>
      <c r="S6">
        <v>23.744</v>
      </c>
      <c r="T6">
        <v>4</v>
      </c>
    </row>
    <row r="7" spans="1:20">
      <c r="E7">
        <v>814.97900000000004</v>
      </c>
      <c r="F7">
        <v>5</v>
      </c>
      <c r="H7">
        <f>C2/E7</f>
        <v>1.6247167104919267</v>
      </c>
      <c r="I7">
        <f>C2/M7</f>
        <v>2.9616052177180534</v>
      </c>
      <c r="J7">
        <f>C2/P7</f>
        <v>2.230098779779198</v>
      </c>
      <c r="K7">
        <f>S3/S7</f>
        <v>4.6825600531457123</v>
      </c>
      <c r="M7">
        <v>447.09199999999998</v>
      </c>
      <c r="N7">
        <v>5</v>
      </c>
      <c r="P7">
        <v>593.745</v>
      </c>
      <c r="Q7">
        <v>5</v>
      </c>
      <c r="S7">
        <v>19.869900000000001</v>
      </c>
      <c r="T7">
        <v>5</v>
      </c>
    </row>
    <row r="8" spans="1:20">
      <c r="E8">
        <v>798.77</v>
      </c>
      <c r="F8">
        <v>6</v>
      </c>
      <c r="H8">
        <f>C2/E8</f>
        <v>1.6576861925210009</v>
      </c>
      <c r="I8">
        <f>C2/M8</f>
        <v>3.3415856576118226</v>
      </c>
      <c r="J8">
        <f>C2/P8</f>
        <v>2.4038101946488806</v>
      </c>
      <c r="K8">
        <f>S3/S8</f>
        <v>4.7666912578384357</v>
      </c>
      <c r="M8">
        <v>396.25200000000001</v>
      </c>
      <c r="N8">
        <v>6</v>
      </c>
      <c r="P8">
        <v>550.83799999999997</v>
      </c>
      <c r="Q8">
        <v>6</v>
      </c>
      <c r="S8">
        <v>19.519200000000001</v>
      </c>
      <c r="T8">
        <v>6</v>
      </c>
    </row>
    <row r="9" spans="1:20">
      <c r="E9">
        <v>804.846</v>
      </c>
      <c r="F9">
        <v>7</v>
      </c>
      <c r="H9">
        <f>C2/E9</f>
        <v>1.6451718713890606</v>
      </c>
      <c r="I9">
        <f>C2/M9</f>
        <v>5.6218316138071582</v>
      </c>
      <c r="J9">
        <f>C2/P9</f>
        <v>2.5951237677125998</v>
      </c>
      <c r="K9">
        <f>S3/S9</f>
        <v>4.7545121926292344</v>
      </c>
      <c r="M9">
        <v>235.53</v>
      </c>
      <c r="N9">
        <v>7</v>
      </c>
      <c r="P9">
        <v>510.23</v>
      </c>
      <c r="Q9">
        <v>7</v>
      </c>
      <c r="S9">
        <v>19.569199999999999</v>
      </c>
      <c r="T9">
        <v>7</v>
      </c>
    </row>
    <row r="10" spans="1:20">
      <c r="E10">
        <v>743.67200000000003</v>
      </c>
      <c r="F10">
        <v>8</v>
      </c>
      <c r="H10">
        <f>C2/E10</f>
        <v>1.7805026947363889</v>
      </c>
      <c r="I10">
        <f>C2/M10</f>
        <v>4.026278100265456</v>
      </c>
      <c r="J10">
        <f>C2/P10</f>
        <v>3.0498695160461859</v>
      </c>
      <c r="K10">
        <f>S3/S10</f>
        <v>4.7281042762405674</v>
      </c>
      <c r="M10">
        <v>328.86700000000002</v>
      </c>
      <c r="N10">
        <v>8</v>
      </c>
      <c r="P10">
        <v>434.15300000000002</v>
      </c>
      <c r="Q10">
        <v>8</v>
      </c>
      <c r="S10">
        <v>19.6785</v>
      </c>
      <c r="T10">
        <v>8</v>
      </c>
    </row>
    <row r="11" spans="1:20">
      <c r="E11">
        <v>591.63699999999994</v>
      </c>
      <c r="F11">
        <v>9</v>
      </c>
      <c r="H11">
        <f>C2/E11</f>
        <v>2.2380446118143391</v>
      </c>
      <c r="I11">
        <f>C2/M11</f>
        <v>6.7799118275055168</v>
      </c>
      <c r="J11">
        <f>C2/P11</f>
        <v>3.1156115879828321</v>
      </c>
      <c r="K11">
        <f>S3/S11</f>
        <v>3.5814311559336387</v>
      </c>
      <c r="M11">
        <v>195.29900000000001</v>
      </c>
      <c r="N11">
        <v>9</v>
      </c>
      <c r="P11">
        <v>424.99200000000002</v>
      </c>
      <c r="Q11">
        <v>9</v>
      </c>
      <c r="S11">
        <v>25.978999999999999</v>
      </c>
      <c r="T11">
        <v>9</v>
      </c>
    </row>
    <row r="12" spans="1:20">
      <c r="E12">
        <v>590.73199999999997</v>
      </c>
      <c r="F12">
        <v>10</v>
      </c>
      <c r="H12">
        <f>C2/E12</f>
        <v>2.2414732907646782</v>
      </c>
      <c r="I12">
        <f>C2/M12</f>
        <v>6.6747489615679312</v>
      </c>
      <c r="J12">
        <f>C2/P12</f>
        <v>3.4380858411445483</v>
      </c>
      <c r="K12">
        <f>S3/S12</f>
        <v>3.8896181533908014</v>
      </c>
      <c r="M12">
        <v>198.376</v>
      </c>
      <c r="N12">
        <v>10</v>
      </c>
      <c r="P12">
        <v>385.13</v>
      </c>
      <c r="Q12">
        <v>10</v>
      </c>
      <c r="S12">
        <v>23.9206</v>
      </c>
      <c r="T12">
        <v>10</v>
      </c>
    </row>
    <row r="13" spans="1:20">
      <c r="E13">
        <v>587.37</v>
      </c>
      <c r="F13">
        <v>11</v>
      </c>
      <c r="H13">
        <f>C2/E13</f>
        <v>2.2543030798304304</v>
      </c>
      <c r="I13">
        <f>C2/M13</f>
        <v>6.9350547321007694</v>
      </c>
      <c r="J13">
        <f>C2/P13</f>
        <v>3.5425512276167614</v>
      </c>
      <c r="K13">
        <f>S3/S13</f>
        <v>3.9220662066290939</v>
      </c>
      <c r="M13">
        <v>190.93</v>
      </c>
      <c r="N13">
        <v>11</v>
      </c>
      <c r="P13">
        <v>373.77300000000002</v>
      </c>
      <c r="Q13">
        <v>11</v>
      </c>
      <c r="S13">
        <v>23.7227</v>
      </c>
      <c r="T13">
        <v>11</v>
      </c>
    </row>
    <row r="14" spans="1:20">
      <c r="E14">
        <v>193.601</v>
      </c>
      <c r="F14">
        <v>12</v>
      </c>
      <c r="H14">
        <f>C2/E14</f>
        <v>6.8393758296703009</v>
      </c>
      <c r="I14">
        <f>C2/M14</f>
        <v>7.570712239635446</v>
      </c>
      <c r="J14">
        <f>C2/P14</f>
        <v>8.7498182779356366</v>
      </c>
      <c r="K14">
        <f>S3/S14</f>
        <v>3.9219504792736282</v>
      </c>
      <c r="M14">
        <v>174.899</v>
      </c>
      <c r="N14">
        <v>12</v>
      </c>
      <c r="P14">
        <v>151.33000000000001</v>
      </c>
      <c r="Q14">
        <v>12</v>
      </c>
      <c r="S14">
        <v>23.723400000000002</v>
      </c>
      <c r="T14">
        <v>12</v>
      </c>
    </row>
    <row r="31" spans="4:4">
      <c r="D31" t="s">
        <v>23</v>
      </c>
    </row>
    <row r="37" spans="1:23">
      <c r="A37" t="s">
        <v>28</v>
      </c>
      <c r="D37" s="2" t="s">
        <v>5</v>
      </c>
      <c r="G37" s="3" t="s">
        <v>7</v>
      </c>
      <c r="H37" s="1"/>
      <c r="J37" s="3" t="s">
        <v>14</v>
      </c>
      <c r="M37" s="2" t="s">
        <v>22</v>
      </c>
      <c r="R37" s="11" t="s">
        <v>52</v>
      </c>
      <c r="S37" s="11"/>
      <c r="T37" s="11"/>
      <c r="V37" s="11" t="s">
        <v>32</v>
      </c>
      <c r="W37" s="11"/>
    </row>
    <row r="38" spans="1:23">
      <c r="A38" t="s">
        <v>1</v>
      </c>
      <c r="D38" t="s">
        <v>1</v>
      </c>
      <c r="E38" t="s">
        <v>6</v>
      </c>
      <c r="G38" s="1" t="s">
        <v>1</v>
      </c>
      <c r="H38" s="1" t="s">
        <v>6</v>
      </c>
      <c r="J38" t="s">
        <v>1</v>
      </c>
      <c r="K38" t="s">
        <v>17</v>
      </c>
      <c r="M38" t="s">
        <v>29</v>
      </c>
      <c r="N38" t="s">
        <v>30</v>
      </c>
      <c r="O38" t="s">
        <v>31</v>
      </c>
      <c r="P38" t="s">
        <v>54</v>
      </c>
      <c r="R38" t="s">
        <v>63</v>
      </c>
      <c r="S38" t="s">
        <v>1</v>
      </c>
      <c r="T38" t="s">
        <v>6</v>
      </c>
      <c r="V38" t="s">
        <v>46</v>
      </c>
      <c r="W38" t="s">
        <v>1</v>
      </c>
    </row>
    <row r="39" spans="1:23">
      <c r="A39">
        <v>0.30760900000000002</v>
      </c>
      <c r="B39">
        <v>400</v>
      </c>
      <c r="D39">
        <v>1.7882800000000001</v>
      </c>
      <c r="E39">
        <v>400</v>
      </c>
      <c r="G39">
        <v>15.0976</v>
      </c>
      <c r="H39">
        <v>400</v>
      </c>
      <c r="J39">
        <v>4.7746900000000002E-2</v>
      </c>
      <c r="K39">
        <v>400</v>
      </c>
      <c r="M39">
        <f t="shared" ref="M39:M50" si="0">A39/D39</f>
        <v>0.17201389044221263</v>
      </c>
      <c r="N39">
        <f t="shared" ref="N39:N50" si="1">A39/G39</f>
        <v>2.0374695315811785E-2</v>
      </c>
      <c r="O39">
        <f t="shared" ref="O39:O50" si="2">A39/J39</f>
        <v>6.4424915544255228</v>
      </c>
      <c r="P39">
        <f t="shared" ref="P39:P50" si="3">V39/R39</f>
        <v>3.9997600143991363</v>
      </c>
      <c r="R39" s="9">
        <f t="shared" ref="R39:R50" si="4">S39/1000000</f>
        <v>5.0002999999999999E-2</v>
      </c>
      <c r="S39">
        <v>50003</v>
      </c>
      <c r="T39">
        <v>400</v>
      </c>
      <c r="V39" s="10">
        <f t="shared" ref="V39:V50" si="5">W39/1000000</f>
        <v>0.2</v>
      </c>
      <c r="W39">
        <v>200000</v>
      </c>
    </row>
    <row r="40" spans="1:23">
      <c r="A40" s="1">
        <v>2.9791500000000002</v>
      </c>
      <c r="B40" s="1">
        <v>700</v>
      </c>
      <c r="D40">
        <v>2.8241100000000001</v>
      </c>
      <c r="E40">
        <v>700</v>
      </c>
      <c r="G40">
        <v>18.310300000000002</v>
      </c>
      <c r="H40">
        <v>700</v>
      </c>
      <c r="J40">
        <v>0.25355299999999997</v>
      </c>
      <c r="K40">
        <v>700</v>
      </c>
      <c r="M40">
        <f t="shared" si="0"/>
        <v>1.0548987114524575</v>
      </c>
      <c r="N40">
        <f t="shared" si="1"/>
        <v>0.16270350567713254</v>
      </c>
      <c r="O40">
        <f t="shared" si="2"/>
        <v>11.749614479024112</v>
      </c>
      <c r="P40">
        <f t="shared" si="3"/>
        <v>5.1448818133281566</v>
      </c>
      <c r="R40" s="9">
        <f t="shared" si="4"/>
        <v>0.20602999999999999</v>
      </c>
      <c r="S40">
        <v>206030</v>
      </c>
      <c r="T40">
        <v>700</v>
      </c>
      <c r="V40" s="10">
        <f t="shared" si="5"/>
        <v>1.06</v>
      </c>
      <c r="W40" s="4">
        <v>1060000</v>
      </c>
    </row>
    <row r="41" spans="1:23">
      <c r="A41" s="1">
        <v>36.084400000000002</v>
      </c>
      <c r="B41" s="1">
        <v>1000</v>
      </c>
      <c r="D41">
        <v>15.5481</v>
      </c>
      <c r="E41">
        <v>1000</v>
      </c>
      <c r="G41">
        <v>43.043300000000002</v>
      </c>
      <c r="H41">
        <v>1000</v>
      </c>
      <c r="J41">
        <v>40.679900000000004</v>
      </c>
      <c r="K41">
        <v>1000</v>
      </c>
      <c r="M41">
        <f t="shared" si="0"/>
        <v>2.3208237662479663</v>
      </c>
      <c r="N41">
        <f t="shared" si="1"/>
        <v>0.83832791630753223</v>
      </c>
      <c r="O41">
        <f t="shared" si="2"/>
        <v>0.8870326623221787</v>
      </c>
      <c r="P41">
        <f t="shared" si="3"/>
        <v>6.0623446165614832</v>
      </c>
      <c r="R41" s="9">
        <f t="shared" si="4"/>
        <v>0.52290000000000003</v>
      </c>
      <c r="S41">
        <v>522900</v>
      </c>
      <c r="T41">
        <v>1000</v>
      </c>
      <c r="V41" s="10">
        <f t="shared" si="5"/>
        <v>3.17</v>
      </c>
      <c r="W41" s="4">
        <v>3170000</v>
      </c>
    </row>
    <row r="42" spans="1:23">
      <c r="A42" s="1">
        <v>81.837100000000007</v>
      </c>
      <c r="B42" s="1">
        <v>1300</v>
      </c>
      <c r="D42">
        <v>22.900700000000001</v>
      </c>
      <c r="E42">
        <v>1300</v>
      </c>
      <c r="G42">
        <v>50.869100000000003</v>
      </c>
      <c r="H42">
        <v>1300</v>
      </c>
      <c r="J42">
        <v>42.789000000000001</v>
      </c>
      <c r="K42">
        <v>1300</v>
      </c>
      <c r="M42">
        <f t="shared" si="0"/>
        <v>3.5735632535250015</v>
      </c>
      <c r="N42">
        <f t="shared" si="1"/>
        <v>1.6087782170315574</v>
      </c>
      <c r="O42">
        <f t="shared" si="2"/>
        <v>1.9125733249199561</v>
      </c>
      <c r="P42">
        <f t="shared" si="3"/>
        <v>5.9467654986522902</v>
      </c>
      <c r="R42" s="9">
        <f t="shared" si="4"/>
        <v>1.1872</v>
      </c>
      <c r="S42" s="4">
        <v>1187200</v>
      </c>
      <c r="T42">
        <v>1300</v>
      </c>
      <c r="V42" s="10">
        <f t="shared" si="5"/>
        <v>7.06</v>
      </c>
      <c r="W42" s="4">
        <v>7060000</v>
      </c>
    </row>
    <row r="43" spans="1:23">
      <c r="A43" s="1">
        <v>154.524</v>
      </c>
      <c r="B43" s="1">
        <v>1600</v>
      </c>
      <c r="D43">
        <v>46.275599999999997</v>
      </c>
      <c r="E43">
        <v>1600</v>
      </c>
      <c r="G43">
        <v>155.78399999999999</v>
      </c>
      <c r="H43" s="1">
        <v>1600</v>
      </c>
      <c r="J43">
        <v>52.009700000000002</v>
      </c>
      <c r="K43">
        <v>1600</v>
      </c>
      <c r="M43">
        <f t="shared" si="0"/>
        <v>3.3392111609573947</v>
      </c>
      <c r="N43">
        <f t="shared" si="1"/>
        <v>0.99191187798490221</v>
      </c>
      <c r="O43">
        <f t="shared" si="2"/>
        <v>2.9710611674360745</v>
      </c>
      <c r="P43">
        <f t="shared" si="3"/>
        <v>5.1089784401109828</v>
      </c>
      <c r="R43" s="9">
        <f t="shared" si="4"/>
        <v>2.54454</v>
      </c>
      <c r="S43" s="4">
        <v>2544540</v>
      </c>
      <c r="T43">
        <v>1600</v>
      </c>
      <c r="V43" s="10">
        <f t="shared" si="5"/>
        <v>13</v>
      </c>
      <c r="W43" s="4">
        <v>13000000</v>
      </c>
    </row>
    <row r="44" spans="1:23">
      <c r="A44" s="1">
        <v>281.22899999999998</v>
      </c>
      <c r="B44" s="1">
        <v>1900</v>
      </c>
      <c r="D44">
        <v>72.423299999999998</v>
      </c>
      <c r="E44">
        <v>1900</v>
      </c>
      <c r="G44">
        <v>150.69200000000001</v>
      </c>
      <c r="H44">
        <v>1900</v>
      </c>
      <c r="J44">
        <v>126.714</v>
      </c>
      <c r="K44">
        <v>1900</v>
      </c>
      <c r="M44">
        <f t="shared" si="0"/>
        <v>3.8831287720940635</v>
      </c>
      <c r="N44">
        <f t="shared" si="1"/>
        <v>1.8662503649828788</v>
      </c>
      <c r="O44">
        <f t="shared" si="2"/>
        <v>2.2193995927837493</v>
      </c>
      <c r="P44">
        <f t="shared" si="3"/>
        <v>4.8316846770199735</v>
      </c>
      <c r="R44" s="9">
        <f t="shared" si="4"/>
        <v>4.72506</v>
      </c>
      <c r="S44" s="4">
        <v>4725060</v>
      </c>
      <c r="T44">
        <v>1900</v>
      </c>
      <c r="V44" s="10">
        <f t="shared" si="5"/>
        <v>22.83</v>
      </c>
      <c r="W44" s="4">
        <v>22830000</v>
      </c>
    </row>
    <row r="45" spans="1:23">
      <c r="A45" s="1">
        <v>476.863</v>
      </c>
      <c r="B45" s="1">
        <v>2200</v>
      </c>
      <c r="D45">
        <v>120.127</v>
      </c>
      <c r="E45">
        <v>2200</v>
      </c>
      <c r="G45">
        <v>176.279</v>
      </c>
      <c r="H45">
        <v>2200</v>
      </c>
      <c r="J45">
        <v>167.66300000000001</v>
      </c>
      <c r="K45">
        <v>2200</v>
      </c>
      <c r="M45">
        <f t="shared" si="0"/>
        <v>3.9696571128888594</v>
      </c>
      <c r="N45">
        <f t="shared" si="1"/>
        <v>2.7051605693247636</v>
      </c>
      <c r="O45">
        <f t="shared" si="2"/>
        <v>2.8441755187489188</v>
      </c>
      <c r="P45">
        <f t="shared" si="3"/>
        <v>4.4265105936952827</v>
      </c>
      <c r="R45" s="9">
        <f t="shared" si="4"/>
        <v>8.2525499999999994</v>
      </c>
      <c r="S45" s="4">
        <v>8252550</v>
      </c>
      <c r="T45">
        <v>2200</v>
      </c>
      <c r="V45" s="10">
        <f t="shared" si="5"/>
        <v>36.53</v>
      </c>
      <c r="W45" s="4">
        <v>36530000</v>
      </c>
    </row>
    <row r="46" spans="1:23">
      <c r="A46" s="1">
        <v>613.423</v>
      </c>
      <c r="B46" s="1">
        <v>2500</v>
      </c>
      <c r="D46">
        <v>95.634500000000003</v>
      </c>
      <c r="E46">
        <v>2500</v>
      </c>
      <c r="G46">
        <v>519.69500000000005</v>
      </c>
      <c r="H46">
        <v>2500</v>
      </c>
      <c r="J46">
        <v>220.53200000000001</v>
      </c>
      <c r="K46">
        <v>2500</v>
      </c>
      <c r="M46">
        <f t="shared" si="0"/>
        <v>6.4142438136864834</v>
      </c>
      <c r="N46">
        <f t="shared" si="1"/>
        <v>1.1803519371939311</v>
      </c>
      <c r="O46">
        <f t="shared" si="2"/>
        <v>2.7815600457076521</v>
      </c>
      <c r="P46">
        <f t="shared" si="3"/>
        <v>4.5279994363120712</v>
      </c>
      <c r="R46" s="9">
        <f t="shared" si="4"/>
        <v>11.3538</v>
      </c>
      <c r="S46" s="4">
        <v>11353800</v>
      </c>
      <c r="T46">
        <v>2500</v>
      </c>
      <c r="V46" s="10">
        <f t="shared" si="5"/>
        <v>51.41</v>
      </c>
      <c r="W46" s="4">
        <v>51410000</v>
      </c>
    </row>
    <row r="47" spans="1:23">
      <c r="A47" s="1">
        <v>991.89099999999996</v>
      </c>
      <c r="B47" s="1">
        <v>2800</v>
      </c>
      <c r="D47">
        <v>150.37799999999999</v>
      </c>
      <c r="E47">
        <v>2800</v>
      </c>
      <c r="G47">
        <v>583.04499999999996</v>
      </c>
      <c r="H47">
        <v>2800</v>
      </c>
      <c r="J47">
        <v>227.52099999999999</v>
      </c>
      <c r="K47">
        <v>2800</v>
      </c>
      <c r="M47">
        <f t="shared" si="0"/>
        <v>6.5959847850084454</v>
      </c>
      <c r="N47">
        <f t="shared" si="1"/>
        <v>1.7012254628716481</v>
      </c>
      <c r="O47">
        <f t="shared" si="2"/>
        <v>4.3595580188202412</v>
      </c>
      <c r="P47">
        <f t="shared" si="3"/>
        <v>5.3211708951771222</v>
      </c>
      <c r="R47" s="9">
        <f t="shared" si="4"/>
        <v>15.9946</v>
      </c>
      <c r="S47" s="4">
        <v>15994600</v>
      </c>
      <c r="T47">
        <v>2800</v>
      </c>
      <c r="V47" s="10">
        <f t="shared" si="5"/>
        <v>85.11</v>
      </c>
      <c r="W47" s="4">
        <v>85110000</v>
      </c>
    </row>
    <row r="48" spans="1:23">
      <c r="A48">
        <v>1286.3399999999999</v>
      </c>
      <c r="B48">
        <v>3100</v>
      </c>
      <c r="D48">
        <v>207.447</v>
      </c>
      <c r="E48">
        <v>3100</v>
      </c>
      <c r="G48">
        <v>640.13199999999995</v>
      </c>
      <c r="H48">
        <v>3100</v>
      </c>
      <c r="J48">
        <v>367.62200000000001</v>
      </c>
      <c r="K48">
        <v>3100</v>
      </c>
      <c r="M48">
        <f t="shared" si="0"/>
        <v>6.2008127377113187</v>
      </c>
      <c r="N48">
        <f t="shared" si="1"/>
        <v>2.0094917923178346</v>
      </c>
      <c r="O48">
        <f t="shared" si="2"/>
        <v>3.4990832975175583</v>
      </c>
      <c r="P48">
        <f t="shared" si="3"/>
        <v>4.5241990963687408</v>
      </c>
      <c r="R48" s="9">
        <f t="shared" si="4"/>
        <v>21.513200000000001</v>
      </c>
      <c r="S48" s="4">
        <v>21513200</v>
      </c>
      <c r="T48">
        <v>3100</v>
      </c>
      <c r="V48" s="10">
        <f t="shared" si="5"/>
        <v>97.33</v>
      </c>
      <c r="W48" s="4">
        <v>97330000</v>
      </c>
    </row>
    <row r="49" spans="1:23">
      <c r="A49">
        <v>2146.7199999999998</v>
      </c>
      <c r="B49">
        <v>3400</v>
      </c>
      <c r="D49">
        <v>293.65600000000001</v>
      </c>
      <c r="E49">
        <v>3400</v>
      </c>
      <c r="G49">
        <v>694.84500000000003</v>
      </c>
      <c r="H49">
        <v>3400</v>
      </c>
      <c r="J49">
        <v>417.32100000000003</v>
      </c>
      <c r="K49">
        <v>3400</v>
      </c>
      <c r="M49">
        <f t="shared" si="0"/>
        <v>7.3103222818535967</v>
      </c>
      <c r="N49">
        <f t="shared" si="1"/>
        <v>3.0894947794112353</v>
      </c>
      <c r="O49">
        <f t="shared" si="2"/>
        <v>5.1440497842188622</v>
      </c>
      <c r="P49">
        <f t="shared" si="3"/>
        <v>5.1231255240042586</v>
      </c>
      <c r="R49" s="9">
        <f t="shared" si="4"/>
        <v>28.267900000000001</v>
      </c>
      <c r="S49" s="4">
        <v>28267900</v>
      </c>
      <c r="T49">
        <v>3400</v>
      </c>
      <c r="V49" s="10">
        <f t="shared" si="5"/>
        <v>144.82</v>
      </c>
      <c r="W49" s="4">
        <v>144820000</v>
      </c>
    </row>
    <row r="50" spans="1:23">
      <c r="A50">
        <v>2525.9899999999998</v>
      </c>
      <c r="B50" s="1">
        <v>3700</v>
      </c>
      <c r="D50">
        <v>401.77100000000002</v>
      </c>
      <c r="E50">
        <v>3700</v>
      </c>
      <c r="G50">
        <v>630.36500000000001</v>
      </c>
      <c r="H50">
        <v>3700</v>
      </c>
      <c r="J50">
        <v>474.13600000000002</v>
      </c>
      <c r="K50">
        <v>3700</v>
      </c>
      <c r="M50">
        <f t="shared" si="0"/>
        <v>6.2871386934348168</v>
      </c>
      <c r="N50">
        <f t="shared" si="1"/>
        <v>4.0071863126918528</v>
      </c>
      <c r="O50">
        <f t="shared" si="2"/>
        <v>5.3275642431707348</v>
      </c>
      <c r="P50">
        <f t="shared" si="3"/>
        <v>4.5126145845333516</v>
      </c>
      <c r="R50" s="9">
        <f t="shared" si="4"/>
        <v>36.457799999999999</v>
      </c>
      <c r="S50" s="4">
        <v>36457800</v>
      </c>
      <c r="T50">
        <v>3700</v>
      </c>
      <c r="V50" s="10">
        <f t="shared" si="5"/>
        <v>164.52</v>
      </c>
      <c r="W50" s="4">
        <v>164520000</v>
      </c>
    </row>
    <row r="56" spans="1:23">
      <c r="F56" s="1"/>
      <c r="G56" s="1"/>
    </row>
    <row r="57" spans="1:23">
      <c r="F57" s="1"/>
      <c r="G57" s="1"/>
    </row>
    <row r="58" spans="1:23">
      <c r="F58" s="1"/>
      <c r="G58" s="1"/>
    </row>
    <row r="59" spans="1:23">
      <c r="F59" s="1"/>
      <c r="G59" s="1"/>
    </row>
    <row r="60" spans="1:23">
      <c r="F60" s="1"/>
      <c r="G60" s="1"/>
    </row>
    <row r="62" spans="1:23">
      <c r="F62" s="1"/>
      <c r="G62" s="1"/>
    </row>
    <row r="63" spans="1:23">
      <c r="F63" s="1"/>
      <c r="G63" s="1"/>
    </row>
    <row r="64" spans="1:23">
      <c r="F64" s="1"/>
      <c r="G64" s="1"/>
    </row>
    <row r="65" spans="6:7">
      <c r="F65" s="1"/>
      <c r="G65" s="1"/>
    </row>
    <row r="66" spans="6:7">
      <c r="F66" s="1"/>
      <c r="G66" s="1"/>
    </row>
    <row r="67" spans="6:7">
      <c r="G67" s="1"/>
    </row>
  </sheetData>
  <sortState ref="J56:K71">
    <sortCondition ref="K56:K71"/>
  </sortState>
  <mergeCells count="2">
    <mergeCell ref="R37:T37"/>
    <mergeCell ref="V37:W37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Z37"/>
  <sheetViews>
    <sheetView showRuler="0" topLeftCell="A2" workbookViewId="0">
      <selection activeCell="E145" sqref="E145"/>
    </sheetView>
  </sheetViews>
  <sheetFormatPr baseColWidth="10" defaultRowHeight="15" x14ac:dyDescent="0"/>
  <cols>
    <col min="8" max="8" width="11" bestFit="1" customWidth="1"/>
    <col min="12" max="12" width="11.33203125" customWidth="1"/>
    <col min="13" max="13" width="12" customWidth="1"/>
  </cols>
  <sheetData>
    <row r="8" spans="1:26">
      <c r="B8" s="2" t="s">
        <v>44</v>
      </c>
      <c r="E8" s="2" t="s">
        <v>45</v>
      </c>
      <c r="H8" s="2" t="s">
        <v>36</v>
      </c>
      <c r="K8" s="11" t="s">
        <v>32</v>
      </c>
      <c r="L8" s="11"/>
      <c r="M8" s="11" t="s">
        <v>52</v>
      </c>
      <c r="N8" s="11"/>
      <c r="O8" s="11"/>
      <c r="P8" s="11" t="s">
        <v>53</v>
      </c>
      <c r="Q8" s="11"/>
      <c r="R8" s="11"/>
      <c r="S8" s="11" t="s">
        <v>50</v>
      </c>
      <c r="T8" s="11"/>
      <c r="U8" s="11" t="s">
        <v>51</v>
      </c>
      <c r="V8" s="11"/>
      <c r="W8" s="3"/>
      <c r="X8" s="2" t="s">
        <v>54</v>
      </c>
      <c r="Y8" s="2" t="s">
        <v>55</v>
      </c>
      <c r="Z8" s="2" t="s">
        <v>56</v>
      </c>
    </row>
    <row r="9" spans="1:26">
      <c r="A9" t="s">
        <v>48</v>
      </c>
      <c r="B9" t="s">
        <v>47</v>
      </c>
      <c r="C9" t="s">
        <v>0</v>
      </c>
      <c r="D9" t="s">
        <v>48</v>
      </c>
      <c r="E9" t="s">
        <v>49</v>
      </c>
      <c r="F9" t="s">
        <v>0</v>
      </c>
      <c r="G9" t="s">
        <v>48</v>
      </c>
      <c r="H9" t="s">
        <v>49</v>
      </c>
      <c r="I9" t="s">
        <v>0</v>
      </c>
      <c r="K9" t="s">
        <v>46</v>
      </c>
      <c r="L9" t="s">
        <v>1</v>
      </c>
      <c r="M9" t="s">
        <v>63</v>
      </c>
      <c r="N9" t="s">
        <v>1</v>
      </c>
      <c r="O9" t="s">
        <v>6</v>
      </c>
      <c r="P9" t="s">
        <v>46</v>
      </c>
      <c r="Q9" t="s">
        <v>1</v>
      </c>
      <c r="R9" t="s">
        <v>6</v>
      </c>
      <c r="S9" t="s">
        <v>46</v>
      </c>
      <c r="T9" t="s">
        <v>1</v>
      </c>
      <c r="U9" t="s">
        <v>46</v>
      </c>
      <c r="V9" t="s">
        <v>1</v>
      </c>
      <c r="W9" t="s">
        <v>17</v>
      </c>
      <c r="X9" s="12" t="s">
        <v>57</v>
      </c>
      <c r="Y9" s="12"/>
      <c r="Z9" s="12"/>
    </row>
    <row r="10" spans="1:26">
      <c r="A10">
        <f>LOG10(B10/1000)/LOG10(2)</f>
        <v>8.7109303830798162</v>
      </c>
      <c r="B10">
        <v>419036</v>
      </c>
      <c r="C10">
        <v>1</v>
      </c>
      <c r="D10">
        <f>LOG10(E10/1000)/LOG10(2)</f>
        <v>11.896585950799153</v>
      </c>
      <c r="E10" s="4">
        <v>3812670</v>
      </c>
      <c r="F10">
        <v>1</v>
      </c>
      <c r="G10">
        <f>LOG10(H10/1000)/LOG10(2)</f>
        <v>16.505594488388414</v>
      </c>
      <c r="H10" s="8">
        <v>93042000</v>
      </c>
      <c r="I10">
        <v>1</v>
      </c>
      <c r="K10" s="10">
        <f t="shared" ref="K10:K21" si="0">L10/1000000</f>
        <v>0.2</v>
      </c>
      <c r="L10">
        <v>200000</v>
      </c>
      <c r="M10" s="9">
        <f t="shared" ref="M10:M21" si="1">N10/1000000</f>
        <v>5.0002999999999999E-2</v>
      </c>
      <c r="N10">
        <v>50003</v>
      </c>
      <c r="O10">
        <v>400</v>
      </c>
      <c r="P10">
        <f>Q10/1000</f>
        <v>109.492</v>
      </c>
      <c r="Q10">
        <v>109492</v>
      </c>
      <c r="R10">
        <v>400</v>
      </c>
      <c r="S10">
        <f>T10*1000</f>
        <v>1788.2800000000002</v>
      </c>
      <c r="T10">
        <v>1.7882800000000001</v>
      </c>
      <c r="U10">
        <f>V10*1000</f>
        <v>47.746900000000004</v>
      </c>
      <c r="V10">
        <v>4.7746900000000002E-2</v>
      </c>
      <c r="W10">
        <v>400</v>
      </c>
      <c r="X10">
        <f>LOG10(M10)/LOG10(2)</f>
        <v>-4.3218415357816564</v>
      </c>
      <c r="Y10">
        <f>LOG10(S10)/LOG10(2)</f>
        <v>10.804356928893158</v>
      </c>
      <c r="Z10">
        <f>LOG10(U10)/LOG10(2)</f>
        <v>5.5773351631182839</v>
      </c>
    </row>
    <row r="11" spans="1:26">
      <c r="A11">
        <f t="shared" ref="A11:A21" si="2">LOG10(B11/1000)/LOG10(2)</f>
        <v>7.7251617266764212</v>
      </c>
      <c r="B11">
        <v>211595</v>
      </c>
      <c r="C11">
        <v>2</v>
      </c>
      <c r="D11">
        <f t="shared" ref="D11:D21" si="3">LOG10(E11/1000)/LOG10(2)</f>
        <v>10.767083684626039</v>
      </c>
      <c r="E11" s="4">
        <v>1742670</v>
      </c>
      <c r="F11">
        <v>2</v>
      </c>
      <c r="G11">
        <f t="shared" ref="G11:G21" si="4">LOG10(H11/1000)/LOG10(2)</f>
        <v>15.504536601841174</v>
      </c>
      <c r="H11" s="8">
        <v>46486900</v>
      </c>
      <c r="I11">
        <v>2</v>
      </c>
      <c r="K11" s="10">
        <f t="shared" si="0"/>
        <v>1.06</v>
      </c>
      <c r="L11" s="4">
        <v>1060000</v>
      </c>
      <c r="M11" s="9">
        <f t="shared" si="1"/>
        <v>0.20602999999999999</v>
      </c>
      <c r="N11">
        <v>206030</v>
      </c>
      <c r="O11">
        <v>700</v>
      </c>
      <c r="P11">
        <f t="shared" ref="P11:P21" si="5">Q11/1000</f>
        <v>600.25199999999995</v>
      </c>
      <c r="Q11">
        <v>600252</v>
      </c>
      <c r="R11">
        <v>700</v>
      </c>
      <c r="S11">
        <f t="shared" ref="S11:S21" si="6">T11*1000</f>
        <v>2824.11</v>
      </c>
      <c r="T11">
        <v>2.8241100000000001</v>
      </c>
      <c r="U11">
        <f t="shared" ref="U11" si="7">V11*1000</f>
        <v>253.55299999999997</v>
      </c>
      <c r="V11">
        <v>0.25355299999999997</v>
      </c>
      <c r="W11">
        <v>700</v>
      </c>
      <c r="X11">
        <f t="shared" ref="X11:X21" si="8">LOG10(M11)/LOG10(2)</f>
        <v>-2.2790736715564694</v>
      </c>
      <c r="Y11">
        <f t="shared" ref="Y11:Y21" si="9">LOG10(S11)/LOG10(2)</f>
        <v>11.46358056780511</v>
      </c>
      <c r="Z11">
        <f t="shared" ref="Z11:Z21" si="10">LOG10(U11)/LOG10(2)</f>
        <v>7.986143534025528</v>
      </c>
    </row>
    <row r="12" spans="1:26">
      <c r="A12">
        <f t="shared" si="2"/>
        <v>7.1959872980285082</v>
      </c>
      <c r="B12">
        <v>146625</v>
      </c>
      <c r="C12">
        <v>3</v>
      </c>
      <c r="D12">
        <f t="shared" si="3"/>
        <v>10.211827471381893</v>
      </c>
      <c r="E12" s="4">
        <v>1185950</v>
      </c>
      <c r="F12">
        <v>3</v>
      </c>
      <c r="G12">
        <f t="shared" si="4"/>
        <v>14.94498194640004</v>
      </c>
      <c r="H12" s="8">
        <v>31541900</v>
      </c>
      <c r="I12">
        <v>3</v>
      </c>
      <c r="K12" s="10">
        <f t="shared" si="0"/>
        <v>3.17</v>
      </c>
      <c r="L12" s="4">
        <v>3170000</v>
      </c>
      <c r="M12" s="9">
        <f t="shared" si="1"/>
        <v>0.52290000000000003</v>
      </c>
      <c r="N12">
        <v>522900</v>
      </c>
      <c r="O12">
        <v>1000</v>
      </c>
      <c r="P12">
        <f t="shared" si="5"/>
        <v>1632.54</v>
      </c>
      <c r="Q12" s="4">
        <v>1632540</v>
      </c>
      <c r="R12">
        <v>1000</v>
      </c>
      <c r="S12">
        <f t="shared" si="6"/>
        <v>15548.1</v>
      </c>
      <c r="T12">
        <v>15.5481</v>
      </c>
      <c r="U12">
        <f t="shared" ref="U12" si="11">V12*1000</f>
        <v>40679.9</v>
      </c>
      <c r="V12">
        <v>40.679900000000004</v>
      </c>
      <c r="W12">
        <v>1000</v>
      </c>
      <c r="X12">
        <f t="shared" si="8"/>
        <v>-0.93539302470260799</v>
      </c>
      <c r="Y12">
        <f t="shared" si="9"/>
        <v>13.924450671284408</v>
      </c>
      <c r="Z12">
        <f t="shared" si="10"/>
        <v>15.312028512292517</v>
      </c>
    </row>
    <row r="13" spans="1:26">
      <c r="A13">
        <f t="shared" si="2"/>
        <v>6.7720703921766434</v>
      </c>
      <c r="B13">
        <v>109294</v>
      </c>
      <c r="C13">
        <v>4</v>
      </c>
      <c r="D13">
        <f t="shared" si="3"/>
        <v>9.7095267226034832</v>
      </c>
      <c r="E13">
        <v>837257</v>
      </c>
      <c r="F13">
        <v>4</v>
      </c>
      <c r="G13">
        <f t="shared" si="4"/>
        <v>14.535275376620802</v>
      </c>
      <c r="H13" s="8">
        <v>23744000</v>
      </c>
      <c r="I13">
        <v>4</v>
      </c>
      <c r="K13" s="10">
        <f t="shared" si="0"/>
        <v>7.06</v>
      </c>
      <c r="L13" s="4">
        <v>7060000</v>
      </c>
      <c r="M13" s="9">
        <f t="shared" si="1"/>
        <v>1.1872</v>
      </c>
      <c r="N13" s="4">
        <v>1187200</v>
      </c>
      <c r="O13">
        <v>1300</v>
      </c>
      <c r="P13">
        <f t="shared" si="5"/>
        <v>3714.35</v>
      </c>
      <c r="Q13" s="4">
        <v>3714350</v>
      </c>
      <c r="R13">
        <v>1300</v>
      </c>
      <c r="S13">
        <f t="shared" si="6"/>
        <v>22900.7</v>
      </c>
      <c r="T13">
        <v>22.900700000000001</v>
      </c>
      <c r="U13">
        <f t="shared" ref="U13" si="12">V13*1000</f>
        <v>42789</v>
      </c>
      <c r="V13">
        <v>42.789000000000001</v>
      </c>
      <c r="W13">
        <v>1300</v>
      </c>
      <c r="X13">
        <f t="shared" si="8"/>
        <v>0.24756299707135393</v>
      </c>
      <c r="Y13">
        <f t="shared" si="9"/>
        <v>14.483104077046077</v>
      </c>
      <c r="Z13">
        <f t="shared" si="10"/>
        <v>15.384952342411319</v>
      </c>
    </row>
    <row r="14" spans="1:26">
      <c r="A14">
        <f t="shared" si="2"/>
        <v>6.5355242297732161</v>
      </c>
      <c r="B14">
        <v>92766</v>
      </c>
      <c r="C14">
        <v>5</v>
      </c>
      <c r="D14">
        <f t="shared" si="3"/>
        <v>9.3845420217736173</v>
      </c>
      <c r="E14">
        <v>668388</v>
      </c>
      <c r="F14">
        <v>5</v>
      </c>
      <c r="G14">
        <f t="shared" si="4"/>
        <v>14.278296991449205</v>
      </c>
      <c r="H14" s="8">
        <v>19869900</v>
      </c>
      <c r="I14">
        <v>5</v>
      </c>
      <c r="K14" s="10">
        <f t="shared" si="0"/>
        <v>13</v>
      </c>
      <c r="L14" s="4">
        <v>13000000</v>
      </c>
      <c r="M14" s="9">
        <f t="shared" si="1"/>
        <v>2.54454</v>
      </c>
      <c r="N14" s="4">
        <v>2544540</v>
      </c>
      <c r="O14">
        <v>1600</v>
      </c>
      <c r="P14">
        <f t="shared" si="5"/>
        <v>7169.33</v>
      </c>
      <c r="Q14" s="4">
        <v>7169330</v>
      </c>
      <c r="R14">
        <v>1600</v>
      </c>
      <c r="S14">
        <f t="shared" si="6"/>
        <v>46275.6</v>
      </c>
      <c r="T14">
        <v>46.275599999999997</v>
      </c>
      <c r="U14">
        <f t="shared" ref="U14" si="13">V14*1000</f>
        <v>52009.700000000004</v>
      </c>
      <c r="V14">
        <v>52.009700000000002</v>
      </c>
      <c r="W14">
        <v>1600</v>
      </c>
      <c r="X14">
        <f t="shared" si="8"/>
        <v>1.3474048705637072</v>
      </c>
      <c r="Y14">
        <f t="shared" si="9"/>
        <v>15.497964075456487</v>
      </c>
      <c r="Z14">
        <f t="shared" si="10"/>
        <v>15.666493095819257</v>
      </c>
    </row>
    <row r="15" spans="1:26">
      <c r="A15">
        <f t="shared" si="2"/>
        <v>6.3569712909745801</v>
      </c>
      <c r="B15">
        <v>81967</v>
      </c>
      <c r="C15">
        <v>6</v>
      </c>
      <c r="D15">
        <f t="shared" si="3"/>
        <v>9.180856480277841</v>
      </c>
      <c r="E15">
        <v>580381</v>
      </c>
      <c r="F15">
        <v>6</v>
      </c>
      <c r="G15">
        <f t="shared" si="4"/>
        <v>14.252606304392662</v>
      </c>
      <c r="H15" s="8">
        <v>19519200</v>
      </c>
      <c r="I15">
        <v>6</v>
      </c>
      <c r="K15" s="10">
        <f t="shared" si="0"/>
        <v>22.83</v>
      </c>
      <c r="L15" s="4">
        <v>22830000</v>
      </c>
      <c r="M15" s="9">
        <f t="shared" si="1"/>
        <v>4.72506</v>
      </c>
      <c r="N15" s="4">
        <v>4725060</v>
      </c>
      <c r="O15">
        <v>1900</v>
      </c>
      <c r="P15">
        <f t="shared" si="5"/>
        <v>13774.4</v>
      </c>
      <c r="Q15" s="4">
        <v>13774400</v>
      </c>
      <c r="R15">
        <v>1900</v>
      </c>
      <c r="S15">
        <f t="shared" si="6"/>
        <v>72423.3</v>
      </c>
      <c r="T15">
        <v>72.423299999999998</v>
      </c>
      <c r="U15">
        <f t="shared" ref="U15" si="14">V15*1000</f>
        <v>126714</v>
      </c>
      <c r="V15">
        <v>126.714</v>
      </c>
      <c r="W15">
        <v>1900</v>
      </c>
      <c r="X15">
        <f t="shared" si="8"/>
        <v>2.2403326491544213</v>
      </c>
      <c r="Y15">
        <f t="shared" si="9"/>
        <v>16.144166294904924</v>
      </c>
      <c r="Z15">
        <f t="shared" si="10"/>
        <v>16.951216403925464</v>
      </c>
    </row>
    <row r="16" spans="1:26">
      <c r="A16">
        <f t="shared" si="2"/>
        <v>6.1994171517161503</v>
      </c>
      <c r="B16">
        <v>73487</v>
      </c>
      <c r="C16">
        <v>7</v>
      </c>
      <c r="D16">
        <f t="shared" si="3"/>
        <v>9.1232833746388415</v>
      </c>
      <c r="E16">
        <v>557676</v>
      </c>
      <c r="F16">
        <v>7</v>
      </c>
      <c r="G16">
        <f t="shared" si="4"/>
        <v>14.256297158527774</v>
      </c>
      <c r="H16" s="8">
        <v>19569200</v>
      </c>
      <c r="I16">
        <v>7</v>
      </c>
      <c r="K16" s="10">
        <f t="shared" si="0"/>
        <v>36.53</v>
      </c>
      <c r="L16" s="4">
        <v>36530000</v>
      </c>
      <c r="M16" s="9">
        <f t="shared" si="1"/>
        <v>8.2525499999999994</v>
      </c>
      <c r="N16" s="4">
        <v>8252550</v>
      </c>
      <c r="O16">
        <v>2200</v>
      </c>
      <c r="P16">
        <f t="shared" si="5"/>
        <v>24104.9</v>
      </c>
      <c r="Q16" s="4">
        <v>24104900</v>
      </c>
      <c r="R16">
        <v>2200</v>
      </c>
      <c r="S16">
        <f t="shared" si="6"/>
        <v>120127</v>
      </c>
      <c r="T16">
        <v>120.127</v>
      </c>
      <c r="U16">
        <f t="shared" ref="U16" si="15">V16*1000</f>
        <v>167663</v>
      </c>
      <c r="V16">
        <v>167.66300000000001</v>
      </c>
      <c r="W16">
        <v>2200</v>
      </c>
      <c r="X16">
        <f t="shared" si="8"/>
        <v>3.0448399743788648</v>
      </c>
      <c r="Y16">
        <f t="shared" si="9"/>
        <v>16.874200925132502</v>
      </c>
      <c r="Z16">
        <f t="shared" si="10"/>
        <v>17.355204823410517</v>
      </c>
    </row>
    <row r="17" spans="1:26">
      <c r="A17">
        <f t="shared" si="2"/>
        <v>6.1414736645298218</v>
      </c>
      <c r="B17">
        <v>70594</v>
      </c>
      <c r="C17">
        <v>8</v>
      </c>
      <c r="D17">
        <f t="shared" si="3"/>
        <v>8.9927599349738045</v>
      </c>
      <c r="E17">
        <v>509437</v>
      </c>
      <c r="F17">
        <v>8</v>
      </c>
      <c r="G17">
        <f t="shared" si="4"/>
        <v>14.264332634523518</v>
      </c>
      <c r="H17" s="8">
        <v>19678500</v>
      </c>
      <c r="I17">
        <v>8</v>
      </c>
      <c r="K17" s="10">
        <f t="shared" si="0"/>
        <v>51.41</v>
      </c>
      <c r="L17" s="4">
        <v>51410000</v>
      </c>
      <c r="M17" s="9">
        <f t="shared" si="1"/>
        <v>11.3538</v>
      </c>
      <c r="N17" s="4">
        <v>11353800</v>
      </c>
      <c r="O17">
        <v>2500</v>
      </c>
      <c r="P17">
        <f t="shared" si="5"/>
        <v>28727.599999999999</v>
      </c>
      <c r="Q17" s="4">
        <v>28727600</v>
      </c>
      <c r="R17">
        <v>2500</v>
      </c>
      <c r="S17">
        <f t="shared" si="6"/>
        <v>95634.5</v>
      </c>
      <c r="T17">
        <v>95.634500000000003</v>
      </c>
      <c r="U17">
        <f t="shared" ref="U17" si="16">V17*1000</f>
        <v>220532</v>
      </c>
      <c r="V17">
        <v>220.53200000000001</v>
      </c>
      <c r="W17">
        <v>2500</v>
      </c>
      <c r="X17">
        <f t="shared" si="8"/>
        <v>3.505103328406034</v>
      </c>
      <c r="Y17">
        <f t="shared" si="9"/>
        <v>16.545243541689235</v>
      </c>
      <c r="Z17">
        <f t="shared" si="10"/>
        <v>17.750628485737526</v>
      </c>
    </row>
    <row r="18" spans="1:26">
      <c r="A18">
        <f t="shared" si="2"/>
        <v>6.9521937635650906</v>
      </c>
      <c r="B18">
        <v>123828</v>
      </c>
      <c r="C18">
        <v>9</v>
      </c>
      <c r="D18">
        <f t="shared" si="3"/>
        <v>9.9130434748722998</v>
      </c>
      <c r="E18">
        <v>964103</v>
      </c>
      <c r="F18">
        <v>9</v>
      </c>
      <c r="G18">
        <f t="shared" si="4"/>
        <v>14.665058278279542</v>
      </c>
      <c r="H18" s="8">
        <v>25979000</v>
      </c>
      <c r="I18">
        <v>9</v>
      </c>
      <c r="K18" s="10">
        <f t="shared" si="0"/>
        <v>85.11</v>
      </c>
      <c r="L18" s="4">
        <v>85110000</v>
      </c>
      <c r="M18" s="9">
        <f t="shared" si="1"/>
        <v>15.9946</v>
      </c>
      <c r="N18" s="4">
        <v>15994600</v>
      </c>
      <c r="O18">
        <v>2800</v>
      </c>
      <c r="P18">
        <f t="shared" si="5"/>
        <v>41422.6</v>
      </c>
      <c r="Q18" s="4">
        <v>41422600</v>
      </c>
      <c r="R18">
        <v>2800</v>
      </c>
      <c r="S18">
        <f t="shared" si="6"/>
        <v>150378</v>
      </c>
      <c r="T18">
        <v>150.37799999999999</v>
      </c>
      <c r="U18">
        <f t="shared" ref="U18" si="17">V18*1000</f>
        <v>227521</v>
      </c>
      <c r="V18">
        <v>227.52099999999999</v>
      </c>
      <c r="W18">
        <v>2800</v>
      </c>
      <c r="X18">
        <f t="shared" si="8"/>
        <v>3.9995130082392172</v>
      </c>
      <c r="Y18">
        <f t="shared" si="9"/>
        <v>17.19823399349702</v>
      </c>
      <c r="Z18">
        <f t="shared" si="10"/>
        <v>17.795640185452058</v>
      </c>
    </row>
    <row r="19" spans="1:26">
      <c r="A19">
        <f t="shared" si="2"/>
        <v>6.7772618915645841</v>
      </c>
      <c r="B19">
        <v>109688</v>
      </c>
      <c r="C19">
        <v>10</v>
      </c>
      <c r="D19">
        <f t="shared" si="3"/>
        <v>9.9859557546075077</v>
      </c>
      <c r="E19" s="4">
        <v>1014080</v>
      </c>
      <c r="F19">
        <v>10</v>
      </c>
      <c r="G19">
        <f t="shared" si="4"/>
        <v>14.54596595663431</v>
      </c>
      <c r="H19" s="8">
        <v>23920600</v>
      </c>
      <c r="I19">
        <v>10</v>
      </c>
      <c r="K19" s="10">
        <f t="shared" si="0"/>
        <v>97.33</v>
      </c>
      <c r="L19" s="4">
        <v>97330000</v>
      </c>
      <c r="M19" s="9">
        <f t="shared" si="1"/>
        <v>21.513200000000001</v>
      </c>
      <c r="N19" s="4">
        <v>21513200</v>
      </c>
      <c r="O19">
        <v>3100</v>
      </c>
      <c r="P19">
        <f t="shared" si="5"/>
        <v>51332.4</v>
      </c>
      <c r="Q19" s="4">
        <v>51332400</v>
      </c>
      <c r="R19">
        <v>3100</v>
      </c>
      <c r="S19">
        <f t="shared" si="6"/>
        <v>207447</v>
      </c>
      <c r="T19">
        <v>207.447</v>
      </c>
      <c r="U19">
        <f t="shared" ref="U19" si="18">V19*1000</f>
        <v>367622</v>
      </c>
      <c r="V19">
        <v>367.62200000000001</v>
      </c>
      <c r="W19">
        <v>3100</v>
      </c>
      <c r="X19">
        <f t="shared" si="8"/>
        <v>4.4271502305624173</v>
      </c>
      <c r="Y19">
        <f t="shared" si="9"/>
        <v>17.662383268226669</v>
      </c>
      <c r="Z19">
        <f t="shared" si="10"/>
        <v>18.487863580403197</v>
      </c>
    </row>
    <row r="20" spans="1:26">
      <c r="A20">
        <f t="shared" si="2"/>
        <v>6.7713574089905615</v>
      </c>
      <c r="B20">
        <v>109240</v>
      </c>
      <c r="C20">
        <v>11</v>
      </c>
      <c r="D20">
        <f t="shared" si="3"/>
        <v>9.8976019617671263</v>
      </c>
      <c r="E20">
        <v>953839</v>
      </c>
      <c r="F20">
        <v>11</v>
      </c>
      <c r="G20">
        <f t="shared" si="4"/>
        <v>14.533980599169093</v>
      </c>
      <c r="H20" s="8">
        <v>23722700</v>
      </c>
      <c r="I20">
        <v>11</v>
      </c>
      <c r="K20" s="10">
        <f t="shared" si="0"/>
        <v>144.82</v>
      </c>
      <c r="L20" s="4">
        <v>144820000</v>
      </c>
      <c r="M20" s="9">
        <f t="shared" si="1"/>
        <v>28.267900000000001</v>
      </c>
      <c r="N20" s="4">
        <v>28267900</v>
      </c>
      <c r="O20">
        <v>3400</v>
      </c>
      <c r="P20">
        <f t="shared" si="5"/>
        <v>79124.7</v>
      </c>
      <c r="Q20" s="4">
        <v>79124700</v>
      </c>
      <c r="R20">
        <v>3400</v>
      </c>
      <c r="S20">
        <f t="shared" si="6"/>
        <v>293656</v>
      </c>
      <c r="T20">
        <v>293.65600000000001</v>
      </c>
      <c r="U20">
        <f t="shared" ref="U20" si="19">V20*1000</f>
        <v>417321</v>
      </c>
      <c r="V20">
        <v>417.32100000000003</v>
      </c>
      <c r="W20">
        <v>3400</v>
      </c>
      <c r="X20">
        <f t="shared" si="8"/>
        <v>4.8210928053603563</v>
      </c>
      <c r="Y20">
        <f t="shared" si="9"/>
        <v>18.163767589819617</v>
      </c>
      <c r="Z20">
        <f t="shared" si="10"/>
        <v>18.670797994687216</v>
      </c>
    </row>
    <row r="21" spans="1:26">
      <c r="A21">
        <f t="shared" si="2"/>
        <v>6.7231762676275233</v>
      </c>
      <c r="B21">
        <v>105652</v>
      </c>
      <c r="C21">
        <v>12</v>
      </c>
      <c r="D21">
        <f t="shared" si="3"/>
        <v>9.5310324420693817</v>
      </c>
      <c r="E21">
        <v>739821</v>
      </c>
      <c r="F21">
        <v>12</v>
      </c>
      <c r="G21">
        <f t="shared" si="4"/>
        <v>14.534023169012714</v>
      </c>
      <c r="H21" s="8">
        <v>23723400</v>
      </c>
      <c r="I21">
        <v>12</v>
      </c>
      <c r="K21" s="10">
        <f t="shared" si="0"/>
        <v>164.52</v>
      </c>
      <c r="L21" s="4">
        <v>164520000</v>
      </c>
      <c r="M21" s="9">
        <f t="shared" si="1"/>
        <v>36.457799999999999</v>
      </c>
      <c r="N21" s="4">
        <v>36457800</v>
      </c>
      <c r="O21">
        <v>3700</v>
      </c>
      <c r="P21">
        <f t="shared" si="5"/>
        <v>92868.4</v>
      </c>
      <c r="Q21" s="4">
        <v>92868400</v>
      </c>
      <c r="R21">
        <v>3700</v>
      </c>
      <c r="S21">
        <f t="shared" si="6"/>
        <v>401771</v>
      </c>
      <c r="T21">
        <v>401.77100000000002</v>
      </c>
      <c r="U21">
        <f t="shared" ref="U21" si="20">V21*1000</f>
        <v>474136</v>
      </c>
      <c r="V21">
        <v>474.13600000000002</v>
      </c>
      <c r="W21">
        <v>3700</v>
      </c>
      <c r="X21">
        <f t="shared" si="8"/>
        <v>5.1881556012767138</v>
      </c>
      <c r="Y21">
        <f t="shared" si="9"/>
        <v>18.616013907930373</v>
      </c>
      <c r="Z21">
        <f t="shared" si="10"/>
        <v>18.854941412005857</v>
      </c>
    </row>
    <row r="23" spans="1:26">
      <c r="A23" s="11" t="s">
        <v>58</v>
      </c>
      <c r="B23" s="11"/>
      <c r="C23" s="11"/>
    </row>
    <row r="24" spans="1:26">
      <c r="A24" s="7" t="s">
        <v>44</v>
      </c>
      <c r="B24" s="7" t="s">
        <v>45</v>
      </c>
      <c r="C24" s="7" t="s">
        <v>36</v>
      </c>
    </row>
    <row r="25" spans="1:26">
      <c r="A25">
        <f>B10/1000</f>
        <v>419.036</v>
      </c>
      <c r="B25" s="4">
        <f>E10/1000</f>
        <v>3812.67</v>
      </c>
      <c r="C25" s="4">
        <f>H10/1000</f>
        <v>93042</v>
      </c>
    </row>
    <row r="26" spans="1:26">
      <c r="A26">
        <f t="shared" ref="A26:A36" si="21">B11/1000</f>
        <v>211.595</v>
      </c>
      <c r="B26" s="4">
        <f t="shared" ref="B26:B36" si="22">E11/1000</f>
        <v>1742.67</v>
      </c>
      <c r="C26" s="4">
        <f t="shared" ref="C26:C36" si="23">H11/1000</f>
        <v>46486.9</v>
      </c>
    </row>
    <row r="27" spans="1:26">
      <c r="A27">
        <f t="shared" si="21"/>
        <v>146.625</v>
      </c>
      <c r="B27" s="4">
        <f t="shared" si="22"/>
        <v>1185.95</v>
      </c>
      <c r="C27" s="4">
        <f t="shared" si="23"/>
        <v>31541.9</v>
      </c>
    </row>
    <row r="28" spans="1:26">
      <c r="A28">
        <f t="shared" si="21"/>
        <v>109.294</v>
      </c>
      <c r="B28" s="4">
        <f t="shared" si="22"/>
        <v>837.25699999999995</v>
      </c>
      <c r="C28" s="4">
        <f t="shared" si="23"/>
        <v>23744</v>
      </c>
    </row>
    <row r="29" spans="1:26">
      <c r="A29">
        <f t="shared" si="21"/>
        <v>92.766000000000005</v>
      </c>
      <c r="B29" s="4">
        <f t="shared" si="22"/>
        <v>668.38800000000003</v>
      </c>
      <c r="C29" s="4">
        <f t="shared" si="23"/>
        <v>19869.900000000001</v>
      </c>
    </row>
    <row r="30" spans="1:26">
      <c r="A30">
        <f t="shared" si="21"/>
        <v>81.966999999999999</v>
      </c>
      <c r="B30" s="4">
        <f t="shared" si="22"/>
        <v>580.38099999999997</v>
      </c>
      <c r="C30" s="4">
        <f t="shared" si="23"/>
        <v>19519.2</v>
      </c>
    </row>
    <row r="31" spans="1:26">
      <c r="A31">
        <f t="shared" si="21"/>
        <v>73.486999999999995</v>
      </c>
      <c r="B31" s="4">
        <f t="shared" si="22"/>
        <v>557.67600000000004</v>
      </c>
      <c r="C31" s="4">
        <f t="shared" si="23"/>
        <v>19569.2</v>
      </c>
    </row>
    <row r="32" spans="1:26">
      <c r="A32">
        <f t="shared" si="21"/>
        <v>70.593999999999994</v>
      </c>
      <c r="B32" s="4">
        <f t="shared" si="22"/>
        <v>509.43700000000001</v>
      </c>
      <c r="C32" s="4">
        <f t="shared" si="23"/>
        <v>19678.5</v>
      </c>
    </row>
    <row r="33" spans="1:16">
      <c r="A33">
        <f t="shared" si="21"/>
        <v>123.828</v>
      </c>
      <c r="B33" s="4">
        <f t="shared" si="22"/>
        <v>964.10299999999995</v>
      </c>
      <c r="C33" s="4">
        <f t="shared" si="23"/>
        <v>25979</v>
      </c>
    </row>
    <row r="34" spans="1:16">
      <c r="A34">
        <f t="shared" si="21"/>
        <v>109.688</v>
      </c>
      <c r="B34" s="4">
        <f t="shared" si="22"/>
        <v>1014.08</v>
      </c>
      <c r="C34" s="4">
        <f t="shared" si="23"/>
        <v>23920.6</v>
      </c>
    </row>
    <row r="35" spans="1:16">
      <c r="A35">
        <f t="shared" si="21"/>
        <v>109.24</v>
      </c>
      <c r="B35" s="4">
        <f t="shared" si="22"/>
        <v>953.83900000000006</v>
      </c>
      <c r="C35" s="4">
        <f t="shared" si="23"/>
        <v>23722.7</v>
      </c>
    </row>
    <row r="36" spans="1:16">
      <c r="A36">
        <f t="shared" si="21"/>
        <v>105.652</v>
      </c>
      <c r="B36" s="4">
        <f t="shared" si="22"/>
        <v>739.82100000000003</v>
      </c>
      <c r="C36" s="4">
        <f t="shared" si="23"/>
        <v>23723.4</v>
      </c>
    </row>
    <row r="37" spans="1:16">
      <c r="P37" s="1"/>
    </row>
  </sheetData>
  <mergeCells count="7">
    <mergeCell ref="X9:Z9"/>
    <mergeCell ref="A23:C23"/>
    <mergeCell ref="M8:O8"/>
    <mergeCell ref="K8:L8"/>
    <mergeCell ref="P8:R8"/>
    <mergeCell ref="U8:V8"/>
    <mergeCell ref="S8:T8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Ruler="0" workbookViewId="0">
      <selection activeCell="G3" sqref="G3"/>
    </sheetView>
  </sheetViews>
  <sheetFormatPr baseColWidth="10" defaultRowHeight="15" x14ac:dyDescent="0"/>
  <cols>
    <col min="1" max="1" width="22.6640625" customWidth="1"/>
    <col min="2" max="2" width="20" customWidth="1"/>
    <col min="3" max="3" width="18.6640625" customWidth="1"/>
    <col min="4" max="4" width="21.6640625" customWidth="1"/>
    <col min="5" max="5" width="12.83203125" customWidth="1"/>
    <col min="6" max="6" width="12.1640625" customWidth="1"/>
  </cols>
  <sheetData>
    <row r="1" spans="1:14" ht="18">
      <c r="A1" s="14" t="s">
        <v>36</v>
      </c>
      <c r="B1" s="14"/>
      <c r="C1" s="14"/>
      <c r="D1" s="14"/>
      <c r="E1" s="14"/>
      <c r="F1" s="14"/>
    </row>
    <row r="2" spans="1:14" ht="18">
      <c r="A2" s="18" t="s">
        <v>34</v>
      </c>
      <c r="B2" s="18"/>
      <c r="C2" s="18"/>
      <c r="D2" s="6" t="s">
        <v>35</v>
      </c>
      <c r="E2" s="13" t="s">
        <v>43</v>
      </c>
      <c r="F2" s="13"/>
      <c r="H2" t="s">
        <v>60</v>
      </c>
    </row>
    <row r="3" spans="1:14" ht="18">
      <c r="A3" s="20" t="s">
        <v>38</v>
      </c>
      <c r="B3" s="21" t="s">
        <v>39</v>
      </c>
      <c r="C3" s="22" t="s">
        <v>40</v>
      </c>
      <c r="D3" s="5"/>
      <c r="E3" s="15" t="s">
        <v>41</v>
      </c>
      <c r="F3" s="16" t="s">
        <v>42</v>
      </c>
      <c r="H3" t="s">
        <v>54</v>
      </c>
      <c r="I3" t="s">
        <v>55</v>
      </c>
      <c r="J3" t="s">
        <v>56</v>
      </c>
    </row>
    <row r="4" spans="1:14">
      <c r="A4" s="20"/>
      <c r="B4" s="21"/>
      <c r="C4" s="22"/>
      <c r="E4" s="15"/>
      <c r="F4" s="16"/>
    </row>
    <row r="5" spans="1:14" ht="18">
      <c r="A5" s="5">
        <v>93.042000000000002</v>
      </c>
      <c r="B5" s="19">
        <v>1329.52</v>
      </c>
      <c r="C5" s="19"/>
      <c r="D5" s="5" t="s">
        <v>37</v>
      </c>
      <c r="E5" s="17">
        <f t="shared" ref="E5:E16" si="0">B5/A5</f>
        <v>14.289460673674254</v>
      </c>
      <c r="F5" s="17"/>
    </row>
    <row r="6" spans="1:14" ht="18">
      <c r="A6" s="5">
        <v>46.486899999999999</v>
      </c>
      <c r="B6" s="5">
        <v>731.25199999999995</v>
      </c>
      <c r="C6" s="5">
        <v>722.11400000000003</v>
      </c>
      <c r="D6" s="5">
        <v>2</v>
      </c>
      <c r="E6">
        <f t="shared" si="0"/>
        <v>15.730281003895721</v>
      </c>
      <c r="F6">
        <f t="shared" ref="F6:F16" si="1">C6/A6</f>
        <v>15.533709496653897</v>
      </c>
      <c r="H6">
        <f>93.042/A6</f>
        <v>2.0014670799730676</v>
      </c>
      <c r="I6">
        <f>93.042/B6</f>
        <v>0.1272365750794528</v>
      </c>
      <c r="J6">
        <f>93.042/C6</f>
        <v>0.12884669179658614</v>
      </c>
      <c r="L6">
        <f>LOG10(H6)/LOG10(2)</f>
        <v>1.0010578865472426</v>
      </c>
      <c r="M6">
        <f>LOG10(I6)/LOG10(2)</f>
        <v>-2.9744146514589938</v>
      </c>
      <c r="N6">
        <f>LOG10(J6)/LOG10(2)</f>
        <v>-2.9562725991328254</v>
      </c>
    </row>
    <row r="7" spans="1:14" ht="18">
      <c r="A7" s="5">
        <v>31.541899999999998</v>
      </c>
      <c r="B7" s="5">
        <v>576.30200000000002</v>
      </c>
      <c r="C7" s="5">
        <v>605.98400000000004</v>
      </c>
      <c r="D7" s="5">
        <v>3</v>
      </c>
      <c r="E7">
        <f t="shared" si="0"/>
        <v>18.270998259458057</v>
      </c>
      <c r="F7">
        <f t="shared" si="1"/>
        <v>19.212032249166985</v>
      </c>
      <c r="H7">
        <f t="shared" ref="H7:J16" si="2">93.042/A7</f>
        <v>2.9497905960008755</v>
      </c>
      <c r="I7">
        <f t="shared" si="2"/>
        <v>0.16144660264930541</v>
      </c>
      <c r="J7">
        <f t="shared" si="2"/>
        <v>0.15353870729260177</v>
      </c>
      <c r="L7">
        <f t="shared" ref="L7:N16" si="3">LOG10(H7)/LOG10(2)</f>
        <v>1.5606125419883778</v>
      </c>
      <c r="M7">
        <f t="shared" si="3"/>
        <v>-2.6308710125144019</v>
      </c>
      <c r="N7">
        <f t="shared" si="3"/>
        <v>-2.7033256882855863</v>
      </c>
    </row>
    <row r="8" spans="1:14" ht="18">
      <c r="A8" s="5">
        <v>23.744</v>
      </c>
      <c r="B8" s="5">
        <v>449.05399999999997</v>
      </c>
      <c r="C8" s="5">
        <v>588.18100000000004</v>
      </c>
      <c r="D8" s="5">
        <v>4</v>
      </c>
      <c r="E8">
        <f t="shared" si="0"/>
        <v>18.912314690026953</v>
      </c>
      <c r="F8">
        <f t="shared" si="1"/>
        <v>24.771773921832885</v>
      </c>
      <c r="H8">
        <f t="shared" si="2"/>
        <v>3.9185478436657681</v>
      </c>
      <c r="I8">
        <f t="shared" si="2"/>
        <v>0.2071955711339839</v>
      </c>
      <c r="J8">
        <f t="shared" si="2"/>
        <v>0.1581860005678524</v>
      </c>
      <c r="L8">
        <f t="shared" si="3"/>
        <v>1.9703191117676135</v>
      </c>
      <c r="M8">
        <f t="shared" si="3"/>
        <v>-2.2709349295623475</v>
      </c>
      <c r="N8">
        <f t="shared" si="3"/>
        <v>-2.6603061676747597</v>
      </c>
    </row>
    <row r="9" spans="1:14" ht="18">
      <c r="A9" s="5">
        <v>19.869900000000001</v>
      </c>
      <c r="B9" s="5">
        <v>593.745</v>
      </c>
      <c r="C9" s="5">
        <v>447.09199999999998</v>
      </c>
      <c r="D9" s="5">
        <v>5</v>
      </c>
      <c r="E9">
        <f t="shared" si="0"/>
        <v>29.881630003170624</v>
      </c>
      <c r="F9">
        <f t="shared" si="1"/>
        <v>22.500968802057383</v>
      </c>
      <c r="H9">
        <f t="shared" si="2"/>
        <v>4.6825600531457123</v>
      </c>
      <c r="I9">
        <f t="shared" si="2"/>
        <v>0.15670363539903495</v>
      </c>
      <c r="J9">
        <f t="shared" si="2"/>
        <v>0.20810481958970414</v>
      </c>
      <c r="L9">
        <f t="shared" si="3"/>
        <v>2.2272974969392112</v>
      </c>
      <c r="M9">
        <f t="shared" si="3"/>
        <v>-2.6738894453173181</v>
      </c>
      <c r="N9">
        <f t="shared" si="3"/>
        <v>-2.2646177174275284</v>
      </c>
    </row>
    <row r="10" spans="1:14" ht="18">
      <c r="A10" s="5">
        <v>19.519200000000001</v>
      </c>
      <c r="B10" s="5">
        <v>550.83799999999997</v>
      </c>
      <c r="C10" s="5">
        <v>396.25200000000001</v>
      </c>
      <c r="D10" s="5">
        <v>6</v>
      </c>
      <c r="E10">
        <f t="shared" si="0"/>
        <v>28.220316406410095</v>
      </c>
      <c r="F10">
        <f t="shared" si="1"/>
        <v>20.300627074880119</v>
      </c>
      <c r="H10">
        <f t="shared" si="2"/>
        <v>4.7666912578384357</v>
      </c>
      <c r="I10">
        <f t="shared" si="2"/>
        <v>0.16890991543793277</v>
      </c>
      <c r="J10">
        <f t="shared" si="2"/>
        <v>0.23480512401199236</v>
      </c>
      <c r="L10">
        <f t="shared" si="3"/>
        <v>2.2529881839957548</v>
      </c>
      <c r="M10">
        <f t="shared" si="3"/>
        <v>-2.5656740744256408</v>
      </c>
      <c r="N10">
        <f t="shared" si="3"/>
        <v>-2.0904642030235947</v>
      </c>
    </row>
    <row r="11" spans="1:14" ht="18">
      <c r="A11" s="5">
        <v>19.569199999999999</v>
      </c>
      <c r="B11" s="5">
        <v>510.23</v>
      </c>
      <c r="C11" s="5">
        <v>235.53</v>
      </c>
      <c r="D11" s="5">
        <v>7</v>
      </c>
      <c r="E11">
        <f t="shared" si="0"/>
        <v>26.073114894834742</v>
      </c>
      <c r="F11">
        <f t="shared" si="1"/>
        <v>12.035750056210782</v>
      </c>
      <c r="H11">
        <f t="shared" si="2"/>
        <v>4.7545121926292344</v>
      </c>
      <c r="I11">
        <f t="shared" si="2"/>
        <v>0.1823530564647316</v>
      </c>
      <c r="J11">
        <f t="shared" si="2"/>
        <v>0.39503247993886131</v>
      </c>
      <c r="L11">
        <f t="shared" si="3"/>
        <v>2.2492973298606413</v>
      </c>
      <c r="M11">
        <f t="shared" si="3"/>
        <v>-2.4551937136418758</v>
      </c>
      <c r="N11">
        <f t="shared" si="3"/>
        <v>-1.3399568169892926</v>
      </c>
    </row>
    <row r="12" spans="1:14" ht="18">
      <c r="A12" s="5">
        <v>19.6785</v>
      </c>
      <c r="B12" s="5">
        <v>434.15300000000002</v>
      </c>
      <c r="C12" s="5">
        <v>328.86700000000002</v>
      </c>
      <c r="D12" s="5">
        <v>8</v>
      </c>
      <c r="E12">
        <f t="shared" si="0"/>
        <v>22.062301496557158</v>
      </c>
      <c r="F12">
        <f t="shared" si="1"/>
        <v>16.711995324846914</v>
      </c>
      <c r="H12">
        <f t="shared" si="2"/>
        <v>4.7281042762405674</v>
      </c>
      <c r="I12">
        <f t="shared" si="2"/>
        <v>0.2143069378767393</v>
      </c>
      <c r="J12">
        <f t="shared" si="2"/>
        <v>0.2829168022331216</v>
      </c>
      <c r="L12">
        <f t="shared" si="3"/>
        <v>2.2412618538648967</v>
      </c>
      <c r="M12">
        <f t="shared" si="3"/>
        <v>-2.222249538954344</v>
      </c>
      <c r="N12">
        <f t="shared" si="3"/>
        <v>-1.8215502349486263</v>
      </c>
    </row>
    <row r="13" spans="1:14" ht="18">
      <c r="A13" s="5">
        <v>25.978999999999999</v>
      </c>
      <c r="B13" s="5">
        <v>424.99200000000002</v>
      </c>
      <c r="C13" s="5">
        <v>195.29900000000001</v>
      </c>
      <c r="D13" s="5">
        <v>9</v>
      </c>
      <c r="E13">
        <f t="shared" si="0"/>
        <v>16.35905924015551</v>
      </c>
      <c r="F13">
        <f t="shared" si="1"/>
        <v>7.5175718849840258</v>
      </c>
      <c r="H13">
        <f t="shared" si="2"/>
        <v>3.5814311559336387</v>
      </c>
      <c r="I13">
        <f t="shared" si="2"/>
        <v>0.21892647391009712</v>
      </c>
      <c r="J13">
        <f t="shared" si="2"/>
        <v>0.47640796931883933</v>
      </c>
      <c r="L13">
        <f t="shared" si="3"/>
        <v>1.8405362101088736</v>
      </c>
      <c r="M13">
        <f t="shared" si="3"/>
        <v>-2.1914816704306053</v>
      </c>
      <c r="N13">
        <f t="shared" si="3"/>
        <v>-1.0697305481828054</v>
      </c>
    </row>
    <row r="14" spans="1:14" ht="18">
      <c r="A14" s="5">
        <v>23.9206</v>
      </c>
      <c r="B14" s="5">
        <v>385.13</v>
      </c>
      <c r="C14" s="5">
        <v>198.376</v>
      </c>
      <c r="D14" s="5">
        <v>10</v>
      </c>
      <c r="E14">
        <f t="shared" si="0"/>
        <v>16.100348653461868</v>
      </c>
      <c r="F14">
        <f t="shared" si="1"/>
        <v>8.2931030158106402</v>
      </c>
      <c r="H14">
        <f t="shared" si="2"/>
        <v>3.8896181533908014</v>
      </c>
      <c r="I14">
        <f t="shared" si="2"/>
        <v>0.24158595798821178</v>
      </c>
      <c r="J14">
        <f t="shared" si="2"/>
        <v>0.46901842964874785</v>
      </c>
      <c r="L14">
        <f t="shared" si="3"/>
        <v>1.9596285317541069</v>
      </c>
      <c r="M14">
        <f t="shared" si="3"/>
        <v>-2.0493914934094302</v>
      </c>
      <c r="N14">
        <f t="shared" si="3"/>
        <v>-1.0922834816553153</v>
      </c>
    </row>
    <row r="15" spans="1:14" ht="18">
      <c r="A15" s="5">
        <v>23.7227</v>
      </c>
      <c r="B15" s="5">
        <v>373.77300000000002</v>
      </c>
      <c r="C15" s="5">
        <v>190.93</v>
      </c>
      <c r="D15" s="5">
        <v>11</v>
      </c>
      <c r="E15">
        <f t="shared" si="0"/>
        <v>15.755921543500531</v>
      </c>
      <c r="F15">
        <f t="shared" si="1"/>
        <v>8.0484093294608119</v>
      </c>
      <c r="H15">
        <f t="shared" si="2"/>
        <v>3.9220662066290939</v>
      </c>
      <c r="I15">
        <f t="shared" si="2"/>
        <v>0.24892648746699197</v>
      </c>
      <c r="J15">
        <f t="shared" si="2"/>
        <v>0.48730948515162625</v>
      </c>
      <c r="L15">
        <f t="shared" si="3"/>
        <v>1.9716138892193229</v>
      </c>
      <c r="M15">
        <f t="shared" si="3"/>
        <v>-2.0062083438608052</v>
      </c>
      <c r="N15">
        <f t="shared" si="3"/>
        <v>-1.0370897909944501</v>
      </c>
    </row>
    <row r="16" spans="1:14" ht="18">
      <c r="A16" s="5">
        <v>23.723400000000002</v>
      </c>
      <c r="B16" s="5">
        <v>151.33000000000001</v>
      </c>
      <c r="C16" s="5">
        <v>174.899</v>
      </c>
      <c r="D16" s="5">
        <v>12</v>
      </c>
      <c r="E16">
        <f t="shared" si="0"/>
        <v>6.378933879629396</v>
      </c>
      <c r="F16">
        <f t="shared" si="1"/>
        <v>7.3724255376548049</v>
      </c>
      <c r="H16">
        <f t="shared" si="2"/>
        <v>3.9219504792736282</v>
      </c>
      <c r="I16">
        <f t="shared" si="2"/>
        <v>0.61482852045199232</v>
      </c>
      <c r="J16">
        <f t="shared" si="2"/>
        <v>0.5319755973447533</v>
      </c>
      <c r="L16">
        <f t="shared" si="3"/>
        <v>1.9715713193757025</v>
      </c>
      <c r="M16">
        <f t="shared" si="3"/>
        <v>-0.70174400506964418</v>
      </c>
      <c r="N16">
        <f t="shared" si="3"/>
        <v>-0.91056802659918257</v>
      </c>
    </row>
    <row r="17" spans="4:4">
      <c r="D17" s="2"/>
    </row>
  </sheetData>
  <mergeCells count="10">
    <mergeCell ref="E2:F2"/>
    <mergeCell ref="A1:F1"/>
    <mergeCell ref="E3:E4"/>
    <mergeCell ref="F3:F4"/>
    <mergeCell ref="E5:F5"/>
    <mergeCell ref="A2:C2"/>
    <mergeCell ref="B5:C5"/>
    <mergeCell ref="A3:A4"/>
    <mergeCell ref="B3:B4"/>
    <mergeCell ref="C3:C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Abdelrahman Kamel</dc:creator>
  <cp:lastModifiedBy>Abdelrahman Kamel</cp:lastModifiedBy>
  <dcterms:created xsi:type="dcterms:W3CDTF">2011-11-09T22:21:04Z</dcterms:created>
  <dcterms:modified xsi:type="dcterms:W3CDTF">2011-11-29T20:08:43Z</dcterms:modified>
</cp:coreProperties>
</file>