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Alex\Downloads\"/>
    </mc:Choice>
  </mc:AlternateContent>
  <xr:revisionPtr revIDLastSave="0" documentId="13_ncr:1_{380AC38C-006C-4464-93CF-455F5160BDAB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POT_Summary (SELL)" sheetId="4" r:id="rId1"/>
    <sheet name="SPOT_Summary (BUY)" sheetId="5" r:id="rId2"/>
    <sheet name="MKT_Coupling" sheetId="6" r:id="rId3"/>
    <sheet name="Summary_Chart" sheetId="7" r:id="rId4"/>
  </sheets>
  <definedNames>
    <definedName name="BRD_EXP_NAMES_DAM_CPL">MKT_Coupling!$A$19:$A$23</definedName>
    <definedName name="BRD_EXP_NAMES_SUM_BUY">'SPOT_Summary (BUY)'!$A$34:$A$38</definedName>
    <definedName name="BRD_EXP_NAMES_SUM_BUY_CPL">'SPOT_Summary (BUY)'!$A$42:$A$47</definedName>
    <definedName name="BRD_EXP_VALUES_DAM_CPL">MKT_Coupling!$B$19:$Z$23</definedName>
    <definedName name="BRD_EXP_VALUES_SUM_BUY">'SPOT_Summary (BUY)'!$B$34:$Z$38</definedName>
    <definedName name="BRD_EXP_VALUES_SUM_BUY_CPL">'SPOT_Summary (BUY)'!$B$42:$Z$47</definedName>
    <definedName name="BRD_IMP_NAMES_DAM_CPL">MKT_Coupling!$A$11:$A$15</definedName>
    <definedName name="BRD_IMP_NAMES_SUM_SELL">'SPOT_Summary (SELL)'!$A$34:$A$38</definedName>
    <definedName name="BRD_IMP_NAMES_SUM_SELL_CPL">'SPOT_Summary (SELL)'!$A$42:$A$47</definedName>
    <definedName name="BRD_IMP_VALUES_DAM_CPL">MKT_Coupling!$B$11:$Z$15</definedName>
    <definedName name="BRD_IMP_VALUES_SUM_SELL">'SPOT_Summary (SELL)'!$B$34:$Z$38</definedName>
    <definedName name="BRD_IMP_VALUES_SUM_SELL_CPL">'SPOT_Summary (SELL)'!$B$42:$Z$47</definedName>
    <definedName name="BUY_ORDERS_NAMES_SUM_BUY">'SPOT_Summary (BUY)'!$A$28:$A$30</definedName>
    <definedName name="BUY_ORDERS_VALUES_SUM_BUY">'SPOT_Summary (BUY)'!$B$28:$Z$30</definedName>
    <definedName name="DAM_CPL_PUB_TIME">MKT_Coupling!$V$1</definedName>
    <definedName name="DEMAND_NAMES_SUM_BUY">'SPOT_Summary (BUY)'!$A$19:$A$24</definedName>
    <definedName name="DEMAND_NAMES_SUM_SELL">'SPOT_Summary (SELL)'!$A$19:$A$24</definedName>
    <definedName name="DEMAND_VALUES_SUM_BUY">'SPOT_Summary (BUY)'!$B$19:$Z$24</definedName>
    <definedName name="DEMAND_VALUES_SUM_SELL">'SPOT_Summary (SELL)'!$B$19:$Z$24</definedName>
    <definedName name="GR_MAINLAND_MCP_DAM_CPL">MKT_Coupling!$B$7:$Z$7</definedName>
    <definedName name="GR_MAINLAND_MCP_SUM_BUY">'SPOT_Summary (BUY)'!$B$7:$Z$7</definedName>
    <definedName name="GR_MAINLAND_MCP_SUM_SELL">'SPOT_Summary (SELL)'!$B$7:$Z$7</definedName>
    <definedName name="MKT_DAM_COUPLING_DELIVERY_DAY">MKT_Coupling!$A$2</definedName>
    <definedName name="MKT_DAM_COUPLING_TITLE">MKT_Coupling!$A$1</definedName>
    <definedName name="MKT_SUM_BUY_DELIVERY_DAY">'SPOT_Summary (BUY)'!$A$2</definedName>
    <definedName name="MKT_SUM_BUY_TITLE">'SPOT_Summary (BUY)'!$A$1</definedName>
    <definedName name="MKT_SUM_SELL_DELIVERY_DAY">'SPOT_Summary (SELL)'!$A$2</definedName>
    <definedName name="MKT_SUM_SELL_TITLE">'SPOT_Summary (SELL)'!$A$1</definedName>
    <definedName name="MTUs_MKT_DAM_COUPLING">MKT_Coupling!$B$2:$Z$2</definedName>
    <definedName name="MTUs_MKT_SUM_BUY">'SPOT_Summary (BUY)'!$B$2:$Z$2</definedName>
    <definedName name="MTUs_MKT_SUM_SELL">'SPOT_Summary (SELL)'!$B$2:$Z$2</definedName>
    <definedName name="NET_POSITION_GR_MAINLAND_DAM_CPL">MKT_Coupling!$B$4:$Z$4</definedName>
    <definedName name="_xlnm.Print_Area" localSheetId="2">MKT_Coupling!$A$1:$AA$24</definedName>
    <definedName name="_xlnm.Print_Area" localSheetId="0">'SPOT_Summary (SELL)'!$A$1:$AA$39</definedName>
    <definedName name="SELL_ORDERS_NAMES_SUM_SELL">'SPOT_Summary (SELL)'!$A$28:$A$30</definedName>
    <definedName name="SELL_ORDERS_VALUES_SUM_SELL">'SPOT_Summary (SELL)'!$B$28:$Z$30</definedName>
    <definedName name="TOT_DEMAND_GR_MAINLAND_SUM_BUY">'SPOT_Summary (BUY)'!$B$4:$Z$4</definedName>
    <definedName name="TOT_SUM_BUY_PUB_TIME">'SPOT_Summary (BUY)'!$V$1</definedName>
    <definedName name="TOT_SUM_SELL_PUB_TIME">'SPOT_Summary (SELL)'!$V$1</definedName>
    <definedName name="TOT_SUPPLY_GR_MAINLAND_SUM_SELL">'SPOT_Summary (SELL)'!$B$4:$Z$4</definedName>
    <definedName name="UNITS_CRT_VALUES_SUM_BUY">'SPOT_Summary (BUY)'!$B$11:$Z$11</definedName>
    <definedName name="UNITS_CRT_VALUES_SUM_SELL">'SPOT_Summary (SELL)'!$B$11:$Z$11</definedName>
    <definedName name="UNITS_CRTRES_VALUES_SUM_BUY">'SPOT_Summary (BUY)'!$B$15:$Z$15</definedName>
    <definedName name="UNITS_CRTRES_VALUES_SUM_SELL">'SPOT_Summary (SELL)'!$B$15:$Z$15</definedName>
    <definedName name="UNITS_GAS_VALUES_SUM_BUY">'SPOT_Summary (BUY)'!$B$12:$Z$12</definedName>
    <definedName name="UNITS_GAS_VALUES_SUM_SELL">'SPOT_Summary (SELL)'!$B$12:$Z$12</definedName>
    <definedName name="UNITS_HDR_VALUES_SUM_BUY">'SPOT_Summary (BUY)'!$B$13:$Z$13</definedName>
    <definedName name="UNITS_HDR_VALUES_SUM_SELL">'SPOT_Summary (SELL)'!$B$13:$Z$13</definedName>
    <definedName name="UNITS_IMP_VALUES_SUM_SELL">'SPOT_Summary (SELL)'!$B$39:$Z$39</definedName>
    <definedName name="UNITS_LIG_VALUES_SUM_BUY">'SPOT_Summary (BUY)'!$B$10:$Z$10</definedName>
    <definedName name="UNITS_LIG_VALUES_SUM_SELL">'SPOT_Summary (SELL)'!$B$10:$Z$10</definedName>
    <definedName name="UNITS_NAMES_SUM_BUY">'SPOT_Summary (BUY)'!$A$10:$A$15</definedName>
    <definedName name="UNITS_NAMES_SUM_SELL">'SPOT_Summary (SELL)'!$A$10:$A$15</definedName>
    <definedName name="UNITS_RES_VALUES_SUM_BUY">'SPOT_Summary (BUY)'!$B$14:$Z$14</definedName>
    <definedName name="UNITS_RES_VALUES_SUM_SELL">'SPOT_Summary (SELL)'!$B$14:$Z$14</definedName>
    <definedName name="UNITS_VALUES_SUM_BUY">'SPOT_Summary (BUY)'!$B$10:$Z$15</definedName>
    <definedName name="UNITS_VALUES_SUM_SELL">'SPOT_Summary (SELL)'!$B$10:$Z$15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8" i="4" l="1"/>
  <c r="Z24" i="6"/>
  <c r="Y24" i="6"/>
  <c r="X24" i="6"/>
  <c r="W24" i="6"/>
  <c r="V24" i="6"/>
  <c r="U24" i="6"/>
  <c r="T24" i="6"/>
  <c r="S24" i="6"/>
  <c r="R24" i="6"/>
  <c r="Q24" i="6"/>
  <c r="P24" i="6"/>
  <c r="O24" i="6"/>
  <c r="N24" i="6"/>
  <c r="M24" i="6"/>
  <c r="L24" i="6"/>
  <c r="K24" i="6"/>
  <c r="J24" i="6"/>
  <c r="I24" i="6"/>
  <c r="H24" i="6"/>
  <c r="G24" i="6"/>
  <c r="F24" i="6"/>
  <c r="E24" i="6"/>
  <c r="D24" i="6"/>
  <c r="C24" i="6"/>
  <c r="B24" i="6"/>
  <c r="AA24" i="6" s="1"/>
  <c r="AA23" i="6"/>
  <c r="AA22" i="6"/>
  <c r="AA21" i="6"/>
  <c r="AA20" i="6"/>
  <c r="AA19" i="6"/>
  <c r="Z16" i="6"/>
  <c r="Y16" i="6"/>
  <c r="X16" i="6"/>
  <c r="W16" i="6"/>
  <c r="V16" i="6"/>
  <c r="U16" i="6"/>
  <c r="T16" i="6"/>
  <c r="S16" i="6"/>
  <c r="R16" i="6"/>
  <c r="Q16" i="6"/>
  <c r="P16" i="6"/>
  <c r="O16" i="6"/>
  <c r="N16" i="6"/>
  <c r="M16" i="6"/>
  <c r="L16" i="6"/>
  <c r="K16" i="6"/>
  <c r="J16" i="6"/>
  <c r="I16" i="6"/>
  <c r="H16" i="6"/>
  <c r="G16" i="6"/>
  <c r="F16" i="6"/>
  <c r="E16" i="6"/>
  <c r="D16" i="6"/>
  <c r="C16" i="6"/>
  <c r="AA16" i="6" s="1"/>
  <c r="B16" i="6"/>
  <c r="AA15" i="6"/>
  <c r="AA14" i="6"/>
  <c r="AA13" i="6"/>
  <c r="AA12" i="6"/>
  <c r="AA11" i="6"/>
  <c r="AA7" i="6"/>
  <c r="AA4" i="6"/>
  <c r="Z50" i="5"/>
  <c r="Y50" i="5"/>
  <c r="X50" i="5"/>
  <c r="W50" i="5"/>
  <c r="V50" i="5"/>
  <c r="U50" i="5"/>
  <c r="T50" i="5"/>
  <c r="S50" i="5"/>
  <c r="R50" i="5"/>
  <c r="Q50" i="5"/>
  <c r="P50" i="5"/>
  <c r="O50" i="5"/>
  <c r="N50" i="5"/>
  <c r="M50" i="5"/>
  <c r="L50" i="5"/>
  <c r="K50" i="5"/>
  <c r="J50" i="5"/>
  <c r="I50" i="5"/>
  <c r="H50" i="5"/>
  <c r="G50" i="5"/>
  <c r="F50" i="5"/>
  <c r="E50" i="5"/>
  <c r="D50" i="5"/>
  <c r="C50" i="5"/>
  <c r="B50" i="5"/>
  <c r="Z48" i="5"/>
  <c r="Y48" i="5"/>
  <c r="X48" i="5"/>
  <c r="W48" i="5"/>
  <c r="V48" i="5"/>
  <c r="U48" i="5"/>
  <c r="T48" i="5"/>
  <c r="S48" i="5"/>
  <c r="R48" i="5"/>
  <c r="Q48" i="5"/>
  <c r="P48" i="5"/>
  <c r="O48" i="5"/>
  <c r="N48" i="5"/>
  <c r="M48" i="5"/>
  <c r="L48" i="5"/>
  <c r="K48" i="5"/>
  <c r="J48" i="5"/>
  <c r="I48" i="5"/>
  <c r="H48" i="5"/>
  <c r="G48" i="5"/>
  <c r="F48" i="5"/>
  <c r="E48" i="5"/>
  <c r="D48" i="5"/>
  <c r="C48" i="5"/>
  <c r="B48" i="5"/>
  <c r="AA47" i="5"/>
  <c r="AA46" i="5"/>
  <c r="AA45" i="5"/>
  <c r="AA44" i="5"/>
  <c r="AA43" i="5"/>
  <c r="AA42" i="5"/>
  <c r="Z39" i="5"/>
  <c r="Y39" i="5"/>
  <c r="X39" i="5"/>
  <c r="W39" i="5"/>
  <c r="V39" i="5"/>
  <c r="U39" i="5"/>
  <c r="T39" i="5"/>
  <c r="S39" i="5"/>
  <c r="R39" i="5"/>
  <c r="Q39" i="5"/>
  <c r="P39" i="5"/>
  <c r="O39" i="5"/>
  <c r="N39" i="5"/>
  <c r="M39" i="5"/>
  <c r="L39" i="5"/>
  <c r="K39" i="5"/>
  <c r="J39" i="5"/>
  <c r="I39" i="5"/>
  <c r="H39" i="5"/>
  <c r="G39" i="5"/>
  <c r="F39" i="5"/>
  <c r="E39" i="5"/>
  <c r="D39" i="5"/>
  <c r="C39" i="5"/>
  <c r="B39" i="5"/>
  <c r="AA38" i="5"/>
  <c r="AA37" i="5"/>
  <c r="AA36" i="5"/>
  <c r="AA35" i="5"/>
  <c r="AA34" i="5"/>
  <c r="Z31" i="5"/>
  <c r="Y31" i="5"/>
  <c r="X31" i="5"/>
  <c r="W31" i="5"/>
  <c r="V31" i="5"/>
  <c r="U31" i="5"/>
  <c r="T31" i="5"/>
  <c r="S31" i="5"/>
  <c r="R31" i="5"/>
  <c r="Q31" i="5"/>
  <c r="P31" i="5"/>
  <c r="O31" i="5"/>
  <c r="N31" i="5"/>
  <c r="M31" i="5"/>
  <c r="L31" i="5"/>
  <c r="K31" i="5"/>
  <c r="J31" i="5"/>
  <c r="I31" i="5"/>
  <c r="H31" i="5"/>
  <c r="G31" i="5"/>
  <c r="F31" i="5"/>
  <c r="E31" i="5"/>
  <c r="D31" i="5"/>
  <c r="C31" i="5"/>
  <c r="B31" i="5"/>
  <c r="AA30" i="5"/>
  <c r="AA29" i="5"/>
  <c r="AA28" i="5"/>
  <c r="AA31" i="5" s="1"/>
  <c r="Z25" i="5"/>
  <c r="Z51" i="5" s="1"/>
  <c r="Y25" i="5"/>
  <c r="Y51" i="5" s="1"/>
  <c r="X25" i="5"/>
  <c r="X51" i="5" s="1"/>
  <c r="W25" i="5"/>
  <c r="W51" i="5" s="1"/>
  <c r="V25" i="5"/>
  <c r="V51" i="5" s="1"/>
  <c r="U25" i="5"/>
  <c r="U51" i="5" s="1"/>
  <c r="T25" i="5"/>
  <c r="S25" i="5"/>
  <c r="S51" i="5" s="1"/>
  <c r="R25" i="5"/>
  <c r="R51" i="5" s="1"/>
  <c r="Q25" i="5"/>
  <c r="P25" i="5"/>
  <c r="P51" i="5" s="1"/>
  <c r="O25" i="5"/>
  <c r="O51" i="5" s="1"/>
  <c r="N25" i="5"/>
  <c r="N51" i="5" s="1"/>
  <c r="M25" i="5"/>
  <c r="M51" i="5" s="1"/>
  <c r="L25" i="5"/>
  <c r="L51" i="5" s="1"/>
  <c r="K25" i="5"/>
  <c r="K51" i="5" s="1"/>
  <c r="J25" i="5"/>
  <c r="J51" i="5" s="1"/>
  <c r="I25" i="5"/>
  <c r="I51" i="5" s="1"/>
  <c r="H25" i="5"/>
  <c r="H51" i="5" s="1"/>
  <c r="G25" i="5"/>
  <c r="G51" i="5" s="1"/>
  <c r="F25" i="5"/>
  <c r="F51" i="5" s="1"/>
  <c r="E25" i="5"/>
  <c r="E51" i="5" s="1"/>
  <c r="D25" i="5"/>
  <c r="C25" i="5"/>
  <c r="C51" i="5" s="1"/>
  <c r="B25" i="5"/>
  <c r="B51" i="5" s="1"/>
  <c r="AA24" i="5"/>
  <c r="AA23" i="5"/>
  <c r="AA22" i="5"/>
  <c r="AA21" i="5"/>
  <c r="AA20" i="5"/>
  <c r="AA19" i="5"/>
  <c r="AA25" i="5" s="1"/>
  <c r="Z16" i="5"/>
  <c r="Y16" i="5"/>
  <c r="X16" i="5"/>
  <c r="W16" i="5"/>
  <c r="V16" i="5"/>
  <c r="U16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G16" i="5"/>
  <c r="F16" i="5"/>
  <c r="E16" i="5"/>
  <c r="D16" i="5"/>
  <c r="C16" i="5"/>
  <c r="B16" i="5"/>
  <c r="AA15" i="5"/>
  <c r="AA14" i="5"/>
  <c r="AA13" i="5"/>
  <c r="AA12" i="5"/>
  <c r="AA11" i="5"/>
  <c r="AA10" i="5"/>
  <c r="AA7" i="5"/>
  <c r="AA4" i="5"/>
  <c r="Z51" i="4"/>
  <c r="M51" i="4"/>
  <c r="L51" i="4"/>
  <c r="K51" i="4"/>
  <c r="J51" i="4"/>
  <c r="I51" i="4"/>
  <c r="H51" i="4"/>
  <c r="G51" i="4"/>
  <c r="F51" i="4"/>
  <c r="E51" i="4"/>
  <c r="D51" i="4"/>
  <c r="C51" i="4"/>
  <c r="B51" i="4"/>
  <c r="Z50" i="4"/>
  <c r="Y50" i="4"/>
  <c r="X50" i="4"/>
  <c r="W50" i="4"/>
  <c r="V50" i="4"/>
  <c r="U50" i="4"/>
  <c r="T50" i="4"/>
  <c r="S50" i="4"/>
  <c r="R50" i="4"/>
  <c r="Q50" i="4"/>
  <c r="P50" i="4"/>
  <c r="O50" i="4"/>
  <c r="N50" i="4"/>
  <c r="M50" i="4"/>
  <c r="L50" i="4"/>
  <c r="K50" i="4"/>
  <c r="J50" i="4"/>
  <c r="I50" i="4"/>
  <c r="H50" i="4"/>
  <c r="G50" i="4"/>
  <c r="F50" i="4"/>
  <c r="E50" i="4"/>
  <c r="D50" i="4"/>
  <c r="C50" i="4"/>
  <c r="B50" i="4"/>
  <c r="Z48" i="4"/>
  <c r="Y48" i="4"/>
  <c r="X48" i="4"/>
  <c r="W48" i="4"/>
  <c r="V48" i="4"/>
  <c r="U48" i="4"/>
  <c r="T48" i="4"/>
  <c r="S48" i="4"/>
  <c r="R48" i="4"/>
  <c r="Q48" i="4"/>
  <c r="P48" i="4"/>
  <c r="O48" i="4"/>
  <c r="N48" i="4"/>
  <c r="M48" i="4"/>
  <c r="L48" i="4"/>
  <c r="K48" i="4"/>
  <c r="J48" i="4"/>
  <c r="I48" i="4"/>
  <c r="H48" i="4"/>
  <c r="G48" i="4"/>
  <c r="F48" i="4"/>
  <c r="E48" i="4"/>
  <c r="D48" i="4"/>
  <c r="C48" i="4"/>
  <c r="B48" i="4"/>
  <c r="AA47" i="4"/>
  <c r="AA46" i="4"/>
  <c r="AA45" i="4"/>
  <c r="AA44" i="4"/>
  <c r="AA43" i="4"/>
  <c r="AA42" i="4"/>
  <c r="Z39" i="4"/>
  <c r="Y39" i="4"/>
  <c r="X39" i="4"/>
  <c r="W39" i="4"/>
  <c r="V39" i="4"/>
  <c r="U39" i="4"/>
  <c r="T39" i="4"/>
  <c r="S39" i="4"/>
  <c r="R39" i="4"/>
  <c r="Q39" i="4"/>
  <c r="P39" i="4"/>
  <c r="O39" i="4"/>
  <c r="N39" i="4"/>
  <c r="M39" i="4"/>
  <c r="L39" i="4"/>
  <c r="K39" i="4"/>
  <c r="J39" i="4"/>
  <c r="I39" i="4"/>
  <c r="H39" i="4"/>
  <c r="G39" i="4"/>
  <c r="F39" i="4"/>
  <c r="E39" i="4"/>
  <c r="D39" i="4"/>
  <c r="C39" i="4"/>
  <c r="B39" i="4"/>
  <c r="AA38" i="4"/>
  <c r="AA37" i="4"/>
  <c r="AA36" i="4"/>
  <c r="AA35" i="4"/>
  <c r="AA34" i="4"/>
  <c r="Z31" i="4"/>
  <c r="Y31" i="4"/>
  <c r="X31" i="4"/>
  <c r="W31" i="4"/>
  <c r="V31" i="4"/>
  <c r="U31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F31" i="4"/>
  <c r="E31" i="4"/>
  <c r="D31" i="4"/>
  <c r="C31" i="4"/>
  <c r="B31" i="4"/>
  <c r="AA30" i="4"/>
  <c r="AA29" i="4"/>
  <c r="AA28" i="4"/>
  <c r="AA31" i="4" s="1"/>
  <c r="Z25" i="4"/>
  <c r="Y25" i="4"/>
  <c r="X25" i="4"/>
  <c r="W25" i="4"/>
  <c r="V25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C25" i="4"/>
  <c r="B25" i="4"/>
  <c r="AA24" i="4"/>
  <c r="AA23" i="4"/>
  <c r="AA22" i="4"/>
  <c r="AA21" i="4"/>
  <c r="AA20" i="4"/>
  <c r="AA19" i="4"/>
  <c r="AA25" i="4" s="1"/>
  <c r="Z16" i="4"/>
  <c r="Y16" i="4"/>
  <c r="Y51" i="4" s="1"/>
  <c r="X16" i="4"/>
  <c r="W16" i="4"/>
  <c r="V16" i="4"/>
  <c r="V51" i="4" s="1"/>
  <c r="U16" i="4"/>
  <c r="U51" i="4" s="1"/>
  <c r="T16" i="4"/>
  <c r="S16" i="4"/>
  <c r="S51" i="4" s="1"/>
  <c r="R16" i="4"/>
  <c r="Q16" i="4"/>
  <c r="P16" i="4"/>
  <c r="O16" i="4"/>
  <c r="O51" i="4" s="1"/>
  <c r="N16" i="4"/>
  <c r="M16" i="4"/>
  <c r="L16" i="4"/>
  <c r="K16" i="4"/>
  <c r="J16" i="4"/>
  <c r="I16" i="4"/>
  <c r="H16" i="4"/>
  <c r="G16" i="4"/>
  <c r="F16" i="4"/>
  <c r="E16" i="4"/>
  <c r="D16" i="4"/>
  <c r="C16" i="4"/>
  <c r="B16" i="4"/>
  <c r="AA15" i="4"/>
  <c r="AA14" i="4"/>
  <c r="AA13" i="4"/>
  <c r="AA12" i="4"/>
  <c r="AA11" i="4"/>
  <c r="AA10" i="4"/>
  <c r="AA7" i="4"/>
  <c r="AA4" i="4"/>
  <c r="AA48" i="5" l="1"/>
  <c r="AA39" i="5"/>
  <c r="AA16" i="5"/>
  <c r="AA39" i="4"/>
  <c r="N51" i="4"/>
  <c r="AA51" i="4" s="1"/>
  <c r="AA16" i="4"/>
  <c r="Q51" i="5"/>
  <c r="AA48" i="4"/>
  <c r="Q51" i="4"/>
  <c r="R51" i="4"/>
  <c r="D51" i="5"/>
  <c r="AA51" i="5" s="1"/>
  <c r="T51" i="5"/>
  <c r="T51" i="4"/>
  <c r="P51" i="4"/>
  <c r="W51" i="4"/>
  <c r="X51" i="4"/>
</calcChain>
</file>

<file path=xl/sharedStrings.xml><?xml version="1.0" encoding="utf-8"?>
<sst xmlns="http://schemas.openxmlformats.org/spreadsheetml/2006/main" count="119" uniqueCount="55">
  <si>
    <t>Publication on: 16/01/2024 11:20:04</t>
  </si>
  <si>
    <t>TOTAL</t>
  </si>
  <si>
    <t>Total SELL Trades</t>
  </si>
  <si>
    <t>Greece Mainland</t>
  </si>
  <si>
    <t>Market Clearing Price</t>
  </si>
  <si>
    <t>PRODUCTION TECHNOLOGY / MTU</t>
  </si>
  <si>
    <t>LIGNITE</t>
  </si>
  <si>
    <t>CRETE CONVENTIONAL</t>
  </si>
  <si>
    <t>GAS</t>
  </si>
  <si>
    <t>HYDRO</t>
  </si>
  <si>
    <t>RENEWABLES</t>
  </si>
  <si>
    <t>CRETE RENEWABLES</t>
  </si>
  <si>
    <t>PRODUCTION</t>
  </si>
  <si>
    <t>DEMAND / MTU</t>
  </si>
  <si>
    <t>HV LOAD</t>
  </si>
  <si>
    <t>MV LOAD</t>
  </si>
  <si>
    <t>LV LOAD</t>
  </si>
  <si>
    <t>PUMP</t>
  </si>
  <si>
    <t>SYSTEM LOSSES</t>
  </si>
  <si>
    <t>CRETE LOAD</t>
  </si>
  <si>
    <t>DEMAND</t>
  </si>
  <si>
    <t>SELL TRADES Price Type /  MTU</t>
  </si>
  <si>
    <t>Priority Price-Taking</t>
  </si>
  <si>
    <t>Hybrid</t>
  </si>
  <si>
    <t>Block</t>
  </si>
  <si>
    <t>SELL</t>
  </si>
  <si>
    <t>BORDER IMPORTS</t>
  </si>
  <si>
    <t>AL-GR</t>
  </si>
  <si>
    <t>MK-GR</t>
  </si>
  <si>
    <t>BG-GR</t>
  </si>
  <si>
    <t>TR-GR</t>
  </si>
  <si>
    <t>IT-GR</t>
  </si>
  <si>
    <t xml:space="preserve"> IMPORTS</t>
  </si>
  <si>
    <t>BORDER IMPORTS (IMPLICIT)</t>
  </si>
  <si>
    <t>CR-GR</t>
  </si>
  <si>
    <t xml:space="preserve"> IMPORTS (IMPLICIT)</t>
  </si>
  <si>
    <t>Total BUY Trades</t>
  </si>
  <si>
    <t>BUY TRADES Price Type /  MTU</t>
  </si>
  <si>
    <t>BUY</t>
  </si>
  <si>
    <t>BORDER EXPORTS</t>
  </si>
  <si>
    <t>GR-AL</t>
  </si>
  <si>
    <t>GR-MK</t>
  </si>
  <si>
    <t>GR-BG</t>
  </si>
  <si>
    <t>GR-TR</t>
  </si>
  <si>
    <t>GR-IT</t>
  </si>
  <si>
    <t>EXPORTS</t>
  </si>
  <si>
    <t>BORDER EXPORTS (IMPLICIT)</t>
  </si>
  <si>
    <t>GR-CR</t>
  </si>
  <si>
    <t>EXPORTS (IMPLICIT)</t>
  </si>
  <si>
    <t>BIDDING ZONE NET POSITION</t>
  </si>
  <si>
    <t>IMPORTS (IMPLICIT)</t>
  </si>
  <si>
    <t>Complementary Regional Intraday '3' Market</t>
  </si>
  <si>
    <t>Complementary Regional Intraday '3' Market Coupling Results</t>
  </si>
  <si>
    <t>DAM</t>
  </si>
  <si>
    <t>e/MWh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</si>
</sst>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9]dddd\,\ dd\ mmmm\,\ yyyy"/>
    <numFmt numFmtId="165" formatCode="00"/>
    <numFmt numFmtId="166" formatCode="#,##0.000"/>
    <numFmt numFmtId="167" formatCode="0.000"/>
  </numFmts>
  <fonts count="14" x14ac:knownFonts="1"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b/>
      <sz val="16"/>
      <name val="Arial"/>
      <family val="2"/>
      <charset val="161"/>
    </font>
    <font>
      <b/>
      <sz val="14"/>
      <name val="Arial"/>
      <family val="2"/>
      <charset val="161"/>
    </font>
    <font>
      <sz val="12"/>
      <name val="Arial"/>
      <family val="2"/>
      <charset val="161"/>
    </font>
    <font>
      <sz val="11"/>
      <color theme="1"/>
      <name val="Arial"/>
      <family val="2"/>
      <charset val="161"/>
    </font>
    <font>
      <b/>
      <sz val="14"/>
      <color theme="0"/>
      <name val="Arial"/>
      <family val="2"/>
      <charset val="161"/>
    </font>
    <font>
      <b/>
      <sz val="12"/>
      <color theme="0"/>
      <name val="Arial"/>
      <family val="2"/>
      <charset val="161"/>
    </font>
    <font>
      <b/>
      <sz val="11"/>
      <color theme="0"/>
      <name val="Arial"/>
      <family val="2"/>
      <charset val="161"/>
    </font>
    <font>
      <b/>
      <sz val="11"/>
      <name val="Arial"/>
      <family val="2"/>
      <charset val="161"/>
    </font>
    <font>
      <b/>
      <sz val="11"/>
      <color theme="1"/>
      <name val="Arial"/>
      <family val="2"/>
      <charset val="161"/>
    </font>
    <font>
      <b/>
      <sz val="12"/>
      <name val="Arial"/>
      <family val="2"/>
      <charset val="161"/>
    </font>
    <font>
      <b/>
      <sz val="12"/>
      <color theme="1"/>
      <name val="Arial"/>
      <family val="2"/>
      <charset val="161"/>
    </font>
    <font>
      <b/>
      <sz val="10"/>
      <color theme="1"/>
      <name val="Arial"/>
      <family val="2"/>
      <charset val="161"/>
    </font>
  </fonts>
  <fills count="7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22"/>
      </patternFill>
    </fill>
  </fills>
  <borders count="4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41">
    <xf numFmtId="0" fontId="0" fillId="0" borderId="0" xfId="0"/>
    <xf numFmtId="0" fontId="2" fillId="0" borderId="0" xfId="1" applyFont="1" applyAlignment="1">
      <alignment horizontal="left" vertical="center" indent="1"/>
    </xf>
    <xf numFmtId="0" fontId="3" fillId="0" borderId="0" xfId="1" applyFont="1" applyAlignment="1">
      <alignment vertical="center"/>
    </xf>
    <xf numFmtId="0" fontId="4" fillId="0" borderId="0" xfId="1" applyFont="1" applyAlignment="1">
      <alignment vertical="center"/>
    </xf>
    <xf numFmtId="0" fontId="5" fillId="0" borderId="0" xfId="1" applyFont="1"/>
    <xf numFmtId="164" fontId="6" fillId="2" borderId="2" xfId="1" applyNumberFormat="1" applyFont="1" applyFill="1" applyBorder="1" applyAlignment="1" applyProtection="1">
      <alignment horizontal="left" vertical="center" indent="1" shrinkToFit="1"/>
      <protection locked="0"/>
    </xf>
    <xf numFmtId="165" fontId="7" fillId="2" borderId="3" xfId="1" applyNumberFormat="1" applyFont="1" applyFill="1" applyBorder="1" applyAlignment="1" applyProtection="1">
      <alignment horizontal="center" vertical="center"/>
      <protection hidden="1"/>
    </xf>
    <xf numFmtId="165" fontId="7" fillId="2" borderId="4" xfId="1" applyNumberFormat="1" applyFont="1" applyFill="1" applyBorder="1" applyAlignment="1" applyProtection="1">
      <alignment horizontal="center" vertical="center"/>
      <protection hidden="1"/>
    </xf>
    <xf numFmtId="165" fontId="7" fillId="2" borderId="5" xfId="1" applyNumberFormat="1" applyFont="1" applyFill="1" applyBorder="1" applyAlignment="1" applyProtection="1">
      <alignment horizontal="center" vertical="center"/>
      <protection hidden="1"/>
    </xf>
    <xf numFmtId="165" fontId="7" fillId="2" borderId="6" xfId="1" applyNumberFormat="1" applyFont="1" applyFill="1" applyBorder="1" applyAlignment="1" applyProtection="1">
      <alignment horizontal="center" vertical="center"/>
      <protection hidden="1"/>
    </xf>
    <xf numFmtId="0" fontId="7" fillId="2" borderId="2" xfId="1" applyFont="1" applyFill="1" applyBorder="1" applyAlignment="1" applyProtection="1">
      <alignment horizontal="center" vertical="center"/>
      <protection hidden="1"/>
    </xf>
    <xf numFmtId="0" fontId="7" fillId="2" borderId="2" xfId="1" applyFont="1" applyFill="1" applyBorder="1" applyAlignment="1" applyProtection="1">
      <alignment horizontal="left" vertical="center" indent="1"/>
      <protection hidden="1"/>
    </xf>
    <xf numFmtId="0" fontId="9" fillId="0" borderId="10" xfId="1" applyFont="1" applyBorder="1" applyAlignment="1" applyProtection="1">
      <alignment horizontal="left" vertical="center" indent="1"/>
      <protection hidden="1"/>
    </xf>
    <xf numFmtId="0" fontId="9" fillId="0" borderId="11" xfId="1" applyFont="1" applyBorder="1" applyAlignment="1" applyProtection="1">
      <alignment horizontal="right" vertical="center" shrinkToFit="1"/>
      <protection locked="0" hidden="1"/>
    </xf>
    <xf numFmtId="0" fontId="9" fillId="0" borderId="12" xfId="1" applyFont="1" applyBorder="1" applyAlignment="1" applyProtection="1">
      <alignment horizontal="right" vertical="center" shrinkToFit="1"/>
      <protection locked="0" hidden="1"/>
    </xf>
    <xf numFmtId="0" fontId="9" fillId="0" borderId="13" xfId="1" applyFont="1" applyBorder="1" applyAlignment="1" applyProtection="1">
      <alignment horizontal="right" vertical="center" shrinkToFit="1"/>
      <protection locked="0" hidden="1"/>
    </xf>
    <xf numFmtId="166" fontId="8" fillId="3" borderId="10" xfId="1" applyNumberFormat="1" applyFont="1" applyFill="1" applyBorder="1" applyAlignment="1" applyProtection="1">
      <alignment horizontal="right" vertical="center" shrinkToFit="1"/>
      <protection hidden="1"/>
    </xf>
    <xf numFmtId="0" fontId="9" fillId="0" borderId="14" xfId="1" applyFont="1" applyBorder="1" applyAlignment="1" applyProtection="1">
      <alignment horizontal="left" vertical="center" indent="1"/>
      <protection hidden="1"/>
    </xf>
    <xf numFmtId="0" fontId="9" fillId="0" borderId="15" xfId="1" applyFont="1" applyBorder="1" applyAlignment="1" applyProtection="1">
      <alignment horizontal="right" vertical="center" shrinkToFit="1"/>
      <protection locked="0" hidden="1"/>
    </xf>
    <xf numFmtId="0" fontId="9" fillId="0" borderId="16" xfId="1" applyFont="1" applyBorder="1" applyAlignment="1" applyProtection="1">
      <alignment horizontal="right" vertical="center" shrinkToFit="1"/>
      <protection locked="0" hidden="1"/>
    </xf>
    <xf numFmtId="0" fontId="9" fillId="0" borderId="17" xfId="1" applyFont="1" applyBorder="1" applyAlignment="1" applyProtection="1">
      <alignment horizontal="right" vertical="center" shrinkToFit="1"/>
      <protection locked="0" hidden="1"/>
    </xf>
    <xf numFmtId="0" fontId="9" fillId="0" borderId="18" xfId="1" applyFont="1" applyBorder="1" applyAlignment="1" applyProtection="1">
      <alignment horizontal="right" vertical="center" shrinkToFit="1"/>
      <protection hidden="1"/>
    </xf>
    <xf numFmtId="0" fontId="10" fillId="0" borderId="10" xfId="1" applyFont="1" applyBorder="1" applyAlignment="1" applyProtection="1">
      <alignment horizontal="left" vertical="center" indent="1" shrinkToFit="1"/>
      <protection hidden="1"/>
    </xf>
    <xf numFmtId="2" fontId="10" fillId="0" borderId="11" xfId="1" applyNumberFormat="1" applyFont="1" applyBorder="1" applyAlignment="1" applyProtection="1">
      <alignment horizontal="right" vertical="center" shrinkToFit="1"/>
      <protection locked="0" hidden="1"/>
    </xf>
    <xf numFmtId="2" fontId="10" fillId="0" borderId="12" xfId="1" applyNumberFormat="1" applyFont="1" applyBorder="1" applyAlignment="1" applyProtection="1">
      <alignment horizontal="right" vertical="center" shrinkToFit="1"/>
      <protection locked="0" hidden="1"/>
    </xf>
    <xf numFmtId="2" fontId="10" fillId="0" borderId="13" xfId="1" applyNumberFormat="1" applyFont="1" applyBorder="1" applyAlignment="1" applyProtection="1">
      <alignment horizontal="right" vertical="center" shrinkToFit="1"/>
      <protection locked="0" hidden="1"/>
    </xf>
    <xf numFmtId="4" fontId="8" fillId="3" borderId="10" xfId="1" applyNumberFormat="1" applyFont="1" applyFill="1" applyBorder="1" applyAlignment="1" applyProtection="1">
      <alignment horizontal="right" vertical="center" shrinkToFit="1"/>
      <protection hidden="1"/>
    </xf>
    <xf numFmtId="0" fontId="10" fillId="0" borderId="19" xfId="1" applyFont="1" applyBorder="1" applyAlignment="1" applyProtection="1">
      <alignment horizontal="left" vertical="center" indent="1" shrinkToFit="1"/>
      <protection hidden="1"/>
    </xf>
    <xf numFmtId="2" fontId="10" fillId="0" borderId="15" xfId="1" applyNumberFormat="1" applyFont="1" applyBorder="1" applyAlignment="1" applyProtection="1">
      <alignment horizontal="right" vertical="center" shrinkToFit="1"/>
      <protection locked="0" hidden="1"/>
    </xf>
    <xf numFmtId="2" fontId="10" fillId="0" borderId="16" xfId="1" applyNumberFormat="1" applyFont="1" applyBorder="1" applyAlignment="1" applyProtection="1">
      <alignment horizontal="right" vertical="center" shrinkToFit="1"/>
      <protection locked="0" hidden="1"/>
    </xf>
    <xf numFmtId="2" fontId="10" fillId="0" borderId="20" xfId="1" applyNumberFormat="1" applyFont="1" applyBorder="1" applyAlignment="1" applyProtection="1">
      <alignment horizontal="right" vertical="center" shrinkToFit="1"/>
      <protection locked="0" hidden="1"/>
    </xf>
    <xf numFmtId="0" fontId="10" fillId="0" borderId="21" xfId="1" applyFont="1" applyBorder="1" applyAlignment="1" applyProtection="1">
      <alignment horizontal="right" vertical="center" shrinkToFit="1"/>
      <protection hidden="1"/>
    </xf>
    <xf numFmtId="0" fontId="7" fillId="4" borderId="2" xfId="1" applyFont="1" applyFill="1" applyBorder="1" applyAlignment="1" applyProtection="1">
      <alignment horizontal="left" vertical="center"/>
      <protection hidden="1"/>
    </xf>
    <xf numFmtId="0" fontId="11" fillId="0" borderId="10" xfId="1" applyFont="1" applyBorder="1" applyAlignment="1" applyProtection="1">
      <alignment horizontal="left" vertical="center" indent="1" shrinkToFit="1"/>
      <protection hidden="1"/>
    </xf>
    <xf numFmtId="0" fontId="9" fillId="0" borderId="11" xfId="1" applyFont="1" applyBorder="1" applyAlignment="1" applyProtection="1">
      <alignment horizontal="right" vertical="center" shrinkToFit="1"/>
      <protection hidden="1"/>
    </xf>
    <xf numFmtId="0" fontId="9" fillId="0" borderId="12" xfId="1" applyFont="1" applyBorder="1" applyAlignment="1" applyProtection="1">
      <alignment horizontal="right" vertical="center" shrinkToFit="1"/>
      <protection hidden="1"/>
    </xf>
    <xf numFmtId="0" fontId="9" fillId="0" borderId="13" xfId="1" applyFont="1" applyBorder="1" applyAlignment="1" applyProtection="1">
      <alignment horizontal="right" vertical="center" shrinkToFit="1"/>
      <protection hidden="1"/>
    </xf>
    <xf numFmtId="166" fontId="9" fillId="0" borderId="10" xfId="1" applyNumberFormat="1" applyFont="1" applyBorder="1" applyAlignment="1" applyProtection="1">
      <alignment horizontal="right" vertical="center" shrinkToFit="1"/>
      <protection hidden="1"/>
    </xf>
    <xf numFmtId="0" fontId="11" fillId="0" borderId="22" xfId="1" applyFont="1" applyBorder="1" applyAlignment="1" applyProtection="1">
      <alignment horizontal="left" vertical="center" indent="1" shrinkToFit="1"/>
      <protection hidden="1"/>
    </xf>
    <xf numFmtId="0" fontId="9" fillId="0" borderId="23" xfId="1" applyFont="1" applyBorder="1" applyAlignment="1" applyProtection="1">
      <alignment horizontal="right" vertical="center" shrinkToFit="1"/>
      <protection hidden="1"/>
    </xf>
    <xf numFmtId="0" fontId="9" fillId="0" borderId="24" xfId="1" applyFont="1" applyBorder="1" applyAlignment="1" applyProtection="1">
      <alignment horizontal="right" vertical="center" shrinkToFit="1"/>
      <protection hidden="1"/>
    </xf>
    <xf numFmtId="0" fontId="9" fillId="0" borderId="25" xfId="1" applyFont="1" applyBorder="1" applyAlignment="1" applyProtection="1">
      <alignment horizontal="right" vertical="center" shrinkToFit="1"/>
      <protection hidden="1"/>
    </xf>
    <xf numFmtId="166" fontId="9" fillId="0" borderId="22" xfId="1" applyNumberFormat="1" applyFont="1" applyBorder="1" applyAlignment="1" applyProtection="1">
      <alignment horizontal="right" vertical="center" shrinkToFit="1"/>
      <protection hidden="1"/>
    </xf>
    <xf numFmtId="0" fontId="11" fillId="0" borderId="26" xfId="1" applyFont="1" applyBorder="1" applyAlignment="1" applyProtection="1">
      <alignment horizontal="left" vertical="center" indent="1" shrinkToFit="1"/>
      <protection hidden="1"/>
    </xf>
    <xf numFmtId="0" fontId="9" fillId="0" borderId="27" xfId="1" applyFont="1" applyBorder="1" applyAlignment="1" applyProtection="1">
      <alignment horizontal="right" vertical="center" shrinkToFit="1"/>
      <protection hidden="1"/>
    </xf>
    <xf numFmtId="0" fontId="9" fillId="0" borderId="28" xfId="1" applyFont="1" applyBorder="1" applyAlignment="1" applyProtection="1">
      <alignment horizontal="right" vertical="center" shrinkToFit="1"/>
      <protection hidden="1"/>
    </xf>
    <xf numFmtId="0" fontId="9" fillId="0" borderId="29" xfId="1" applyFont="1" applyBorder="1" applyAlignment="1" applyProtection="1">
      <alignment horizontal="right" vertical="center" shrinkToFit="1"/>
      <protection hidden="1"/>
    </xf>
    <xf numFmtId="166" fontId="9" fillId="0" borderId="26" xfId="1" applyNumberFormat="1" applyFont="1" applyBorder="1" applyAlignment="1" applyProtection="1">
      <alignment horizontal="right" vertical="center" shrinkToFit="1"/>
      <protection hidden="1"/>
    </xf>
    <xf numFmtId="0" fontId="11" fillId="0" borderId="19" xfId="1" applyFont="1" applyBorder="1" applyAlignment="1" applyProtection="1">
      <alignment horizontal="left" vertical="center" indent="1" shrinkToFit="1"/>
      <protection hidden="1"/>
    </xf>
    <xf numFmtId="0" fontId="9" fillId="0" borderId="30" xfId="1" applyFont="1" applyBorder="1" applyAlignment="1" applyProtection="1">
      <alignment horizontal="right" vertical="center" shrinkToFit="1"/>
      <protection hidden="1"/>
    </xf>
    <xf numFmtId="0" fontId="9" fillId="0" borderId="31" xfId="1" applyFont="1" applyBorder="1" applyAlignment="1" applyProtection="1">
      <alignment horizontal="right" vertical="center" shrinkToFit="1"/>
      <protection hidden="1"/>
    </xf>
    <xf numFmtId="0" fontId="9" fillId="0" borderId="20" xfId="1" applyFont="1" applyBorder="1" applyAlignment="1" applyProtection="1">
      <alignment horizontal="right" vertical="center" shrinkToFit="1"/>
      <protection hidden="1"/>
    </xf>
    <xf numFmtId="166" fontId="9" fillId="0" borderId="19" xfId="1" applyNumberFormat="1" applyFont="1" applyBorder="1" applyAlignment="1" applyProtection="1">
      <alignment horizontal="right" vertical="center" shrinkToFit="1"/>
      <protection hidden="1"/>
    </xf>
    <xf numFmtId="0" fontId="7" fillId="3" borderId="21" xfId="1" applyFont="1" applyFill="1" applyBorder="1" applyAlignment="1" applyProtection="1">
      <alignment horizontal="left" vertical="center" indent="1" shrinkToFit="1"/>
      <protection hidden="1"/>
    </xf>
    <xf numFmtId="167" fontId="8" fillId="3" borderId="15" xfId="1" applyNumberFormat="1" applyFont="1" applyFill="1" applyBorder="1" applyAlignment="1" applyProtection="1">
      <alignment horizontal="right" vertical="center" shrinkToFit="1"/>
      <protection hidden="1"/>
    </xf>
    <xf numFmtId="167" fontId="8" fillId="3" borderId="16" xfId="1" applyNumberFormat="1" applyFont="1" applyFill="1" applyBorder="1" applyAlignment="1" applyProtection="1">
      <alignment horizontal="right" vertical="center" shrinkToFit="1"/>
      <protection hidden="1"/>
    </xf>
    <xf numFmtId="167" fontId="8" fillId="3" borderId="17" xfId="1" applyNumberFormat="1" applyFont="1" applyFill="1" applyBorder="1" applyAlignment="1" applyProtection="1">
      <alignment horizontal="right" vertical="center" shrinkToFit="1"/>
      <protection hidden="1"/>
    </xf>
    <xf numFmtId="166" fontId="8" fillId="3" borderId="21" xfId="1" applyNumberFormat="1" applyFont="1" applyFill="1" applyBorder="1" applyAlignment="1" applyProtection="1">
      <alignment horizontal="right" vertical="center" shrinkToFit="1"/>
      <protection hidden="1"/>
    </xf>
    <xf numFmtId="0" fontId="12" fillId="0" borderId="32" xfId="1" applyFont="1" applyBorder="1" applyAlignment="1" applyProtection="1">
      <alignment horizontal="left" vertical="center" indent="1" shrinkToFit="1"/>
      <protection hidden="1"/>
    </xf>
    <xf numFmtId="0" fontId="7" fillId="2" borderId="2" xfId="1" applyFont="1" applyFill="1" applyBorder="1" applyAlignment="1" applyProtection="1">
      <alignment horizontal="left" vertical="center"/>
      <protection hidden="1"/>
    </xf>
    <xf numFmtId="0" fontId="9" fillId="5" borderId="10" xfId="1" applyFont="1" applyFill="1" applyBorder="1" applyAlignment="1" applyProtection="1">
      <alignment horizontal="left" vertical="center" indent="1"/>
      <protection hidden="1"/>
    </xf>
    <xf numFmtId="0" fontId="9" fillId="0" borderId="11" xfId="1" applyFont="1" applyBorder="1" applyAlignment="1">
      <alignment horizontal="right" vertical="center"/>
    </xf>
    <xf numFmtId="0" fontId="9" fillId="0" borderId="12" xfId="1" applyFont="1" applyBorder="1" applyAlignment="1">
      <alignment horizontal="right" vertical="center"/>
    </xf>
    <xf numFmtId="0" fontId="9" fillId="0" borderId="13" xfId="1" applyFont="1" applyBorder="1" applyAlignment="1">
      <alignment horizontal="right" vertical="center"/>
    </xf>
    <xf numFmtId="166" fontId="9" fillId="5" borderId="10" xfId="1" applyNumberFormat="1" applyFont="1" applyFill="1" applyBorder="1" applyAlignment="1">
      <alignment horizontal="right" vertical="center"/>
    </xf>
    <xf numFmtId="0" fontId="9" fillId="6" borderId="22" xfId="1" applyFont="1" applyFill="1" applyBorder="1" applyAlignment="1" applyProtection="1">
      <alignment horizontal="left" vertical="center" indent="1"/>
      <protection hidden="1"/>
    </xf>
    <xf numFmtId="0" fontId="9" fillId="0" borderId="27" xfId="1" applyFont="1" applyBorder="1" applyAlignment="1">
      <alignment horizontal="right" vertical="center"/>
    </xf>
    <xf numFmtId="0" fontId="9" fillId="0" borderId="28" xfId="1" applyFont="1" applyBorder="1" applyAlignment="1">
      <alignment horizontal="right" vertical="center"/>
    </xf>
    <xf numFmtId="0" fontId="9" fillId="0" borderId="29" xfId="1" applyFont="1" applyBorder="1" applyAlignment="1">
      <alignment horizontal="right" vertical="center"/>
    </xf>
    <xf numFmtId="166" fontId="9" fillId="5" borderId="26" xfId="1" applyNumberFormat="1" applyFont="1" applyFill="1" applyBorder="1" applyAlignment="1">
      <alignment horizontal="right" vertical="center"/>
    </xf>
    <xf numFmtId="0" fontId="9" fillId="0" borderId="30" xfId="1" applyFont="1" applyBorder="1" applyAlignment="1">
      <alignment horizontal="right" vertical="center"/>
    </xf>
    <xf numFmtId="0" fontId="9" fillId="0" borderId="31" xfId="1" applyFont="1" applyBorder="1" applyAlignment="1">
      <alignment horizontal="right" vertical="center"/>
    </xf>
    <xf numFmtId="0" fontId="9" fillId="6" borderId="14" xfId="1" applyFont="1" applyFill="1" applyBorder="1" applyAlignment="1" applyProtection="1">
      <alignment horizontal="left" vertical="center" indent="1"/>
      <protection hidden="1"/>
    </xf>
    <xf numFmtId="0" fontId="9" fillId="0" borderId="20" xfId="1" applyFont="1" applyBorder="1" applyAlignment="1">
      <alignment horizontal="right" vertical="center"/>
    </xf>
    <xf numFmtId="166" fontId="9" fillId="5" borderId="19" xfId="1" applyNumberFormat="1" applyFont="1" applyFill="1" applyBorder="1" applyAlignment="1">
      <alignment horizontal="right" vertical="center"/>
    </xf>
    <xf numFmtId="0" fontId="9" fillId="0" borderId="26" xfId="1" applyFont="1" applyBorder="1" applyAlignment="1" applyProtection="1">
      <alignment horizontal="left" vertical="center" indent="1"/>
      <protection hidden="1"/>
    </xf>
    <xf numFmtId="0" fontId="7" fillId="3" borderId="18" xfId="1" applyFont="1" applyFill="1" applyBorder="1" applyAlignment="1" applyProtection="1">
      <alignment horizontal="left" vertical="center" indent="1" shrinkToFit="1"/>
      <protection hidden="1"/>
    </xf>
    <xf numFmtId="167" fontId="8" fillId="3" borderId="33" xfId="1" applyNumberFormat="1" applyFont="1" applyFill="1" applyBorder="1" applyAlignment="1" applyProtection="1">
      <alignment horizontal="right" vertical="center" shrinkToFit="1"/>
      <protection hidden="1"/>
    </xf>
    <xf numFmtId="167" fontId="8" fillId="3" borderId="34" xfId="1" applyNumberFormat="1" applyFont="1" applyFill="1" applyBorder="1" applyAlignment="1" applyProtection="1">
      <alignment horizontal="right" vertical="center" shrinkToFit="1"/>
      <protection hidden="1"/>
    </xf>
    <xf numFmtId="167" fontId="8" fillId="3" borderId="35" xfId="1" applyNumberFormat="1" applyFont="1" applyFill="1" applyBorder="1" applyAlignment="1" applyProtection="1">
      <alignment horizontal="right" vertical="center" shrinkToFit="1"/>
      <protection hidden="1"/>
    </xf>
    <xf numFmtId="166" fontId="8" fillId="3" borderId="18" xfId="1" applyNumberFormat="1" applyFont="1" applyFill="1" applyBorder="1" applyAlignment="1" applyProtection="1">
      <alignment horizontal="right" vertical="center" shrinkToFit="1"/>
      <protection hidden="1"/>
    </xf>
    <xf numFmtId="0" fontId="9" fillId="5" borderId="11" xfId="1" applyFont="1" applyFill="1" applyBorder="1" applyAlignment="1">
      <alignment horizontal="right" vertical="center"/>
    </xf>
    <xf numFmtId="0" fontId="9" fillId="5" borderId="39" xfId="1" applyFont="1" applyFill="1" applyBorder="1" applyAlignment="1">
      <alignment horizontal="right" vertical="center"/>
    </xf>
    <xf numFmtId="0" fontId="9" fillId="5" borderId="13" xfId="1" applyFont="1" applyFill="1" applyBorder="1" applyAlignment="1">
      <alignment horizontal="right" vertical="center"/>
    </xf>
    <xf numFmtId="0" fontId="9" fillId="5" borderId="26" xfId="1" applyFont="1" applyFill="1" applyBorder="1" applyAlignment="1" applyProtection="1">
      <alignment horizontal="left" vertical="center" indent="1"/>
      <protection hidden="1"/>
    </xf>
    <xf numFmtId="0" fontId="9" fillId="5" borderId="27" xfId="1" applyFont="1" applyFill="1" applyBorder="1" applyAlignment="1">
      <alignment horizontal="right" vertical="center"/>
    </xf>
    <xf numFmtId="0" fontId="9" fillId="5" borderId="28" xfId="1" applyFont="1" applyFill="1" applyBorder="1" applyAlignment="1">
      <alignment horizontal="right" vertical="center"/>
    </xf>
    <xf numFmtId="0" fontId="9" fillId="5" borderId="29" xfId="1" applyFont="1" applyFill="1" applyBorder="1" applyAlignment="1">
      <alignment horizontal="right" vertical="center"/>
    </xf>
    <xf numFmtId="0" fontId="7" fillId="0" borderId="0" xfId="1" applyFont="1" applyAlignment="1" applyProtection="1">
      <alignment horizontal="left" vertical="center" indent="1" shrinkToFit="1"/>
      <protection hidden="1"/>
    </xf>
    <xf numFmtId="167" fontId="8" fillId="0" borderId="0" xfId="1" applyNumberFormat="1" applyFont="1" applyAlignment="1" applyProtection="1">
      <alignment horizontal="right" vertical="center" shrinkToFit="1"/>
      <protection hidden="1"/>
    </xf>
    <xf numFmtId="166" fontId="8" fillId="0" borderId="0" xfId="1" applyNumberFormat="1" applyFont="1" applyAlignment="1" applyProtection="1">
      <alignment horizontal="right" vertical="center" shrinkToFit="1"/>
      <protection hidden="1"/>
    </xf>
    <xf numFmtId="166" fontId="8" fillId="3" borderId="2" xfId="1" applyNumberFormat="1" applyFont="1" applyFill="1" applyBorder="1" applyAlignment="1" applyProtection="1">
      <alignment horizontal="right" vertical="center" shrinkToFit="1"/>
      <protection hidden="1"/>
    </xf>
    <xf numFmtId="165" fontId="7" fillId="4" borderId="3" xfId="1" applyNumberFormat="1" applyFont="1" applyFill="1" applyBorder="1" applyAlignment="1" applyProtection="1">
      <alignment horizontal="center" vertical="center"/>
      <protection hidden="1"/>
    </xf>
    <xf numFmtId="165" fontId="7" fillId="4" borderId="4" xfId="1" applyNumberFormat="1" applyFont="1" applyFill="1" applyBorder="1" applyAlignment="1" applyProtection="1">
      <alignment horizontal="center" vertical="center"/>
      <protection hidden="1"/>
    </xf>
    <xf numFmtId="165" fontId="7" fillId="4" borderId="5" xfId="1" applyNumberFormat="1" applyFont="1" applyFill="1" applyBorder="1" applyAlignment="1" applyProtection="1">
      <alignment horizontal="center" vertical="center"/>
      <protection hidden="1"/>
    </xf>
    <xf numFmtId="165" fontId="7" fillId="4" borderId="6" xfId="1" applyNumberFormat="1" applyFont="1" applyFill="1" applyBorder="1" applyAlignment="1" applyProtection="1">
      <alignment horizontal="center" vertical="center"/>
      <protection hidden="1"/>
    </xf>
    <xf numFmtId="0" fontId="7" fillId="4" borderId="2" xfId="1" applyFont="1" applyFill="1" applyBorder="1" applyAlignment="1" applyProtection="1">
      <alignment horizontal="center" vertical="center"/>
      <protection hidden="1"/>
    </xf>
    <xf numFmtId="166" fontId="8" fillId="2" borderId="10" xfId="1" applyNumberFormat="1" applyFont="1" applyFill="1" applyBorder="1" applyAlignment="1" applyProtection="1">
      <alignment horizontal="right" vertical="center" shrinkToFit="1"/>
      <protection hidden="1"/>
    </xf>
    <xf numFmtId="0" fontId="9" fillId="0" borderId="18" xfId="1" applyFont="1" applyBorder="1" applyAlignment="1" applyProtection="1">
      <alignment horizontal="left" vertical="center" indent="1"/>
      <protection hidden="1"/>
    </xf>
    <xf numFmtId="4" fontId="10" fillId="0" borderId="11" xfId="1" applyNumberFormat="1" applyFont="1" applyBorder="1" applyAlignment="1" applyProtection="1">
      <alignment horizontal="right" vertical="center" shrinkToFit="1"/>
      <protection locked="0" hidden="1"/>
    </xf>
    <xf numFmtId="4" fontId="10" fillId="0" borderId="12" xfId="1" applyNumberFormat="1" applyFont="1" applyBorder="1" applyAlignment="1" applyProtection="1">
      <alignment horizontal="right" vertical="center" shrinkToFit="1"/>
      <protection locked="0" hidden="1"/>
    </xf>
    <xf numFmtId="4" fontId="10" fillId="0" borderId="13" xfId="1" applyNumberFormat="1" applyFont="1" applyBorder="1" applyAlignment="1" applyProtection="1">
      <alignment horizontal="right" vertical="center" shrinkToFit="1"/>
      <protection locked="0" hidden="1"/>
    </xf>
    <xf numFmtId="4" fontId="8" fillId="2" borderId="10" xfId="1" applyNumberFormat="1" applyFont="1" applyFill="1" applyBorder="1" applyAlignment="1" applyProtection="1">
      <alignment horizontal="right" vertical="center" shrinkToFit="1"/>
      <protection hidden="1"/>
    </xf>
    <xf numFmtId="4" fontId="9" fillId="0" borderId="15" xfId="1" applyNumberFormat="1" applyFont="1" applyBorder="1" applyAlignment="1" applyProtection="1">
      <alignment horizontal="right" vertical="center" shrinkToFit="1"/>
      <protection locked="0" hidden="1"/>
    </xf>
    <xf numFmtId="4" fontId="9" fillId="0" borderId="16" xfId="1" applyNumberFormat="1" applyFont="1" applyBorder="1" applyAlignment="1" applyProtection="1">
      <alignment horizontal="right" vertical="center" shrinkToFit="1"/>
      <protection locked="0" hidden="1"/>
    </xf>
    <xf numFmtId="4" fontId="9" fillId="0" borderId="17" xfId="1" applyNumberFormat="1" applyFont="1" applyBorder="1" applyAlignment="1" applyProtection="1">
      <alignment horizontal="right" vertical="center" shrinkToFit="1"/>
      <protection locked="0" hidden="1"/>
    </xf>
    <xf numFmtId="0" fontId="9" fillId="5" borderId="11" xfId="1" applyFont="1" applyFill="1" applyBorder="1" applyAlignment="1">
      <alignment vertical="center"/>
    </xf>
    <xf numFmtId="0" fontId="9" fillId="5" borderId="12" xfId="1" applyFont="1" applyFill="1" applyBorder="1" applyAlignment="1">
      <alignment vertical="center"/>
    </xf>
    <xf numFmtId="0" fontId="9" fillId="5" borderId="40" xfId="1" applyFont="1" applyFill="1" applyBorder="1" applyAlignment="1">
      <alignment vertical="center"/>
    </xf>
    <xf numFmtId="0" fontId="9" fillId="5" borderId="13" xfId="1" applyFont="1" applyFill="1" applyBorder="1" applyAlignment="1">
      <alignment vertical="center"/>
    </xf>
    <xf numFmtId="166" fontId="9" fillId="5" borderId="10" xfId="1" applyNumberFormat="1" applyFont="1" applyFill="1" applyBorder="1" applyAlignment="1">
      <alignment vertical="center"/>
    </xf>
    <xf numFmtId="0" fontId="9" fillId="5" borderId="27" xfId="1" applyFont="1" applyFill="1" applyBorder="1" applyAlignment="1">
      <alignment vertical="center"/>
    </xf>
    <xf numFmtId="0" fontId="9" fillId="5" borderId="28" xfId="1" applyFont="1" applyFill="1" applyBorder="1" applyAlignment="1">
      <alignment vertical="center"/>
    </xf>
    <xf numFmtId="0" fontId="9" fillId="5" borderId="41" xfId="1" applyFont="1" applyFill="1" applyBorder="1" applyAlignment="1">
      <alignment vertical="center"/>
    </xf>
    <xf numFmtId="0" fontId="9" fillId="5" borderId="29" xfId="1" applyFont="1" applyFill="1" applyBorder="1" applyAlignment="1">
      <alignment vertical="center"/>
    </xf>
    <xf numFmtId="166" fontId="9" fillId="5" borderId="26" xfId="1" applyNumberFormat="1" applyFont="1" applyFill="1" applyBorder="1" applyAlignment="1">
      <alignment vertical="center"/>
    </xf>
    <xf numFmtId="0" fontId="9" fillId="5" borderId="42" xfId="1" applyFont="1" applyFill="1" applyBorder="1" applyAlignment="1">
      <alignment vertical="center"/>
    </xf>
    <xf numFmtId="166" fontId="8" fillId="3" borderId="15" xfId="1" applyNumberFormat="1" applyFont="1" applyFill="1" applyBorder="1" applyAlignment="1" applyProtection="1">
      <alignment horizontal="right" vertical="center" shrinkToFit="1"/>
      <protection hidden="1"/>
    </xf>
    <xf numFmtId="166" fontId="8" fillId="3" borderId="16" xfId="1" applyNumberFormat="1" applyFont="1" applyFill="1" applyBorder="1" applyAlignment="1" applyProtection="1">
      <alignment horizontal="right" vertical="center" shrinkToFit="1"/>
      <protection hidden="1"/>
    </xf>
    <xf numFmtId="166" fontId="8" fillId="3" borderId="17" xfId="1" applyNumberFormat="1" applyFont="1" applyFill="1" applyBorder="1" applyAlignment="1" applyProtection="1">
      <alignment horizontal="right" vertical="center" shrinkToFit="1"/>
      <protection hidden="1"/>
    </xf>
    <xf numFmtId="167" fontId="5" fillId="0" borderId="0" xfId="1" applyNumberFormat="1" applyFont="1"/>
    <xf numFmtId="166" fontId="5" fillId="0" borderId="0" xfId="1" applyNumberFormat="1" applyFont="1"/>
    <xf numFmtId="4" fontId="5" fillId="0" borderId="0" xfId="1" applyNumberFormat="1" applyFont="1"/>
    <xf numFmtId="166" fontId="13" fillId="0" borderId="7" xfId="1" applyNumberFormat="1" applyFont="1" applyBorder="1" applyAlignment="1" applyProtection="1">
      <alignment horizontal="center" vertical="center" shrinkToFit="1"/>
      <protection locked="0" hidden="1"/>
    </xf>
    <xf numFmtId="166" fontId="13" fillId="0" borderId="8" xfId="1" applyNumberFormat="1" applyFont="1" applyBorder="1" applyAlignment="1" applyProtection="1">
      <alignment horizontal="center" vertical="center" shrinkToFit="1"/>
      <protection locked="0" hidden="1"/>
    </xf>
    <xf numFmtId="166" fontId="13" fillId="0" borderId="9" xfId="1" applyNumberFormat="1" applyFont="1" applyBorder="1" applyAlignment="1" applyProtection="1">
      <alignment horizontal="center" vertical="center" shrinkToFit="1"/>
      <protection locked="0" hidden="1"/>
    </xf>
    <xf numFmtId="165" fontId="7" fillId="0" borderId="7" xfId="1" applyNumberFormat="1" applyFont="1" applyBorder="1" applyAlignment="1" applyProtection="1">
      <alignment horizontal="center" vertical="center"/>
      <protection hidden="1"/>
    </xf>
    <xf numFmtId="165" fontId="7" fillId="0" borderId="8" xfId="1" applyNumberFormat="1" applyFont="1" applyBorder="1" applyAlignment="1" applyProtection="1">
      <alignment horizontal="center" vertical="center"/>
      <protection hidden="1"/>
    </xf>
    <xf numFmtId="165" fontId="7" fillId="0" borderId="9" xfId="1" applyNumberFormat="1" applyFont="1" applyBorder="1" applyAlignment="1" applyProtection="1">
      <alignment horizontal="center" vertical="center"/>
      <protection hidden="1"/>
    </xf>
    <xf numFmtId="165" fontId="7" fillId="0" borderId="36" xfId="1" applyNumberFormat="1" applyFont="1" applyBorder="1" applyAlignment="1" applyProtection="1">
      <alignment horizontal="center" vertical="center"/>
      <protection hidden="1"/>
    </xf>
    <xf numFmtId="165" fontId="7" fillId="0" borderId="37" xfId="1" applyNumberFormat="1" applyFont="1" applyBorder="1" applyAlignment="1" applyProtection="1">
      <alignment horizontal="center" vertical="center"/>
      <protection hidden="1"/>
    </xf>
    <xf numFmtId="165" fontId="7" fillId="0" borderId="38" xfId="1" applyNumberFormat="1" applyFont="1" applyBorder="1" applyAlignment="1" applyProtection="1">
      <alignment horizontal="center" vertical="center"/>
      <protection hidden="1"/>
    </xf>
    <xf numFmtId="0" fontId="3" fillId="0" borderId="1" xfId="1" applyFont="1" applyBorder="1" applyAlignment="1">
      <alignment horizontal="right" vertical="center" indent="1" shrinkToFit="1"/>
    </xf>
    <xf numFmtId="166" fontId="8" fillId="0" borderId="7" xfId="1" applyNumberFormat="1" applyFont="1" applyBorder="1" applyAlignment="1" applyProtection="1">
      <alignment horizontal="center" vertical="center" shrinkToFit="1"/>
      <protection locked="0" hidden="1"/>
    </xf>
    <xf numFmtId="166" fontId="8" fillId="0" borderId="8" xfId="1" applyNumberFormat="1" applyFont="1" applyBorder="1" applyAlignment="1" applyProtection="1">
      <alignment horizontal="center" vertical="center" shrinkToFit="1"/>
      <protection locked="0" hidden="1"/>
    </xf>
    <xf numFmtId="166" fontId="8" fillId="0" borderId="9" xfId="1" applyNumberFormat="1" applyFont="1" applyBorder="1" applyAlignment="1" applyProtection="1">
      <alignment horizontal="center" vertical="center" shrinkToFit="1"/>
      <protection locked="0" hidden="1"/>
    </xf>
    <xf numFmtId="0" fontId="3" fillId="0" borderId="1" xfId="1" applyFont="1" applyBorder="1" applyAlignment="1">
      <alignment horizontal="right" vertical="center" indent="1"/>
    </xf>
    <xf numFmtId="0" fontId="8" fillId="0" borderId="7" xfId="1" applyFont="1" applyBorder="1" applyAlignment="1" applyProtection="1">
      <alignment horizontal="center" vertical="center" shrinkToFit="1"/>
      <protection locked="0" hidden="1"/>
    </xf>
    <xf numFmtId="0" fontId="8" fillId="0" borderId="8" xfId="1" applyFont="1" applyBorder="1" applyAlignment="1" applyProtection="1">
      <alignment horizontal="center" vertical="center" shrinkToFit="1"/>
      <protection locked="0" hidden="1"/>
    </xf>
    <xf numFmtId="0" fontId="8" fillId="0" borderId="9" xfId="1" applyFont="1" applyBorder="1" applyAlignment="1" applyProtection="1">
      <alignment horizontal="center" vertical="center" shrinkToFit="1"/>
      <protection locked="0" hidden="1"/>
    </xf>
    <xf numFmtId="2" fontId="10" fillId="0" borderId="21" xfId="1" applyNumberFormat="1" applyFont="1" applyBorder="1" applyAlignment="1" applyProtection="1">
      <alignment horizontal="right" vertical="center" shrinkToFit="1"/>
      <protection hidden="1"/>
    </xf>
  </cellXfs>
  <cellStyles count="2">
    <cellStyle name="Normal" xfId="0" builtinId="0"/>
    <cellStyle name="Normal 19" xfId="1" xr:uid="{00000000-0005-0000-0000-000001000000}"/>
  </cellStyles>
  <dxfs count="3"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687097169883432"/>
          <c:y val="0.12436697767231152"/>
          <c:w val="0.80433181922531749"/>
          <c:h val="0.73571483711594876"/>
        </c:manualLayout>
      </c:layout>
      <c:barChart>
        <c:barDir val="col"/>
        <c:grouping val="stacked"/>
        <c:varyColors val="0"/>
        <c:ser>
          <c:idx val="0"/>
          <c:order val="0"/>
          <c:tx>
            <c:v>Lignite</c:v>
          </c:tx>
          <c:spPr>
            <a:solidFill>
              <a:srgbClr val="984807"/>
            </a:solidFill>
            <a:ln>
              <a:solidFill>
                <a:srgbClr val="984807"/>
              </a:solidFill>
            </a:ln>
            <a:effectLst/>
          </c:spPr>
          <c:invertIfNegative val="0"/>
          <c:cat>
            <c:numRef>
              <c:f>'SPOT_Summary (SELL)'!$B$2:$Z$2</c:f>
              <c:numCache>
                <c:formatCode>00</c:formatCode>
                <c:ptCount val="24"/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'SPOT_Summary (SELL)'!$B$10:$Z$10</c:f>
              <c:numCache>
                <c:formatCode>General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0-171F-48DF-A86C-920FE16F6755}"/>
            </c:ext>
          </c:extLst>
        </c:ser>
        <c:ser>
          <c:idx val="8"/>
          <c:order val="1"/>
          <c:tx>
            <c:v>CRETE Conventional</c:v>
          </c:tx>
          <c:spPr>
            <a:solidFill>
              <a:schemeClr val="accent6">
                <a:lumMod val="75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  <a:effectLst/>
          </c:spPr>
          <c:invertIfNegative val="0"/>
          <c:cat>
            <c:numRef>
              <c:f>'SPOT_Summary (SELL)'!$B$2:$Z$2</c:f>
              <c:numCache>
                <c:formatCode>00</c:formatCode>
                <c:ptCount val="24"/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'SPOT_Summary (SELL)'!$B$11:$Z$11</c:f>
              <c:numCache>
                <c:formatCode>General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1-171F-48DF-A86C-920FE16F6755}"/>
            </c:ext>
          </c:extLst>
        </c:ser>
        <c:ser>
          <c:idx val="1"/>
          <c:order val="2"/>
          <c:tx>
            <c:v>GAS</c:v>
          </c:tx>
          <c:spPr>
            <a:solidFill>
              <a:srgbClr val="FAC090"/>
            </a:solidFill>
            <a:ln>
              <a:solidFill>
                <a:srgbClr val="FAC090"/>
              </a:solidFill>
            </a:ln>
            <a:effectLst/>
          </c:spPr>
          <c:invertIfNegative val="0"/>
          <c:cat>
            <c:numRef>
              <c:f>'SPOT_Summary (SELL)'!$B$2:$Z$2</c:f>
              <c:numCache>
                <c:formatCode>00</c:formatCode>
                <c:ptCount val="24"/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'SPOT_Summary (SELL)'!$B$12:$Z$12</c:f>
              <c:numCache>
                <c:formatCode>General</c:formatCode>
                <c:ptCount val="24"/>
                <c:pt idx="13">
                  <c:v>29.594000000000001</c:v>
                </c:pt>
                <c:pt idx="14">
                  <c:v>31.315000000000001</c:v>
                </c:pt>
                <c:pt idx="15">
                  <c:v>9.2729999999999997</c:v>
                </c:pt>
                <c:pt idx="17">
                  <c:v>10.002000000000001</c:v>
                </c:pt>
                <c:pt idx="18">
                  <c:v>4.6769999999999996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71F-48DF-A86C-920FE16F6755}"/>
            </c:ext>
          </c:extLst>
        </c:ser>
        <c:ser>
          <c:idx val="4"/>
          <c:order val="3"/>
          <c:tx>
            <c:v>Imports</c:v>
          </c:tx>
          <c:spPr>
            <a:solidFill>
              <a:srgbClr val="FFFF00"/>
            </a:solidFill>
            <a:ln>
              <a:solidFill>
                <a:srgbClr val="FFFF00"/>
              </a:solidFill>
            </a:ln>
            <a:effectLst/>
          </c:spPr>
          <c:invertIfNegative val="0"/>
          <c:cat>
            <c:numRef>
              <c:f>'SPOT_Summary (SELL)'!$B$2:$Z$2</c:f>
              <c:numCache>
                <c:formatCode>00</c:formatCode>
                <c:ptCount val="24"/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'SPOT_Summary (SELL)'!$B$39:$Z$39</c:f>
              <c:numCache>
                <c:formatCode>0.000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4.3</c:v>
                </c:pt>
                <c:pt idx="20">
                  <c:v>11.6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71F-48DF-A86C-920FE16F6755}"/>
            </c:ext>
          </c:extLst>
        </c:ser>
        <c:ser>
          <c:idx val="3"/>
          <c:order val="4"/>
          <c:tx>
            <c:v>Renewables</c:v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'SPOT_Summary (SELL)'!$B$2:$Z$2</c:f>
              <c:numCache>
                <c:formatCode>00</c:formatCode>
                <c:ptCount val="24"/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'SPOT_Summary (SELL)'!$B$14:$Z$14</c:f>
              <c:numCache>
                <c:formatCode>General</c:formatCode>
                <c:ptCount val="24"/>
                <c:pt idx="12">
                  <c:v>53.867999999999995</c:v>
                </c:pt>
                <c:pt idx="13">
                  <c:v>151.52600000000001</c:v>
                </c:pt>
                <c:pt idx="14">
                  <c:v>113.68300000000001</c:v>
                </c:pt>
                <c:pt idx="15">
                  <c:v>79.338999999999999</c:v>
                </c:pt>
                <c:pt idx="17">
                  <c:v>14.164999999999999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71F-48DF-A86C-920FE16F6755}"/>
            </c:ext>
          </c:extLst>
        </c:ser>
        <c:ser>
          <c:idx val="7"/>
          <c:order val="5"/>
          <c:tx>
            <c:v>CRETE Renewables</c:v>
          </c:tx>
          <c:spPr>
            <a:solidFill>
              <a:srgbClr val="92D050"/>
            </a:solidFill>
            <a:ln>
              <a:solidFill>
                <a:srgbClr val="92D050"/>
              </a:solidFill>
            </a:ln>
            <a:effectLst/>
          </c:spPr>
          <c:invertIfNegative val="0"/>
          <c:cat>
            <c:numRef>
              <c:f>'SPOT_Summary (SELL)'!$B$2:$Z$2</c:f>
              <c:numCache>
                <c:formatCode>00</c:formatCode>
                <c:ptCount val="24"/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'SPOT_Summary (SELL)'!$B$15:$Z$15</c:f>
              <c:numCache>
                <c:formatCode>General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5-171F-48DF-A86C-920FE16F6755}"/>
            </c:ext>
          </c:extLst>
        </c:ser>
        <c:ser>
          <c:idx val="2"/>
          <c:order val="6"/>
          <c:tx>
            <c:v>Hydro</c:v>
          </c:tx>
          <c:spPr>
            <a:solidFill>
              <a:srgbClr val="0070C0"/>
            </a:solidFill>
            <a:ln>
              <a:solidFill>
                <a:srgbClr val="0070C0"/>
              </a:solidFill>
            </a:ln>
            <a:effectLst/>
          </c:spPr>
          <c:invertIfNegative val="0"/>
          <c:cat>
            <c:numRef>
              <c:f>'SPOT_Summary (SELL)'!$B$2:$Z$2</c:f>
              <c:numCache>
                <c:formatCode>00</c:formatCode>
                <c:ptCount val="24"/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'SPOT_Summary (SELL)'!$B$13:$Z$13</c:f>
              <c:numCache>
                <c:formatCode>General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6-171F-48DF-A86C-920FE16F67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9239856"/>
        <c:axId val="231102608"/>
      </c:barChart>
      <c:lineChart>
        <c:grouping val="standard"/>
        <c:varyColors val="0"/>
        <c:ser>
          <c:idx val="5"/>
          <c:order val="7"/>
          <c:tx>
            <c:v>Demand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'SPOT_Summary (SELL)'!$B$2:$Z$2</c:f>
              <c:numCache>
                <c:formatCode>00</c:formatCode>
                <c:ptCount val="24"/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'SPOT_Summary (BUY)'!$B$4:$Z$4</c:f>
              <c:numCache>
                <c:formatCode>General</c:formatCode>
                <c:ptCount val="24"/>
                <c:pt idx="12">
                  <c:v>80.108000000000004</c:v>
                </c:pt>
                <c:pt idx="13">
                  <c:v>212.529</c:v>
                </c:pt>
                <c:pt idx="14">
                  <c:v>174.23</c:v>
                </c:pt>
                <c:pt idx="15">
                  <c:v>116.765</c:v>
                </c:pt>
                <c:pt idx="16">
                  <c:v>26.672999999999998</c:v>
                </c:pt>
                <c:pt idx="17">
                  <c:v>55.906000000000006</c:v>
                </c:pt>
                <c:pt idx="18">
                  <c:v>36.887999999999998</c:v>
                </c:pt>
                <c:pt idx="19">
                  <c:v>36.192999999999998</c:v>
                </c:pt>
                <c:pt idx="20">
                  <c:v>42.39500000000001</c:v>
                </c:pt>
                <c:pt idx="21">
                  <c:v>26.843</c:v>
                </c:pt>
                <c:pt idx="22">
                  <c:v>25.535</c:v>
                </c:pt>
                <c:pt idx="23">
                  <c:v>27.516000000000002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71F-48DF-A86C-920FE16F67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9239856"/>
        <c:axId val="231102608"/>
      </c:lineChart>
      <c:lineChart>
        <c:grouping val="standard"/>
        <c:varyColors val="0"/>
        <c:ser>
          <c:idx val="6"/>
          <c:order val="8"/>
          <c:tx>
            <c:v>GR-MCP</c:v>
          </c:tx>
          <c:spPr>
            <a:ln w="25400" cap="rnd" cmpd="sng">
              <a:solidFill>
                <a:srgbClr val="0070C0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rgbClr val="0070C0"/>
              </a:solidFill>
              <a:ln w="41275">
                <a:solidFill>
                  <a:srgbClr val="0070C0"/>
                </a:solidFill>
              </a:ln>
              <a:effectLst/>
            </c:spPr>
          </c:marker>
          <c:cat>
            <c:numRef>
              <c:f>'SPOT_Summary (SELL)'!$B$2:$Z$2</c:f>
              <c:numCache>
                <c:formatCode>00</c:formatCode>
                <c:ptCount val="24"/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'SPOT_Summary (SELL)'!$B$7:$Z$7</c:f>
              <c:numCache>
                <c:formatCode>0.00</c:formatCode>
                <c:ptCount val="24"/>
                <c:pt idx="0">
                  <c:v>0</c:v>
                </c:pt>
                <c:pt idx="12">
                  <c:v>95.19</c:v>
                </c:pt>
                <c:pt idx="13">
                  <c:v>102.2</c:v>
                </c:pt>
                <c:pt idx="14">
                  <c:v>104.2</c:v>
                </c:pt>
                <c:pt idx="15">
                  <c:v>113</c:v>
                </c:pt>
                <c:pt idx="16">
                  <c:v>113</c:v>
                </c:pt>
                <c:pt idx="17">
                  <c:v>130</c:v>
                </c:pt>
                <c:pt idx="18">
                  <c:v>125.2</c:v>
                </c:pt>
                <c:pt idx="19">
                  <c:v>111</c:v>
                </c:pt>
                <c:pt idx="20">
                  <c:v>98.2</c:v>
                </c:pt>
                <c:pt idx="21">
                  <c:v>91.6</c:v>
                </c:pt>
                <c:pt idx="22">
                  <c:v>90</c:v>
                </c:pt>
                <c:pt idx="23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71F-48DF-A86C-920FE16F67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1103392"/>
        <c:axId val="231103000"/>
      </c:lineChart>
      <c:catAx>
        <c:axId val="229239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accent5">
                        <a:lumMod val="50000"/>
                      </a:schemeClr>
                    </a:solidFill>
                    <a:latin typeface="Century Gothic" panose="020B0502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 b="1">
                    <a:solidFill>
                      <a:schemeClr val="accent5">
                        <a:lumMod val="50000"/>
                      </a:schemeClr>
                    </a:solidFill>
                    <a:latin typeface="Century Gothic" panose="020B0502020202020204" pitchFamily="34" charset="0"/>
                    <a:cs typeface="Arial" panose="020B0604020202020204" pitchFamily="34" charset="0"/>
                  </a:rPr>
                  <a:t>Market Time Unit (CET-Hr)</a:t>
                </a:r>
              </a:p>
            </c:rich>
          </c:tx>
          <c:layout>
            <c:manualLayout>
              <c:xMode val="edge"/>
              <c:yMode val="edge"/>
              <c:x val="0.40611532574781151"/>
              <c:y val="0.942361003894121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accent5">
                      <a:lumMod val="50000"/>
                    </a:schemeClr>
                  </a:solidFill>
                  <a:latin typeface="Century Gothic" panose="020B0502020202020204" pitchFamily="34" charset="0"/>
                  <a:ea typeface="+mn-ea"/>
                  <a:cs typeface="Arial" panose="020B0604020202020204" pitchFamily="34" charset="0"/>
                </a:defRPr>
              </a:pPr>
              <a:endParaRPr lang="fi-FI"/>
            </a:p>
          </c:txPr>
        </c:title>
        <c:numFmt formatCode="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accent5">
                    <a:lumMod val="50000"/>
                  </a:schemeClr>
                </a:solidFill>
                <a:latin typeface="Century Gothic" panose="020B0502020202020204" pitchFamily="34" charset="0"/>
                <a:ea typeface="+mn-ea"/>
                <a:cs typeface="Arial" panose="020B0604020202020204" pitchFamily="34" charset="0"/>
              </a:defRPr>
            </a:pPr>
            <a:endParaRPr lang="fi-FI"/>
          </a:p>
        </c:txPr>
        <c:crossAx val="231102608"/>
        <c:crosses val="autoZero"/>
        <c:auto val="1"/>
        <c:lblAlgn val="ctr"/>
        <c:lblOffset val="100"/>
        <c:noMultiLvlLbl val="0"/>
      </c:catAx>
      <c:valAx>
        <c:axId val="23110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accent5">
                        <a:lumMod val="50000"/>
                      </a:schemeClr>
                    </a:solidFill>
                    <a:latin typeface="Century Gothic" panose="020B0502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 b="1">
                    <a:solidFill>
                      <a:schemeClr val="accent5">
                        <a:lumMod val="50000"/>
                      </a:schemeClr>
                    </a:solidFill>
                    <a:latin typeface="Century Gothic" panose="020B0502020202020204" pitchFamily="34" charset="0"/>
                    <a:cs typeface="Arial" panose="020B0604020202020204" pitchFamily="34" charset="0"/>
                  </a:rPr>
                  <a:t>Volume (MWh)</a:t>
                </a:r>
              </a:p>
            </c:rich>
          </c:tx>
          <c:layout>
            <c:manualLayout>
              <c:xMode val="edge"/>
              <c:yMode val="edge"/>
              <c:x val="6.1164849755849376E-3"/>
              <c:y val="0.384794253029915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accent5">
                      <a:lumMod val="50000"/>
                    </a:schemeClr>
                  </a:solidFill>
                  <a:latin typeface="Century Gothic" panose="020B0502020202020204" pitchFamily="34" charset="0"/>
                  <a:ea typeface="+mn-ea"/>
                  <a:cs typeface="Arial" panose="020B0604020202020204" pitchFamily="34" charset="0"/>
                </a:defRPr>
              </a:pPr>
              <a:endParaRPr lang="fi-FI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accent5">
                    <a:lumMod val="50000"/>
                  </a:schemeClr>
                </a:solidFill>
                <a:latin typeface="Century Gothic" panose="020B0502020202020204" pitchFamily="34" charset="0"/>
                <a:ea typeface="+mn-ea"/>
                <a:cs typeface="Arial" panose="020B0604020202020204" pitchFamily="34" charset="0"/>
              </a:defRPr>
            </a:pPr>
            <a:endParaRPr lang="fi-FI"/>
          </a:p>
        </c:txPr>
        <c:crossAx val="229239856"/>
        <c:crosses val="autoZero"/>
        <c:crossBetween val="between"/>
      </c:valAx>
      <c:valAx>
        <c:axId val="23110300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accent5">
                        <a:lumMod val="50000"/>
                      </a:schemeClr>
                    </a:solidFill>
                    <a:latin typeface="Century Gothic" panose="020B0502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 b="1">
                    <a:solidFill>
                      <a:schemeClr val="accent5">
                        <a:lumMod val="50000"/>
                      </a:schemeClr>
                    </a:solidFill>
                    <a:latin typeface="Century Gothic" panose="020B0502020202020204" pitchFamily="34" charset="0"/>
                    <a:cs typeface="Arial" panose="020B0604020202020204" pitchFamily="34" charset="0"/>
                  </a:rPr>
                  <a:t>GR-MCP (</a:t>
                </a:r>
                <a:r>
                  <a:rPr lang="el-GR" sz="1400" b="1">
                    <a:solidFill>
                      <a:schemeClr val="accent5">
                        <a:lumMod val="50000"/>
                      </a:schemeClr>
                    </a:solidFill>
                    <a:latin typeface="Century Gothic" panose="020B0502020202020204" pitchFamily="34" charset="0"/>
                    <a:cs typeface="Arial" panose="020B0604020202020204" pitchFamily="34" charset="0"/>
                  </a:rPr>
                  <a:t>€</a:t>
                </a:r>
                <a:r>
                  <a:rPr lang="en-US" sz="1400" b="1">
                    <a:solidFill>
                      <a:schemeClr val="accent5">
                        <a:lumMod val="50000"/>
                      </a:schemeClr>
                    </a:solidFill>
                    <a:latin typeface="Century Gothic" panose="020B0502020202020204" pitchFamily="34" charset="0"/>
                    <a:cs typeface="Arial" panose="020B0604020202020204" pitchFamily="34" charset="0"/>
                  </a:rPr>
                  <a:t>/MWh)</a:t>
                </a:r>
              </a:p>
            </c:rich>
          </c:tx>
          <c:layout>
            <c:manualLayout>
              <c:xMode val="edge"/>
              <c:yMode val="edge"/>
              <c:x val="0.96595699316536188"/>
              <c:y val="0.358057142367008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accent5">
                      <a:lumMod val="50000"/>
                    </a:schemeClr>
                  </a:solidFill>
                  <a:latin typeface="Century Gothic" panose="020B0502020202020204" pitchFamily="34" charset="0"/>
                  <a:ea typeface="+mn-ea"/>
                  <a:cs typeface="Arial" panose="020B0604020202020204" pitchFamily="34" charset="0"/>
                </a:defRPr>
              </a:pPr>
              <a:endParaRPr lang="fi-FI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accent5">
                    <a:lumMod val="50000"/>
                  </a:schemeClr>
                </a:solidFill>
                <a:latin typeface="Century Gothic" panose="020B0502020202020204" pitchFamily="34" charset="0"/>
                <a:ea typeface="+mn-ea"/>
                <a:cs typeface="Arial" panose="020B0604020202020204" pitchFamily="34" charset="0"/>
              </a:defRPr>
            </a:pPr>
            <a:endParaRPr lang="fi-FI"/>
          </a:p>
        </c:txPr>
        <c:crossAx val="231103392"/>
        <c:crosses val="max"/>
        <c:crossBetween val="between"/>
      </c:valAx>
      <c:catAx>
        <c:axId val="231103392"/>
        <c:scaling>
          <c:orientation val="minMax"/>
        </c:scaling>
        <c:delete val="1"/>
        <c:axPos val="b"/>
        <c:numFmt formatCode="00" sourceLinked="1"/>
        <c:majorTickMark val="out"/>
        <c:minorTickMark val="none"/>
        <c:tickLblPos val="nextTo"/>
        <c:crossAx val="2311030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6031024513082412E-3"/>
          <c:y val="1.7450176550173495E-2"/>
          <c:w val="0.98591279169085089"/>
          <c:h val="8.91831649014736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accent5">
                  <a:lumMod val="50000"/>
                </a:schemeClr>
              </a:solidFill>
              <a:latin typeface="Century Gothic" panose="020B0502020202020204" pitchFamily="34" charset="0"/>
              <a:ea typeface="+mn-ea"/>
              <a:cs typeface="Arial" panose="020B0604020202020204" pitchFamily="34" charset="0"/>
            </a:defRPr>
          </a:pPr>
          <a:endParaRPr lang="fi-FI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i-FI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300-000000000000}">
  <sheetPr codeName="Chart55"/>
  <sheetViews>
    <sheetView zoomScale="12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8171" cy="607896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>
    <pageSetUpPr fitToPage="1"/>
  </sheetPr>
  <dimension ref="A1:AA51"/>
  <sheetViews>
    <sheetView showGridLines="0" tabSelected="1" zoomScale="75" zoomScaleNormal="75" workbookViewId="0">
      <pane xSplit="1" ySplit="2" topLeftCell="B3" activePane="bottomRight" state="frozen"/>
      <selection sqref="A1:XFD1048576"/>
      <selection pane="topRight" sqref="A1:XFD1048576"/>
      <selection pane="bottomLeft" sqref="A1:XFD1048576"/>
      <selection pane="bottomRight" activeCell="I8" sqref="I8"/>
    </sheetView>
  </sheetViews>
  <sheetFormatPr defaultColWidth="9.140625" defaultRowHeight="15.95" customHeight="1" x14ac:dyDescent="0.2"/>
  <cols>
    <col min="1" max="1" width="42.140625" style="4" customWidth="1"/>
    <col min="2" max="25" width="10.7109375" style="4" customWidth="1"/>
    <col min="26" max="26" width="10.7109375" style="4" hidden="1" customWidth="1"/>
    <col min="27" max="27" width="14.7109375" style="4" customWidth="1"/>
    <col min="28" max="16384" width="9.140625" style="4"/>
  </cols>
  <sheetData>
    <row r="1" spans="1:27" ht="39.950000000000003" customHeight="1" thickBot="1" x14ac:dyDescent="0.25">
      <c r="A1" s="1" t="s">
        <v>51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132" t="s">
        <v>0</v>
      </c>
      <c r="W1" s="132"/>
      <c r="X1" s="132"/>
      <c r="Y1" s="132"/>
      <c r="Z1" s="132"/>
      <c r="AA1" s="132"/>
    </row>
    <row r="2" spans="1:27" ht="30" customHeight="1" thickBot="1" x14ac:dyDescent="0.25">
      <c r="A2" s="5">
        <v>45307</v>
      </c>
      <c r="B2" s="6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>
        <v>13</v>
      </c>
      <c r="O2" s="7">
        <v>14</v>
      </c>
      <c r="P2" s="7">
        <v>15</v>
      </c>
      <c r="Q2" s="7">
        <v>16</v>
      </c>
      <c r="R2" s="7">
        <v>17</v>
      </c>
      <c r="S2" s="7">
        <v>18</v>
      </c>
      <c r="T2" s="7">
        <v>19</v>
      </c>
      <c r="U2" s="7">
        <v>20</v>
      </c>
      <c r="V2" s="7">
        <v>21</v>
      </c>
      <c r="W2" s="7">
        <v>22</v>
      </c>
      <c r="X2" s="7">
        <v>23</v>
      </c>
      <c r="Y2" s="8">
        <v>24</v>
      </c>
      <c r="Z2" s="9"/>
      <c r="AA2" s="10" t="s">
        <v>1</v>
      </c>
    </row>
    <row r="3" spans="1:27" ht="30" customHeight="1" thickBot="1" x14ac:dyDescent="0.25">
      <c r="A3" s="11" t="s">
        <v>2</v>
      </c>
      <c r="B3" s="133"/>
      <c r="C3" s="134"/>
      <c r="D3" s="134"/>
      <c r="E3" s="134"/>
      <c r="F3" s="134"/>
      <c r="G3" s="134"/>
      <c r="H3" s="134"/>
      <c r="I3" s="134"/>
      <c r="J3" s="134"/>
      <c r="K3" s="134"/>
      <c r="L3" s="134"/>
      <c r="M3" s="134"/>
      <c r="N3" s="134"/>
      <c r="O3" s="134"/>
      <c r="P3" s="134"/>
      <c r="Q3" s="134"/>
      <c r="R3" s="134"/>
      <c r="S3" s="134"/>
      <c r="T3" s="134"/>
      <c r="U3" s="134"/>
      <c r="V3" s="134"/>
      <c r="W3" s="134"/>
      <c r="X3" s="134"/>
      <c r="Y3" s="134"/>
      <c r="Z3" s="134"/>
      <c r="AA3" s="135"/>
    </row>
    <row r="4" spans="1:27" ht="24.95" customHeight="1" x14ac:dyDescent="0.2">
      <c r="A4" s="12" t="s">
        <v>3</v>
      </c>
      <c r="B4" s="13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>
        <v>80.108000000000004</v>
      </c>
      <c r="O4" s="14">
        <v>212.56900000000002</v>
      </c>
      <c r="P4" s="14">
        <v>174.24599999999998</v>
      </c>
      <c r="Q4" s="14">
        <v>116.798</v>
      </c>
      <c r="R4" s="14">
        <v>26.650999999999996</v>
      </c>
      <c r="S4" s="14">
        <v>55.942999999999998</v>
      </c>
      <c r="T4" s="14">
        <v>36.863000000000007</v>
      </c>
      <c r="U4" s="14">
        <v>36.237999999999992</v>
      </c>
      <c r="V4" s="14">
        <v>42.357000000000006</v>
      </c>
      <c r="W4" s="14">
        <v>26.870999999999999</v>
      </c>
      <c r="X4" s="14">
        <v>25.499000000000002</v>
      </c>
      <c r="Y4" s="14">
        <v>27.503</v>
      </c>
      <c r="Z4" s="15"/>
      <c r="AA4" s="16">
        <f>SUM(B4:Z4)</f>
        <v>861.64599999999996</v>
      </c>
    </row>
    <row r="5" spans="1:27" ht="24.95" customHeight="1" thickBot="1" x14ac:dyDescent="0.25">
      <c r="A5" s="17"/>
      <c r="B5" s="18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20"/>
      <c r="AA5" s="21"/>
    </row>
    <row r="6" spans="1:27" ht="30" customHeight="1" thickBot="1" x14ac:dyDescent="0.25">
      <c r="A6" s="11" t="s">
        <v>4</v>
      </c>
      <c r="B6" s="133"/>
      <c r="C6" s="134"/>
      <c r="D6" s="134"/>
      <c r="E6" s="134"/>
      <c r="F6" s="134"/>
      <c r="G6" s="134"/>
      <c r="H6" s="134"/>
      <c r="I6" s="134"/>
      <c r="J6" s="134"/>
      <c r="K6" s="134"/>
      <c r="L6" s="134"/>
      <c r="M6" s="134"/>
      <c r="N6" s="134"/>
      <c r="O6" s="134"/>
      <c r="P6" s="134"/>
      <c r="Q6" s="134"/>
      <c r="R6" s="134"/>
      <c r="S6" s="134"/>
      <c r="T6" s="134"/>
      <c r="U6" s="134"/>
      <c r="V6" s="134"/>
      <c r="W6" s="134"/>
      <c r="X6" s="134"/>
      <c r="Y6" s="134"/>
      <c r="Z6" s="134"/>
      <c r="AA6" s="135"/>
    </row>
    <row r="7" spans="1:27" ht="24.95" customHeight="1" thickBot="1" x14ac:dyDescent="0.25">
      <c r="A7" s="22" t="s">
        <v>3</v>
      </c>
      <c r="B7" s="23" t="s">
        <v>54</v>
      </c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>
        <v>95.19</v>
      </c>
      <c r="O7" s="24">
        <v>102.2</v>
      </c>
      <c r="P7" s="24">
        <v>104.2</v>
      </c>
      <c r="Q7" s="24">
        <v>113</v>
      </c>
      <c r="R7" s="24">
        <v>113</v>
      </c>
      <c r="S7" s="24">
        <v>130</v>
      </c>
      <c r="T7" s="24">
        <v>125.2</v>
      </c>
      <c r="U7" s="24">
        <v>111</v>
      </c>
      <c r="V7" s="24">
        <v>98.2</v>
      </c>
      <c r="W7" s="24">
        <v>91.6</v>
      </c>
      <c r="X7" s="24">
        <v>90</v>
      </c>
      <c r="Y7" s="24">
        <v>88</v>
      </c>
      <c r="Z7" s="25"/>
      <c r="AA7" s="26">
        <f>IF(SUM(B7:Z7)&lt;&gt;0,AVERAGEIF(B7:Z7,"&lt;&gt;"""),"")</f>
        <v>105.13249999999999</v>
      </c>
    </row>
    <row r="8" spans="1:27" ht="24.95" customHeight="1" thickBot="1" x14ac:dyDescent="0.25">
      <c r="A8" s="27"/>
      <c r="B8" s="28"/>
      <c r="C8" s="29"/>
      <c r="D8" s="29"/>
      <c r="E8" s="29"/>
      <c r="F8" s="29"/>
      <c r="G8" s="29"/>
      <c r="H8" s="29"/>
      <c r="I8" s="29"/>
      <c r="J8" s="29"/>
      <c r="K8" s="29"/>
      <c r="L8" s="29"/>
      <c r="M8" s="29" t="s">
        <v>53</v>
      </c>
      <c r="N8" s="24">
        <v>102.36</v>
      </c>
      <c r="O8" s="24">
        <v>102.36</v>
      </c>
      <c r="P8" s="24">
        <v>102.36</v>
      </c>
      <c r="Q8" s="24">
        <v>102.36</v>
      </c>
      <c r="R8" s="24">
        <v>102.36</v>
      </c>
      <c r="S8" s="24">
        <v>102.36</v>
      </c>
      <c r="T8" s="24">
        <v>102.36</v>
      </c>
      <c r="U8" s="24">
        <v>102.36</v>
      </c>
      <c r="V8" s="24">
        <v>102.36</v>
      </c>
      <c r="W8" s="24">
        <v>102.36</v>
      </c>
      <c r="X8" s="24">
        <v>102.36</v>
      </c>
      <c r="Y8" s="24">
        <v>102.36</v>
      </c>
      <c r="Z8" s="30"/>
      <c r="AA8" s="140">
        <f>AVERAGE(N8:Y8)</f>
        <v>102.36</v>
      </c>
    </row>
    <row r="9" spans="1:27" ht="30" customHeight="1" thickBot="1" x14ac:dyDescent="0.25">
      <c r="A9" s="32" t="s">
        <v>5</v>
      </c>
      <c r="B9" s="126"/>
      <c r="C9" s="127"/>
      <c r="D9" s="127"/>
      <c r="E9" s="127"/>
      <c r="F9" s="127"/>
      <c r="G9" s="127"/>
      <c r="H9" s="127"/>
      <c r="I9" s="127"/>
      <c r="J9" s="127"/>
      <c r="K9" s="127"/>
      <c r="L9" s="127"/>
      <c r="M9" s="127"/>
      <c r="N9" s="127"/>
      <c r="O9" s="127"/>
      <c r="P9" s="127"/>
      <c r="Q9" s="127"/>
      <c r="R9" s="127"/>
      <c r="S9" s="127"/>
      <c r="T9" s="127"/>
      <c r="U9" s="127"/>
      <c r="V9" s="127"/>
      <c r="W9" s="127"/>
      <c r="X9" s="127"/>
      <c r="Y9" s="127"/>
      <c r="Z9" s="128"/>
      <c r="AA9" s="10" t="s">
        <v>1</v>
      </c>
    </row>
    <row r="10" spans="1:27" ht="24.95" customHeight="1" x14ac:dyDescent="0.2">
      <c r="A10" s="33" t="s">
        <v>6</v>
      </c>
      <c r="B10" s="34"/>
      <c r="C10" s="35"/>
      <c r="D10" s="35"/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6"/>
      <c r="AA10" s="37">
        <f t="shared" ref="AA10:AA15" si="0">SUM(B10:Z10)</f>
        <v>0</v>
      </c>
    </row>
    <row r="11" spans="1:27" ht="24.95" customHeight="1" x14ac:dyDescent="0.2">
      <c r="A11" s="38" t="s">
        <v>7</v>
      </c>
      <c r="B11" s="39"/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1"/>
      <c r="AA11" s="42">
        <f t="shared" si="0"/>
        <v>0</v>
      </c>
    </row>
    <row r="12" spans="1:27" ht="24.95" customHeight="1" x14ac:dyDescent="0.2">
      <c r="A12" s="43" t="s">
        <v>8</v>
      </c>
      <c r="B12" s="44"/>
      <c r="C12" s="45"/>
      <c r="D12" s="45"/>
      <c r="E12" s="45"/>
      <c r="F12" s="45"/>
      <c r="G12" s="45"/>
      <c r="H12" s="45"/>
      <c r="I12" s="45"/>
      <c r="J12" s="45"/>
      <c r="K12" s="45"/>
      <c r="L12" s="45"/>
      <c r="M12" s="45"/>
      <c r="N12" s="45"/>
      <c r="O12" s="45">
        <v>29.594000000000001</v>
      </c>
      <c r="P12" s="45">
        <v>31.315000000000001</v>
      </c>
      <c r="Q12" s="45">
        <v>9.2729999999999997</v>
      </c>
      <c r="R12" s="45"/>
      <c r="S12" s="45">
        <v>10.002000000000001</v>
      </c>
      <c r="T12" s="45">
        <v>4.6769999999999996</v>
      </c>
      <c r="U12" s="45"/>
      <c r="V12" s="45"/>
      <c r="W12" s="45"/>
      <c r="X12" s="45"/>
      <c r="Y12" s="45"/>
      <c r="Z12" s="46"/>
      <c r="AA12" s="47">
        <f t="shared" si="0"/>
        <v>84.86099999999999</v>
      </c>
    </row>
    <row r="13" spans="1:27" ht="24.95" customHeight="1" x14ac:dyDescent="0.2">
      <c r="A13" s="43" t="s">
        <v>9</v>
      </c>
      <c r="B13" s="44"/>
      <c r="C13" s="45"/>
      <c r="D13" s="45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6"/>
      <c r="AA13" s="47">
        <f t="shared" si="0"/>
        <v>0</v>
      </c>
    </row>
    <row r="14" spans="1:27" ht="24.95" customHeight="1" x14ac:dyDescent="0.2">
      <c r="A14" s="48" t="s">
        <v>10</v>
      </c>
      <c r="B14" s="49"/>
      <c r="C14" s="50"/>
      <c r="D14" s="50"/>
      <c r="E14" s="50"/>
      <c r="F14" s="50"/>
      <c r="G14" s="50"/>
      <c r="H14" s="50"/>
      <c r="I14" s="50"/>
      <c r="J14" s="50"/>
      <c r="K14" s="50"/>
      <c r="L14" s="50"/>
      <c r="M14" s="50"/>
      <c r="N14" s="50">
        <v>53.867999999999995</v>
      </c>
      <c r="O14" s="50">
        <v>151.52600000000001</v>
      </c>
      <c r="P14" s="50">
        <v>113.68300000000001</v>
      </c>
      <c r="Q14" s="50">
        <v>79.338999999999999</v>
      </c>
      <c r="R14" s="50"/>
      <c r="S14" s="50">
        <v>14.164999999999999</v>
      </c>
      <c r="T14" s="50"/>
      <c r="U14" s="50"/>
      <c r="V14" s="50"/>
      <c r="W14" s="50"/>
      <c r="X14" s="50"/>
      <c r="Y14" s="50"/>
      <c r="Z14" s="51"/>
      <c r="AA14" s="52">
        <f t="shared" si="0"/>
        <v>412.58100000000002</v>
      </c>
    </row>
    <row r="15" spans="1:27" ht="24.95" customHeight="1" x14ac:dyDescent="0.2">
      <c r="A15" s="48" t="s">
        <v>11</v>
      </c>
      <c r="B15" s="49"/>
      <c r="C15" s="50"/>
      <c r="D15" s="50"/>
      <c r="E15" s="50"/>
      <c r="F15" s="50"/>
      <c r="G15" s="50"/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50"/>
      <c r="V15" s="50"/>
      <c r="W15" s="50"/>
      <c r="X15" s="50"/>
      <c r="Y15" s="50"/>
      <c r="Z15" s="51"/>
      <c r="AA15" s="52">
        <f t="shared" si="0"/>
        <v>0</v>
      </c>
    </row>
    <row r="16" spans="1:27" ht="30" customHeight="1" thickBot="1" x14ac:dyDescent="0.25">
      <c r="A16" s="53" t="s">
        <v>12</v>
      </c>
      <c r="B16" s="54" t="str">
        <f>IF(LEN(B$2)&gt;0,SUM(B10:B15),"")</f>
        <v/>
      </c>
      <c r="C16" s="55" t="str">
        <f t="shared" ref="C16:Z16" si="1">IF(LEN(C$2)&gt;0,SUM(C10:C15),"")</f>
        <v/>
      </c>
      <c r="D16" s="55" t="str">
        <f t="shared" si="1"/>
        <v/>
      </c>
      <c r="E16" s="55" t="str">
        <f t="shared" si="1"/>
        <v/>
      </c>
      <c r="F16" s="55" t="str">
        <f t="shared" si="1"/>
        <v/>
      </c>
      <c r="G16" s="55" t="str">
        <f t="shared" si="1"/>
        <v/>
      </c>
      <c r="H16" s="55" t="str">
        <f t="shared" si="1"/>
        <v/>
      </c>
      <c r="I16" s="55" t="str">
        <f t="shared" si="1"/>
        <v/>
      </c>
      <c r="J16" s="55" t="str">
        <f t="shared" si="1"/>
        <v/>
      </c>
      <c r="K16" s="55" t="str">
        <f t="shared" si="1"/>
        <v/>
      </c>
      <c r="L16" s="55" t="str">
        <f t="shared" si="1"/>
        <v/>
      </c>
      <c r="M16" s="55" t="str">
        <f t="shared" si="1"/>
        <v/>
      </c>
      <c r="N16" s="55">
        <f t="shared" si="1"/>
        <v>53.867999999999995</v>
      </c>
      <c r="O16" s="55">
        <f t="shared" si="1"/>
        <v>181.12</v>
      </c>
      <c r="P16" s="55">
        <f t="shared" si="1"/>
        <v>144.99800000000002</v>
      </c>
      <c r="Q16" s="55">
        <f t="shared" si="1"/>
        <v>88.611999999999995</v>
      </c>
      <c r="R16" s="55">
        <f t="shared" si="1"/>
        <v>0</v>
      </c>
      <c r="S16" s="55">
        <f t="shared" si="1"/>
        <v>24.167000000000002</v>
      </c>
      <c r="T16" s="55">
        <f t="shared" si="1"/>
        <v>4.6769999999999996</v>
      </c>
      <c r="U16" s="55">
        <f t="shared" si="1"/>
        <v>0</v>
      </c>
      <c r="V16" s="55">
        <f t="shared" si="1"/>
        <v>0</v>
      </c>
      <c r="W16" s="55">
        <f t="shared" si="1"/>
        <v>0</v>
      </c>
      <c r="X16" s="55">
        <f t="shared" si="1"/>
        <v>0</v>
      </c>
      <c r="Y16" s="55">
        <f t="shared" si="1"/>
        <v>0</v>
      </c>
      <c r="Z16" s="56" t="str">
        <f t="shared" si="1"/>
        <v/>
      </c>
      <c r="AA16" s="57">
        <f>SUM(AA10:AA15)</f>
        <v>497.44200000000001</v>
      </c>
    </row>
    <row r="17" spans="1:27" ht="18" customHeight="1" thickBot="1" x14ac:dyDescent="0.25">
      <c r="A17" s="58"/>
      <c r="B17" s="123"/>
      <c r="C17" s="124"/>
      <c r="D17" s="124"/>
      <c r="E17" s="124"/>
      <c r="F17" s="124"/>
      <c r="G17" s="124"/>
      <c r="H17" s="124"/>
      <c r="I17" s="124"/>
      <c r="J17" s="124"/>
      <c r="K17" s="124"/>
      <c r="L17" s="124"/>
      <c r="M17" s="124"/>
      <c r="N17" s="124"/>
      <c r="O17" s="124"/>
      <c r="P17" s="124"/>
      <c r="Q17" s="124"/>
      <c r="R17" s="124"/>
      <c r="S17" s="124"/>
      <c r="T17" s="124"/>
      <c r="U17" s="124"/>
      <c r="V17" s="124"/>
      <c r="W17" s="124"/>
      <c r="X17" s="124"/>
      <c r="Y17" s="124"/>
      <c r="Z17" s="124"/>
      <c r="AA17" s="125"/>
    </row>
    <row r="18" spans="1:27" ht="30" customHeight="1" thickBot="1" x14ac:dyDescent="0.25">
      <c r="A18" s="59" t="s">
        <v>13</v>
      </c>
      <c r="B18" s="126"/>
      <c r="C18" s="127"/>
      <c r="D18" s="127"/>
      <c r="E18" s="127"/>
      <c r="F18" s="127"/>
      <c r="G18" s="127"/>
      <c r="H18" s="127"/>
      <c r="I18" s="127"/>
      <c r="J18" s="127"/>
      <c r="K18" s="127"/>
      <c r="L18" s="127"/>
      <c r="M18" s="127"/>
      <c r="N18" s="127"/>
      <c r="O18" s="127"/>
      <c r="P18" s="127"/>
      <c r="Q18" s="127"/>
      <c r="R18" s="127"/>
      <c r="S18" s="127"/>
      <c r="T18" s="127"/>
      <c r="U18" s="127"/>
      <c r="V18" s="127"/>
      <c r="W18" s="127"/>
      <c r="X18" s="127"/>
      <c r="Y18" s="127"/>
      <c r="Z18" s="128"/>
      <c r="AA18" s="10" t="s">
        <v>1</v>
      </c>
    </row>
    <row r="19" spans="1:27" ht="24.95" customHeight="1" x14ac:dyDescent="0.2">
      <c r="A19" s="60" t="s">
        <v>14</v>
      </c>
      <c r="B19" s="61"/>
      <c r="C19" s="62"/>
      <c r="D19" s="62"/>
      <c r="E19" s="62"/>
      <c r="F19" s="62"/>
      <c r="G19" s="62"/>
      <c r="H19" s="62"/>
      <c r="I19" s="62"/>
      <c r="J19" s="62"/>
      <c r="K19" s="62"/>
      <c r="L19" s="62"/>
      <c r="M19" s="62"/>
      <c r="N19" s="62"/>
      <c r="O19" s="62"/>
      <c r="P19" s="62"/>
      <c r="Q19" s="62"/>
      <c r="R19" s="62"/>
      <c r="S19" s="62"/>
      <c r="T19" s="62"/>
      <c r="U19" s="62"/>
      <c r="V19" s="62"/>
      <c r="W19" s="62"/>
      <c r="X19" s="62"/>
      <c r="Y19" s="62"/>
      <c r="Z19" s="63"/>
      <c r="AA19" s="64">
        <f t="shared" ref="AA19:AA24" si="2">SUM(B19:Z19)</f>
        <v>0</v>
      </c>
    </row>
    <row r="20" spans="1:27" ht="24.95" customHeight="1" x14ac:dyDescent="0.2">
      <c r="A20" s="65" t="s">
        <v>15</v>
      </c>
      <c r="B20" s="66"/>
      <c r="C20" s="67"/>
      <c r="D20" s="67"/>
      <c r="E20" s="67"/>
      <c r="F20" s="67"/>
      <c r="G20" s="67"/>
      <c r="H20" s="67"/>
      <c r="I20" s="67"/>
      <c r="J20" s="67"/>
      <c r="K20" s="67"/>
      <c r="L20" s="67"/>
      <c r="M20" s="67"/>
      <c r="N20" s="67">
        <v>12.787000000000001</v>
      </c>
      <c r="O20" s="67">
        <v>12.404</v>
      </c>
      <c r="P20" s="67">
        <v>11.615</v>
      </c>
      <c r="Q20" s="67">
        <v>10.726000000000001</v>
      </c>
      <c r="R20" s="67">
        <v>10.539</v>
      </c>
      <c r="S20" s="67">
        <v>10.201000000000001</v>
      </c>
      <c r="T20" s="67">
        <v>10.108000000000001</v>
      </c>
      <c r="U20" s="67">
        <v>10.154</v>
      </c>
      <c r="V20" s="67">
        <v>9.6929999999999996</v>
      </c>
      <c r="W20" s="67">
        <v>8.9149999999999991</v>
      </c>
      <c r="X20" s="67">
        <v>8.4610000000000003</v>
      </c>
      <c r="Y20" s="67">
        <v>8.2590000000000003</v>
      </c>
      <c r="Z20" s="68"/>
      <c r="AA20" s="69">
        <f t="shared" si="2"/>
        <v>123.86199999999999</v>
      </c>
    </row>
    <row r="21" spans="1:27" ht="24.95" customHeight="1" x14ac:dyDescent="0.2">
      <c r="A21" s="65" t="s">
        <v>16</v>
      </c>
      <c r="B21" s="70"/>
      <c r="C21" s="71"/>
      <c r="D21" s="71"/>
      <c r="E21" s="71"/>
      <c r="F21" s="71"/>
      <c r="G21" s="71"/>
      <c r="H21" s="71"/>
      <c r="I21" s="71"/>
      <c r="J21" s="71"/>
      <c r="K21" s="71"/>
      <c r="L21" s="71"/>
      <c r="M21" s="71"/>
      <c r="N21" s="71">
        <v>13.452999999999999</v>
      </c>
      <c r="O21" s="71">
        <v>19.045000000000002</v>
      </c>
      <c r="P21" s="71">
        <v>17.632999999999999</v>
      </c>
      <c r="Q21" s="71">
        <v>17.46</v>
      </c>
      <c r="R21" s="71">
        <v>16.111999999999998</v>
      </c>
      <c r="S21" s="71">
        <v>21.574999999999999</v>
      </c>
      <c r="T21" s="71">
        <v>22.077999999999999</v>
      </c>
      <c r="U21" s="71">
        <v>21.783999999999999</v>
      </c>
      <c r="V21" s="71">
        <v>21.064</v>
      </c>
      <c r="W21" s="71">
        <v>17.956</v>
      </c>
      <c r="X21" s="71">
        <v>17.038</v>
      </c>
      <c r="Y21" s="71">
        <v>19.244</v>
      </c>
      <c r="Z21" s="68"/>
      <c r="AA21" s="69">
        <f t="shared" si="2"/>
        <v>224.44200000000001</v>
      </c>
    </row>
    <row r="22" spans="1:27" ht="24.95" customHeight="1" x14ac:dyDescent="0.2">
      <c r="A22" s="72" t="s">
        <v>17</v>
      </c>
      <c r="B22" s="71"/>
      <c r="C22" s="71"/>
      <c r="D22" s="71"/>
      <c r="E22" s="71"/>
      <c r="F22" s="71"/>
      <c r="G22" s="71"/>
      <c r="H22" s="71"/>
      <c r="I22" s="71"/>
      <c r="J22" s="71"/>
      <c r="K22" s="71"/>
      <c r="L22" s="71"/>
      <c r="M22" s="71"/>
      <c r="N22" s="71"/>
      <c r="O22" s="71"/>
      <c r="P22" s="71"/>
      <c r="Q22" s="71"/>
      <c r="R22" s="71"/>
      <c r="S22" s="71"/>
      <c r="T22" s="71"/>
      <c r="U22" s="71"/>
      <c r="V22" s="71"/>
      <c r="W22" s="71"/>
      <c r="X22" s="71"/>
      <c r="Y22" s="71"/>
      <c r="Z22" s="73"/>
      <c r="AA22" s="74">
        <f t="shared" si="2"/>
        <v>0</v>
      </c>
    </row>
    <row r="23" spans="1:27" ht="24.95" customHeight="1" x14ac:dyDescent="0.2">
      <c r="A23" s="75" t="s">
        <v>18</v>
      </c>
      <c r="B23" s="67"/>
      <c r="C23" s="67"/>
      <c r="D23" s="67"/>
      <c r="E23" s="67"/>
      <c r="F23" s="67"/>
      <c r="G23" s="67"/>
      <c r="H23" s="67"/>
      <c r="I23" s="67"/>
      <c r="J23" s="67"/>
      <c r="K23" s="67"/>
      <c r="L23" s="67"/>
      <c r="M23" s="67"/>
      <c r="N23" s="67"/>
      <c r="O23" s="67"/>
      <c r="P23" s="67"/>
      <c r="Q23" s="67"/>
      <c r="R23" s="67"/>
      <c r="S23" s="67"/>
      <c r="T23" s="67"/>
      <c r="U23" s="67"/>
      <c r="V23" s="67"/>
      <c r="W23" s="67"/>
      <c r="X23" s="67"/>
      <c r="Y23" s="67"/>
      <c r="Z23" s="67"/>
      <c r="AA23" s="69">
        <f t="shared" si="2"/>
        <v>0</v>
      </c>
    </row>
    <row r="24" spans="1:27" ht="24.95" customHeight="1" x14ac:dyDescent="0.2">
      <c r="A24" s="75" t="s">
        <v>19</v>
      </c>
      <c r="B24" s="67"/>
      <c r="C24" s="67"/>
      <c r="D24" s="67"/>
      <c r="E24" s="67"/>
      <c r="F24" s="67"/>
      <c r="G24" s="67"/>
      <c r="H24" s="67"/>
      <c r="I24" s="67"/>
      <c r="J24" s="67"/>
      <c r="K24" s="67"/>
      <c r="L24" s="67"/>
      <c r="M24" s="67"/>
      <c r="N24" s="67"/>
      <c r="O24" s="67"/>
      <c r="P24" s="67"/>
      <c r="Q24" s="67"/>
      <c r="R24" s="67"/>
      <c r="S24" s="67"/>
      <c r="T24" s="67"/>
      <c r="U24" s="67"/>
      <c r="V24" s="67"/>
      <c r="W24" s="67"/>
      <c r="X24" s="67"/>
      <c r="Y24" s="67"/>
      <c r="Z24" s="67"/>
      <c r="AA24" s="69">
        <f t="shared" si="2"/>
        <v>0</v>
      </c>
    </row>
    <row r="25" spans="1:27" ht="30" customHeight="1" thickBot="1" x14ac:dyDescent="0.25">
      <c r="A25" s="76" t="s">
        <v>20</v>
      </c>
      <c r="B25" s="77" t="str">
        <f>IF(LEN(B$2)&gt;0,SUM(B19:B24),"")</f>
        <v/>
      </c>
      <c r="C25" s="78" t="str">
        <f t="shared" ref="C25:Z25" si="3">IF(LEN(C$2)&gt;0,SUM(C19:C24),"")</f>
        <v/>
      </c>
      <c r="D25" s="78" t="str">
        <f t="shared" si="3"/>
        <v/>
      </c>
      <c r="E25" s="78" t="str">
        <f t="shared" si="3"/>
        <v/>
      </c>
      <c r="F25" s="78" t="str">
        <f t="shared" si="3"/>
        <v/>
      </c>
      <c r="G25" s="78" t="str">
        <f t="shared" si="3"/>
        <v/>
      </c>
      <c r="H25" s="78" t="str">
        <f t="shared" si="3"/>
        <v/>
      </c>
      <c r="I25" s="78" t="str">
        <f t="shared" si="3"/>
        <v/>
      </c>
      <c r="J25" s="78" t="str">
        <f t="shared" si="3"/>
        <v/>
      </c>
      <c r="K25" s="78" t="str">
        <f t="shared" si="3"/>
        <v/>
      </c>
      <c r="L25" s="78" t="str">
        <f t="shared" si="3"/>
        <v/>
      </c>
      <c r="M25" s="78" t="str">
        <f t="shared" si="3"/>
        <v/>
      </c>
      <c r="N25" s="78">
        <f t="shared" si="3"/>
        <v>26.240000000000002</v>
      </c>
      <c r="O25" s="78">
        <f t="shared" si="3"/>
        <v>31.449000000000002</v>
      </c>
      <c r="P25" s="78">
        <f t="shared" si="3"/>
        <v>29.247999999999998</v>
      </c>
      <c r="Q25" s="78">
        <f t="shared" si="3"/>
        <v>28.186</v>
      </c>
      <c r="R25" s="78">
        <f t="shared" si="3"/>
        <v>26.650999999999996</v>
      </c>
      <c r="S25" s="78">
        <f t="shared" si="3"/>
        <v>31.776</v>
      </c>
      <c r="T25" s="78">
        <f t="shared" si="3"/>
        <v>32.186</v>
      </c>
      <c r="U25" s="78">
        <f t="shared" si="3"/>
        <v>31.937999999999999</v>
      </c>
      <c r="V25" s="78">
        <f t="shared" si="3"/>
        <v>30.756999999999998</v>
      </c>
      <c r="W25" s="78">
        <f t="shared" si="3"/>
        <v>26.870999999999999</v>
      </c>
      <c r="X25" s="78">
        <f t="shared" si="3"/>
        <v>25.499000000000002</v>
      </c>
      <c r="Y25" s="78">
        <f t="shared" si="3"/>
        <v>27.503</v>
      </c>
      <c r="Z25" s="79" t="str">
        <f t="shared" si="3"/>
        <v/>
      </c>
      <c r="AA25" s="80">
        <f>SUM(AA19:AA24)</f>
        <v>348.30399999999997</v>
      </c>
    </row>
    <row r="26" spans="1:27" ht="18" customHeight="1" thickBot="1" x14ac:dyDescent="0.25">
      <c r="A26" s="58"/>
      <c r="B26" s="123"/>
      <c r="C26" s="124"/>
      <c r="D26" s="124"/>
      <c r="E26" s="124"/>
      <c r="F26" s="124"/>
      <c r="G26" s="124"/>
      <c r="H26" s="124"/>
      <c r="I26" s="124"/>
      <c r="J26" s="124"/>
      <c r="K26" s="124"/>
      <c r="L26" s="124"/>
      <c r="M26" s="124"/>
      <c r="N26" s="124"/>
      <c r="O26" s="124"/>
      <c r="P26" s="124"/>
      <c r="Q26" s="124"/>
      <c r="R26" s="124"/>
      <c r="S26" s="124"/>
      <c r="T26" s="124"/>
      <c r="U26" s="124"/>
      <c r="V26" s="124"/>
      <c r="W26" s="124"/>
      <c r="X26" s="124"/>
      <c r="Y26" s="124"/>
      <c r="Z26" s="124"/>
      <c r="AA26" s="125"/>
    </row>
    <row r="27" spans="1:27" ht="30" customHeight="1" thickBot="1" x14ac:dyDescent="0.25">
      <c r="A27" s="59" t="s">
        <v>21</v>
      </c>
      <c r="B27" s="126"/>
      <c r="C27" s="127"/>
      <c r="D27" s="127"/>
      <c r="E27" s="127"/>
      <c r="F27" s="127"/>
      <c r="G27" s="127"/>
      <c r="H27" s="127"/>
      <c r="I27" s="127"/>
      <c r="J27" s="127"/>
      <c r="K27" s="127"/>
      <c r="L27" s="127"/>
      <c r="M27" s="127"/>
      <c r="N27" s="127"/>
      <c r="O27" s="127"/>
      <c r="P27" s="127"/>
      <c r="Q27" s="127"/>
      <c r="R27" s="127"/>
      <c r="S27" s="127"/>
      <c r="T27" s="127"/>
      <c r="U27" s="127"/>
      <c r="V27" s="127"/>
      <c r="W27" s="127"/>
      <c r="X27" s="127"/>
      <c r="Y27" s="127"/>
      <c r="Z27" s="128"/>
      <c r="AA27" s="10" t="s">
        <v>1</v>
      </c>
    </row>
    <row r="28" spans="1:27" ht="24.95" customHeight="1" x14ac:dyDescent="0.2">
      <c r="A28" s="60" t="s">
        <v>22</v>
      </c>
      <c r="B28" s="61"/>
      <c r="C28" s="62"/>
      <c r="D28" s="62"/>
      <c r="E28" s="62"/>
      <c r="F28" s="62"/>
      <c r="G28" s="62"/>
      <c r="H28" s="62"/>
      <c r="I28" s="62"/>
      <c r="J28" s="62"/>
      <c r="K28" s="62"/>
      <c r="L28" s="62"/>
      <c r="M28" s="62"/>
      <c r="N28" s="62"/>
      <c r="O28" s="62"/>
      <c r="P28" s="62"/>
      <c r="Q28" s="62"/>
      <c r="R28" s="62"/>
      <c r="S28" s="62"/>
      <c r="T28" s="62"/>
      <c r="U28" s="62"/>
      <c r="V28" s="62"/>
      <c r="W28" s="62"/>
      <c r="X28" s="62"/>
      <c r="Y28" s="62"/>
      <c r="Z28" s="63"/>
      <c r="AA28" s="64">
        <f>SUM(B28:Z28)</f>
        <v>0</v>
      </c>
    </row>
    <row r="29" spans="1:27" ht="24.95" customHeight="1" x14ac:dyDescent="0.2">
      <c r="A29" s="65" t="s">
        <v>23</v>
      </c>
      <c r="B29" s="66"/>
      <c r="C29" s="67"/>
      <c r="D29" s="67"/>
      <c r="E29" s="67"/>
      <c r="F29" s="67"/>
      <c r="G29" s="67"/>
      <c r="H29" s="67"/>
      <c r="I29" s="67"/>
      <c r="J29" s="67"/>
      <c r="K29" s="67"/>
      <c r="L29" s="67"/>
      <c r="M29" s="67"/>
      <c r="N29" s="67">
        <v>80.108000000000004</v>
      </c>
      <c r="O29" s="67">
        <v>212.56899999999999</v>
      </c>
      <c r="P29" s="67">
        <v>174.24600000000001</v>
      </c>
      <c r="Q29" s="67">
        <v>116.798</v>
      </c>
      <c r="R29" s="67">
        <v>26.651</v>
      </c>
      <c r="S29" s="67">
        <v>55.942999999999998</v>
      </c>
      <c r="T29" s="67">
        <v>36.863</v>
      </c>
      <c r="U29" s="67">
        <v>31.937999999999999</v>
      </c>
      <c r="V29" s="67">
        <v>30.757000000000001</v>
      </c>
      <c r="W29" s="67">
        <v>26.870999999999999</v>
      </c>
      <c r="X29" s="67">
        <v>25.498999999999999</v>
      </c>
      <c r="Y29" s="67">
        <v>27.503</v>
      </c>
      <c r="Z29" s="68"/>
      <c r="AA29" s="69">
        <f>SUM(B29:Z29)</f>
        <v>845.74599999999987</v>
      </c>
    </row>
    <row r="30" spans="1:27" ht="24.95" customHeight="1" x14ac:dyDescent="0.2">
      <c r="A30" s="72" t="s">
        <v>24</v>
      </c>
      <c r="B30" s="70"/>
      <c r="C30" s="71"/>
      <c r="D30" s="71"/>
      <c r="E30" s="71"/>
      <c r="F30" s="71"/>
      <c r="G30" s="71"/>
      <c r="H30" s="71"/>
      <c r="I30" s="71"/>
      <c r="J30" s="71"/>
      <c r="K30" s="71"/>
      <c r="L30" s="71"/>
      <c r="M30" s="71"/>
      <c r="N30" s="71"/>
      <c r="O30" s="71"/>
      <c r="P30" s="71"/>
      <c r="Q30" s="71"/>
      <c r="R30" s="71"/>
      <c r="S30" s="71"/>
      <c r="T30" s="71"/>
      <c r="U30" s="71"/>
      <c r="V30" s="71"/>
      <c r="W30" s="71"/>
      <c r="X30" s="71"/>
      <c r="Y30" s="71"/>
      <c r="Z30" s="73"/>
      <c r="AA30" s="74">
        <f>SUM(B30:Z30)</f>
        <v>0</v>
      </c>
    </row>
    <row r="31" spans="1:27" ht="30" customHeight="1" thickBot="1" x14ac:dyDescent="0.25">
      <c r="A31" s="53" t="s">
        <v>25</v>
      </c>
      <c r="B31" s="54" t="str">
        <f>IF(LEN(B$2)&gt;0,SUM(B28:B30),"")</f>
        <v/>
      </c>
      <c r="C31" s="55" t="str">
        <f t="shared" ref="C31:Z31" si="4">IF(LEN(C$2)&gt;0,SUM(C28:C30),"")</f>
        <v/>
      </c>
      <c r="D31" s="55" t="str">
        <f t="shared" si="4"/>
        <v/>
      </c>
      <c r="E31" s="55" t="str">
        <f t="shared" si="4"/>
        <v/>
      </c>
      <c r="F31" s="55" t="str">
        <f t="shared" si="4"/>
        <v/>
      </c>
      <c r="G31" s="55" t="str">
        <f t="shared" si="4"/>
        <v/>
      </c>
      <c r="H31" s="55" t="str">
        <f t="shared" si="4"/>
        <v/>
      </c>
      <c r="I31" s="55" t="str">
        <f t="shared" si="4"/>
        <v/>
      </c>
      <c r="J31" s="55" t="str">
        <f t="shared" si="4"/>
        <v/>
      </c>
      <c r="K31" s="55" t="str">
        <f t="shared" si="4"/>
        <v/>
      </c>
      <c r="L31" s="55" t="str">
        <f t="shared" si="4"/>
        <v/>
      </c>
      <c r="M31" s="55" t="str">
        <f t="shared" si="4"/>
        <v/>
      </c>
      <c r="N31" s="55">
        <f t="shared" si="4"/>
        <v>80.108000000000004</v>
      </c>
      <c r="O31" s="55">
        <f t="shared" si="4"/>
        <v>212.56899999999999</v>
      </c>
      <c r="P31" s="55">
        <f t="shared" si="4"/>
        <v>174.24600000000001</v>
      </c>
      <c r="Q31" s="55">
        <f t="shared" si="4"/>
        <v>116.798</v>
      </c>
      <c r="R31" s="55">
        <f t="shared" si="4"/>
        <v>26.651</v>
      </c>
      <c r="S31" s="55">
        <f t="shared" si="4"/>
        <v>55.942999999999998</v>
      </c>
      <c r="T31" s="55">
        <f t="shared" si="4"/>
        <v>36.863</v>
      </c>
      <c r="U31" s="55">
        <f t="shared" si="4"/>
        <v>31.937999999999999</v>
      </c>
      <c r="V31" s="55">
        <f t="shared" si="4"/>
        <v>30.757000000000001</v>
      </c>
      <c r="W31" s="55">
        <f t="shared" si="4"/>
        <v>26.870999999999999</v>
      </c>
      <c r="X31" s="55">
        <f t="shared" si="4"/>
        <v>25.498999999999999</v>
      </c>
      <c r="Y31" s="55">
        <f t="shared" si="4"/>
        <v>27.503</v>
      </c>
      <c r="Z31" s="56" t="str">
        <f t="shared" si="4"/>
        <v/>
      </c>
      <c r="AA31" s="57">
        <f>SUM(AA28:AA30)</f>
        <v>845.74599999999987</v>
      </c>
    </row>
    <row r="32" spans="1:27" ht="18" customHeight="1" thickBot="1" x14ac:dyDescent="0.25">
      <c r="A32" s="58"/>
      <c r="B32" s="123"/>
      <c r="C32" s="124"/>
      <c r="D32" s="124"/>
      <c r="E32" s="124"/>
      <c r="F32" s="124"/>
      <c r="G32" s="124"/>
      <c r="H32" s="124"/>
      <c r="I32" s="124"/>
      <c r="J32" s="124"/>
      <c r="K32" s="124"/>
      <c r="L32" s="124"/>
      <c r="M32" s="124"/>
      <c r="N32" s="124"/>
      <c r="O32" s="124"/>
      <c r="P32" s="124"/>
      <c r="Q32" s="124"/>
      <c r="R32" s="124"/>
      <c r="S32" s="124"/>
      <c r="T32" s="124"/>
      <c r="U32" s="124"/>
      <c r="V32" s="124"/>
      <c r="W32" s="124"/>
      <c r="X32" s="124"/>
      <c r="Y32" s="124"/>
      <c r="Z32" s="124"/>
      <c r="AA32" s="125"/>
    </row>
    <row r="33" spans="1:27" ht="30" customHeight="1" thickBot="1" x14ac:dyDescent="0.25">
      <c r="A33" s="32" t="s">
        <v>26</v>
      </c>
      <c r="B33" s="129">
        <v>1</v>
      </c>
      <c r="C33" s="130"/>
      <c r="D33" s="130"/>
      <c r="E33" s="130"/>
      <c r="F33" s="130"/>
      <c r="G33" s="130"/>
      <c r="H33" s="130"/>
      <c r="I33" s="130"/>
      <c r="J33" s="130"/>
      <c r="K33" s="130"/>
      <c r="L33" s="130"/>
      <c r="M33" s="130"/>
      <c r="N33" s="130"/>
      <c r="O33" s="130"/>
      <c r="P33" s="130"/>
      <c r="Q33" s="130"/>
      <c r="R33" s="130"/>
      <c r="S33" s="130"/>
      <c r="T33" s="130"/>
      <c r="U33" s="130"/>
      <c r="V33" s="130"/>
      <c r="W33" s="130"/>
      <c r="X33" s="130"/>
      <c r="Y33" s="130"/>
      <c r="Z33" s="130"/>
      <c r="AA33" s="131"/>
    </row>
    <row r="34" spans="1:27" ht="24.95" customHeight="1" x14ac:dyDescent="0.2">
      <c r="A34" s="60" t="s">
        <v>27</v>
      </c>
      <c r="B34" s="81"/>
      <c r="C34" s="82"/>
      <c r="D34" s="82"/>
      <c r="E34" s="82"/>
      <c r="F34" s="82"/>
      <c r="G34" s="82"/>
      <c r="H34" s="82"/>
      <c r="I34" s="82"/>
      <c r="J34" s="82"/>
      <c r="K34" s="82"/>
      <c r="L34" s="82"/>
      <c r="M34" s="82"/>
      <c r="N34" s="82"/>
      <c r="O34" s="82"/>
      <c r="P34" s="82"/>
      <c r="Q34" s="82"/>
      <c r="R34" s="82"/>
      <c r="S34" s="82"/>
      <c r="T34" s="82"/>
      <c r="U34" s="82"/>
      <c r="V34" s="82"/>
      <c r="W34" s="82"/>
      <c r="X34" s="82"/>
      <c r="Y34" s="82"/>
      <c r="Z34" s="83"/>
      <c r="AA34" s="64">
        <f t="shared" ref="AA34:AA39" si="5">SUM(B34:Z34)</f>
        <v>0</v>
      </c>
    </row>
    <row r="35" spans="1:27" ht="24.95" customHeight="1" x14ac:dyDescent="0.2">
      <c r="A35" s="84" t="s">
        <v>28</v>
      </c>
      <c r="B35" s="85"/>
      <c r="C35" s="86"/>
      <c r="D35" s="86"/>
      <c r="E35" s="86"/>
      <c r="F35" s="86"/>
      <c r="G35" s="86"/>
      <c r="H35" s="86"/>
      <c r="I35" s="86"/>
      <c r="J35" s="86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  <c r="W35" s="86"/>
      <c r="X35" s="86"/>
      <c r="Y35" s="86"/>
      <c r="Z35" s="87"/>
      <c r="AA35" s="69">
        <f t="shared" si="5"/>
        <v>0</v>
      </c>
    </row>
    <row r="36" spans="1:27" ht="24.95" customHeight="1" x14ac:dyDescent="0.2">
      <c r="A36" s="84" t="s">
        <v>29</v>
      </c>
      <c r="B36" s="85"/>
      <c r="C36" s="86"/>
      <c r="D36" s="86"/>
      <c r="E36" s="86"/>
      <c r="F36" s="86"/>
      <c r="G36" s="86"/>
      <c r="H36" s="86"/>
      <c r="I36" s="86"/>
      <c r="J36" s="86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  <c r="W36" s="86"/>
      <c r="X36" s="86"/>
      <c r="Y36" s="86"/>
      <c r="Z36" s="87"/>
      <c r="AA36" s="69">
        <f t="shared" si="5"/>
        <v>0</v>
      </c>
    </row>
    <row r="37" spans="1:27" ht="24.95" customHeight="1" x14ac:dyDescent="0.2">
      <c r="A37" s="84" t="s">
        <v>30</v>
      </c>
      <c r="B37" s="85"/>
      <c r="C37" s="86"/>
      <c r="D37" s="86"/>
      <c r="E37" s="86"/>
      <c r="F37" s="86"/>
      <c r="G37" s="86"/>
      <c r="H37" s="86"/>
      <c r="I37" s="86"/>
      <c r="J37" s="86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  <c r="W37" s="86"/>
      <c r="X37" s="86"/>
      <c r="Y37" s="86"/>
      <c r="Z37" s="87"/>
      <c r="AA37" s="69">
        <f t="shared" si="5"/>
        <v>0</v>
      </c>
    </row>
    <row r="38" spans="1:27" ht="24.95" customHeight="1" x14ac:dyDescent="0.2">
      <c r="A38" s="84" t="s">
        <v>31</v>
      </c>
      <c r="B38" s="85"/>
      <c r="C38" s="86"/>
      <c r="D38" s="86"/>
      <c r="E38" s="86"/>
      <c r="F38" s="86"/>
      <c r="G38" s="86"/>
      <c r="H38" s="86"/>
      <c r="I38" s="86"/>
      <c r="J38" s="86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>
        <v>4.3</v>
      </c>
      <c r="V38" s="86">
        <v>11.6</v>
      </c>
      <c r="W38" s="86"/>
      <c r="X38" s="86"/>
      <c r="Y38" s="86"/>
      <c r="Z38" s="87"/>
      <c r="AA38" s="69">
        <f t="shared" si="5"/>
        <v>15.899999999999999</v>
      </c>
    </row>
    <row r="39" spans="1:27" ht="30" customHeight="1" thickBot="1" x14ac:dyDescent="0.25">
      <c r="A39" s="76" t="s">
        <v>32</v>
      </c>
      <c r="B39" s="77" t="str">
        <f t="shared" ref="B39:Z39" si="6">IF(LEN(B$2)&gt;0,SUM(B34:B38),"")</f>
        <v/>
      </c>
      <c r="C39" s="78" t="str">
        <f t="shared" si="6"/>
        <v/>
      </c>
      <c r="D39" s="78" t="str">
        <f t="shared" si="6"/>
        <v/>
      </c>
      <c r="E39" s="78" t="str">
        <f t="shared" si="6"/>
        <v/>
      </c>
      <c r="F39" s="78" t="str">
        <f t="shared" si="6"/>
        <v/>
      </c>
      <c r="G39" s="78" t="str">
        <f t="shared" si="6"/>
        <v/>
      </c>
      <c r="H39" s="78" t="str">
        <f t="shared" si="6"/>
        <v/>
      </c>
      <c r="I39" s="78" t="str">
        <f t="shared" si="6"/>
        <v/>
      </c>
      <c r="J39" s="78" t="str">
        <f t="shared" si="6"/>
        <v/>
      </c>
      <c r="K39" s="78" t="str">
        <f t="shared" si="6"/>
        <v/>
      </c>
      <c r="L39" s="78" t="str">
        <f t="shared" si="6"/>
        <v/>
      </c>
      <c r="M39" s="78" t="str">
        <f t="shared" si="6"/>
        <v/>
      </c>
      <c r="N39" s="78">
        <f t="shared" si="6"/>
        <v>0</v>
      </c>
      <c r="O39" s="78">
        <f t="shared" si="6"/>
        <v>0</v>
      </c>
      <c r="P39" s="78">
        <f t="shared" si="6"/>
        <v>0</v>
      </c>
      <c r="Q39" s="78">
        <f t="shared" si="6"/>
        <v>0</v>
      </c>
      <c r="R39" s="78">
        <f t="shared" si="6"/>
        <v>0</v>
      </c>
      <c r="S39" s="78">
        <f t="shared" si="6"/>
        <v>0</v>
      </c>
      <c r="T39" s="78">
        <f t="shared" si="6"/>
        <v>0</v>
      </c>
      <c r="U39" s="78">
        <f t="shared" si="6"/>
        <v>4.3</v>
      </c>
      <c r="V39" s="78">
        <f t="shared" si="6"/>
        <v>11.6</v>
      </c>
      <c r="W39" s="78">
        <f t="shared" si="6"/>
        <v>0</v>
      </c>
      <c r="X39" s="78">
        <f t="shared" si="6"/>
        <v>0</v>
      </c>
      <c r="Y39" s="78">
        <f t="shared" si="6"/>
        <v>0</v>
      </c>
      <c r="Z39" s="79" t="str">
        <f t="shared" si="6"/>
        <v/>
      </c>
      <c r="AA39" s="80">
        <f t="shared" si="5"/>
        <v>15.899999999999999</v>
      </c>
    </row>
    <row r="40" spans="1:27" ht="18" customHeight="1" thickBot="1" x14ac:dyDescent="0.25">
      <c r="A40" s="88"/>
      <c r="B40" s="89"/>
      <c r="C40" s="89"/>
      <c r="D40" s="89"/>
      <c r="E40" s="89"/>
      <c r="F40" s="89"/>
      <c r="G40" s="89"/>
      <c r="H40" s="89"/>
      <c r="I40" s="89"/>
      <c r="J40" s="89"/>
      <c r="K40" s="89"/>
      <c r="L40" s="89"/>
      <c r="M40" s="89"/>
      <c r="N40" s="89"/>
      <c r="O40" s="89"/>
      <c r="P40" s="89"/>
      <c r="Q40" s="89"/>
      <c r="R40" s="89"/>
      <c r="S40" s="89"/>
      <c r="T40" s="89"/>
      <c r="U40" s="89"/>
      <c r="V40" s="89"/>
      <c r="W40" s="89"/>
      <c r="X40" s="89"/>
      <c r="Y40" s="89"/>
      <c r="Z40" s="89"/>
      <c r="AA40" s="90"/>
    </row>
    <row r="41" spans="1:27" ht="30" customHeight="1" thickBot="1" x14ac:dyDescent="0.25">
      <c r="A41" s="32" t="s">
        <v>33</v>
      </c>
      <c r="B41" s="129">
        <v>1</v>
      </c>
      <c r="C41" s="130"/>
      <c r="D41" s="130"/>
      <c r="E41" s="130"/>
      <c r="F41" s="130"/>
      <c r="G41" s="130"/>
      <c r="H41" s="130"/>
      <c r="I41" s="130"/>
      <c r="J41" s="130"/>
      <c r="K41" s="130"/>
      <c r="L41" s="130"/>
      <c r="M41" s="130"/>
      <c r="N41" s="130"/>
      <c r="O41" s="130"/>
      <c r="P41" s="130"/>
      <c r="Q41" s="130"/>
      <c r="R41" s="130"/>
      <c r="S41" s="130"/>
      <c r="T41" s="130"/>
      <c r="U41" s="130"/>
      <c r="V41" s="130"/>
      <c r="W41" s="130"/>
      <c r="X41" s="130"/>
      <c r="Y41" s="130"/>
      <c r="Z41" s="130"/>
      <c r="AA41" s="131"/>
    </row>
    <row r="42" spans="1:27" ht="24.95" customHeight="1" x14ac:dyDescent="0.2">
      <c r="A42" s="60" t="s">
        <v>27</v>
      </c>
      <c r="B42" s="81"/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82"/>
      <c r="R42" s="82"/>
      <c r="S42" s="82"/>
      <c r="T42" s="82"/>
      <c r="U42" s="82"/>
      <c r="V42" s="82"/>
      <c r="W42" s="82"/>
      <c r="X42" s="82"/>
      <c r="Y42" s="82"/>
      <c r="Z42" s="83"/>
      <c r="AA42" s="64">
        <f t="shared" ref="AA42:AA48" si="7">SUM(B42:Z42)</f>
        <v>0</v>
      </c>
    </row>
    <row r="43" spans="1:27" ht="24.95" customHeight="1" x14ac:dyDescent="0.2">
      <c r="A43" s="84" t="s">
        <v>28</v>
      </c>
      <c r="B43" s="85"/>
      <c r="C43" s="86"/>
      <c r="D43" s="86"/>
      <c r="E43" s="86"/>
      <c r="F43" s="86"/>
      <c r="G43" s="86"/>
      <c r="H43" s="86"/>
      <c r="I43" s="86"/>
      <c r="J43" s="86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  <c r="W43" s="86"/>
      <c r="X43" s="86"/>
      <c r="Y43" s="86"/>
      <c r="Z43" s="87"/>
      <c r="AA43" s="69">
        <f t="shared" si="7"/>
        <v>0</v>
      </c>
    </row>
    <row r="44" spans="1:27" ht="24.95" customHeight="1" x14ac:dyDescent="0.2">
      <c r="A44" s="84" t="s">
        <v>29</v>
      </c>
      <c r="B44" s="85"/>
      <c r="C44" s="86"/>
      <c r="D44" s="86"/>
      <c r="E44" s="86"/>
      <c r="F44" s="86"/>
      <c r="G44" s="86"/>
      <c r="H44" s="86"/>
      <c r="I44" s="86"/>
      <c r="J44" s="86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  <c r="W44" s="86"/>
      <c r="X44" s="86"/>
      <c r="Y44" s="86"/>
      <c r="Z44" s="87"/>
      <c r="AA44" s="69">
        <f t="shared" si="7"/>
        <v>0</v>
      </c>
    </row>
    <row r="45" spans="1:27" ht="24.95" customHeight="1" x14ac:dyDescent="0.2">
      <c r="A45" s="84" t="s">
        <v>30</v>
      </c>
      <c r="B45" s="85"/>
      <c r="C45" s="86"/>
      <c r="D45" s="86"/>
      <c r="E45" s="86"/>
      <c r="F45" s="86"/>
      <c r="G45" s="86"/>
      <c r="H45" s="86"/>
      <c r="I45" s="86"/>
      <c r="J45" s="86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  <c r="W45" s="86"/>
      <c r="X45" s="86"/>
      <c r="Y45" s="86"/>
      <c r="Z45" s="87"/>
      <c r="AA45" s="69">
        <f t="shared" si="7"/>
        <v>0</v>
      </c>
    </row>
    <row r="46" spans="1:27" ht="24.95" customHeight="1" x14ac:dyDescent="0.2">
      <c r="A46" s="84" t="s">
        <v>31</v>
      </c>
      <c r="B46" s="85"/>
      <c r="C46" s="86"/>
      <c r="D46" s="86"/>
      <c r="E46" s="86"/>
      <c r="F46" s="86"/>
      <c r="G46" s="86"/>
      <c r="H46" s="86"/>
      <c r="I46" s="86"/>
      <c r="J46" s="86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>
        <v>4.3</v>
      </c>
      <c r="V46" s="86">
        <v>11.6</v>
      </c>
      <c r="W46" s="86"/>
      <c r="X46" s="86"/>
      <c r="Y46" s="86"/>
      <c r="Z46" s="87"/>
      <c r="AA46" s="69">
        <f t="shared" si="7"/>
        <v>15.899999999999999</v>
      </c>
    </row>
    <row r="47" spans="1:27" ht="24.95" customHeight="1" x14ac:dyDescent="0.2">
      <c r="A47" s="75" t="s">
        <v>34</v>
      </c>
      <c r="B47" s="85"/>
      <c r="C47" s="86"/>
      <c r="D47" s="86"/>
      <c r="E47" s="86"/>
      <c r="F47" s="86"/>
      <c r="G47" s="86"/>
      <c r="H47" s="86"/>
      <c r="I47" s="86"/>
      <c r="J47" s="86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  <c r="W47" s="86"/>
      <c r="X47" s="86"/>
      <c r="Y47" s="86"/>
      <c r="Z47" s="87"/>
      <c r="AA47" s="69">
        <f t="shared" si="7"/>
        <v>0</v>
      </c>
    </row>
    <row r="48" spans="1:27" ht="30" customHeight="1" thickBot="1" x14ac:dyDescent="0.25">
      <c r="A48" s="76" t="s">
        <v>35</v>
      </c>
      <c r="B48" s="77" t="str">
        <f>IF(LEN(B$2)&gt;0,SUM(B42:B47),"")</f>
        <v/>
      </c>
      <c r="C48" s="78" t="str">
        <f t="shared" ref="C48:Z48" si="8">IF(LEN(C$2)&gt;0,SUM(C42:C47),"")</f>
        <v/>
      </c>
      <c r="D48" s="78" t="str">
        <f t="shared" si="8"/>
        <v/>
      </c>
      <c r="E48" s="78" t="str">
        <f t="shared" si="8"/>
        <v/>
      </c>
      <c r="F48" s="78" t="str">
        <f t="shared" si="8"/>
        <v/>
      </c>
      <c r="G48" s="78" t="str">
        <f t="shared" si="8"/>
        <v/>
      </c>
      <c r="H48" s="78" t="str">
        <f t="shared" si="8"/>
        <v/>
      </c>
      <c r="I48" s="78" t="str">
        <f t="shared" si="8"/>
        <v/>
      </c>
      <c r="J48" s="78" t="str">
        <f t="shared" si="8"/>
        <v/>
      </c>
      <c r="K48" s="78" t="str">
        <f t="shared" si="8"/>
        <v/>
      </c>
      <c r="L48" s="78" t="str">
        <f t="shared" si="8"/>
        <v/>
      </c>
      <c r="M48" s="78" t="str">
        <f t="shared" si="8"/>
        <v/>
      </c>
      <c r="N48" s="78">
        <f t="shared" si="8"/>
        <v>0</v>
      </c>
      <c r="O48" s="78">
        <f t="shared" si="8"/>
        <v>0</v>
      </c>
      <c r="P48" s="78">
        <f t="shared" si="8"/>
        <v>0</v>
      </c>
      <c r="Q48" s="78">
        <f t="shared" si="8"/>
        <v>0</v>
      </c>
      <c r="R48" s="78">
        <f t="shared" si="8"/>
        <v>0</v>
      </c>
      <c r="S48" s="78">
        <f t="shared" si="8"/>
        <v>0</v>
      </c>
      <c r="T48" s="78">
        <f t="shared" si="8"/>
        <v>0</v>
      </c>
      <c r="U48" s="78">
        <f t="shared" si="8"/>
        <v>4.3</v>
      </c>
      <c r="V48" s="78">
        <f t="shared" si="8"/>
        <v>11.6</v>
      </c>
      <c r="W48" s="78">
        <f t="shared" si="8"/>
        <v>0</v>
      </c>
      <c r="X48" s="78">
        <f t="shared" si="8"/>
        <v>0</v>
      </c>
      <c r="Y48" s="78">
        <f t="shared" si="8"/>
        <v>0</v>
      </c>
      <c r="Z48" s="79" t="str">
        <f t="shared" si="8"/>
        <v/>
      </c>
      <c r="AA48" s="80">
        <f t="shared" si="7"/>
        <v>15.899999999999999</v>
      </c>
    </row>
    <row r="49" spans="1:27" ht="15.95" customHeight="1" thickBot="1" x14ac:dyDescent="0.25"/>
    <row r="50" spans="1:27" ht="30" customHeight="1" thickBot="1" x14ac:dyDescent="0.25">
      <c r="A50" s="59"/>
      <c r="B50" s="6" t="str">
        <f>IF(LEN(B$2)&gt;0,B$2,"")</f>
        <v/>
      </c>
      <c r="C50" s="7" t="str">
        <f t="shared" ref="C50:Z50" si="9">IF(LEN(C$2)&gt;0,C$2,"")</f>
        <v/>
      </c>
      <c r="D50" s="7" t="str">
        <f t="shared" si="9"/>
        <v/>
      </c>
      <c r="E50" s="7" t="str">
        <f t="shared" si="9"/>
        <v/>
      </c>
      <c r="F50" s="7" t="str">
        <f t="shared" si="9"/>
        <v/>
      </c>
      <c r="G50" s="7" t="str">
        <f t="shared" si="9"/>
        <v/>
      </c>
      <c r="H50" s="7" t="str">
        <f t="shared" si="9"/>
        <v/>
      </c>
      <c r="I50" s="7" t="str">
        <f t="shared" si="9"/>
        <v/>
      </c>
      <c r="J50" s="7" t="str">
        <f t="shared" si="9"/>
        <v/>
      </c>
      <c r="K50" s="7" t="str">
        <f t="shared" si="9"/>
        <v/>
      </c>
      <c r="L50" s="7" t="str">
        <f t="shared" si="9"/>
        <v/>
      </c>
      <c r="M50" s="7" t="str">
        <f t="shared" si="9"/>
        <v/>
      </c>
      <c r="N50" s="7">
        <f t="shared" si="9"/>
        <v>13</v>
      </c>
      <c r="O50" s="7">
        <f t="shared" si="9"/>
        <v>14</v>
      </c>
      <c r="P50" s="7">
        <f t="shared" si="9"/>
        <v>15</v>
      </c>
      <c r="Q50" s="7">
        <f t="shared" si="9"/>
        <v>16</v>
      </c>
      <c r="R50" s="7">
        <f t="shared" si="9"/>
        <v>17</v>
      </c>
      <c r="S50" s="7">
        <f t="shared" si="9"/>
        <v>18</v>
      </c>
      <c r="T50" s="7">
        <f t="shared" si="9"/>
        <v>19</v>
      </c>
      <c r="U50" s="7">
        <f t="shared" si="9"/>
        <v>20</v>
      </c>
      <c r="V50" s="7">
        <f t="shared" si="9"/>
        <v>21</v>
      </c>
      <c r="W50" s="7">
        <f t="shared" si="9"/>
        <v>22</v>
      </c>
      <c r="X50" s="7">
        <f t="shared" si="9"/>
        <v>23</v>
      </c>
      <c r="Y50" s="8">
        <f t="shared" si="9"/>
        <v>24</v>
      </c>
      <c r="Z50" s="9" t="str">
        <f t="shared" si="9"/>
        <v/>
      </c>
      <c r="AA50" s="10" t="s">
        <v>1</v>
      </c>
    </row>
    <row r="51" spans="1:27" ht="24.95" customHeight="1" thickBot="1" x14ac:dyDescent="0.25">
      <c r="A51" s="76" t="s">
        <v>25</v>
      </c>
      <c r="B51" s="77" t="str">
        <f t="shared" ref="B51:Z51" si="10">IF(LEN(B$2)&gt;0,B16+B25+B39,"")</f>
        <v/>
      </c>
      <c r="C51" s="78" t="str">
        <f t="shared" si="10"/>
        <v/>
      </c>
      <c r="D51" s="78" t="str">
        <f t="shared" si="10"/>
        <v/>
      </c>
      <c r="E51" s="78" t="str">
        <f t="shared" si="10"/>
        <v/>
      </c>
      <c r="F51" s="78" t="str">
        <f t="shared" si="10"/>
        <v/>
      </c>
      <c r="G51" s="78" t="str">
        <f t="shared" si="10"/>
        <v/>
      </c>
      <c r="H51" s="78" t="str">
        <f t="shared" si="10"/>
        <v/>
      </c>
      <c r="I51" s="78" t="str">
        <f t="shared" si="10"/>
        <v/>
      </c>
      <c r="J51" s="78" t="str">
        <f t="shared" si="10"/>
        <v/>
      </c>
      <c r="K51" s="78" t="str">
        <f t="shared" si="10"/>
        <v/>
      </c>
      <c r="L51" s="78" t="str">
        <f t="shared" si="10"/>
        <v/>
      </c>
      <c r="M51" s="78" t="str">
        <f t="shared" si="10"/>
        <v/>
      </c>
      <c r="N51" s="78">
        <f t="shared" si="10"/>
        <v>80.108000000000004</v>
      </c>
      <c r="O51" s="78">
        <f t="shared" si="10"/>
        <v>212.56900000000002</v>
      </c>
      <c r="P51" s="78">
        <f t="shared" si="10"/>
        <v>174.24600000000001</v>
      </c>
      <c r="Q51" s="78">
        <f t="shared" si="10"/>
        <v>116.798</v>
      </c>
      <c r="R51" s="78">
        <f t="shared" si="10"/>
        <v>26.650999999999996</v>
      </c>
      <c r="S51" s="78">
        <f t="shared" si="10"/>
        <v>55.942999999999998</v>
      </c>
      <c r="T51" s="78">
        <f t="shared" si="10"/>
        <v>36.863</v>
      </c>
      <c r="U51" s="78">
        <f t="shared" si="10"/>
        <v>36.238</v>
      </c>
      <c r="V51" s="78">
        <f t="shared" si="10"/>
        <v>42.356999999999999</v>
      </c>
      <c r="W51" s="78">
        <f t="shared" si="10"/>
        <v>26.870999999999999</v>
      </c>
      <c r="X51" s="78">
        <f t="shared" si="10"/>
        <v>25.499000000000002</v>
      </c>
      <c r="Y51" s="78">
        <f t="shared" si="10"/>
        <v>27.503</v>
      </c>
      <c r="Z51" s="79" t="str">
        <f t="shared" si="10"/>
        <v/>
      </c>
      <c r="AA51" s="91">
        <f>SUM(B51:Z51)</f>
        <v>861.64599999999996</v>
      </c>
    </row>
  </sheetData>
  <mergeCells count="11">
    <mergeCell ref="B18:Z18"/>
    <mergeCell ref="V1:AA1"/>
    <mergeCell ref="B3:AA3"/>
    <mergeCell ref="B6:AA6"/>
    <mergeCell ref="B9:Z9"/>
    <mergeCell ref="B17:AA17"/>
    <mergeCell ref="B26:AA26"/>
    <mergeCell ref="B27:Z27"/>
    <mergeCell ref="B32:AA32"/>
    <mergeCell ref="B33:AA33"/>
    <mergeCell ref="B41:AA41"/>
  </mergeCells>
  <conditionalFormatting sqref="B7:Z7">
    <cfRule type="cellIs" dxfId="2" priority="2" operator="greaterThan">
      <formula>1500</formula>
    </cfRule>
  </conditionalFormatting>
  <conditionalFormatting sqref="N8:Y8">
    <cfRule type="cellIs" dxfId="0" priority="1" operator="greaterThan">
      <formula>1500</formula>
    </cfRule>
  </conditionalFormatting>
  <printOptions horizontalCentered="1"/>
  <pageMargins left="0.11811023622047245" right="0.11811023622047245" top="0.35433070866141736" bottom="0.23622047244094491" header="0.11811023622047245" footer="0.11811023622047245"/>
  <pageSetup paperSize="9" scale="44" fitToHeight="2" orientation="landscape" horizontalDpi="300" verticalDpi="300" r:id="rId1"/>
  <headerFooter>
    <oddHeader>&amp;L&amp;A</oddHeader>
    <oddFooter>&amp;R&amp;D,&amp;T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0"/>
  <dimension ref="A1:AA51"/>
  <sheetViews>
    <sheetView showGridLines="0" zoomScale="75" zoomScaleNormal="75" workbookViewId="0">
      <pane xSplit="1" ySplit="2" topLeftCell="B3" activePane="bottomRight" state="frozen"/>
      <selection sqref="A1:XFD1048576"/>
      <selection pane="topRight" sqref="A1:XFD1048576"/>
      <selection pane="bottomLeft" sqref="A1:XFD1048576"/>
      <selection pane="bottomRight" activeCell="B10" sqref="B10"/>
    </sheetView>
  </sheetViews>
  <sheetFormatPr defaultColWidth="9.140625" defaultRowHeight="14.25" x14ac:dyDescent="0.2"/>
  <cols>
    <col min="1" max="1" width="42.140625" style="4" customWidth="1"/>
    <col min="2" max="25" width="10.7109375" style="4" customWidth="1"/>
    <col min="26" max="26" width="10.7109375" style="4" hidden="1" customWidth="1"/>
    <col min="27" max="27" width="14.7109375" style="4" customWidth="1"/>
    <col min="28" max="16384" width="9.140625" style="4"/>
  </cols>
  <sheetData>
    <row r="1" spans="1:27" ht="39.950000000000003" customHeight="1" thickBot="1" x14ac:dyDescent="0.25">
      <c r="A1" s="1" t="s">
        <v>51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132" t="s">
        <v>0</v>
      </c>
      <c r="W1" s="132"/>
      <c r="X1" s="132"/>
      <c r="Y1" s="132"/>
      <c r="Z1" s="132"/>
      <c r="AA1" s="132"/>
    </row>
    <row r="2" spans="1:27" ht="30" customHeight="1" thickBot="1" x14ac:dyDescent="0.25">
      <c r="A2" s="5">
        <v>45307</v>
      </c>
      <c r="B2" s="92"/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>
        <v>13</v>
      </c>
      <c r="O2" s="93">
        <v>14</v>
      </c>
      <c r="P2" s="93">
        <v>15</v>
      </c>
      <c r="Q2" s="93">
        <v>16</v>
      </c>
      <c r="R2" s="93">
        <v>17</v>
      </c>
      <c r="S2" s="93">
        <v>18</v>
      </c>
      <c r="T2" s="93">
        <v>19</v>
      </c>
      <c r="U2" s="93">
        <v>20</v>
      </c>
      <c r="V2" s="93">
        <v>21</v>
      </c>
      <c r="W2" s="93">
        <v>22</v>
      </c>
      <c r="X2" s="93">
        <v>23</v>
      </c>
      <c r="Y2" s="94">
        <v>24</v>
      </c>
      <c r="Z2" s="95"/>
      <c r="AA2" s="96" t="s">
        <v>1</v>
      </c>
    </row>
    <row r="3" spans="1:27" ht="30" customHeight="1" thickBot="1" x14ac:dyDescent="0.25">
      <c r="A3" s="11" t="s">
        <v>36</v>
      </c>
      <c r="B3" s="133"/>
      <c r="C3" s="134"/>
      <c r="D3" s="134"/>
      <c r="E3" s="134"/>
      <c r="F3" s="134"/>
      <c r="G3" s="134"/>
      <c r="H3" s="134"/>
      <c r="I3" s="134"/>
      <c r="J3" s="134"/>
      <c r="K3" s="134"/>
      <c r="L3" s="134"/>
      <c r="M3" s="134"/>
      <c r="N3" s="134"/>
      <c r="O3" s="134"/>
      <c r="P3" s="134"/>
      <c r="Q3" s="134"/>
      <c r="R3" s="134"/>
      <c r="S3" s="134"/>
      <c r="T3" s="134"/>
      <c r="U3" s="134"/>
      <c r="V3" s="134"/>
      <c r="W3" s="134"/>
      <c r="X3" s="134"/>
      <c r="Y3" s="134"/>
      <c r="Z3" s="134"/>
      <c r="AA3" s="135"/>
    </row>
    <row r="4" spans="1:27" ht="24.95" customHeight="1" x14ac:dyDescent="0.2">
      <c r="A4" s="12" t="s">
        <v>3</v>
      </c>
      <c r="B4" s="13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>
        <v>80.108000000000004</v>
      </c>
      <c r="O4" s="14">
        <v>212.529</v>
      </c>
      <c r="P4" s="14">
        <v>174.23</v>
      </c>
      <c r="Q4" s="14">
        <v>116.765</v>
      </c>
      <c r="R4" s="14">
        <v>26.672999999999998</v>
      </c>
      <c r="S4" s="14">
        <v>55.906000000000006</v>
      </c>
      <c r="T4" s="14">
        <v>36.887999999999998</v>
      </c>
      <c r="U4" s="14">
        <v>36.192999999999998</v>
      </c>
      <c r="V4" s="14">
        <v>42.39500000000001</v>
      </c>
      <c r="W4" s="14">
        <v>26.843</v>
      </c>
      <c r="X4" s="14">
        <v>25.535</v>
      </c>
      <c r="Y4" s="14">
        <v>27.516000000000002</v>
      </c>
      <c r="Z4" s="15"/>
      <c r="AA4" s="16">
        <f>SUM(B4:Z4)</f>
        <v>861.5809999999999</v>
      </c>
    </row>
    <row r="5" spans="1:27" ht="24.95" customHeight="1" thickBot="1" x14ac:dyDescent="0.25">
      <c r="A5" s="17"/>
      <c r="B5" s="18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20"/>
      <c r="AA5" s="21"/>
    </row>
    <row r="6" spans="1:27" ht="30" customHeight="1" thickBot="1" x14ac:dyDescent="0.25">
      <c r="A6" s="11" t="s">
        <v>4</v>
      </c>
      <c r="B6" s="133"/>
      <c r="C6" s="134"/>
      <c r="D6" s="134"/>
      <c r="E6" s="134"/>
      <c r="F6" s="134"/>
      <c r="G6" s="134"/>
      <c r="H6" s="134"/>
      <c r="I6" s="134"/>
      <c r="J6" s="134"/>
      <c r="K6" s="134"/>
      <c r="L6" s="134"/>
      <c r="M6" s="134"/>
      <c r="N6" s="134"/>
      <c r="O6" s="134"/>
      <c r="P6" s="134"/>
      <c r="Q6" s="134"/>
      <c r="R6" s="134"/>
      <c r="S6" s="134"/>
      <c r="T6" s="134"/>
      <c r="U6" s="134"/>
      <c r="V6" s="134"/>
      <c r="W6" s="134"/>
      <c r="X6" s="134"/>
      <c r="Y6" s="134"/>
      <c r="Z6" s="134"/>
      <c r="AA6" s="135"/>
    </row>
    <row r="7" spans="1:27" ht="24.95" customHeight="1" x14ac:dyDescent="0.2">
      <c r="A7" s="22" t="s">
        <v>3</v>
      </c>
      <c r="B7" s="23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>
        <v>95.19</v>
      </c>
      <c r="O7" s="24">
        <v>102.2</v>
      </c>
      <c r="P7" s="24">
        <v>104.2</v>
      </c>
      <c r="Q7" s="24">
        <v>113</v>
      </c>
      <c r="R7" s="24">
        <v>113</v>
      </c>
      <c r="S7" s="24">
        <v>130</v>
      </c>
      <c r="T7" s="24">
        <v>125.2</v>
      </c>
      <c r="U7" s="24">
        <v>111</v>
      </c>
      <c r="V7" s="24">
        <v>98.2</v>
      </c>
      <c r="W7" s="24">
        <v>91.6</v>
      </c>
      <c r="X7" s="24">
        <v>90</v>
      </c>
      <c r="Y7" s="24">
        <v>88</v>
      </c>
      <c r="Z7" s="25"/>
      <c r="AA7" s="26">
        <f>IF(SUM(B7:Z7)&lt;&gt;0,AVERAGEIF(B7:Z7,"&lt;&gt;"""),"")</f>
        <v>105.13249999999999</v>
      </c>
    </row>
    <row r="8" spans="1:27" ht="24.95" customHeight="1" thickBot="1" x14ac:dyDescent="0.25">
      <c r="A8" s="27"/>
      <c r="B8" s="28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30"/>
      <c r="AA8" s="31"/>
    </row>
    <row r="9" spans="1:27" ht="30" customHeight="1" thickBot="1" x14ac:dyDescent="0.25">
      <c r="A9" s="32" t="s">
        <v>5</v>
      </c>
      <c r="B9" s="126"/>
      <c r="C9" s="127"/>
      <c r="D9" s="127"/>
      <c r="E9" s="127"/>
      <c r="F9" s="127"/>
      <c r="G9" s="127"/>
      <c r="H9" s="127"/>
      <c r="I9" s="127"/>
      <c r="J9" s="127"/>
      <c r="K9" s="127"/>
      <c r="L9" s="127"/>
      <c r="M9" s="127"/>
      <c r="N9" s="127"/>
      <c r="O9" s="127"/>
      <c r="P9" s="127"/>
      <c r="Q9" s="127"/>
      <c r="R9" s="127"/>
      <c r="S9" s="127"/>
      <c r="T9" s="127"/>
      <c r="U9" s="127"/>
      <c r="V9" s="127"/>
      <c r="W9" s="127"/>
      <c r="X9" s="127"/>
      <c r="Y9" s="127"/>
      <c r="Z9" s="128"/>
      <c r="AA9" s="10" t="s">
        <v>1</v>
      </c>
    </row>
    <row r="10" spans="1:27" ht="24.95" customHeight="1" x14ac:dyDescent="0.2">
      <c r="A10" s="33" t="s">
        <v>6</v>
      </c>
      <c r="B10" s="34"/>
      <c r="C10" s="35"/>
      <c r="D10" s="35"/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6"/>
      <c r="AA10" s="37">
        <f t="shared" ref="AA10:AA15" si="0">SUM(B10:Z10)</f>
        <v>0</v>
      </c>
    </row>
    <row r="11" spans="1:27" ht="24.95" customHeight="1" x14ac:dyDescent="0.2">
      <c r="A11" s="38" t="s">
        <v>7</v>
      </c>
      <c r="B11" s="39"/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1"/>
      <c r="AA11" s="42">
        <f t="shared" si="0"/>
        <v>0</v>
      </c>
    </row>
    <row r="12" spans="1:27" ht="24.95" customHeight="1" x14ac:dyDescent="0.2">
      <c r="A12" s="43" t="s">
        <v>8</v>
      </c>
      <c r="B12" s="44"/>
      <c r="C12" s="45"/>
      <c r="D12" s="45"/>
      <c r="E12" s="45"/>
      <c r="F12" s="45"/>
      <c r="G12" s="45"/>
      <c r="H12" s="45"/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6"/>
      <c r="AA12" s="47">
        <f t="shared" si="0"/>
        <v>0</v>
      </c>
    </row>
    <row r="13" spans="1:27" ht="24.95" customHeight="1" x14ac:dyDescent="0.2">
      <c r="A13" s="43" t="s">
        <v>9</v>
      </c>
      <c r="B13" s="44"/>
      <c r="C13" s="45"/>
      <c r="D13" s="45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6"/>
      <c r="AA13" s="47">
        <f t="shared" si="0"/>
        <v>0</v>
      </c>
    </row>
    <row r="14" spans="1:27" ht="24.95" customHeight="1" x14ac:dyDescent="0.2">
      <c r="A14" s="48" t="s">
        <v>10</v>
      </c>
      <c r="B14" s="49"/>
      <c r="C14" s="50"/>
      <c r="D14" s="50"/>
      <c r="E14" s="50"/>
      <c r="F14" s="50"/>
      <c r="G14" s="50"/>
      <c r="H14" s="50"/>
      <c r="I14" s="50"/>
      <c r="J14" s="50"/>
      <c r="K14" s="50"/>
      <c r="L14" s="50"/>
      <c r="M14" s="50"/>
      <c r="N14" s="50">
        <v>18.11</v>
      </c>
      <c r="O14" s="50">
        <v>10.169</v>
      </c>
      <c r="P14" s="50">
        <v>7.0809999999999995</v>
      </c>
      <c r="Q14" s="50">
        <v>3.387</v>
      </c>
      <c r="R14" s="50">
        <v>6.7370000000000001</v>
      </c>
      <c r="S14" s="50">
        <v>1.7</v>
      </c>
      <c r="T14" s="50">
        <v>6.16</v>
      </c>
      <c r="U14" s="50">
        <v>14.892999999999997</v>
      </c>
      <c r="V14" s="50">
        <v>26.595000000000002</v>
      </c>
      <c r="W14" s="50">
        <v>15.186999999999999</v>
      </c>
      <c r="X14" s="50">
        <v>13.635</v>
      </c>
      <c r="Y14" s="50">
        <v>10.675000000000001</v>
      </c>
      <c r="Z14" s="51"/>
      <c r="AA14" s="52">
        <f t="shared" si="0"/>
        <v>134.32900000000001</v>
      </c>
    </row>
    <row r="15" spans="1:27" ht="24.95" customHeight="1" x14ac:dyDescent="0.2">
      <c r="A15" s="48" t="s">
        <v>11</v>
      </c>
      <c r="B15" s="49"/>
      <c r="C15" s="50"/>
      <c r="D15" s="50"/>
      <c r="E15" s="50"/>
      <c r="F15" s="50"/>
      <c r="G15" s="50"/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50"/>
      <c r="V15" s="50"/>
      <c r="W15" s="50"/>
      <c r="X15" s="50"/>
      <c r="Y15" s="50"/>
      <c r="Z15" s="51"/>
      <c r="AA15" s="52">
        <f t="shared" si="0"/>
        <v>0</v>
      </c>
    </row>
    <row r="16" spans="1:27" ht="30" customHeight="1" thickBot="1" x14ac:dyDescent="0.25">
      <c r="A16" s="53" t="s">
        <v>12</v>
      </c>
      <c r="B16" s="54" t="str">
        <f>IF(LEN(B$2)&gt;0,SUM(B10:B15),"")</f>
        <v/>
      </c>
      <c r="C16" s="55" t="str">
        <f t="shared" ref="C16:Z16" si="1">IF(LEN(C$2)&gt;0,SUM(C10:C15),"")</f>
        <v/>
      </c>
      <c r="D16" s="55" t="str">
        <f t="shared" si="1"/>
        <v/>
      </c>
      <c r="E16" s="55" t="str">
        <f t="shared" si="1"/>
        <v/>
      </c>
      <c r="F16" s="55" t="str">
        <f t="shared" si="1"/>
        <v/>
      </c>
      <c r="G16" s="55" t="str">
        <f t="shared" si="1"/>
        <v/>
      </c>
      <c r="H16" s="55" t="str">
        <f t="shared" si="1"/>
        <v/>
      </c>
      <c r="I16" s="55" t="str">
        <f t="shared" si="1"/>
        <v/>
      </c>
      <c r="J16" s="55" t="str">
        <f t="shared" si="1"/>
        <v/>
      </c>
      <c r="K16" s="55" t="str">
        <f t="shared" si="1"/>
        <v/>
      </c>
      <c r="L16" s="55" t="str">
        <f t="shared" si="1"/>
        <v/>
      </c>
      <c r="M16" s="55" t="str">
        <f t="shared" si="1"/>
        <v/>
      </c>
      <c r="N16" s="55">
        <f t="shared" si="1"/>
        <v>18.11</v>
      </c>
      <c r="O16" s="55">
        <f t="shared" si="1"/>
        <v>10.169</v>
      </c>
      <c r="P16" s="55">
        <f t="shared" si="1"/>
        <v>7.0809999999999995</v>
      </c>
      <c r="Q16" s="55">
        <f t="shared" si="1"/>
        <v>3.387</v>
      </c>
      <c r="R16" s="55">
        <f t="shared" si="1"/>
        <v>6.7370000000000001</v>
      </c>
      <c r="S16" s="55">
        <f t="shared" si="1"/>
        <v>1.7</v>
      </c>
      <c r="T16" s="55">
        <f t="shared" si="1"/>
        <v>6.16</v>
      </c>
      <c r="U16" s="55">
        <f t="shared" si="1"/>
        <v>14.892999999999997</v>
      </c>
      <c r="V16" s="55">
        <f t="shared" si="1"/>
        <v>26.595000000000002</v>
      </c>
      <c r="W16" s="55">
        <f t="shared" si="1"/>
        <v>15.186999999999999</v>
      </c>
      <c r="X16" s="55">
        <f t="shared" si="1"/>
        <v>13.635</v>
      </c>
      <c r="Y16" s="55">
        <f t="shared" si="1"/>
        <v>10.675000000000001</v>
      </c>
      <c r="Z16" s="56" t="str">
        <f t="shared" si="1"/>
        <v/>
      </c>
      <c r="AA16" s="57">
        <f>SUM(AA10:AA15)</f>
        <v>134.32900000000001</v>
      </c>
    </row>
    <row r="17" spans="1:27" ht="18" customHeight="1" thickBot="1" x14ac:dyDescent="0.25">
      <c r="A17" s="58"/>
      <c r="B17" s="123"/>
      <c r="C17" s="124"/>
      <c r="D17" s="124"/>
      <c r="E17" s="124"/>
      <c r="F17" s="124"/>
      <c r="G17" s="124"/>
      <c r="H17" s="124"/>
      <c r="I17" s="124"/>
      <c r="J17" s="124"/>
      <c r="K17" s="124"/>
      <c r="L17" s="124"/>
      <c r="M17" s="124"/>
      <c r="N17" s="124"/>
      <c r="O17" s="124"/>
      <c r="P17" s="124"/>
      <c r="Q17" s="124"/>
      <c r="R17" s="124"/>
      <c r="S17" s="124"/>
      <c r="T17" s="124"/>
      <c r="U17" s="124"/>
      <c r="V17" s="124"/>
      <c r="W17" s="124"/>
      <c r="X17" s="124"/>
      <c r="Y17" s="124"/>
      <c r="Z17" s="124"/>
      <c r="AA17" s="125"/>
    </row>
    <row r="18" spans="1:27" ht="30" customHeight="1" thickBot="1" x14ac:dyDescent="0.25">
      <c r="A18" s="59" t="s">
        <v>13</v>
      </c>
      <c r="B18" s="126"/>
      <c r="C18" s="127"/>
      <c r="D18" s="127"/>
      <c r="E18" s="127"/>
      <c r="F18" s="127"/>
      <c r="G18" s="127"/>
      <c r="H18" s="127"/>
      <c r="I18" s="127"/>
      <c r="J18" s="127"/>
      <c r="K18" s="127"/>
      <c r="L18" s="127"/>
      <c r="M18" s="127"/>
      <c r="N18" s="127"/>
      <c r="O18" s="127"/>
      <c r="P18" s="127"/>
      <c r="Q18" s="127"/>
      <c r="R18" s="127"/>
      <c r="S18" s="127"/>
      <c r="T18" s="127"/>
      <c r="U18" s="127"/>
      <c r="V18" s="127"/>
      <c r="W18" s="127"/>
      <c r="X18" s="127"/>
      <c r="Y18" s="127"/>
      <c r="Z18" s="128"/>
      <c r="AA18" s="10" t="s">
        <v>1</v>
      </c>
    </row>
    <row r="19" spans="1:27" ht="24.95" customHeight="1" x14ac:dyDescent="0.2">
      <c r="A19" s="60" t="s">
        <v>14</v>
      </c>
      <c r="B19" s="61"/>
      <c r="C19" s="62"/>
      <c r="D19" s="62"/>
      <c r="E19" s="62"/>
      <c r="F19" s="62"/>
      <c r="G19" s="62"/>
      <c r="H19" s="62"/>
      <c r="I19" s="62"/>
      <c r="J19" s="62"/>
      <c r="K19" s="62"/>
      <c r="L19" s="62"/>
      <c r="M19" s="62"/>
      <c r="N19" s="62"/>
      <c r="O19" s="62"/>
      <c r="P19" s="62"/>
      <c r="Q19" s="62"/>
      <c r="R19" s="62"/>
      <c r="S19" s="62"/>
      <c r="T19" s="62"/>
      <c r="U19" s="62"/>
      <c r="V19" s="62"/>
      <c r="W19" s="62"/>
      <c r="X19" s="62"/>
      <c r="Y19" s="62"/>
      <c r="Z19" s="63"/>
      <c r="AA19" s="64">
        <f t="shared" ref="AA19:AA24" si="2">SUM(B19:Z19)</f>
        <v>0</v>
      </c>
    </row>
    <row r="20" spans="1:27" ht="24.95" customHeight="1" x14ac:dyDescent="0.2">
      <c r="A20" s="65" t="s">
        <v>15</v>
      </c>
      <c r="B20" s="66"/>
      <c r="C20" s="67"/>
      <c r="D20" s="67"/>
      <c r="E20" s="67"/>
      <c r="F20" s="67"/>
      <c r="G20" s="67"/>
      <c r="H20" s="67"/>
      <c r="I20" s="67"/>
      <c r="J20" s="67"/>
      <c r="K20" s="67"/>
      <c r="L20" s="67"/>
      <c r="M20" s="67"/>
      <c r="N20" s="67">
        <v>17.433</v>
      </c>
      <c r="O20" s="67">
        <v>4.74</v>
      </c>
      <c r="P20" s="67">
        <v>7.4239999999999995</v>
      </c>
      <c r="Q20" s="67">
        <v>0.93899999999999995</v>
      </c>
      <c r="R20" s="67">
        <v>6.3599999999999994</v>
      </c>
      <c r="S20" s="67">
        <v>4.63</v>
      </c>
      <c r="T20" s="67">
        <v>7.274</v>
      </c>
      <c r="U20" s="67">
        <v>6.7</v>
      </c>
      <c r="V20" s="67">
        <v>5.9</v>
      </c>
      <c r="W20" s="67">
        <v>1.8</v>
      </c>
      <c r="X20" s="67">
        <v>1.7</v>
      </c>
      <c r="Y20" s="67">
        <v>4</v>
      </c>
      <c r="Z20" s="68"/>
      <c r="AA20" s="69">
        <f t="shared" si="2"/>
        <v>68.900000000000006</v>
      </c>
    </row>
    <row r="21" spans="1:27" ht="24.95" customHeight="1" x14ac:dyDescent="0.2">
      <c r="A21" s="65" t="s">
        <v>16</v>
      </c>
      <c r="B21" s="70"/>
      <c r="C21" s="71"/>
      <c r="D21" s="71"/>
      <c r="E21" s="71"/>
      <c r="F21" s="71"/>
      <c r="G21" s="71"/>
      <c r="H21" s="71"/>
      <c r="I21" s="71"/>
      <c r="J21" s="71"/>
      <c r="K21" s="71"/>
      <c r="L21" s="71"/>
      <c r="M21" s="71"/>
      <c r="N21" s="71">
        <v>26.065000000000001</v>
      </c>
      <c r="O21" s="71">
        <v>7.32</v>
      </c>
      <c r="P21" s="71">
        <v>8.8250000000000011</v>
      </c>
      <c r="Q21" s="71">
        <v>28.539000000000001</v>
      </c>
      <c r="R21" s="71">
        <v>4.2759999999999998</v>
      </c>
      <c r="S21" s="71">
        <v>8.0760000000000005</v>
      </c>
      <c r="T21" s="71">
        <v>13.453999999999999</v>
      </c>
      <c r="U21" s="71">
        <v>14.6</v>
      </c>
      <c r="V21" s="71">
        <v>9.9</v>
      </c>
      <c r="W21" s="71">
        <v>0.45600000000000002</v>
      </c>
      <c r="X21" s="71"/>
      <c r="Y21" s="71">
        <v>0.34100000000000003</v>
      </c>
      <c r="Z21" s="68"/>
      <c r="AA21" s="69">
        <f t="shared" si="2"/>
        <v>121.85199999999999</v>
      </c>
    </row>
    <row r="22" spans="1:27" ht="24.95" customHeight="1" x14ac:dyDescent="0.2">
      <c r="A22" s="72" t="s">
        <v>17</v>
      </c>
      <c r="B22" s="71"/>
      <c r="C22" s="71"/>
      <c r="D22" s="71"/>
      <c r="E22" s="71"/>
      <c r="F22" s="71"/>
      <c r="G22" s="71"/>
      <c r="H22" s="71"/>
      <c r="I22" s="71"/>
      <c r="J22" s="71"/>
      <c r="K22" s="71"/>
      <c r="L22" s="71"/>
      <c r="M22" s="71"/>
      <c r="N22" s="71"/>
      <c r="O22" s="71"/>
      <c r="P22" s="71"/>
      <c r="Q22" s="71"/>
      <c r="R22" s="71"/>
      <c r="S22" s="71"/>
      <c r="T22" s="71"/>
      <c r="U22" s="71"/>
      <c r="V22" s="71"/>
      <c r="W22" s="71"/>
      <c r="X22" s="71"/>
      <c r="Y22" s="71"/>
      <c r="Z22" s="73"/>
      <c r="AA22" s="74">
        <f t="shared" si="2"/>
        <v>0</v>
      </c>
    </row>
    <row r="23" spans="1:27" ht="24.95" customHeight="1" x14ac:dyDescent="0.2">
      <c r="A23" s="75" t="s">
        <v>18</v>
      </c>
      <c r="B23" s="67"/>
      <c r="C23" s="67"/>
      <c r="D23" s="67"/>
      <c r="E23" s="67"/>
      <c r="F23" s="67"/>
      <c r="G23" s="67"/>
      <c r="H23" s="67"/>
      <c r="I23" s="67"/>
      <c r="J23" s="67"/>
      <c r="K23" s="67"/>
      <c r="L23" s="67"/>
      <c r="M23" s="67"/>
      <c r="N23" s="67"/>
      <c r="O23" s="67"/>
      <c r="P23" s="67"/>
      <c r="Q23" s="67"/>
      <c r="R23" s="67"/>
      <c r="S23" s="67"/>
      <c r="T23" s="67"/>
      <c r="U23" s="67"/>
      <c r="V23" s="67"/>
      <c r="W23" s="67"/>
      <c r="X23" s="67"/>
      <c r="Y23" s="67"/>
      <c r="Z23" s="67"/>
      <c r="AA23" s="69">
        <f t="shared" si="2"/>
        <v>0</v>
      </c>
    </row>
    <row r="24" spans="1:27" ht="24.95" customHeight="1" x14ac:dyDescent="0.2">
      <c r="A24" s="75" t="s">
        <v>19</v>
      </c>
      <c r="B24" s="67"/>
      <c r="C24" s="67"/>
      <c r="D24" s="67"/>
      <c r="E24" s="67"/>
      <c r="F24" s="67"/>
      <c r="G24" s="67"/>
      <c r="H24" s="67"/>
      <c r="I24" s="67"/>
      <c r="J24" s="67"/>
      <c r="K24" s="67"/>
      <c r="L24" s="67"/>
      <c r="M24" s="67"/>
      <c r="N24" s="67"/>
      <c r="O24" s="67"/>
      <c r="P24" s="67"/>
      <c r="Q24" s="67"/>
      <c r="R24" s="67"/>
      <c r="S24" s="67"/>
      <c r="T24" s="67"/>
      <c r="U24" s="67"/>
      <c r="V24" s="67"/>
      <c r="W24" s="67"/>
      <c r="X24" s="67"/>
      <c r="Y24" s="67"/>
      <c r="Z24" s="67"/>
      <c r="AA24" s="69">
        <f t="shared" si="2"/>
        <v>0</v>
      </c>
    </row>
    <row r="25" spans="1:27" ht="30" customHeight="1" thickBot="1" x14ac:dyDescent="0.25">
      <c r="A25" s="76" t="s">
        <v>20</v>
      </c>
      <c r="B25" s="77">
        <f t="shared" ref="B25:AA25" si="3">SUM(B19:B24)</f>
        <v>0</v>
      </c>
      <c r="C25" s="78">
        <f t="shared" si="3"/>
        <v>0</v>
      </c>
      <c r="D25" s="78">
        <f t="shared" si="3"/>
        <v>0</v>
      </c>
      <c r="E25" s="78">
        <f t="shared" si="3"/>
        <v>0</v>
      </c>
      <c r="F25" s="78">
        <f t="shared" si="3"/>
        <v>0</v>
      </c>
      <c r="G25" s="78">
        <f t="shared" si="3"/>
        <v>0</v>
      </c>
      <c r="H25" s="78">
        <f t="shared" si="3"/>
        <v>0</v>
      </c>
      <c r="I25" s="78">
        <f t="shared" si="3"/>
        <v>0</v>
      </c>
      <c r="J25" s="78">
        <f t="shared" si="3"/>
        <v>0</v>
      </c>
      <c r="K25" s="78">
        <f t="shared" si="3"/>
        <v>0</v>
      </c>
      <c r="L25" s="78">
        <f t="shared" si="3"/>
        <v>0</v>
      </c>
      <c r="M25" s="78">
        <f t="shared" si="3"/>
        <v>0</v>
      </c>
      <c r="N25" s="78">
        <f t="shared" si="3"/>
        <v>43.498000000000005</v>
      </c>
      <c r="O25" s="78">
        <f t="shared" si="3"/>
        <v>12.06</v>
      </c>
      <c r="P25" s="78">
        <f t="shared" si="3"/>
        <v>16.249000000000002</v>
      </c>
      <c r="Q25" s="78">
        <f t="shared" si="3"/>
        <v>29.478000000000002</v>
      </c>
      <c r="R25" s="78">
        <f t="shared" si="3"/>
        <v>10.635999999999999</v>
      </c>
      <c r="S25" s="78">
        <f t="shared" si="3"/>
        <v>12.706</v>
      </c>
      <c r="T25" s="78">
        <f t="shared" si="3"/>
        <v>20.727999999999998</v>
      </c>
      <c r="U25" s="78">
        <f t="shared" si="3"/>
        <v>21.3</v>
      </c>
      <c r="V25" s="78">
        <f t="shared" si="3"/>
        <v>15.8</v>
      </c>
      <c r="W25" s="78">
        <f t="shared" si="3"/>
        <v>2.2560000000000002</v>
      </c>
      <c r="X25" s="78">
        <f t="shared" si="3"/>
        <v>1.7</v>
      </c>
      <c r="Y25" s="78">
        <f t="shared" si="3"/>
        <v>4.3410000000000002</v>
      </c>
      <c r="Z25" s="79">
        <f t="shared" si="3"/>
        <v>0</v>
      </c>
      <c r="AA25" s="80">
        <f t="shared" si="3"/>
        <v>190.75200000000001</v>
      </c>
    </row>
    <row r="26" spans="1:27" ht="18" customHeight="1" thickBot="1" x14ac:dyDescent="0.25">
      <c r="A26" s="58"/>
      <c r="B26" s="123"/>
      <c r="C26" s="124"/>
      <c r="D26" s="124"/>
      <c r="E26" s="124"/>
      <c r="F26" s="124"/>
      <c r="G26" s="124"/>
      <c r="H26" s="124"/>
      <c r="I26" s="124"/>
      <c r="J26" s="124"/>
      <c r="K26" s="124"/>
      <c r="L26" s="124"/>
      <c r="M26" s="124"/>
      <c r="N26" s="124"/>
      <c r="O26" s="124"/>
      <c r="P26" s="124"/>
      <c r="Q26" s="124"/>
      <c r="R26" s="124"/>
      <c r="S26" s="124"/>
      <c r="T26" s="124"/>
      <c r="U26" s="124"/>
      <c r="V26" s="124"/>
      <c r="W26" s="124"/>
      <c r="X26" s="124"/>
      <c r="Y26" s="124"/>
      <c r="Z26" s="124"/>
      <c r="AA26" s="125"/>
    </row>
    <row r="27" spans="1:27" ht="30" customHeight="1" thickBot="1" x14ac:dyDescent="0.25">
      <c r="A27" s="59" t="s">
        <v>37</v>
      </c>
      <c r="B27" s="126"/>
      <c r="C27" s="127"/>
      <c r="D27" s="127"/>
      <c r="E27" s="127"/>
      <c r="F27" s="127"/>
      <c r="G27" s="127"/>
      <c r="H27" s="127"/>
      <c r="I27" s="127"/>
      <c r="J27" s="127"/>
      <c r="K27" s="127"/>
      <c r="L27" s="127"/>
      <c r="M27" s="127"/>
      <c r="N27" s="127"/>
      <c r="O27" s="127"/>
      <c r="P27" s="127"/>
      <c r="Q27" s="127"/>
      <c r="R27" s="127"/>
      <c r="S27" s="127"/>
      <c r="T27" s="127"/>
      <c r="U27" s="127"/>
      <c r="V27" s="127"/>
      <c r="W27" s="127"/>
      <c r="X27" s="127"/>
      <c r="Y27" s="127"/>
      <c r="Z27" s="128"/>
      <c r="AA27" s="10" t="s">
        <v>1</v>
      </c>
    </row>
    <row r="28" spans="1:27" ht="24.95" customHeight="1" x14ac:dyDescent="0.2">
      <c r="A28" s="60" t="s">
        <v>22</v>
      </c>
      <c r="B28" s="61"/>
      <c r="C28" s="62"/>
      <c r="D28" s="62"/>
      <c r="E28" s="62"/>
      <c r="F28" s="62"/>
      <c r="G28" s="62"/>
      <c r="H28" s="62"/>
      <c r="I28" s="62"/>
      <c r="J28" s="62"/>
      <c r="K28" s="62"/>
      <c r="L28" s="62"/>
      <c r="M28" s="62"/>
      <c r="N28" s="62"/>
      <c r="O28" s="62"/>
      <c r="P28" s="62"/>
      <c r="Q28" s="62"/>
      <c r="R28" s="62"/>
      <c r="S28" s="62"/>
      <c r="T28" s="62"/>
      <c r="U28" s="62"/>
      <c r="V28" s="62"/>
      <c r="W28" s="62"/>
      <c r="X28" s="62"/>
      <c r="Y28" s="62"/>
      <c r="Z28" s="63"/>
      <c r="AA28" s="64">
        <f>SUM(B28:Z28)</f>
        <v>0</v>
      </c>
    </row>
    <row r="29" spans="1:27" ht="24.95" customHeight="1" x14ac:dyDescent="0.2">
      <c r="A29" s="65" t="s">
        <v>23</v>
      </c>
      <c r="B29" s="66"/>
      <c r="C29" s="67"/>
      <c r="D29" s="67"/>
      <c r="E29" s="67"/>
      <c r="F29" s="67"/>
      <c r="G29" s="67"/>
      <c r="H29" s="67"/>
      <c r="I29" s="67"/>
      <c r="J29" s="67"/>
      <c r="K29" s="67"/>
      <c r="L29" s="67"/>
      <c r="M29" s="67"/>
      <c r="N29" s="67">
        <v>61.607999999999997</v>
      </c>
      <c r="O29" s="67">
        <v>22.228999999999999</v>
      </c>
      <c r="P29" s="67">
        <v>23.33</v>
      </c>
      <c r="Q29" s="67">
        <v>32.865000000000002</v>
      </c>
      <c r="R29" s="67">
        <v>17.373000000000001</v>
      </c>
      <c r="S29" s="67">
        <v>14.406000000000001</v>
      </c>
      <c r="T29" s="67">
        <v>26.888000000000002</v>
      </c>
      <c r="U29" s="67">
        <v>36.192999999999998</v>
      </c>
      <c r="V29" s="67">
        <v>42.395000000000003</v>
      </c>
      <c r="W29" s="67">
        <v>17.443000000000001</v>
      </c>
      <c r="X29" s="67">
        <v>15.335000000000001</v>
      </c>
      <c r="Y29" s="67">
        <v>15.016</v>
      </c>
      <c r="Z29" s="68"/>
      <c r="AA29" s="69">
        <f>SUM(B29:Z29)</f>
        <v>325.08099999999996</v>
      </c>
    </row>
    <row r="30" spans="1:27" ht="24.95" customHeight="1" x14ac:dyDescent="0.2">
      <c r="A30" s="72" t="s">
        <v>24</v>
      </c>
      <c r="B30" s="70"/>
      <c r="C30" s="71"/>
      <c r="D30" s="71"/>
      <c r="E30" s="71"/>
      <c r="F30" s="71"/>
      <c r="G30" s="71"/>
      <c r="H30" s="71"/>
      <c r="I30" s="71"/>
      <c r="J30" s="71"/>
      <c r="K30" s="71"/>
      <c r="L30" s="71"/>
      <c r="M30" s="71"/>
      <c r="N30" s="71"/>
      <c r="O30" s="71"/>
      <c r="P30" s="71"/>
      <c r="Q30" s="71"/>
      <c r="R30" s="71"/>
      <c r="S30" s="71"/>
      <c r="T30" s="71"/>
      <c r="U30" s="71"/>
      <c r="V30" s="71"/>
      <c r="W30" s="71"/>
      <c r="X30" s="71"/>
      <c r="Y30" s="71"/>
      <c r="Z30" s="73"/>
      <c r="AA30" s="74">
        <f>SUM(B30:Z30)</f>
        <v>0</v>
      </c>
    </row>
    <row r="31" spans="1:27" ht="30" customHeight="1" thickBot="1" x14ac:dyDescent="0.25">
      <c r="A31" s="53" t="s">
        <v>38</v>
      </c>
      <c r="B31" s="54">
        <f t="shared" ref="B31:AA31" si="4">SUM(B28:B30)</f>
        <v>0</v>
      </c>
      <c r="C31" s="55">
        <f t="shared" si="4"/>
        <v>0</v>
      </c>
      <c r="D31" s="55">
        <f t="shared" si="4"/>
        <v>0</v>
      </c>
      <c r="E31" s="55">
        <f t="shared" si="4"/>
        <v>0</v>
      </c>
      <c r="F31" s="55">
        <f t="shared" si="4"/>
        <v>0</v>
      </c>
      <c r="G31" s="55">
        <f t="shared" si="4"/>
        <v>0</v>
      </c>
      <c r="H31" s="55">
        <f t="shared" si="4"/>
        <v>0</v>
      </c>
      <c r="I31" s="55">
        <f t="shared" si="4"/>
        <v>0</v>
      </c>
      <c r="J31" s="55">
        <f t="shared" si="4"/>
        <v>0</v>
      </c>
      <c r="K31" s="55">
        <f t="shared" si="4"/>
        <v>0</v>
      </c>
      <c r="L31" s="55">
        <f t="shared" si="4"/>
        <v>0</v>
      </c>
      <c r="M31" s="55">
        <f t="shared" si="4"/>
        <v>0</v>
      </c>
      <c r="N31" s="55">
        <f t="shared" si="4"/>
        <v>61.607999999999997</v>
      </c>
      <c r="O31" s="55">
        <f t="shared" si="4"/>
        <v>22.228999999999999</v>
      </c>
      <c r="P31" s="55">
        <f t="shared" si="4"/>
        <v>23.33</v>
      </c>
      <c r="Q31" s="55">
        <f t="shared" si="4"/>
        <v>32.865000000000002</v>
      </c>
      <c r="R31" s="55">
        <f t="shared" si="4"/>
        <v>17.373000000000001</v>
      </c>
      <c r="S31" s="55">
        <f t="shared" si="4"/>
        <v>14.406000000000001</v>
      </c>
      <c r="T31" s="55">
        <f t="shared" si="4"/>
        <v>26.888000000000002</v>
      </c>
      <c r="U31" s="55">
        <f t="shared" si="4"/>
        <v>36.192999999999998</v>
      </c>
      <c r="V31" s="55">
        <f t="shared" si="4"/>
        <v>42.395000000000003</v>
      </c>
      <c r="W31" s="55">
        <f t="shared" si="4"/>
        <v>17.443000000000001</v>
      </c>
      <c r="X31" s="55">
        <f t="shared" si="4"/>
        <v>15.335000000000001</v>
      </c>
      <c r="Y31" s="55">
        <f t="shared" si="4"/>
        <v>15.016</v>
      </c>
      <c r="Z31" s="56">
        <f t="shared" si="4"/>
        <v>0</v>
      </c>
      <c r="AA31" s="57">
        <f t="shared" si="4"/>
        <v>325.08099999999996</v>
      </c>
    </row>
    <row r="32" spans="1:27" ht="18" customHeight="1" thickBot="1" x14ac:dyDescent="0.25">
      <c r="A32" s="58"/>
      <c r="B32" s="123"/>
      <c r="C32" s="124"/>
      <c r="D32" s="124"/>
      <c r="E32" s="124"/>
      <c r="F32" s="124"/>
      <c r="G32" s="124"/>
      <c r="H32" s="124"/>
      <c r="I32" s="124"/>
      <c r="J32" s="124"/>
      <c r="K32" s="124"/>
      <c r="L32" s="124"/>
      <c r="M32" s="124"/>
      <c r="N32" s="124"/>
      <c r="O32" s="124"/>
      <c r="P32" s="124"/>
      <c r="Q32" s="124"/>
      <c r="R32" s="124"/>
      <c r="S32" s="124"/>
      <c r="T32" s="124"/>
      <c r="U32" s="124"/>
      <c r="V32" s="124"/>
      <c r="W32" s="124"/>
      <c r="X32" s="124"/>
      <c r="Y32" s="124"/>
      <c r="Z32" s="124"/>
      <c r="AA32" s="125"/>
    </row>
    <row r="33" spans="1:27" ht="30" customHeight="1" thickBot="1" x14ac:dyDescent="0.25">
      <c r="A33" s="59" t="s">
        <v>39</v>
      </c>
      <c r="B33" s="129">
        <v>1</v>
      </c>
      <c r="C33" s="130"/>
      <c r="D33" s="130"/>
      <c r="E33" s="130"/>
      <c r="F33" s="130"/>
      <c r="G33" s="130"/>
      <c r="H33" s="130"/>
      <c r="I33" s="130"/>
      <c r="J33" s="130"/>
      <c r="K33" s="130"/>
      <c r="L33" s="130"/>
      <c r="M33" s="130"/>
      <c r="N33" s="130"/>
      <c r="O33" s="130"/>
      <c r="P33" s="130"/>
      <c r="Q33" s="130"/>
      <c r="R33" s="130"/>
      <c r="S33" s="130"/>
      <c r="T33" s="130"/>
      <c r="U33" s="130"/>
      <c r="V33" s="130"/>
      <c r="W33" s="130"/>
      <c r="X33" s="130"/>
      <c r="Y33" s="130"/>
      <c r="Z33" s="130"/>
      <c r="AA33" s="131"/>
    </row>
    <row r="34" spans="1:27" ht="24.95" customHeight="1" x14ac:dyDescent="0.2">
      <c r="A34" s="60" t="s">
        <v>40</v>
      </c>
      <c r="B34" s="81"/>
      <c r="C34" s="82"/>
      <c r="D34" s="82"/>
      <c r="E34" s="82"/>
      <c r="F34" s="82"/>
      <c r="G34" s="82"/>
      <c r="H34" s="82"/>
      <c r="I34" s="82"/>
      <c r="J34" s="82"/>
      <c r="K34" s="82"/>
      <c r="L34" s="82"/>
      <c r="M34" s="82"/>
      <c r="N34" s="82"/>
      <c r="O34" s="82"/>
      <c r="P34" s="82"/>
      <c r="Q34" s="82"/>
      <c r="R34" s="82"/>
      <c r="S34" s="82"/>
      <c r="T34" s="82"/>
      <c r="U34" s="82"/>
      <c r="V34" s="82"/>
      <c r="W34" s="82"/>
      <c r="X34" s="82"/>
      <c r="Y34" s="82"/>
      <c r="Z34" s="83"/>
      <c r="AA34" s="64">
        <f t="shared" ref="AA34:AA39" si="5">SUM(B34:Z34)</f>
        <v>0</v>
      </c>
    </row>
    <row r="35" spans="1:27" ht="24.95" customHeight="1" x14ac:dyDescent="0.2">
      <c r="A35" s="84" t="s">
        <v>41</v>
      </c>
      <c r="B35" s="85"/>
      <c r="C35" s="86"/>
      <c r="D35" s="86"/>
      <c r="E35" s="86"/>
      <c r="F35" s="86"/>
      <c r="G35" s="86"/>
      <c r="H35" s="86"/>
      <c r="I35" s="86"/>
      <c r="J35" s="86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  <c r="W35" s="86"/>
      <c r="X35" s="86"/>
      <c r="Y35" s="86"/>
      <c r="Z35" s="87"/>
      <c r="AA35" s="69">
        <f t="shared" si="5"/>
        <v>0</v>
      </c>
    </row>
    <row r="36" spans="1:27" ht="24.95" customHeight="1" x14ac:dyDescent="0.2">
      <c r="A36" s="84" t="s">
        <v>42</v>
      </c>
      <c r="B36" s="85"/>
      <c r="C36" s="86"/>
      <c r="D36" s="86"/>
      <c r="E36" s="86"/>
      <c r="F36" s="86"/>
      <c r="G36" s="86"/>
      <c r="H36" s="86"/>
      <c r="I36" s="86"/>
      <c r="J36" s="86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  <c r="W36" s="86"/>
      <c r="X36" s="86"/>
      <c r="Y36" s="86"/>
      <c r="Z36" s="87"/>
      <c r="AA36" s="69">
        <f t="shared" si="5"/>
        <v>0</v>
      </c>
    </row>
    <row r="37" spans="1:27" ht="24.95" customHeight="1" x14ac:dyDescent="0.2">
      <c r="A37" s="84" t="s">
        <v>43</v>
      </c>
      <c r="B37" s="85"/>
      <c r="C37" s="86"/>
      <c r="D37" s="86"/>
      <c r="E37" s="86"/>
      <c r="F37" s="86"/>
      <c r="G37" s="86"/>
      <c r="H37" s="86"/>
      <c r="I37" s="86"/>
      <c r="J37" s="86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  <c r="W37" s="86"/>
      <c r="X37" s="86"/>
      <c r="Y37" s="86"/>
      <c r="Z37" s="87"/>
      <c r="AA37" s="69">
        <f t="shared" si="5"/>
        <v>0</v>
      </c>
    </row>
    <row r="38" spans="1:27" ht="24.95" customHeight="1" x14ac:dyDescent="0.2">
      <c r="A38" s="84" t="s">
        <v>44</v>
      </c>
      <c r="B38" s="85"/>
      <c r="C38" s="86"/>
      <c r="D38" s="86"/>
      <c r="E38" s="86"/>
      <c r="F38" s="86"/>
      <c r="G38" s="86"/>
      <c r="H38" s="86"/>
      <c r="I38" s="86"/>
      <c r="J38" s="86"/>
      <c r="K38" s="86"/>
      <c r="L38" s="86"/>
      <c r="M38" s="86"/>
      <c r="N38" s="86">
        <v>18.5</v>
      </c>
      <c r="O38" s="86">
        <v>190.3</v>
      </c>
      <c r="P38" s="86">
        <v>150.9</v>
      </c>
      <c r="Q38" s="86">
        <v>83.9</v>
      </c>
      <c r="R38" s="86">
        <v>9.3000000000000007</v>
      </c>
      <c r="S38" s="86">
        <v>41.5</v>
      </c>
      <c r="T38" s="86">
        <v>10</v>
      </c>
      <c r="U38" s="86"/>
      <c r="V38" s="86"/>
      <c r="W38" s="86">
        <v>9.4</v>
      </c>
      <c r="X38" s="86">
        <v>10.199999999999999</v>
      </c>
      <c r="Y38" s="86">
        <v>12.5</v>
      </c>
      <c r="Z38" s="87"/>
      <c r="AA38" s="69">
        <f t="shared" si="5"/>
        <v>536.50000000000011</v>
      </c>
    </row>
    <row r="39" spans="1:27" ht="30" customHeight="1" thickBot="1" x14ac:dyDescent="0.25">
      <c r="A39" s="76" t="s">
        <v>45</v>
      </c>
      <c r="B39" s="77">
        <f t="shared" ref="B39:Z39" si="6">SUM(B34:B38)</f>
        <v>0</v>
      </c>
      <c r="C39" s="78">
        <f t="shared" si="6"/>
        <v>0</v>
      </c>
      <c r="D39" s="78">
        <f t="shared" si="6"/>
        <v>0</v>
      </c>
      <c r="E39" s="78">
        <f t="shared" si="6"/>
        <v>0</v>
      </c>
      <c r="F39" s="78">
        <f t="shared" si="6"/>
        <v>0</v>
      </c>
      <c r="G39" s="78">
        <f t="shared" si="6"/>
        <v>0</v>
      </c>
      <c r="H39" s="78">
        <f t="shared" si="6"/>
        <v>0</v>
      </c>
      <c r="I39" s="78">
        <f t="shared" si="6"/>
        <v>0</v>
      </c>
      <c r="J39" s="78">
        <f t="shared" si="6"/>
        <v>0</v>
      </c>
      <c r="K39" s="78">
        <f t="shared" si="6"/>
        <v>0</v>
      </c>
      <c r="L39" s="78">
        <f t="shared" si="6"/>
        <v>0</v>
      </c>
      <c r="M39" s="78">
        <f t="shared" si="6"/>
        <v>0</v>
      </c>
      <c r="N39" s="78">
        <f t="shared" si="6"/>
        <v>18.5</v>
      </c>
      <c r="O39" s="78">
        <f t="shared" si="6"/>
        <v>190.3</v>
      </c>
      <c r="P39" s="78">
        <f t="shared" si="6"/>
        <v>150.9</v>
      </c>
      <c r="Q39" s="78">
        <f t="shared" si="6"/>
        <v>83.9</v>
      </c>
      <c r="R39" s="78">
        <f t="shared" si="6"/>
        <v>9.3000000000000007</v>
      </c>
      <c r="S39" s="78">
        <f t="shared" si="6"/>
        <v>41.5</v>
      </c>
      <c r="T39" s="78">
        <f t="shared" si="6"/>
        <v>10</v>
      </c>
      <c r="U39" s="78">
        <f t="shared" si="6"/>
        <v>0</v>
      </c>
      <c r="V39" s="78">
        <f t="shared" si="6"/>
        <v>0</v>
      </c>
      <c r="W39" s="78">
        <f t="shared" si="6"/>
        <v>9.4</v>
      </c>
      <c r="X39" s="78">
        <f t="shared" si="6"/>
        <v>10.199999999999999</v>
      </c>
      <c r="Y39" s="78">
        <f t="shared" si="6"/>
        <v>12.5</v>
      </c>
      <c r="Z39" s="79">
        <f t="shared" si="6"/>
        <v>0</v>
      </c>
      <c r="AA39" s="80">
        <f t="shared" si="5"/>
        <v>536.50000000000011</v>
      </c>
    </row>
    <row r="40" spans="1:27" ht="18" customHeight="1" thickBot="1" x14ac:dyDescent="0.25">
      <c r="A40" s="88"/>
      <c r="B40" s="89"/>
      <c r="C40" s="89"/>
      <c r="D40" s="89"/>
      <c r="E40" s="89"/>
      <c r="F40" s="89"/>
      <c r="G40" s="89"/>
      <c r="H40" s="89"/>
      <c r="I40" s="89"/>
      <c r="J40" s="89"/>
      <c r="K40" s="89"/>
      <c r="L40" s="89"/>
      <c r="M40" s="89"/>
      <c r="N40" s="89"/>
      <c r="O40" s="89"/>
      <c r="P40" s="89"/>
      <c r="Q40" s="89"/>
      <c r="R40" s="89"/>
      <c r="S40" s="89"/>
      <c r="T40" s="89"/>
      <c r="U40" s="89"/>
      <c r="V40" s="89"/>
      <c r="W40" s="89"/>
      <c r="X40" s="89"/>
      <c r="Y40" s="89"/>
      <c r="Z40" s="89"/>
      <c r="AA40" s="90"/>
    </row>
    <row r="41" spans="1:27" ht="30" customHeight="1" thickBot="1" x14ac:dyDescent="0.25">
      <c r="A41" s="59" t="s">
        <v>46</v>
      </c>
      <c r="B41" s="129">
        <v>1</v>
      </c>
      <c r="C41" s="130"/>
      <c r="D41" s="130"/>
      <c r="E41" s="130"/>
      <c r="F41" s="130"/>
      <c r="G41" s="130"/>
      <c r="H41" s="130"/>
      <c r="I41" s="130"/>
      <c r="J41" s="130"/>
      <c r="K41" s="130"/>
      <c r="L41" s="130"/>
      <c r="M41" s="130"/>
      <c r="N41" s="130"/>
      <c r="O41" s="130"/>
      <c r="P41" s="130"/>
      <c r="Q41" s="130"/>
      <c r="R41" s="130"/>
      <c r="S41" s="130"/>
      <c r="T41" s="130"/>
      <c r="U41" s="130"/>
      <c r="V41" s="130"/>
      <c r="W41" s="130"/>
      <c r="X41" s="130"/>
      <c r="Y41" s="130"/>
      <c r="Z41" s="130"/>
      <c r="AA41" s="131"/>
    </row>
    <row r="42" spans="1:27" ht="24.95" customHeight="1" x14ac:dyDescent="0.2">
      <c r="A42" s="60" t="s">
        <v>40</v>
      </c>
      <c r="B42" s="81"/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82"/>
      <c r="R42" s="82"/>
      <c r="S42" s="82"/>
      <c r="T42" s="82"/>
      <c r="U42" s="82"/>
      <c r="V42" s="82"/>
      <c r="W42" s="82"/>
      <c r="X42" s="82"/>
      <c r="Y42" s="82"/>
      <c r="Z42" s="83"/>
      <c r="AA42" s="64">
        <f t="shared" ref="AA42:AA48" si="7">SUM(B42:Z42)</f>
        <v>0</v>
      </c>
    </row>
    <row r="43" spans="1:27" ht="24.95" customHeight="1" x14ac:dyDescent="0.2">
      <c r="A43" s="84" t="s">
        <v>41</v>
      </c>
      <c r="B43" s="85"/>
      <c r="C43" s="86"/>
      <c r="D43" s="86"/>
      <c r="E43" s="86"/>
      <c r="F43" s="86"/>
      <c r="G43" s="86"/>
      <c r="H43" s="86"/>
      <c r="I43" s="86"/>
      <c r="J43" s="86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  <c r="W43" s="86"/>
      <c r="X43" s="86"/>
      <c r="Y43" s="86"/>
      <c r="Z43" s="87"/>
      <c r="AA43" s="69">
        <f t="shared" si="7"/>
        <v>0</v>
      </c>
    </row>
    <row r="44" spans="1:27" ht="24.95" customHeight="1" x14ac:dyDescent="0.2">
      <c r="A44" s="84" t="s">
        <v>42</v>
      </c>
      <c r="B44" s="85"/>
      <c r="C44" s="86"/>
      <c r="D44" s="86"/>
      <c r="E44" s="86"/>
      <c r="F44" s="86"/>
      <c r="G44" s="86"/>
      <c r="H44" s="86"/>
      <c r="I44" s="86"/>
      <c r="J44" s="86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  <c r="W44" s="86"/>
      <c r="X44" s="86"/>
      <c r="Y44" s="86"/>
      <c r="Z44" s="87"/>
      <c r="AA44" s="69">
        <f t="shared" si="7"/>
        <v>0</v>
      </c>
    </row>
    <row r="45" spans="1:27" ht="24.95" customHeight="1" x14ac:dyDescent="0.2">
      <c r="A45" s="84" t="s">
        <v>43</v>
      </c>
      <c r="B45" s="85"/>
      <c r="C45" s="86"/>
      <c r="D45" s="86"/>
      <c r="E45" s="86"/>
      <c r="F45" s="86"/>
      <c r="G45" s="86"/>
      <c r="H45" s="86"/>
      <c r="I45" s="86"/>
      <c r="J45" s="86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  <c r="W45" s="86"/>
      <c r="X45" s="86"/>
      <c r="Y45" s="86"/>
      <c r="Z45" s="87"/>
      <c r="AA45" s="69">
        <f t="shared" si="7"/>
        <v>0</v>
      </c>
    </row>
    <row r="46" spans="1:27" ht="24.95" customHeight="1" x14ac:dyDescent="0.2">
      <c r="A46" s="84" t="s">
        <v>44</v>
      </c>
      <c r="B46" s="85"/>
      <c r="C46" s="86"/>
      <c r="D46" s="86"/>
      <c r="E46" s="86"/>
      <c r="F46" s="86"/>
      <c r="G46" s="86"/>
      <c r="H46" s="86"/>
      <c r="I46" s="86"/>
      <c r="J46" s="86"/>
      <c r="K46" s="86"/>
      <c r="L46" s="86"/>
      <c r="M46" s="86"/>
      <c r="N46" s="86">
        <v>18.5</v>
      </c>
      <c r="O46" s="86">
        <v>190.3</v>
      </c>
      <c r="P46" s="86">
        <v>150.9</v>
      </c>
      <c r="Q46" s="86">
        <v>83.9</v>
      </c>
      <c r="R46" s="86">
        <v>9.3000000000000007</v>
      </c>
      <c r="S46" s="86">
        <v>41.5</v>
      </c>
      <c r="T46" s="86">
        <v>10</v>
      </c>
      <c r="U46" s="86"/>
      <c r="V46" s="86"/>
      <c r="W46" s="86">
        <v>9.4</v>
      </c>
      <c r="X46" s="86">
        <v>10.199999999999999</v>
      </c>
      <c r="Y46" s="86">
        <v>12.5</v>
      </c>
      <c r="Z46" s="87"/>
      <c r="AA46" s="69">
        <f t="shared" si="7"/>
        <v>536.50000000000011</v>
      </c>
    </row>
    <row r="47" spans="1:27" ht="24.95" customHeight="1" x14ac:dyDescent="0.2">
      <c r="A47" s="75" t="s">
        <v>47</v>
      </c>
      <c r="B47" s="85"/>
      <c r="C47" s="86"/>
      <c r="D47" s="86"/>
      <c r="E47" s="86"/>
      <c r="F47" s="86"/>
      <c r="G47" s="86"/>
      <c r="H47" s="86"/>
      <c r="I47" s="86"/>
      <c r="J47" s="86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  <c r="W47" s="86"/>
      <c r="X47" s="86"/>
      <c r="Y47" s="86"/>
      <c r="Z47" s="87"/>
      <c r="AA47" s="69">
        <f t="shared" si="7"/>
        <v>0</v>
      </c>
    </row>
    <row r="48" spans="1:27" ht="30" customHeight="1" thickBot="1" x14ac:dyDescent="0.25">
      <c r="A48" s="76" t="s">
        <v>48</v>
      </c>
      <c r="B48" s="77">
        <f>SUM(B42:B47)</f>
        <v>0</v>
      </c>
      <c r="C48" s="78">
        <f t="shared" ref="C48:Z48" si="8">SUM(C42:C47)</f>
        <v>0</v>
      </c>
      <c r="D48" s="78">
        <f t="shared" si="8"/>
        <v>0</v>
      </c>
      <c r="E48" s="78">
        <f t="shared" si="8"/>
        <v>0</v>
      </c>
      <c r="F48" s="78">
        <f t="shared" si="8"/>
        <v>0</v>
      </c>
      <c r="G48" s="78">
        <f t="shared" si="8"/>
        <v>0</v>
      </c>
      <c r="H48" s="78">
        <f t="shared" si="8"/>
        <v>0</v>
      </c>
      <c r="I48" s="78">
        <f t="shared" si="8"/>
        <v>0</v>
      </c>
      <c r="J48" s="78">
        <f t="shared" si="8"/>
        <v>0</v>
      </c>
      <c r="K48" s="78">
        <f t="shared" si="8"/>
        <v>0</v>
      </c>
      <c r="L48" s="78">
        <f t="shared" si="8"/>
        <v>0</v>
      </c>
      <c r="M48" s="78">
        <f t="shared" si="8"/>
        <v>0</v>
      </c>
      <c r="N48" s="78">
        <f t="shared" si="8"/>
        <v>18.5</v>
      </c>
      <c r="O48" s="78">
        <f t="shared" si="8"/>
        <v>190.3</v>
      </c>
      <c r="P48" s="78">
        <f t="shared" si="8"/>
        <v>150.9</v>
      </c>
      <c r="Q48" s="78">
        <f t="shared" si="8"/>
        <v>83.9</v>
      </c>
      <c r="R48" s="78">
        <f t="shared" si="8"/>
        <v>9.3000000000000007</v>
      </c>
      <c r="S48" s="78">
        <f t="shared" si="8"/>
        <v>41.5</v>
      </c>
      <c r="T48" s="78">
        <f t="shared" si="8"/>
        <v>10</v>
      </c>
      <c r="U48" s="78">
        <f t="shared" si="8"/>
        <v>0</v>
      </c>
      <c r="V48" s="78">
        <f t="shared" si="8"/>
        <v>0</v>
      </c>
      <c r="W48" s="78">
        <f t="shared" si="8"/>
        <v>9.4</v>
      </c>
      <c r="X48" s="78">
        <f t="shared" si="8"/>
        <v>10.199999999999999</v>
      </c>
      <c r="Y48" s="78">
        <f t="shared" si="8"/>
        <v>12.5</v>
      </c>
      <c r="Z48" s="79">
        <f t="shared" si="8"/>
        <v>0</v>
      </c>
      <c r="AA48" s="80">
        <f t="shared" si="7"/>
        <v>536.50000000000011</v>
      </c>
    </row>
    <row r="49" spans="1:27" ht="15.95" customHeight="1" thickBot="1" x14ac:dyDescent="0.25"/>
    <row r="50" spans="1:27" ht="30" customHeight="1" thickBot="1" x14ac:dyDescent="0.25">
      <c r="A50" s="59"/>
      <c r="B50" s="6" t="str">
        <f>IF(LEN(B$2)&gt;0,B$2,"")</f>
        <v/>
      </c>
      <c r="C50" s="7" t="str">
        <f t="shared" ref="C50:Z50" si="9">IF(LEN(C$2)&gt;0,C$2,"")</f>
        <v/>
      </c>
      <c r="D50" s="7" t="str">
        <f t="shared" si="9"/>
        <v/>
      </c>
      <c r="E50" s="7" t="str">
        <f t="shared" si="9"/>
        <v/>
      </c>
      <c r="F50" s="7" t="str">
        <f t="shared" si="9"/>
        <v/>
      </c>
      <c r="G50" s="7" t="str">
        <f t="shared" si="9"/>
        <v/>
      </c>
      <c r="H50" s="7" t="str">
        <f t="shared" si="9"/>
        <v/>
      </c>
      <c r="I50" s="7" t="str">
        <f t="shared" si="9"/>
        <v/>
      </c>
      <c r="J50" s="7" t="str">
        <f t="shared" si="9"/>
        <v/>
      </c>
      <c r="K50" s="7" t="str">
        <f t="shared" si="9"/>
        <v/>
      </c>
      <c r="L50" s="7" t="str">
        <f t="shared" si="9"/>
        <v/>
      </c>
      <c r="M50" s="7" t="str">
        <f t="shared" si="9"/>
        <v/>
      </c>
      <c r="N50" s="7">
        <f t="shared" si="9"/>
        <v>13</v>
      </c>
      <c r="O50" s="7">
        <f t="shared" si="9"/>
        <v>14</v>
      </c>
      <c r="P50" s="7">
        <f t="shared" si="9"/>
        <v>15</v>
      </c>
      <c r="Q50" s="7">
        <f t="shared" si="9"/>
        <v>16</v>
      </c>
      <c r="R50" s="7">
        <f t="shared" si="9"/>
        <v>17</v>
      </c>
      <c r="S50" s="7">
        <f t="shared" si="9"/>
        <v>18</v>
      </c>
      <c r="T50" s="7">
        <f t="shared" si="9"/>
        <v>19</v>
      </c>
      <c r="U50" s="7">
        <f t="shared" si="9"/>
        <v>20</v>
      </c>
      <c r="V50" s="7">
        <f t="shared" si="9"/>
        <v>21</v>
      </c>
      <c r="W50" s="7">
        <f t="shared" si="9"/>
        <v>22</v>
      </c>
      <c r="X50" s="7">
        <f t="shared" si="9"/>
        <v>23</v>
      </c>
      <c r="Y50" s="8">
        <f t="shared" si="9"/>
        <v>24</v>
      </c>
      <c r="Z50" s="9" t="str">
        <f t="shared" si="9"/>
        <v/>
      </c>
      <c r="AA50" s="10" t="s">
        <v>1</v>
      </c>
    </row>
    <row r="51" spans="1:27" ht="24.95" customHeight="1" thickBot="1" x14ac:dyDescent="0.25">
      <c r="A51" s="76" t="s">
        <v>38</v>
      </c>
      <c r="B51" s="77">
        <f t="shared" ref="B51:Z51" si="10">SUM(B10:B15)+B25+B39</f>
        <v>0</v>
      </c>
      <c r="C51" s="78">
        <f t="shared" si="10"/>
        <v>0</v>
      </c>
      <c r="D51" s="78">
        <f t="shared" si="10"/>
        <v>0</v>
      </c>
      <c r="E51" s="78">
        <f t="shared" si="10"/>
        <v>0</v>
      </c>
      <c r="F51" s="78">
        <f t="shared" si="10"/>
        <v>0</v>
      </c>
      <c r="G51" s="78">
        <f t="shared" si="10"/>
        <v>0</v>
      </c>
      <c r="H51" s="78">
        <f t="shared" si="10"/>
        <v>0</v>
      </c>
      <c r="I51" s="78">
        <f t="shared" si="10"/>
        <v>0</v>
      </c>
      <c r="J51" s="78">
        <f t="shared" si="10"/>
        <v>0</v>
      </c>
      <c r="K51" s="78">
        <f t="shared" si="10"/>
        <v>0</v>
      </c>
      <c r="L51" s="78">
        <f t="shared" si="10"/>
        <v>0</v>
      </c>
      <c r="M51" s="78">
        <f t="shared" si="10"/>
        <v>0</v>
      </c>
      <c r="N51" s="78">
        <f t="shared" si="10"/>
        <v>80.108000000000004</v>
      </c>
      <c r="O51" s="78">
        <f t="shared" si="10"/>
        <v>212.529</v>
      </c>
      <c r="P51" s="78">
        <f t="shared" si="10"/>
        <v>174.23000000000002</v>
      </c>
      <c r="Q51" s="78">
        <f t="shared" si="10"/>
        <v>116.76500000000001</v>
      </c>
      <c r="R51" s="78">
        <f t="shared" si="10"/>
        <v>26.672999999999998</v>
      </c>
      <c r="S51" s="78">
        <f t="shared" si="10"/>
        <v>55.905999999999999</v>
      </c>
      <c r="T51" s="78">
        <f t="shared" si="10"/>
        <v>36.887999999999998</v>
      </c>
      <c r="U51" s="78">
        <f t="shared" si="10"/>
        <v>36.192999999999998</v>
      </c>
      <c r="V51" s="78">
        <f t="shared" si="10"/>
        <v>42.395000000000003</v>
      </c>
      <c r="W51" s="78">
        <f t="shared" si="10"/>
        <v>26.842999999999996</v>
      </c>
      <c r="X51" s="78">
        <f t="shared" si="10"/>
        <v>25.534999999999997</v>
      </c>
      <c r="Y51" s="78">
        <f t="shared" si="10"/>
        <v>27.516000000000002</v>
      </c>
      <c r="Z51" s="79">
        <f t="shared" si="10"/>
        <v>0</v>
      </c>
      <c r="AA51" s="91">
        <f>SUM(B51:Z51)</f>
        <v>861.5809999999999</v>
      </c>
    </row>
  </sheetData>
  <mergeCells count="11">
    <mergeCell ref="B18:Z18"/>
    <mergeCell ref="V1:AA1"/>
    <mergeCell ref="B3:AA3"/>
    <mergeCell ref="B6:AA6"/>
    <mergeCell ref="B9:Z9"/>
    <mergeCell ref="B17:AA17"/>
    <mergeCell ref="B26:AA26"/>
    <mergeCell ref="B27:Z27"/>
    <mergeCell ref="B32:AA32"/>
    <mergeCell ref="B33:AA33"/>
    <mergeCell ref="B41:AA41"/>
  </mergeCells>
  <conditionalFormatting sqref="B7:Z7">
    <cfRule type="cellIs" dxfId="1" priority="1" operator="greaterThan">
      <formula>1500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53">
    <pageSetUpPr fitToPage="1"/>
  </sheetPr>
  <dimension ref="A1:AA31"/>
  <sheetViews>
    <sheetView showGridLines="0" zoomScale="75" zoomScaleNormal="75" workbookViewId="0"/>
  </sheetViews>
  <sheetFormatPr defaultColWidth="9.140625" defaultRowHeight="14.25" x14ac:dyDescent="0.2"/>
  <cols>
    <col min="1" max="1" width="42.140625" style="4" customWidth="1"/>
    <col min="2" max="25" width="10.7109375" style="4" customWidth="1"/>
    <col min="26" max="26" width="10.7109375" style="4" hidden="1" customWidth="1"/>
    <col min="27" max="27" width="14.7109375" style="4" customWidth="1"/>
    <col min="28" max="16384" width="9.140625" style="4"/>
  </cols>
  <sheetData>
    <row r="1" spans="1:27" ht="39.950000000000003" customHeight="1" thickBot="1" x14ac:dyDescent="0.25">
      <c r="A1" s="1" t="s">
        <v>52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136" t="s">
        <v>0</v>
      </c>
      <c r="W1" s="136"/>
      <c r="X1" s="136"/>
      <c r="Y1" s="136"/>
      <c r="Z1" s="136"/>
      <c r="AA1" s="136"/>
    </row>
    <row r="2" spans="1:27" ht="30" customHeight="1" thickBot="1" x14ac:dyDescent="0.25">
      <c r="A2" s="5">
        <v>45307</v>
      </c>
      <c r="B2" s="6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>
        <v>13</v>
      </c>
      <c r="O2" s="7">
        <v>14</v>
      </c>
      <c r="P2" s="7">
        <v>15</v>
      </c>
      <c r="Q2" s="7">
        <v>16</v>
      </c>
      <c r="R2" s="7">
        <v>17</v>
      </c>
      <c r="S2" s="7">
        <v>18</v>
      </c>
      <c r="T2" s="7">
        <v>19</v>
      </c>
      <c r="U2" s="7">
        <v>20</v>
      </c>
      <c r="V2" s="7">
        <v>21</v>
      </c>
      <c r="W2" s="7">
        <v>22</v>
      </c>
      <c r="X2" s="7">
        <v>23</v>
      </c>
      <c r="Y2" s="8">
        <v>24</v>
      </c>
      <c r="Z2" s="9"/>
      <c r="AA2" s="10" t="s">
        <v>1</v>
      </c>
    </row>
    <row r="3" spans="1:27" ht="30" customHeight="1" thickBot="1" x14ac:dyDescent="0.25">
      <c r="A3" s="11" t="s">
        <v>49</v>
      </c>
      <c r="B3" s="133"/>
      <c r="C3" s="134"/>
      <c r="D3" s="134"/>
      <c r="E3" s="134"/>
      <c r="F3" s="134"/>
      <c r="G3" s="134"/>
      <c r="H3" s="134"/>
      <c r="I3" s="134"/>
      <c r="J3" s="134"/>
      <c r="K3" s="134"/>
      <c r="L3" s="134"/>
      <c r="M3" s="134"/>
      <c r="N3" s="134"/>
      <c r="O3" s="134"/>
      <c r="P3" s="134"/>
      <c r="Q3" s="134"/>
      <c r="R3" s="134"/>
      <c r="S3" s="134"/>
      <c r="T3" s="134"/>
      <c r="U3" s="134"/>
      <c r="V3" s="134"/>
      <c r="W3" s="134"/>
      <c r="X3" s="134"/>
      <c r="Y3" s="134"/>
      <c r="Z3" s="134"/>
      <c r="AA3" s="135"/>
    </row>
    <row r="4" spans="1:27" ht="24.95" customHeight="1" x14ac:dyDescent="0.2">
      <c r="A4" s="12" t="s">
        <v>3</v>
      </c>
      <c r="B4" s="13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>
        <v>18.5</v>
      </c>
      <c r="O4" s="14">
        <v>190.3</v>
      </c>
      <c r="P4" s="14">
        <v>150.9</v>
      </c>
      <c r="Q4" s="14">
        <v>83.9</v>
      </c>
      <c r="R4" s="14">
        <v>9.3000000000000007</v>
      </c>
      <c r="S4" s="14">
        <v>41.5</v>
      </c>
      <c r="T4" s="14">
        <v>10</v>
      </c>
      <c r="U4" s="14">
        <v>-4.3</v>
      </c>
      <c r="V4" s="14">
        <v>-11.6</v>
      </c>
      <c r="W4" s="14">
        <v>9.4</v>
      </c>
      <c r="X4" s="14">
        <v>10.199999999999999</v>
      </c>
      <c r="Y4" s="14">
        <v>12.5</v>
      </c>
      <c r="Z4" s="15"/>
      <c r="AA4" s="97">
        <f>SUM(B4:Z4)</f>
        <v>520.59999999999991</v>
      </c>
    </row>
    <row r="5" spans="1:27" ht="24.95" customHeight="1" thickBot="1" x14ac:dyDescent="0.25">
      <c r="A5" s="98"/>
      <c r="B5" s="18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20"/>
      <c r="AA5" s="21"/>
    </row>
    <row r="6" spans="1:27" ht="30" customHeight="1" thickBot="1" x14ac:dyDescent="0.25">
      <c r="A6" s="11" t="s">
        <v>4</v>
      </c>
      <c r="B6" s="137"/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8"/>
      <c r="P6" s="138"/>
      <c r="Q6" s="138"/>
      <c r="R6" s="138"/>
      <c r="S6" s="138"/>
      <c r="T6" s="138"/>
      <c r="U6" s="138"/>
      <c r="V6" s="138"/>
      <c r="W6" s="138"/>
      <c r="X6" s="138"/>
      <c r="Y6" s="138"/>
      <c r="Z6" s="138"/>
      <c r="AA6" s="139"/>
    </row>
    <row r="7" spans="1:27" ht="24.95" customHeight="1" x14ac:dyDescent="0.2">
      <c r="A7" s="22" t="s">
        <v>3</v>
      </c>
      <c r="B7" s="99"/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>
        <v>95.19</v>
      </c>
      <c r="O7" s="100">
        <v>102.2</v>
      </c>
      <c r="P7" s="100">
        <v>104.2</v>
      </c>
      <c r="Q7" s="100">
        <v>113</v>
      </c>
      <c r="R7" s="100">
        <v>113</v>
      </c>
      <c r="S7" s="100">
        <v>130</v>
      </c>
      <c r="T7" s="100">
        <v>125.2</v>
      </c>
      <c r="U7" s="100">
        <v>111</v>
      </c>
      <c r="V7" s="100">
        <v>98.2</v>
      </c>
      <c r="W7" s="100">
        <v>91.6</v>
      </c>
      <c r="X7" s="100">
        <v>90</v>
      </c>
      <c r="Y7" s="100">
        <v>88</v>
      </c>
      <c r="Z7" s="101"/>
      <c r="AA7" s="102">
        <f>IF(SUM(B7:Z7)&lt;&gt;0,AVERAGEIF(B7:Z7,"&lt;&gt;"""),"")</f>
        <v>105.13249999999999</v>
      </c>
    </row>
    <row r="8" spans="1:27" ht="24.95" customHeight="1" thickBot="1" x14ac:dyDescent="0.25">
      <c r="A8" s="98"/>
      <c r="B8" s="103"/>
      <c r="C8" s="104"/>
      <c r="D8" s="104"/>
      <c r="E8" s="104"/>
      <c r="F8" s="104"/>
      <c r="G8" s="104"/>
      <c r="H8" s="104"/>
      <c r="I8" s="104"/>
      <c r="J8" s="104"/>
      <c r="K8" s="104"/>
      <c r="L8" s="104"/>
      <c r="M8" s="104"/>
      <c r="N8" s="104"/>
      <c r="O8" s="104"/>
      <c r="P8" s="104"/>
      <c r="Q8" s="104"/>
      <c r="R8" s="104"/>
      <c r="S8" s="104"/>
      <c r="T8" s="104"/>
      <c r="U8" s="104"/>
      <c r="V8" s="104"/>
      <c r="W8" s="104"/>
      <c r="X8" s="104"/>
      <c r="Y8" s="104"/>
      <c r="Z8" s="105"/>
      <c r="AA8" s="31"/>
    </row>
    <row r="9" spans="1:27" ht="18" customHeight="1" thickBot="1" x14ac:dyDescent="0.25">
      <c r="A9" s="58"/>
      <c r="B9" s="123"/>
      <c r="C9" s="124"/>
      <c r="D9" s="124"/>
      <c r="E9" s="124"/>
      <c r="F9" s="124"/>
      <c r="G9" s="124"/>
      <c r="H9" s="124"/>
      <c r="I9" s="124"/>
      <c r="J9" s="124"/>
      <c r="K9" s="124"/>
      <c r="L9" s="124"/>
      <c r="M9" s="124"/>
      <c r="N9" s="124"/>
      <c r="O9" s="124"/>
      <c r="P9" s="124"/>
      <c r="Q9" s="124"/>
      <c r="R9" s="124"/>
      <c r="S9" s="124"/>
      <c r="T9" s="124"/>
      <c r="U9" s="124"/>
      <c r="V9" s="124"/>
      <c r="W9" s="124"/>
      <c r="X9" s="124"/>
      <c r="Y9" s="124"/>
      <c r="Z9" s="124"/>
      <c r="AA9" s="125"/>
    </row>
    <row r="10" spans="1:27" ht="30" customHeight="1" thickBot="1" x14ac:dyDescent="0.25">
      <c r="A10" s="59" t="s">
        <v>33</v>
      </c>
      <c r="B10" s="129">
        <v>1</v>
      </c>
      <c r="C10" s="130"/>
      <c r="D10" s="130"/>
      <c r="E10" s="130"/>
      <c r="F10" s="130"/>
      <c r="G10" s="130"/>
      <c r="H10" s="130"/>
      <c r="I10" s="130"/>
      <c r="J10" s="130"/>
      <c r="K10" s="130"/>
      <c r="L10" s="130"/>
      <c r="M10" s="130"/>
      <c r="N10" s="130"/>
      <c r="O10" s="130"/>
      <c r="P10" s="130"/>
      <c r="Q10" s="130"/>
      <c r="R10" s="130"/>
      <c r="S10" s="130"/>
      <c r="T10" s="130"/>
      <c r="U10" s="130"/>
      <c r="V10" s="130"/>
      <c r="W10" s="130"/>
      <c r="X10" s="130"/>
      <c r="Y10" s="130"/>
      <c r="Z10" s="130"/>
      <c r="AA10" s="131"/>
    </row>
    <row r="11" spans="1:27" ht="24.95" customHeight="1" x14ac:dyDescent="0.2">
      <c r="A11" s="60" t="s">
        <v>27</v>
      </c>
      <c r="B11" s="106"/>
      <c r="C11" s="107"/>
      <c r="D11" s="107"/>
      <c r="E11" s="107"/>
      <c r="F11" s="107"/>
      <c r="G11" s="107"/>
      <c r="H11" s="107"/>
      <c r="I11" s="107"/>
      <c r="J11" s="107"/>
      <c r="K11" s="107"/>
      <c r="L11" s="107"/>
      <c r="M11" s="107"/>
      <c r="N11" s="107"/>
      <c r="O11" s="107"/>
      <c r="P11" s="107"/>
      <c r="Q11" s="107"/>
      <c r="R11" s="107"/>
      <c r="S11" s="107"/>
      <c r="T11" s="107"/>
      <c r="U11" s="107"/>
      <c r="V11" s="107"/>
      <c r="W11" s="107"/>
      <c r="X11" s="107"/>
      <c r="Y11" s="108"/>
      <c r="Z11" s="109"/>
      <c r="AA11" s="110">
        <f t="shared" ref="AA11:AA16" si="0">SUM(B11:Z11)</f>
        <v>0</v>
      </c>
    </row>
    <row r="12" spans="1:27" ht="24.95" customHeight="1" x14ac:dyDescent="0.2">
      <c r="A12" s="84" t="s">
        <v>28</v>
      </c>
      <c r="B12" s="111"/>
      <c r="C12" s="112"/>
      <c r="D12" s="112"/>
      <c r="E12" s="112"/>
      <c r="F12" s="112"/>
      <c r="G12" s="112"/>
      <c r="H12" s="112"/>
      <c r="I12" s="112"/>
      <c r="J12" s="112"/>
      <c r="K12" s="112"/>
      <c r="L12" s="112"/>
      <c r="M12" s="112"/>
      <c r="N12" s="112"/>
      <c r="O12" s="112"/>
      <c r="P12" s="112"/>
      <c r="Q12" s="112"/>
      <c r="R12" s="112"/>
      <c r="S12" s="112"/>
      <c r="T12" s="112"/>
      <c r="U12" s="112"/>
      <c r="V12" s="112"/>
      <c r="W12" s="112"/>
      <c r="X12" s="112"/>
      <c r="Y12" s="113"/>
      <c r="Z12" s="114"/>
      <c r="AA12" s="115">
        <f t="shared" si="0"/>
        <v>0</v>
      </c>
    </row>
    <row r="13" spans="1:27" ht="24.95" customHeight="1" x14ac:dyDescent="0.2">
      <c r="A13" s="84" t="s">
        <v>29</v>
      </c>
      <c r="B13" s="111"/>
      <c r="C13" s="112"/>
      <c r="D13" s="112"/>
      <c r="E13" s="112"/>
      <c r="F13" s="112"/>
      <c r="G13" s="112"/>
      <c r="H13" s="112"/>
      <c r="I13" s="112"/>
      <c r="J13" s="112"/>
      <c r="K13" s="112"/>
      <c r="L13" s="112"/>
      <c r="M13" s="112"/>
      <c r="N13" s="112"/>
      <c r="O13" s="112"/>
      <c r="P13" s="112"/>
      <c r="Q13" s="112"/>
      <c r="R13" s="112"/>
      <c r="S13" s="112"/>
      <c r="T13" s="112"/>
      <c r="U13" s="112"/>
      <c r="V13" s="112"/>
      <c r="W13" s="112"/>
      <c r="X13" s="112"/>
      <c r="Y13" s="113"/>
      <c r="Z13" s="114"/>
      <c r="AA13" s="115">
        <f t="shared" si="0"/>
        <v>0</v>
      </c>
    </row>
    <row r="14" spans="1:27" ht="24.95" customHeight="1" x14ac:dyDescent="0.2">
      <c r="A14" s="84" t="s">
        <v>30</v>
      </c>
      <c r="B14" s="111"/>
      <c r="C14" s="116"/>
      <c r="D14" s="116"/>
      <c r="E14" s="116"/>
      <c r="F14" s="116"/>
      <c r="G14" s="116"/>
      <c r="H14" s="116"/>
      <c r="I14" s="116"/>
      <c r="J14" s="116"/>
      <c r="K14" s="116"/>
      <c r="L14" s="116"/>
      <c r="M14" s="116"/>
      <c r="N14" s="116"/>
      <c r="O14" s="116"/>
      <c r="P14" s="116"/>
      <c r="Q14" s="116"/>
      <c r="R14" s="116"/>
      <c r="S14" s="116"/>
      <c r="T14" s="116"/>
      <c r="U14" s="116"/>
      <c r="V14" s="116"/>
      <c r="W14" s="116"/>
      <c r="X14" s="116"/>
      <c r="Y14" s="116"/>
      <c r="Z14" s="114"/>
      <c r="AA14" s="115">
        <f t="shared" si="0"/>
        <v>0</v>
      </c>
    </row>
    <row r="15" spans="1:27" ht="24.95" customHeight="1" x14ac:dyDescent="0.2">
      <c r="A15" s="84" t="s">
        <v>31</v>
      </c>
      <c r="B15" s="111"/>
      <c r="C15" s="116"/>
      <c r="D15" s="116"/>
      <c r="E15" s="116"/>
      <c r="F15" s="116"/>
      <c r="G15" s="116"/>
      <c r="H15" s="116"/>
      <c r="I15" s="116"/>
      <c r="J15" s="116"/>
      <c r="K15" s="116"/>
      <c r="L15" s="116"/>
      <c r="M15" s="116"/>
      <c r="N15" s="116"/>
      <c r="O15" s="116"/>
      <c r="P15" s="116"/>
      <c r="Q15" s="116"/>
      <c r="R15" s="116"/>
      <c r="S15" s="116"/>
      <c r="T15" s="116"/>
      <c r="U15" s="116">
        <v>4.3</v>
      </c>
      <c r="V15" s="116">
        <v>11.6</v>
      </c>
      <c r="W15" s="116"/>
      <c r="X15" s="116"/>
      <c r="Y15" s="116"/>
      <c r="Z15" s="114"/>
      <c r="AA15" s="115">
        <f t="shared" si="0"/>
        <v>15.899999999999999</v>
      </c>
    </row>
    <row r="16" spans="1:27" ht="30" customHeight="1" thickBot="1" x14ac:dyDescent="0.25">
      <c r="A16" s="76" t="s">
        <v>50</v>
      </c>
      <c r="B16" s="117" t="str">
        <f t="shared" ref="B16:Z16" si="1">IF(LEN(B$2)&gt;0,SUM(B11:B15),"")</f>
        <v/>
      </c>
      <c r="C16" s="118" t="str">
        <f t="shared" si="1"/>
        <v/>
      </c>
      <c r="D16" s="118" t="str">
        <f t="shared" si="1"/>
        <v/>
      </c>
      <c r="E16" s="118" t="str">
        <f t="shared" si="1"/>
        <v/>
      </c>
      <c r="F16" s="118" t="str">
        <f t="shared" si="1"/>
        <v/>
      </c>
      <c r="G16" s="118" t="str">
        <f t="shared" si="1"/>
        <v/>
      </c>
      <c r="H16" s="118" t="str">
        <f t="shared" si="1"/>
        <v/>
      </c>
      <c r="I16" s="118" t="str">
        <f t="shared" si="1"/>
        <v/>
      </c>
      <c r="J16" s="118" t="str">
        <f t="shared" si="1"/>
        <v/>
      </c>
      <c r="K16" s="118" t="str">
        <f t="shared" si="1"/>
        <v/>
      </c>
      <c r="L16" s="118" t="str">
        <f t="shared" si="1"/>
        <v/>
      </c>
      <c r="M16" s="118" t="str">
        <f t="shared" si="1"/>
        <v/>
      </c>
      <c r="N16" s="118">
        <f t="shared" si="1"/>
        <v>0</v>
      </c>
      <c r="O16" s="118">
        <f t="shared" si="1"/>
        <v>0</v>
      </c>
      <c r="P16" s="118">
        <f t="shared" si="1"/>
        <v>0</v>
      </c>
      <c r="Q16" s="118">
        <f t="shared" si="1"/>
        <v>0</v>
      </c>
      <c r="R16" s="118">
        <f t="shared" si="1"/>
        <v>0</v>
      </c>
      <c r="S16" s="118">
        <f t="shared" si="1"/>
        <v>0</v>
      </c>
      <c r="T16" s="118">
        <f t="shared" si="1"/>
        <v>0</v>
      </c>
      <c r="U16" s="118">
        <f t="shared" si="1"/>
        <v>4.3</v>
      </c>
      <c r="V16" s="118">
        <f t="shared" si="1"/>
        <v>11.6</v>
      </c>
      <c r="W16" s="118">
        <f t="shared" si="1"/>
        <v>0</v>
      </c>
      <c r="X16" s="118">
        <f t="shared" si="1"/>
        <v>0</v>
      </c>
      <c r="Y16" s="118">
        <f t="shared" si="1"/>
        <v>0</v>
      </c>
      <c r="Z16" s="119" t="str">
        <f t="shared" si="1"/>
        <v/>
      </c>
      <c r="AA16" s="80">
        <f t="shared" si="0"/>
        <v>15.899999999999999</v>
      </c>
    </row>
    <row r="17" spans="1:27" ht="18" customHeight="1" thickBot="1" x14ac:dyDescent="0.25">
      <c r="A17" s="88"/>
      <c r="B17" s="90"/>
      <c r="C17" s="90"/>
      <c r="D17" s="90"/>
      <c r="E17" s="90"/>
      <c r="F17" s="90"/>
      <c r="G17" s="90"/>
      <c r="H17" s="90"/>
      <c r="I17" s="90"/>
      <c r="J17" s="90"/>
      <c r="K17" s="90"/>
      <c r="L17" s="90"/>
      <c r="M17" s="90"/>
      <c r="N17" s="90"/>
      <c r="O17" s="90"/>
      <c r="P17" s="90"/>
      <c r="Q17" s="90"/>
      <c r="R17" s="90"/>
      <c r="S17" s="90"/>
      <c r="T17" s="90"/>
      <c r="U17" s="90"/>
      <c r="V17" s="90"/>
      <c r="W17" s="90"/>
      <c r="X17" s="90"/>
      <c r="Y17" s="90"/>
      <c r="Z17" s="90"/>
      <c r="AA17" s="90"/>
    </row>
    <row r="18" spans="1:27" ht="30" customHeight="1" thickBot="1" x14ac:dyDescent="0.25">
      <c r="A18" s="59" t="s">
        <v>46</v>
      </c>
      <c r="B18" s="129">
        <v>1</v>
      </c>
      <c r="C18" s="130"/>
      <c r="D18" s="130"/>
      <c r="E18" s="130"/>
      <c r="F18" s="130"/>
      <c r="G18" s="130"/>
      <c r="H18" s="130"/>
      <c r="I18" s="130"/>
      <c r="J18" s="130"/>
      <c r="K18" s="130"/>
      <c r="L18" s="130"/>
      <c r="M18" s="130"/>
      <c r="N18" s="130"/>
      <c r="O18" s="130"/>
      <c r="P18" s="130"/>
      <c r="Q18" s="130"/>
      <c r="R18" s="130"/>
      <c r="S18" s="130"/>
      <c r="T18" s="130"/>
      <c r="U18" s="130"/>
      <c r="V18" s="130"/>
      <c r="W18" s="130"/>
      <c r="X18" s="130"/>
      <c r="Y18" s="130"/>
      <c r="Z18" s="130"/>
      <c r="AA18" s="131"/>
    </row>
    <row r="19" spans="1:27" ht="24.95" customHeight="1" x14ac:dyDescent="0.2">
      <c r="A19" s="60" t="s">
        <v>40</v>
      </c>
      <c r="B19" s="106"/>
      <c r="C19" s="107"/>
      <c r="D19" s="107"/>
      <c r="E19" s="107"/>
      <c r="F19" s="107"/>
      <c r="G19" s="107"/>
      <c r="H19" s="107"/>
      <c r="I19" s="107"/>
      <c r="J19" s="107"/>
      <c r="K19" s="107"/>
      <c r="L19" s="107"/>
      <c r="M19" s="107"/>
      <c r="N19" s="107"/>
      <c r="O19" s="107"/>
      <c r="P19" s="107"/>
      <c r="Q19" s="107"/>
      <c r="R19" s="107"/>
      <c r="S19" s="107"/>
      <c r="T19" s="107"/>
      <c r="U19" s="107"/>
      <c r="V19" s="107"/>
      <c r="W19" s="107"/>
      <c r="X19" s="107"/>
      <c r="Y19" s="108"/>
      <c r="Z19" s="109"/>
      <c r="AA19" s="110">
        <f t="shared" ref="AA19:AA24" si="2">SUM(B19:Z19)</f>
        <v>0</v>
      </c>
    </row>
    <row r="20" spans="1:27" ht="24.95" customHeight="1" x14ac:dyDescent="0.2">
      <c r="A20" s="84" t="s">
        <v>41</v>
      </c>
      <c r="B20" s="111"/>
      <c r="C20" s="112"/>
      <c r="D20" s="112"/>
      <c r="E20" s="112"/>
      <c r="F20" s="112"/>
      <c r="G20" s="112"/>
      <c r="H20" s="112"/>
      <c r="I20" s="112"/>
      <c r="J20" s="112"/>
      <c r="K20" s="112"/>
      <c r="L20" s="112"/>
      <c r="M20" s="112"/>
      <c r="N20" s="112"/>
      <c r="O20" s="112"/>
      <c r="P20" s="112"/>
      <c r="Q20" s="112"/>
      <c r="R20" s="112"/>
      <c r="S20" s="112"/>
      <c r="T20" s="112"/>
      <c r="U20" s="112"/>
      <c r="V20" s="112"/>
      <c r="W20" s="112"/>
      <c r="X20" s="112"/>
      <c r="Y20" s="113"/>
      <c r="Z20" s="114"/>
      <c r="AA20" s="115">
        <f t="shared" si="2"/>
        <v>0</v>
      </c>
    </row>
    <row r="21" spans="1:27" ht="24.95" customHeight="1" x14ac:dyDescent="0.2">
      <c r="A21" s="84" t="s">
        <v>42</v>
      </c>
      <c r="B21" s="111"/>
      <c r="C21" s="112"/>
      <c r="D21" s="112"/>
      <c r="E21" s="112"/>
      <c r="F21" s="112"/>
      <c r="G21" s="112"/>
      <c r="H21" s="112"/>
      <c r="I21" s="112"/>
      <c r="J21" s="112"/>
      <c r="K21" s="112"/>
      <c r="L21" s="112"/>
      <c r="M21" s="112"/>
      <c r="N21" s="112"/>
      <c r="O21" s="112"/>
      <c r="P21" s="112"/>
      <c r="Q21" s="112"/>
      <c r="R21" s="112"/>
      <c r="S21" s="112"/>
      <c r="T21" s="112"/>
      <c r="U21" s="112"/>
      <c r="V21" s="112"/>
      <c r="W21" s="112"/>
      <c r="X21" s="112"/>
      <c r="Y21" s="113"/>
      <c r="Z21" s="114"/>
      <c r="AA21" s="115">
        <f t="shared" si="2"/>
        <v>0</v>
      </c>
    </row>
    <row r="22" spans="1:27" ht="24.95" customHeight="1" x14ac:dyDescent="0.2">
      <c r="A22" s="84" t="s">
        <v>43</v>
      </c>
      <c r="B22" s="111"/>
      <c r="C22" s="116"/>
      <c r="D22" s="116"/>
      <c r="E22" s="116"/>
      <c r="F22" s="116"/>
      <c r="G22" s="116"/>
      <c r="H22" s="116"/>
      <c r="I22" s="116"/>
      <c r="J22" s="116"/>
      <c r="K22" s="116"/>
      <c r="L22" s="116"/>
      <c r="M22" s="116"/>
      <c r="N22" s="116"/>
      <c r="O22" s="116"/>
      <c r="P22" s="116"/>
      <c r="Q22" s="116"/>
      <c r="R22" s="116"/>
      <c r="S22" s="116"/>
      <c r="T22" s="116"/>
      <c r="U22" s="116"/>
      <c r="V22" s="116"/>
      <c r="W22" s="116"/>
      <c r="X22" s="116"/>
      <c r="Y22" s="116"/>
      <c r="Z22" s="114"/>
      <c r="AA22" s="115">
        <f t="shared" si="2"/>
        <v>0</v>
      </c>
    </row>
    <row r="23" spans="1:27" ht="24.95" customHeight="1" x14ac:dyDescent="0.2">
      <c r="A23" s="84" t="s">
        <v>44</v>
      </c>
      <c r="B23" s="111"/>
      <c r="C23" s="116"/>
      <c r="D23" s="116"/>
      <c r="E23" s="116"/>
      <c r="F23" s="116"/>
      <c r="G23" s="116"/>
      <c r="H23" s="116"/>
      <c r="I23" s="116"/>
      <c r="J23" s="116"/>
      <c r="K23" s="116"/>
      <c r="L23" s="116"/>
      <c r="M23" s="116"/>
      <c r="N23" s="116">
        <v>18.5</v>
      </c>
      <c r="O23" s="116">
        <v>190.3</v>
      </c>
      <c r="P23" s="116">
        <v>150.9</v>
      </c>
      <c r="Q23" s="116">
        <v>83.9</v>
      </c>
      <c r="R23" s="116">
        <v>9.3000000000000007</v>
      </c>
      <c r="S23" s="116">
        <v>41.5</v>
      </c>
      <c r="T23" s="116">
        <v>10</v>
      </c>
      <c r="U23" s="116"/>
      <c r="V23" s="116"/>
      <c r="W23" s="116">
        <v>9.4</v>
      </c>
      <c r="X23" s="116">
        <v>10.199999999999999</v>
      </c>
      <c r="Y23" s="116">
        <v>12.5</v>
      </c>
      <c r="Z23" s="114"/>
      <c r="AA23" s="115">
        <f t="shared" si="2"/>
        <v>536.50000000000011</v>
      </c>
    </row>
    <row r="24" spans="1:27" ht="30" customHeight="1" thickBot="1" x14ac:dyDescent="0.25">
      <c r="A24" s="76" t="s">
        <v>48</v>
      </c>
      <c r="B24" s="117" t="str">
        <f t="shared" ref="B24:Z24" si="3">IF(LEN(B$2)&gt;0,SUM(B19:B23),"")</f>
        <v/>
      </c>
      <c r="C24" s="118" t="str">
        <f t="shared" si="3"/>
        <v/>
      </c>
      <c r="D24" s="118" t="str">
        <f t="shared" si="3"/>
        <v/>
      </c>
      <c r="E24" s="118" t="str">
        <f t="shared" si="3"/>
        <v/>
      </c>
      <c r="F24" s="118" t="str">
        <f t="shared" si="3"/>
        <v/>
      </c>
      <c r="G24" s="118" t="str">
        <f t="shared" si="3"/>
        <v/>
      </c>
      <c r="H24" s="118" t="str">
        <f t="shared" si="3"/>
        <v/>
      </c>
      <c r="I24" s="118" t="str">
        <f t="shared" si="3"/>
        <v/>
      </c>
      <c r="J24" s="118" t="str">
        <f t="shared" si="3"/>
        <v/>
      </c>
      <c r="K24" s="118" t="str">
        <f t="shared" si="3"/>
        <v/>
      </c>
      <c r="L24" s="118" t="str">
        <f t="shared" si="3"/>
        <v/>
      </c>
      <c r="M24" s="118" t="str">
        <f t="shared" si="3"/>
        <v/>
      </c>
      <c r="N24" s="118">
        <f t="shared" si="3"/>
        <v>18.5</v>
      </c>
      <c r="O24" s="118">
        <f t="shared" si="3"/>
        <v>190.3</v>
      </c>
      <c r="P24" s="118">
        <f t="shared" si="3"/>
        <v>150.9</v>
      </c>
      <c r="Q24" s="118">
        <f t="shared" si="3"/>
        <v>83.9</v>
      </c>
      <c r="R24" s="118">
        <f t="shared" si="3"/>
        <v>9.3000000000000007</v>
      </c>
      <c r="S24" s="118">
        <f t="shared" si="3"/>
        <v>41.5</v>
      </c>
      <c r="T24" s="118">
        <f t="shared" si="3"/>
        <v>10</v>
      </c>
      <c r="U24" s="118">
        <f t="shared" si="3"/>
        <v>0</v>
      </c>
      <c r="V24" s="118">
        <f t="shared" si="3"/>
        <v>0</v>
      </c>
      <c r="W24" s="118">
        <f t="shared" si="3"/>
        <v>9.4</v>
      </c>
      <c r="X24" s="118">
        <f t="shared" si="3"/>
        <v>10.199999999999999</v>
      </c>
      <c r="Y24" s="118">
        <f t="shared" si="3"/>
        <v>12.5</v>
      </c>
      <c r="Z24" s="119" t="str">
        <f t="shared" si="3"/>
        <v/>
      </c>
      <c r="AA24" s="80">
        <f t="shared" si="2"/>
        <v>536.50000000000011</v>
      </c>
    </row>
    <row r="25" spans="1:27" ht="15.95" customHeight="1" x14ac:dyDescent="0.2"/>
    <row r="28" spans="1:27" x14ac:dyDescent="0.2">
      <c r="B28" s="120"/>
      <c r="C28" s="120"/>
      <c r="D28" s="120"/>
      <c r="E28" s="120"/>
      <c r="F28" s="120"/>
      <c r="G28" s="120"/>
      <c r="H28" s="120"/>
      <c r="I28" s="120"/>
      <c r="J28" s="120"/>
      <c r="K28" s="120"/>
      <c r="L28" s="120"/>
      <c r="M28" s="120"/>
      <c r="N28" s="120"/>
      <c r="O28" s="120"/>
      <c r="P28" s="120"/>
      <c r="Q28" s="120"/>
      <c r="R28" s="120"/>
      <c r="S28" s="120"/>
      <c r="T28" s="120"/>
      <c r="U28" s="120"/>
      <c r="V28" s="120"/>
      <c r="W28" s="120"/>
      <c r="X28" s="120"/>
      <c r="Y28" s="120"/>
      <c r="AA28" s="121"/>
    </row>
    <row r="31" spans="1:27" x14ac:dyDescent="0.2">
      <c r="J31" s="122"/>
    </row>
  </sheetData>
  <mergeCells count="6">
    <mergeCell ref="B18:AA18"/>
    <mergeCell ref="V1:AA1"/>
    <mergeCell ref="B3:AA3"/>
    <mergeCell ref="B6:AA6"/>
    <mergeCell ref="B9:AA9"/>
    <mergeCell ref="B10:AA10"/>
  </mergeCells>
  <printOptions horizontalCentered="1"/>
  <pageMargins left="0.15748031496062992" right="0.19685039370078741" top="0.39370078740157483" bottom="0.43307086614173229" header="0.19685039370078741" footer="0.19685039370078741"/>
  <pageSetup scale="44" orientation="landscape" horizontalDpi="300" verticalDpi="300" r:id="rId1"/>
  <headerFooter>
    <oddHeader>&amp;L&amp;A</oddHeader>
    <oddFooter>&amp;R&amp;D,&amp;T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57</vt:i4>
      </vt:variant>
    </vt:vector>
  </HeadingPairs>
  <TitlesOfParts>
    <vt:vector size="61" baseType="lpstr">
      <vt:lpstr>SPOT_Summary (SELL)</vt:lpstr>
      <vt:lpstr>SPOT_Summary (BUY)</vt:lpstr>
      <vt:lpstr>MKT_Coupling</vt:lpstr>
      <vt:lpstr>Summary_Chart</vt:lpstr>
      <vt:lpstr>BRD_EXP_NAMES_DAM_CPL</vt:lpstr>
      <vt:lpstr>BRD_EXP_NAMES_SUM_BUY</vt:lpstr>
      <vt:lpstr>BRD_EXP_NAMES_SUM_BUY_CPL</vt:lpstr>
      <vt:lpstr>BRD_EXP_VALUES_DAM_CPL</vt:lpstr>
      <vt:lpstr>BRD_EXP_VALUES_SUM_BUY</vt:lpstr>
      <vt:lpstr>BRD_EXP_VALUES_SUM_BUY_CPL</vt:lpstr>
      <vt:lpstr>BRD_IMP_NAMES_DAM_CPL</vt:lpstr>
      <vt:lpstr>BRD_IMP_NAMES_SUM_SELL</vt:lpstr>
      <vt:lpstr>BRD_IMP_NAMES_SUM_SELL_CPL</vt:lpstr>
      <vt:lpstr>BRD_IMP_VALUES_DAM_CPL</vt:lpstr>
      <vt:lpstr>BRD_IMP_VALUES_SUM_SELL</vt:lpstr>
      <vt:lpstr>BRD_IMP_VALUES_SUM_SELL_CPL</vt:lpstr>
      <vt:lpstr>BUY_ORDERS_NAMES_SUM_BUY</vt:lpstr>
      <vt:lpstr>BUY_ORDERS_VALUES_SUM_BUY</vt:lpstr>
      <vt:lpstr>DAM_CPL_PUB_TIME</vt:lpstr>
      <vt:lpstr>DEMAND_NAMES_SUM_BUY</vt:lpstr>
      <vt:lpstr>DEMAND_NAMES_SUM_SELL</vt:lpstr>
      <vt:lpstr>DEMAND_VALUES_SUM_BUY</vt:lpstr>
      <vt:lpstr>DEMAND_VALUES_SUM_SELL</vt:lpstr>
      <vt:lpstr>GR_MAINLAND_MCP_DAM_CPL</vt:lpstr>
      <vt:lpstr>GR_MAINLAND_MCP_SUM_BUY</vt:lpstr>
      <vt:lpstr>GR_MAINLAND_MCP_SUM_SELL</vt:lpstr>
      <vt:lpstr>MKT_DAM_COUPLING_DELIVERY_DAY</vt:lpstr>
      <vt:lpstr>MKT_DAM_COUPLING_TITLE</vt:lpstr>
      <vt:lpstr>MKT_SUM_BUY_DELIVERY_DAY</vt:lpstr>
      <vt:lpstr>MKT_SUM_BUY_TITLE</vt:lpstr>
      <vt:lpstr>MKT_SUM_SELL_DELIVERY_DAY</vt:lpstr>
      <vt:lpstr>MKT_SUM_SELL_TITLE</vt:lpstr>
      <vt:lpstr>MTUs_MKT_DAM_COUPLING</vt:lpstr>
      <vt:lpstr>MTUs_MKT_SUM_BUY</vt:lpstr>
      <vt:lpstr>MTUs_MKT_SUM_SELL</vt:lpstr>
      <vt:lpstr>NET_POSITION_GR_MAINLAND_DAM_CPL</vt:lpstr>
      <vt:lpstr>MKT_Coupling!Print_Area</vt:lpstr>
      <vt:lpstr>'SPOT_Summary (SELL)'!Print_Area</vt:lpstr>
      <vt:lpstr>SELL_ORDERS_NAMES_SUM_SELL</vt:lpstr>
      <vt:lpstr>SELL_ORDERS_VALUES_SUM_SELL</vt:lpstr>
      <vt:lpstr>TOT_DEMAND_GR_MAINLAND_SUM_BUY</vt:lpstr>
      <vt:lpstr>TOT_SUM_BUY_PUB_TIME</vt:lpstr>
      <vt:lpstr>TOT_SUM_SELL_PUB_TIME</vt:lpstr>
      <vt:lpstr>TOT_SUPPLY_GR_MAINLAND_SUM_SELL</vt:lpstr>
      <vt:lpstr>UNITS_CRT_VALUES_SUM_BUY</vt:lpstr>
      <vt:lpstr>UNITS_CRT_VALUES_SUM_SELL</vt:lpstr>
      <vt:lpstr>UNITS_CRTRES_VALUES_SUM_BUY</vt:lpstr>
      <vt:lpstr>UNITS_CRTRES_VALUES_SUM_SELL</vt:lpstr>
      <vt:lpstr>UNITS_GAS_VALUES_SUM_BUY</vt:lpstr>
      <vt:lpstr>UNITS_GAS_VALUES_SUM_SELL</vt:lpstr>
      <vt:lpstr>UNITS_HDR_VALUES_SUM_BUY</vt:lpstr>
      <vt:lpstr>UNITS_HDR_VALUES_SUM_SELL</vt:lpstr>
      <vt:lpstr>UNITS_IMP_VALUES_SUM_SELL</vt:lpstr>
      <vt:lpstr>UNITS_LIG_VALUES_SUM_BUY</vt:lpstr>
      <vt:lpstr>UNITS_LIG_VALUES_SUM_SELL</vt:lpstr>
      <vt:lpstr>UNITS_NAMES_SUM_BUY</vt:lpstr>
      <vt:lpstr>UNITS_NAMES_SUM_SELL</vt:lpstr>
      <vt:lpstr>UNITS_RES_VALUES_SUM_BUY</vt:lpstr>
      <vt:lpstr>UNITS_RES_VALUES_SUM_SELL</vt:lpstr>
      <vt:lpstr>UNITS_VALUES_SUM_BUY</vt:lpstr>
      <vt:lpstr>UNITS_VALUES_SUM_SELL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MarketOperator2</dc:creator>
  <cp:lastModifiedBy>Alex</cp:lastModifiedBy>
  <dcterms:created xsi:type="dcterms:W3CDTF">2024-01-16T09:20:04Z</dcterms:created>
  <dcterms:modified xsi:type="dcterms:W3CDTF">2024-01-16T12:04:06Z</dcterms:modified>
</cp:coreProperties>
</file>