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kankshi Mody\Desktop\UT MSBA\Marketing Analytics\Assignment4\"/>
    </mc:Choice>
  </mc:AlternateContent>
  <xr:revisionPtr revIDLastSave="0" documentId="13_ncr:1_{476271BB-18BD-4A5C-8369-7951C89E9152}" xr6:coauthVersionLast="45" xr6:coauthVersionMax="45" xr10:uidLastSave="{00000000-0000-0000-0000-000000000000}"/>
  <bookViews>
    <workbookView xWindow="-90" yWindow="-90" windowWidth="19380" windowHeight="10380" firstSheet="1" activeTab="8" xr2:uid="{00000000-000D-0000-FFFF-FFFF00000000}"/>
  </bookViews>
  <sheets>
    <sheet name="Dictionary" sheetId="14" r:id="rId1"/>
    <sheet name="RM Data" sheetId="1" r:id="rId2"/>
    <sheet name="NE Data" sheetId="2" r:id="rId3"/>
    <sheet name="Combined Data" sheetId="21" r:id="rId4"/>
    <sheet name="Q1-RM" sheetId="19" r:id="rId5"/>
    <sheet name="Q1-NE" sheetId="20" r:id="rId6"/>
    <sheet name="Q2" sheetId="22" r:id="rId7"/>
    <sheet name="Q3" sheetId="23" r:id="rId8"/>
    <sheet name="Q4" sheetId="24" r:id="rId9"/>
    <sheet name="Q5" sheetId="29" r:id="rId10"/>
  </sheets>
  <definedNames>
    <definedName name="solver_adj" localSheetId="8" hidden="1">'Q4'!$B$2:$G$2</definedName>
    <definedName name="solver_adj" localSheetId="9" hidden="1">'Q5'!$B$2:$F$2</definedName>
    <definedName name="solver_cvg" localSheetId="8" hidden="1">0.0001</definedName>
    <definedName name="solver_cvg" localSheetId="9" hidden="1">0.0001</definedName>
    <definedName name="solver_drv" localSheetId="8" hidden="1">1</definedName>
    <definedName name="solver_drv" localSheetId="9" hidden="1">1</definedName>
    <definedName name="solver_eng" localSheetId="8" hidden="1">1</definedName>
    <definedName name="solver_eng" localSheetId="9" hidden="1">1</definedName>
    <definedName name="solver_est" localSheetId="8" hidden="1">1</definedName>
    <definedName name="solver_est" localSheetId="9" hidden="1">1</definedName>
    <definedName name="solver_itr" localSheetId="8" hidden="1">2147483647</definedName>
    <definedName name="solver_itr" localSheetId="9" hidden="1">2147483647</definedName>
    <definedName name="solver_lhs1" localSheetId="8" hidden="1">'Q4'!$D$2</definedName>
    <definedName name="solver_lhs1" localSheetId="9" hidden="1">'Q5'!$D$2</definedName>
    <definedName name="solver_lhs2" localSheetId="8" hidden="1">'Q4'!$D$2</definedName>
    <definedName name="solver_lhs2" localSheetId="9" hidden="1">'Q5'!$D$2</definedName>
    <definedName name="solver_mip" localSheetId="8" hidden="1">2147483647</definedName>
    <definedName name="solver_mip" localSheetId="9" hidden="1">2147483647</definedName>
    <definedName name="solver_mni" localSheetId="8" hidden="1">30</definedName>
    <definedName name="solver_mni" localSheetId="9" hidden="1">30</definedName>
    <definedName name="solver_mrt" localSheetId="8" hidden="1">0.075</definedName>
    <definedName name="solver_mrt" localSheetId="9" hidden="1">0.075</definedName>
    <definedName name="solver_msl" localSheetId="8" hidden="1">2</definedName>
    <definedName name="solver_msl" localSheetId="9" hidden="1">2</definedName>
    <definedName name="solver_neg" localSheetId="8" hidden="1">2</definedName>
    <definedName name="solver_neg" localSheetId="9" hidden="1">2</definedName>
    <definedName name="solver_nod" localSheetId="8" hidden="1">2147483647</definedName>
    <definedName name="solver_nod" localSheetId="9" hidden="1">2147483647</definedName>
    <definedName name="solver_num" localSheetId="8" hidden="1">0</definedName>
    <definedName name="solver_num" localSheetId="9" hidden="1">0</definedName>
    <definedName name="solver_nwt" localSheetId="8" hidden="1">1</definedName>
    <definedName name="solver_nwt" localSheetId="9" hidden="1">1</definedName>
    <definedName name="solver_opt" localSheetId="8" hidden="1">'Q4'!$I$2</definedName>
    <definedName name="solver_opt" localSheetId="9" hidden="1">'Q5'!$H$2</definedName>
    <definedName name="solver_pre" localSheetId="8" hidden="1">0.000001</definedName>
    <definedName name="solver_pre" localSheetId="9" hidden="1">0.000001</definedName>
    <definedName name="solver_rbv" localSheetId="8" hidden="1">1</definedName>
    <definedName name="solver_rbv" localSheetId="9" hidden="1">1</definedName>
    <definedName name="solver_rel1" localSheetId="8" hidden="1">3</definedName>
    <definedName name="solver_rel1" localSheetId="9" hidden="1">3</definedName>
    <definedName name="solver_rel2" localSheetId="8" hidden="1">3</definedName>
    <definedName name="solver_rel2" localSheetId="9" hidden="1">3</definedName>
    <definedName name="solver_rhs1" localSheetId="8" hidden="1">0</definedName>
    <definedName name="solver_rhs1" localSheetId="9" hidden="1">0</definedName>
    <definedName name="solver_rhs2" localSheetId="8" hidden="1">0</definedName>
    <definedName name="solver_rhs2" localSheetId="9" hidden="1">0</definedName>
    <definedName name="solver_rlx" localSheetId="8" hidden="1">2</definedName>
    <definedName name="solver_rlx" localSheetId="9" hidden="1">2</definedName>
    <definedName name="solver_rsd" localSheetId="8" hidden="1">0</definedName>
    <definedName name="solver_rsd" localSheetId="9" hidden="1">0</definedName>
    <definedName name="solver_scl" localSheetId="8" hidden="1">1</definedName>
    <definedName name="solver_scl" localSheetId="9" hidden="1">1</definedName>
    <definedName name="solver_sho" localSheetId="8" hidden="1">2</definedName>
    <definedName name="solver_sho" localSheetId="9" hidden="1">2</definedName>
    <definedName name="solver_ssz" localSheetId="8" hidden="1">100</definedName>
    <definedName name="solver_ssz" localSheetId="9" hidden="1">100</definedName>
    <definedName name="solver_tim" localSheetId="8" hidden="1">2147483647</definedName>
    <definedName name="solver_tim" localSheetId="9" hidden="1">2147483647</definedName>
    <definedName name="solver_tol" localSheetId="8" hidden="1">0.01</definedName>
    <definedName name="solver_tol" localSheetId="9" hidden="1">0.01</definedName>
    <definedName name="solver_typ" localSheetId="8" hidden="1">1</definedName>
    <definedName name="solver_typ" localSheetId="9" hidden="1">1</definedName>
    <definedName name="solver_val" localSheetId="8" hidden="1">0</definedName>
    <definedName name="solver_val" localSheetId="9" hidden="1">0</definedName>
    <definedName name="solver_ver" localSheetId="8" hidden="1">3</definedName>
    <definedName name="solver_ver" localSheetId="9" hidden="1">3</definedName>
    <definedName name="xdata1" hidden="1">125.555884556961+(ROW(OFFSET(#REF!,0,0,70,1))-1)*5.32050700924782</definedName>
    <definedName name="xdata3" hidden="1">109.214036023177+(ROW(OFFSET(#REF!,0,0,70,1))-1)*5.55734539379541</definedName>
    <definedName name="ydata2" hidden="1">0+1*[0]!xdata1-185.966430905549*(1.00454545454545+([0]!xdata1-278.382191825989)^2/1922854.05308614)^0.5</definedName>
    <definedName name="ydata4" hidden="1">0+1*[0]!xdata3+185.966430905549*(1.00454545454545+([0]!xdata3-278.382191825989)^2/1922854.05308614)^0.5</definedName>
  </definedNames>
  <calcPr calcId="191029"/>
  <pivotCaches>
    <pivotCache cacheId="6" r:id="rId11"/>
    <pivotCache cacheId="11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" i="29" l="1"/>
  <c r="H5" i="29"/>
  <c r="I84" i="29"/>
  <c r="J84" i="29" s="1"/>
  <c r="H84" i="29"/>
  <c r="I83" i="29"/>
  <c r="J83" i="29" s="1"/>
  <c r="H83" i="29"/>
  <c r="I82" i="29"/>
  <c r="J82" i="29" s="1"/>
  <c r="H82" i="29"/>
  <c r="I81" i="29"/>
  <c r="J81" i="29" s="1"/>
  <c r="H81" i="29"/>
  <c r="I80" i="29"/>
  <c r="J80" i="29" s="1"/>
  <c r="H80" i="29"/>
  <c r="I79" i="29"/>
  <c r="J79" i="29" s="1"/>
  <c r="H79" i="29"/>
  <c r="I78" i="29"/>
  <c r="J78" i="29" s="1"/>
  <c r="K78" i="29" s="1"/>
  <c r="H78" i="29"/>
  <c r="I77" i="29"/>
  <c r="J77" i="29" s="1"/>
  <c r="H77" i="29"/>
  <c r="I76" i="29"/>
  <c r="J76" i="29" s="1"/>
  <c r="H76" i="29"/>
  <c r="J75" i="29"/>
  <c r="I75" i="29"/>
  <c r="H75" i="29"/>
  <c r="I74" i="29"/>
  <c r="J74" i="29" s="1"/>
  <c r="K74" i="29" s="1"/>
  <c r="H74" i="29"/>
  <c r="I73" i="29"/>
  <c r="J73" i="29" s="1"/>
  <c r="H73" i="29"/>
  <c r="I72" i="29"/>
  <c r="J72" i="29" s="1"/>
  <c r="K72" i="29" s="1"/>
  <c r="H72" i="29"/>
  <c r="I71" i="29"/>
  <c r="J71" i="29" s="1"/>
  <c r="H71" i="29"/>
  <c r="J70" i="29"/>
  <c r="K70" i="29" s="1"/>
  <c r="I70" i="29"/>
  <c r="H70" i="29"/>
  <c r="I69" i="29"/>
  <c r="J69" i="29" s="1"/>
  <c r="H69" i="29"/>
  <c r="I68" i="29"/>
  <c r="J68" i="29" s="1"/>
  <c r="H68" i="29"/>
  <c r="I67" i="29"/>
  <c r="J67" i="29" s="1"/>
  <c r="H67" i="29"/>
  <c r="I66" i="29"/>
  <c r="J66" i="29" s="1"/>
  <c r="H66" i="29"/>
  <c r="I65" i="29"/>
  <c r="J65" i="29" s="1"/>
  <c r="H65" i="29"/>
  <c r="I64" i="29"/>
  <c r="J64" i="29" s="1"/>
  <c r="H64" i="29"/>
  <c r="I63" i="29"/>
  <c r="J63" i="29" s="1"/>
  <c r="H63" i="29"/>
  <c r="I62" i="29"/>
  <c r="J62" i="29" s="1"/>
  <c r="K62" i="29" s="1"/>
  <c r="H62" i="29"/>
  <c r="I61" i="29"/>
  <c r="J61" i="29" s="1"/>
  <c r="H61" i="29"/>
  <c r="I60" i="29"/>
  <c r="J60" i="29" s="1"/>
  <c r="H60" i="29"/>
  <c r="I59" i="29"/>
  <c r="J59" i="29" s="1"/>
  <c r="H59" i="29"/>
  <c r="I58" i="29"/>
  <c r="J58" i="29" s="1"/>
  <c r="K58" i="29" s="1"/>
  <c r="H58" i="29"/>
  <c r="I57" i="29"/>
  <c r="J57" i="29" s="1"/>
  <c r="H57" i="29"/>
  <c r="I56" i="29"/>
  <c r="J56" i="29" s="1"/>
  <c r="K56" i="29" s="1"/>
  <c r="H56" i="29"/>
  <c r="I55" i="29"/>
  <c r="J55" i="29" s="1"/>
  <c r="H55" i="29"/>
  <c r="J54" i="29"/>
  <c r="K54" i="29" s="1"/>
  <c r="I54" i="29"/>
  <c r="H54" i="29"/>
  <c r="I53" i="29"/>
  <c r="J53" i="29" s="1"/>
  <c r="H53" i="29"/>
  <c r="I52" i="29"/>
  <c r="J52" i="29" s="1"/>
  <c r="H52" i="29"/>
  <c r="I51" i="29"/>
  <c r="J51" i="29" s="1"/>
  <c r="H51" i="29"/>
  <c r="I50" i="29"/>
  <c r="J50" i="29" s="1"/>
  <c r="H50" i="29"/>
  <c r="I49" i="29"/>
  <c r="J49" i="29" s="1"/>
  <c r="H49" i="29"/>
  <c r="I48" i="29"/>
  <c r="J48" i="29" s="1"/>
  <c r="H48" i="29"/>
  <c r="I47" i="29"/>
  <c r="J47" i="29" s="1"/>
  <c r="H47" i="29"/>
  <c r="I46" i="29"/>
  <c r="J46" i="29" s="1"/>
  <c r="H46" i="29"/>
  <c r="I45" i="29"/>
  <c r="J45" i="29" s="1"/>
  <c r="H45" i="29"/>
  <c r="I44" i="29"/>
  <c r="J44" i="29" s="1"/>
  <c r="H44" i="29"/>
  <c r="I43" i="29"/>
  <c r="J43" i="29" s="1"/>
  <c r="K43" i="29" s="1"/>
  <c r="H43" i="29"/>
  <c r="I42" i="29"/>
  <c r="J42" i="29" s="1"/>
  <c r="H42" i="29"/>
  <c r="I41" i="29"/>
  <c r="J41" i="29" s="1"/>
  <c r="H41" i="29"/>
  <c r="I40" i="29"/>
  <c r="J40" i="29" s="1"/>
  <c r="H40" i="29"/>
  <c r="I39" i="29"/>
  <c r="J39" i="29" s="1"/>
  <c r="H39" i="29"/>
  <c r="I38" i="29"/>
  <c r="J38" i="29" s="1"/>
  <c r="H38" i="29"/>
  <c r="I37" i="29"/>
  <c r="J37" i="29" s="1"/>
  <c r="H37" i="29"/>
  <c r="I36" i="29"/>
  <c r="J36" i="29" s="1"/>
  <c r="H36" i="29"/>
  <c r="I35" i="29"/>
  <c r="J35" i="29" s="1"/>
  <c r="K35" i="29" s="1"/>
  <c r="H35" i="29"/>
  <c r="I34" i="29"/>
  <c r="J34" i="29" s="1"/>
  <c r="H34" i="29"/>
  <c r="I33" i="29"/>
  <c r="J33" i="29" s="1"/>
  <c r="H33" i="29"/>
  <c r="I32" i="29"/>
  <c r="J32" i="29" s="1"/>
  <c r="H32" i="29"/>
  <c r="I31" i="29"/>
  <c r="J31" i="29" s="1"/>
  <c r="K31" i="29" s="1"/>
  <c r="H31" i="29"/>
  <c r="I30" i="29"/>
  <c r="J30" i="29" s="1"/>
  <c r="H30" i="29"/>
  <c r="I29" i="29"/>
  <c r="J29" i="29" s="1"/>
  <c r="H29" i="29"/>
  <c r="I28" i="29"/>
  <c r="J28" i="29" s="1"/>
  <c r="H28" i="29"/>
  <c r="I27" i="29"/>
  <c r="J27" i="29" s="1"/>
  <c r="K27" i="29" s="1"/>
  <c r="H27" i="29"/>
  <c r="I26" i="29"/>
  <c r="J26" i="29" s="1"/>
  <c r="K26" i="29" s="1"/>
  <c r="H26" i="29"/>
  <c r="I25" i="29"/>
  <c r="J25" i="29" s="1"/>
  <c r="H25" i="29"/>
  <c r="I24" i="29"/>
  <c r="J24" i="29" s="1"/>
  <c r="H24" i="29"/>
  <c r="I23" i="29"/>
  <c r="J23" i="29" s="1"/>
  <c r="H23" i="29"/>
  <c r="I22" i="29"/>
  <c r="J22" i="29" s="1"/>
  <c r="H22" i="29"/>
  <c r="I21" i="29"/>
  <c r="J21" i="29" s="1"/>
  <c r="H21" i="29"/>
  <c r="I20" i="29"/>
  <c r="J20" i="29" s="1"/>
  <c r="H20" i="29"/>
  <c r="I19" i="29"/>
  <c r="J19" i="29" s="1"/>
  <c r="K19" i="29" s="1"/>
  <c r="H19" i="29"/>
  <c r="I18" i="29"/>
  <c r="J18" i="29" s="1"/>
  <c r="H18" i="29"/>
  <c r="I17" i="29"/>
  <c r="J17" i="29" s="1"/>
  <c r="H17" i="29"/>
  <c r="I16" i="29"/>
  <c r="J16" i="29" s="1"/>
  <c r="K16" i="29" s="1"/>
  <c r="H16" i="29"/>
  <c r="I15" i="29"/>
  <c r="J15" i="29" s="1"/>
  <c r="H15" i="29"/>
  <c r="I14" i="29"/>
  <c r="J14" i="29" s="1"/>
  <c r="H14" i="29"/>
  <c r="I13" i="29"/>
  <c r="J13" i="29" s="1"/>
  <c r="H13" i="29"/>
  <c r="J12" i="29"/>
  <c r="I12" i="29"/>
  <c r="H12" i="29"/>
  <c r="I11" i="29"/>
  <c r="J11" i="29" s="1"/>
  <c r="K11" i="29" s="1"/>
  <c r="H11" i="29"/>
  <c r="I10" i="29"/>
  <c r="J10" i="29" s="1"/>
  <c r="H10" i="29"/>
  <c r="I9" i="29"/>
  <c r="J9" i="29" s="1"/>
  <c r="H9" i="29"/>
  <c r="I8" i="29"/>
  <c r="J8" i="29" s="1"/>
  <c r="H8" i="29"/>
  <c r="I7" i="29"/>
  <c r="J7" i="29" s="1"/>
  <c r="H7" i="29"/>
  <c r="I6" i="29"/>
  <c r="J6" i="29" s="1"/>
  <c r="H6" i="29"/>
  <c r="I5" i="29"/>
  <c r="J5" i="29" s="1"/>
  <c r="I2" i="24"/>
  <c r="J84" i="24"/>
  <c r="J83" i="24"/>
  <c r="J82" i="24"/>
  <c r="J81" i="24"/>
  <c r="J80" i="24"/>
  <c r="J79" i="24"/>
  <c r="J78" i="24"/>
  <c r="J77" i="24"/>
  <c r="J76" i="24"/>
  <c r="J75" i="24"/>
  <c r="J74" i="24"/>
  <c r="J73" i="24"/>
  <c r="J72" i="24"/>
  <c r="J71" i="24"/>
  <c r="J70" i="24"/>
  <c r="J69" i="24"/>
  <c r="J68" i="24"/>
  <c r="J67" i="24"/>
  <c r="J66" i="24"/>
  <c r="J65" i="24"/>
  <c r="J64" i="24"/>
  <c r="J63" i="24"/>
  <c r="J62" i="24"/>
  <c r="J61" i="24"/>
  <c r="J60" i="24"/>
  <c r="J59" i="24"/>
  <c r="J58" i="24"/>
  <c r="J57" i="24"/>
  <c r="J56" i="24"/>
  <c r="J55" i="24"/>
  <c r="J54" i="24"/>
  <c r="J53" i="24"/>
  <c r="J52" i="24"/>
  <c r="J51" i="24"/>
  <c r="J50" i="24"/>
  <c r="J49" i="24"/>
  <c r="J48" i="24"/>
  <c r="J47" i="24"/>
  <c r="J46" i="24"/>
  <c r="J45" i="24"/>
  <c r="J44" i="24"/>
  <c r="J43" i="24"/>
  <c r="J42" i="24"/>
  <c r="J41" i="24"/>
  <c r="J40" i="24"/>
  <c r="J39" i="24"/>
  <c r="J38" i="24"/>
  <c r="J37" i="24"/>
  <c r="J36" i="24"/>
  <c r="J35" i="24"/>
  <c r="J34" i="24"/>
  <c r="J33" i="24"/>
  <c r="J32" i="24"/>
  <c r="J31" i="24"/>
  <c r="J30" i="24"/>
  <c r="J29" i="24"/>
  <c r="K29" i="24" s="1"/>
  <c r="J28" i="24"/>
  <c r="J27" i="24"/>
  <c r="J26" i="24"/>
  <c r="J25" i="24"/>
  <c r="J24" i="24"/>
  <c r="J23" i="24"/>
  <c r="J22" i="24"/>
  <c r="J21" i="24"/>
  <c r="J20" i="24"/>
  <c r="J19" i="24"/>
  <c r="J18" i="24"/>
  <c r="J17" i="24"/>
  <c r="J16" i="24"/>
  <c r="J15" i="24"/>
  <c r="J14" i="24"/>
  <c r="J13" i="24"/>
  <c r="J12" i="24"/>
  <c r="J11" i="24"/>
  <c r="J10" i="24"/>
  <c r="J9" i="24"/>
  <c r="J8" i="24"/>
  <c r="J7" i="24"/>
  <c r="J6" i="24"/>
  <c r="J5" i="24"/>
  <c r="I5" i="24"/>
  <c r="I84" i="24"/>
  <c r="I83" i="24"/>
  <c r="I82" i="24"/>
  <c r="I81" i="24"/>
  <c r="I80" i="24"/>
  <c r="K79" i="24"/>
  <c r="I79" i="24"/>
  <c r="I78" i="24"/>
  <c r="I77" i="24"/>
  <c r="I76" i="24"/>
  <c r="I75" i="24"/>
  <c r="I74" i="24"/>
  <c r="K73" i="24"/>
  <c r="I73" i="24"/>
  <c r="I72" i="24"/>
  <c r="I71" i="24"/>
  <c r="I70" i="24"/>
  <c r="I69" i="24"/>
  <c r="I68" i="24"/>
  <c r="I67" i="24"/>
  <c r="I66" i="24"/>
  <c r="I65" i="24"/>
  <c r="I64" i="24"/>
  <c r="I63" i="24"/>
  <c r="I62" i="24"/>
  <c r="I61" i="24"/>
  <c r="I60" i="24"/>
  <c r="I59" i="24"/>
  <c r="I58" i="24"/>
  <c r="K57" i="24"/>
  <c r="I57" i="24"/>
  <c r="I56" i="24"/>
  <c r="I55" i="24"/>
  <c r="I54" i="24"/>
  <c r="I53" i="24"/>
  <c r="I52" i="24"/>
  <c r="I51" i="24"/>
  <c r="I50" i="24"/>
  <c r="I49" i="24"/>
  <c r="I48" i="24"/>
  <c r="I47" i="24"/>
  <c r="I46" i="24"/>
  <c r="K45" i="24"/>
  <c r="I45" i="24"/>
  <c r="I44" i="24"/>
  <c r="K43" i="24"/>
  <c r="I43" i="24"/>
  <c r="I42" i="24"/>
  <c r="K41" i="24"/>
  <c r="I41" i="24"/>
  <c r="I40" i="24"/>
  <c r="I39" i="24"/>
  <c r="I38" i="24"/>
  <c r="K37" i="24"/>
  <c r="I37" i="24"/>
  <c r="I36" i="24"/>
  <c r="I35" i="24"/>
  <c r="I34" i="24"/>
  <c r="K33" i="24"/>
  <c r="I33" i="24"/>
  <c r="I32" i="24"/>
  <c r="I31" i="24"/>
  <c r="I30" i="24"/>
  <c r="I29" i="24"/>
  <c r="I28" i="24"/>
  <c r="I27" i="24"/>
  <c r="I26" i="24"/>
  <c r="K25" i="24"/>
  <c r="I25" i="24"/>
  <c r="K10" i="29" l="1"/>
  <c r="K80" i="29"/>
  <c r="K14" i="29"/>
  <c r="K18" i="29"/>
  <c r="K29" i="29"/>
  <c r="K33" i="29"/>
  <c r="K34" i="29"/>
  <c r="K46" i="29"/>
  <c r="K50" i="29"/>
  <c r="K64" i="29"/>
  <c r="K82" i="29"/>
  <c r="K42" i="29"/>
  <c r="K48" i="29"/>
  <c r="K66" i="29"/>
  <c r="K15" i="29"/>
  <c r="K32" i="29"/>
  <c r="K45" i="29"/>
  <c r="K49" i="29"/>
  <c r="K55" i="29"/>
  <c r="K65" i="29"/>
  <c r="K71" i="29"/>
  <c r="K81" i="29"/>
  <c r="K5" i="29"/>
  <c r="K9" i="29"/>
  <c r="K22" i="29"/>
  <c r="K39" i="29"/>
  <c r="K25" i="29"/>
  <c r="K6" i="29"/>
  <c r="K23" i="29"/>
  <c r="K40" i="29"/>
  <c r="K13" i="29"/>
  <c r="K17" i="29"/>
  <c r="K30" i="29"/>
  <c r="K47" i="29"/>
  <c r="K57" i="29"/>
  <c r="K63" i="29"/>
  <c r="K73" i="29"/>
  <c r="K79" i="29"/>
  <c r="K8" i="29"/>
  <c r="K53" i="29"/>
  <c r="K69" i="29"/>
  <c r="K7" i="29"/>
  <c r="K24" i="29"/>
  <c r="K37" i="29"/>
  <c r="K41" i="29"/>
  <c r="K83" i="29"/>
  <c r="K21" i="29"/>
  <c r="K38" i="29"/>
  <c r="K61" i="29"/>
  <c r="K77" i="29"/>
  <c r="K84" i="29"/>
  <c r="K51" i="29"/>
  <c r="K59" i="29"/>
  <c r="K67" i="29"/>
  <c r="K75" i="29"/>
  <c r="K12" i="29"/>
  <c r="K20" i="29"/>
  <c r="K28" i="29"/>
  <c r="K36" i="29"/>
  <c r="K44" i="29"/>
  <c r="K52" i="29"/>
  <c r="K60" i="29"/>
  <c r="K68" i="29"/>
  <c r="K76" i="29"/>
  <c r="L78" i="24"/>
  <c r="L68" i="24"/>
  <c r="L76" i="24"/>
  <c r="K67" i="24"/>
  <c r="L67" i="24" s="1"/>
  <c r="K71" i="24"/>
  <c r="L71" i="24" s="1"/>
  <c r="K77" i="24"/>
  <c r="L77" i="24" s="1"/>
  <c r="K81" i="24"/>
  <c r="L81" i="24" s="1"/>
  <c r="K69" i="24"/>
  <c r="L69" i="24" s="1"/>
  <c r="K75" i="24"/>
  <c r="L75" i="24" s="1"/>
  <c r="K83" i="24"/>
  <c r="L83" i="24" s="1"/>
  <c r="L73" i="24"/>
  <c r="L79" i="24"/>
  <c r="K66" i="24"/>
  <c r="L66" i="24" s="1"/>
  <c r="K68" i="24"/>
  <c r="K70" i="24"/>
  <c r="L70" i="24" s="1"/>
  <c r="K72" i="24"/>
  <c r="L72" i="24" s="1"/>
  <c r="K74" i="24"/>
  <c r="L74" i="24" s="1"/>
  <c r="K76" i="24"/>
  <c r="K78" i="24"/>
  <c r="K80" i="24"/>
  <c r="L80" i="24" s="1"/>
  <c r="K82" i="24"/>
  <c r="L82" i="24" s="1"/>
  <c r="K84" i="24"/>
  <c r="L84" i="24" s="1"/>
  <c r="K65" i="24"/>
  <c r="L65" i="24" s="1"/>
  <c r="L49" i="24"/>
  <c r="L46" i="24"/>
  <c r="L48" i="24"/>
  <c r="K47" i="24"/>
  <c r="L47" i="24" s="1"/>
  <c r="K49" i="24"/>
  <c r="K55" i="24"/>
  <c r="L55" i="24" s="1"/>
  <c r="K59" i="24"/>
  <c r="L59" i="24" s="1"/>
  <c r="L45" i="24"/>
  <c r="K53" i="24"/>
  <c r="L53" i="24" s="1"/>
  <c r="K63" i="24"/>
  <c r="L63" i="24" s="1"/>
  <c r="L57" i="24"/>
  <c r="K46" i="24"/>
  <c r="K48" i="24"/>
  <c r="K50" i="24"/>
  <c r="L50" i="24" s="1"/>
  <c r="K52" i="24"/>
  <c r="L52" i="24" s="1"/>
  <c r="K54" i="24"/>
  <c r="L54" i="24" s="1"/>
  <c r="K56" i="24"/>
  <c r="L56" i="24" s="1"/>
  <c r="K58" i="24"/>
  <c r="L58" i="24" s="1"/>
  <c r="K60" i="24"/>
  <c r="L60" i="24" s="1"/>
  <c r="K62" i="24"/>
  <c r="L62" i="24" s="1"/>
  <c r="K64" i="24"/>
  <c r="L64" i="24" s="1"/>
  <c r="K51" i="24"/>
  <c r="L51" i="24" s="1"/>
  <c r="K61" i="24"/>
  <c r="L61" i="24" s="1"/>
  <c r="L26" i="24"/>
  <c r="L31" i="24"/>
  <c r="K27" i="24"/>
  <c r="L27" i="24" s="1"/>
  <c r="K39" i="24"/>
  <c r="L39" i="24" s="1"/>
  <c r="L25" i="24"/>
  <c r="L33" i="24"/>
  <c r="L41" i="24"/>
  <c r="K31" i="24"/>
  <c r="K35" i="24"/>
  <c r="L35" i="24" s="1"/>
  <c r="L29" i="24"/>
  <c r="L37" i="24"/>
  <c r="L43" i="24"/>
  <c r="K26" i="24"/>
  <c r="K28" i="24"/>
  <c r="L28" i="24" s="1"/>
  <c r="K30" i="24"/>
  <c r="L30" i="24" s="1"/>
  <c r="K32" i="24"/>
  <c r="L32" i="24" s="1"/>
  <c r="K34" i="24"/>
  <c r="L34" i="24" s="1"/>
  <c r="K36" i="24"/>
  <c r="L36" i="24" s="1"/>
  <c r="K38" i="24"/>
  <c r="L38" i="24" s="1"/>
  <c r="K40" i="24"/>
  <c r="L40" i="24" s="1"/>
  <c r="K42" i="24"/>
  <c r="L42" i="24" s="1"/>
  <c r="K44" i="24"/>
  <c r="L44" i="24" s="1"/>
  <c r="H2" i="29" l="1"/>
  <c r="K23" i="24" l="1"/>
  <c r="K22" i="24"/>
  <c r="K19" i="24"/>
  <c r="K17" i="24"/>
  <c r="K15" i="24"/>
  <c r="K14" i="24"/>
  <c r="K11" i="24"/>
  <c r="K7" i="24"/>
  <c r="I24" i="24"/>
  <c r="I23" i="24"/>
  <c r="I22" i="24"/>
  <c r="I21" i="24"/>
  <c r="I20" i="24"/>
  <c r="I19" i="24"/>
  <c r="I18" i="24"/>
  <c r="I17" i="24"/>
  <c r="I16" i="24"/>
  <c r="I15" i="24"/>
  <c r="I14" i="24"/>
  <c r="I13" i="24"/>
  <c r="I12" i="24"/>
  <c r="I11" i="24"/>
  <c r="I10" i="24"/>
  <c r="I9" i="24"/>
  <c r="I8" i="24"/>
  <c r="I7" i="24"/>
  <c r="I6" i="24"/>
  <c r="K6" i="24" l="1"/>
  <c r="L6" i="24" s="1"/>
  <c r="K18" i="24"/>
  <c r="L18" i="24"/>
  <c r="K8" i="24"/>
  <c r="L8" i="24"/>
  <c r="L14" i="24"/>
  <c r="L7" i="24"/>
  <c r="L23" i="24"/>
  <c r="K9" i="24"/>
  <c r="L9" i="24" s="1"/>
  <c r="L15" i="24"/>
  <c r="K16" i="24"/>
  <c r="L16" i="24" s="1"/>
  <c r="L22" i="24"/>
  <c r="K24" i="24"/>
  <c r="L24" i="24" s="1"/>
  <c r="L11" i="24"/>
  <c r="L17" i="24"/>
  <c r="L19" i="24"/>
  <c r="K10" i="24"/>
  <c r="L10" i="24" s="1"/>
  <c r="K12" i="24"/>
  <c r="L12" i="24" s="1"/>
  <c r="K20" i="24"/>
  <c r="L20" i="24" s="1"/>
  <c r="K5" i="24"/>
  <c r="L5" i="24" s="1"/>
  <c r="K13" i="24"/>
  <c r="L13" i="24" s="1"/>
  <c r="K21" i="24"/>
  <c r="L21" i="24" s="1"/>
</calcChain>
</file>

<file path=xl/sharedStrings.xml><?xml version="1.0" encoding="utf-8"?>
<sst xmlns="http://schemas.openxmlformats.org/spreadsheetml/2006/main" count="1919" uniqueCount="90">
  <si>
    <t>Date</t>
  </si>
  <si>
    <t>Region</t>
  </si>
  <si>
    <t>Store</t>
  </si>
  <si>
    <t>Units Sold</t>
  </si>
  <si>
    <t>Average Retail Price</t>
  </si>
  <si>
    <t>Demo</t>
  </si>
  <si>
    <t>Demo1-3</t>
  </si>
  <si>
    <t>RM</t>
  </si>
  <si>
    <t>Academy</t>
  </si>
  <si>
    <t>Belmar</t>
  </si>
  <si>
    <t>Cerrillos (aka Santa Fe)</t>
  </si>
  <si>
    <t>Fort Collins</t>
  </si>
  <si>
    <t>Highlands Ranch</t>
  </si>
  <si>
    <t>Metcalf</t>
  </si>
  <si>
    <t>Pearl</t>
  </si>
  <si>
    <t>Pike's Peak</t>
  </si>
  <si>
    <t>Superior</t>
  </si>
  <si>
    <t>Tamarac</t>
  </si>
  <si>
    <t>NE</t>
  </si>
  <si>
    <t>Bowery</t>
  </si>
  <si>
    <t>Chelsea</t>
  </si>
  <si>
    <t>Columbus Circle</t>
  </si>
  <si>
    <t>Edgewater</t>
  </si>
  <si>
    <t>Jericho</t>
  </si>
  <si>
    <t>Middletown</t>
  </si>
  <si>
    <t>Rose City</t>
  </si>
  <si>
    <t>Union Square</t>
  </si>
  <si>
    <t>West Orange</t>
  </si>
  <si>
    <t>White Plains</t>
  </si>
  <si>
    <t>Variable Definitions</t>
  </si>
  <si>
    <r>
      <rPr>
        <i/>
        <sz val="11"/>
        <rFont val="Calibri"/>
        <family val="2"/>
        <scheme val="minor"/>
      </rPr>
      <t>Weekly Sales (Volume):</t>
    </r>
    <r>
      <rPr>
        <sz val="11"/>
        <rFont val="Calibri"/>
        <family val="2"/>
        <scheme val="minor"/>
      </rPr>
      <t xml:space="preserve"> The number of units sold per store per week.</t>
    </r>
  </si>
  <si>
    <r>
      <rPr>
        <i/>
        <sz val="11"/>
        <rFont val="Calibri"/>
        <family val="2"/>
        <scheme val="minor"/>
      </rPr>
      <t>Average Retail Price:</t>
    </r>
    <r>
      <rPr>
        <sz val="11"/>
        <rFont val="Calibri"/>
        <family val="2"/>
        <scheme val="minor"/>
      </rPr>
      <t xml:space="preserve">  The average retail price for GoodBelly products per store per week.</t>
    </r>
  </si>
  <si>
    <r>
      <rPr>
        <i/>
        <sz val="11"/>
        <rFont val="Calibri"/>
        <family val="2"/>
        <scheme val="minor"/>
      </rPr>
      <t xml:space="preserve">Demo: </t>
    </r>
    <r>
      <rPr>
        <sz val="11"/>
        <rFont val="Calibri"/>
        <family val="2"/>
        <scheme val="minor"/>
      </rPr>
      <t>Defined as 1 if the store had a demo on the corresponding week.</t>
    </r>
  </si>
  <si>
    <r>
      <rPr>
        <i/>
        <sz val="11"/>
        <rFont val="Calibri"/>
        <family val="2"/>
        <scheme val="minor"/>
      </rPr>
      <t>Demo1-3:</t>
    </r>
    <r>
      <rPr>
        <sz val="11"/>
        <rFont val="Calibri"/>
        <family val="2"/>
        <scheme val="minor"/>
      </rPr>
      <t xml:space="preserve"> Defined as 1 if the store had a demo 1-3 weeks ago. </t>
    </r>
  </si>
  <si>
    <t>Observations</t>
  </si>
  <si>
    <t>F</t>
  </si>
  <si>
    <t>Intercept</t>
  </si>
  <si>
    <t>Residual</t>
  </si>
  <si>
    <t>Both price and Demos are statistically significant to determine the sales.</t>
  </si>
  <si>
    <t>With presence of Demos, the sales increase by 131 units</t>
  </si>
  <si>
    <t>With presence of Demos 1-3, the sales increase by 84 units</t>
  </si>
  <si>
    <t>With one unit decrease in price, the sales increase by 77 units</t>
  </si>
  <si>
    <t>With one unit decrease in price, the sales increase by 36 units</t>
  </si>
  <si>
    <t>With presence of Demos, the sales increase by 108 units</t>
  </si>
  <si>
    <t>With presence of Demos 1-3, the sales increase by 64 units</t>
  </si>
  <si>
    <t>SUMMARY OUTPUT</t>
  </si>
  <si>
    <t>Regression Statistics</t>
  </si>
  <si>
    <t>Multiple R</t>
  </si>
  <si>
    <t>R Square</t>
  </si>
  <si>
    <t>Adjusted R Square</t>
  </si>
  <si>
    <t>Standard Error</t>
  </si>
  <si>
    <t>ANOVA</t>
  </si>
  <si>
    <t>Regression</t>
  </si>
  <si>
    <t>Total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</si>
  <si>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</si>
  <si>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</si>
  <si>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</si>
  <si>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</si>
  <si>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</si>
  <si>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</si>
  <si>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</si>
  <si>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</si>
  <si>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</si>
  <si>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</si>
  <si>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</si>
  <si>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With one unit decrease in price, the sales increase by 49 units</t>
  </si>
  <si>
    <t>With presence of Demos, the sales increase by 136 units</t>
  </si>
  <si>
    <t>With presence of Demos 1-3, the sales increase by 88 units</t>
  </si>
  <si>
    <t>Region(RM)</t>
  </si>
  <si>
    <t>Region&amp; Demo</t>
  </si>
  <si>
    <t>Region &amp; Demo1-3</t>
  </si>
  <si>
    <t>Region &amp; Price</t>
  </si>
  <si>
    <t>Model 1</t>
  </si>
  <si>
    <t>Model2</t>
  </si>
  <si>
    <t>Model3</t>
  </si>
  <si>
    <t>Model4</t>
  </si>
  <si>
    <t>Model 2 is the best one</t>
  </si>
  <si>
    <t>Profit</t>
  </si>
  <si>
    <t>Sales</t>
  </si>
  <si>
    <t>Retailer Cost</t>
  </si>
  <si>
    <t>Manufacturer Cost</t>
  </si>
  <si>
    <t>Total Profit</t>
  </si>
  <si>
    <t>Row Labels</t>
  </si>
  <si>
    <t>Grand Total</t>
  </si>
  <si>
    <t>20-Jul</t>
  </si>
  <si>
    <t>27-Jul</t>
  </si>
  <si>
    <t>3-Aug</t>
  </si>
  <si>
    <t>10-Aug</t>
  </si>
  <si>
    <t>Sum of Profit</t>
  </si>
  <si>
    <t>Aggregate Profit estimate differs by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</si>
</sst>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right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Fill="1" applyBorder="1"/>
    <xf numFmtId="0" fontId="1" fillId="0" borderId="1" xfId="0" applyFont="1" applyFill="1" applyBorder="1"/>
    <xf numFmtId="0" fontId="1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left" vertical="center" wrapText="1"/>
    </xf>
    <xf numFmtId="0" fontId="1" fillId="4" borderId="0" xfId="0" applyFont="1" applyFill="1" applyAlignment="1">
      <alignment horizontal="center"/>
    </xf>
    <xf numFmtId="0" fontId="1" fillId="0" borderId="0" xfId="0" applyFont="1"/>
    <xf numFmtId="49" fontId="0" fillId="0" borderId="5" xfId="0" applyNumberFormat="1" applyFon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applyFill="1" applyBorder="1" applyAlignment="1"/>
    <xf numFmtId="0" fontId="0" fillId="0" borderId="3" xfId="0" applyFill="1" applyBorder="1" applyAlignment="1"/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Continuous"/>
    </xf>
    <xf numFmtId="0" fontId="0" fillId="0" borderId="0" xfId="0" applyFill="1" applyBorder="1" applyAlignment="1"/>
    <xf numFmtId="0" fontId="0" fillId="0" borderId="3" xfId="0" applyFill="1" applyBorder="1" applyAlignment="1"/>
    <xf numFmtId="0" fontId="4" fillId="0" borderId="8" xfId="0" applyFont="1" applyFill="1" applyBorder="1" applyAlignment="1">
      <alignment horizontal="center"/>
    </xf>
    <xf numFmtId="14" fontId="0" fillId="0" borderId="0" xfId="0" applyNumberFormat="1"/>
    <xf numFmtId="0" fontId="0" fillId="0" borderId="0" xfId="0"/>
    <xf numFmtId="0" fontId="0" fillId="0" borderId="0" xfId="0" applyFill="1" applyBorder="1" applyAlignment="1"/>
    <xf numFmtId="0" fontId="0" fillId="0" borderId="3" xfId="0" applyFill="1" applyBorder="1" applyAlignment="1"/>
    <xf numFmtId="0" fontId="4" fillId="0" borderId="8" xfId="0" applyFont="1" applyFill="1" applyBorder="1" applyAlignment="1">
      <alignment horizontal="center"/>
    </xf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1" fillId="2" borderId="4" xfId="0" applyFont="1" applyFill="1" applyBorder="1"/>
    <xf numFmtId="0" fontId="0" fillId="0" borderId="9" xfId="0" applyBorder="1"/>
    <xf numFmtId="0" fontId="0" fillId="0" borderId="3" xfId="0" applyBorder="1"/>
    <xf numFmtId="0" fontId="0" fillId="0" borderId="12" xfId="0" applyBorder="1"/>
    <xf numFmtId="0" fontId="1" fillId="0" borderId="2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5" xfId="0" applyFont="1" applyBorder="1"/>
    <xf numFmtId="0" fontId="1" fillId="2" borderId="7" xfId="0" applyFont="1" applyFill="1" applyBorder="1"/>
    <xf numFmtId="0" fontId="1" fillId="0" borderId="13" xfId="0" applyFont="1" applyBorder="1"/>
    <xf numFmtId="0" fontId="1" fillId="2" borderId="1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ankshi Mody" refreshedDate="43799.70629814815" createdVersion="6" refreshedVersion="6" minRefreshableVersion="3" recordCount="80" xr:uid="{FD9251ED-8578-466F-B0E3-28FF59382649}">
  <cacheSource type="worksheet">
    <worksheetSource ref="A4:L84" sheet="Q4"/>
  </cacheSource>
  <cacheFields count="13">
    <cacheField name="Date" numFmtId="14">
      <sharedItems containsSemiMixedTypes="0" containsNonDate="0" containsDate="1" containsString="0" minDate="2010-07-20T00:00:00" maxDate="2010-08-11T00:00:00" count="4">
        <d v="2010-07-20T00:00:00"/>
        <d v="2010-07-27T00:00:00"/>
        <d v="2010-08-03T00:00:00"/>
        <d v="2010-08-10T00:00:00"/>
      </sharedItems>
      <fieldGroup par="12" base="0">
        <rangePr groupBy="days" startDate="2010-07-20T00:00:00" endDate="2010-08-11T00:00:00"/>
        <groupItems count="368">
          <s v="&lt;7/20/201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11/2010"/>
        </groupItems>
      </fieldGroup>
    </cacheField>
    <cacheField name="Region" numFmtId="0">
      <sharedItems/>
    </cacheField>
    <cacheField name="Store" numFmtId="0">
      <sharedItems count="20">
        <s v="Academy"/>
        <s v="Belmar"/>
        <s v="Cerrillos (aka Santa Fe)"/>
        <s v="Fort Collins"/>
        <s v="Highlands Ranch"/>
        <s v="Metcalf"/>
        <s v="Pearl"/>
        <s v="Pike's Peak"/>
        <s v="Superior"/>
        <s v="Tamarac"/>
        <s v="Bowery"/>
        <s v="Chelsea"/>
        <s v="Columbus Circle"/>
        <s v="Edgewater"/>
        <s v="Jericho"/>
        <s v="Middletown"/>
        <s v="Rose City"/>
        <s v="Union Square"/>
        <s v="West Orange"/>
        <s v="White Plains"/>
      </sharedItems>
    </cacheField>
    <cacheField name="Average Retail Price" numFmtId="0">
      <sharedItems containsSemiMixedTypes="0" containsString="0" containsNumber="1" minValue="3.1419999999999999" maxValue="4.6806666669999997"/>
    </cacheField>
    <cacheField name="Demo" numFmtId="0">
      <sharedItems containsSemiMixedTypes="0" containsString="0" containsNumber="1" containsInteger="1" minValue="0" maxValue="1"/>
    </cacheField>
    <cacheField name="Demo1-3" numFmtId="0">
      <sharedItems containsSemiMixedTypes="0" containsString="0" containsNumber="1" containsInteger="1" minValue="0" maxValue="1"/>
    </cacheField>
    <cacheField name="Region(RM)" numFmtId="0">
      <sharedItems containsSemiMixedTypes="0" containsString="0" containsNumber="1" containsInteger="1" minValue="0" maxValue="1"/>
    </cacheField>
    <cacheField name="Region &amp; Price" numFmtId="0">
      <sharedItems containsSemiMixedTypes="0" containsString="0" containsNumber="1" minValue="0" maxValue="4.6806666669999997"/>
    </cacheField>
    <cacheField name="Sales" numFmtId="0">
      <sharedItems containsSemiMixedTypes="0" containsString="0" containsNumber="1" minValue="297.78403469250554" maxValue="473.24731722803728"/>
    </cacheField>
    <cacheField name="Retailer Cost" numFmtId="0">
      <sharedItems containsSemiMixedTypes="0" containsString="0" containsNumber="1" minValue="2.1993999999999998" maxValue="3.2764666668999998"/>
    </cacheField>
    <cacheField name="Manufacturer Cost" numFmtId="0">
      <sharedItems containsSemiMixedTypes="0" containsString="0" containsNumber="1" minValue="1.0996999999999999" maxValue="1.6382333334499999"/>
    </cacheField>
    <cacheField name="Profit" numFmtId="0">
      <sharedItems containsSemiMixedTypes="0" containsString="0" containsNumber="1" minValue="383.42259742146319" maxValue="717.20114754905694"/>
    </cacheField>
    <cacheField name="Months" numFmtId="0" databaseField="0">
      <fieldGroup base="0">
        <rangePr groupBy="months" startDate="2010-07-20T00:00:00" endDate="2010-08-11T00:00:00"/>
        <groupItems count="14">
          <s v="&lt;7/20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11/201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ankshi Mody" refreshedDate="43799.711480092592" createdVersion="6" refreshedVersion="6" minRefreshableVersion="3" recordCount="80" xr:uid="{9D3F6CA5-1FEC-4FCF-9BA7-062AE9A58959}">
  <cacheSource type="worksheet">
    <worksheetSource ref="A4:K84" sheet="Q5"/>
  </cacheSource>
  <cacheFields count="12">
    <cacheField name="Date" numFmtId="14">
      <sharedItems containsSemiMixedTypes="0" containsNonDate="0" containsDate="1" containsString="0" minDate="2010-07-20T00:00:00" maxDate="2010-08-11T00:00:00" count="4">
        <d v="2010-07-20T00:00:00"/>
        <d v="2010-07-27T00:00:00"/>
        <d v="2010-08-03T00:00:00"/>
        <d v="2010-08-10T00:00:00"/>
      </sharedItems>
      <fieldGroup par="11" base="0">
        <rangePr groupBy="days" startDate="2010-07-20T00:00:00" endDate="2010-08-11T00:00:00"/>
        <groupItems count="368">
          <s v="&lt;7/20/201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11/2010"/>
        </groupItems>
      </fieldGroup>
    </cacheField>
    <cacheField name="Region" numFmtId="0">
      <sharedItems/>
    </cacheField>
    <cacheField name="Store" numFmtId="0">
      <sharedItems count="20">
        <s v="Academy"/>
        <s v="Belmar"/>
        <s v="Cerrillos (aka Santa Fe)"/>
        <s v="Fort Collins"/>
        <s v="Highlands Ranch"/>
        <s v="Metcalf"/>
        <s v="Pearl"/>
        <s v="Pike's Peak"/>
        <s v="Superior"/>
        <s v="Tamarac"/>
        <s v="Bowery"/>
        <s v="Chelsea"/>
        <s v="Columbus Circle"/>
        <s v="Edgewater"/>
        <s v="Jericho"/>
        <s v="Middletown"/>
        <s v="Rose City"/>
        <s v="Union Square"/>
        <s v="West Orange"/>
        <s v="White Plains"/>
      </sharedItems>
    </cacheField>
    <cacheField name="Average Retail Price" numFmtId="0">
      <sharedItems containsSemiMixedTypes="0" containsString="0" containsNumber="1" minValue="3.1419999999999999" maxValue="4.6806666669999997"/>
    </cacheField>
    <cacheField name="Demo" numFmtId="0">
      <sharedItems containsSemiMixedTypes="0" containsString="0" containsNumber="1" containsInteger="1" minValue="0" maxValue="1"/>
    </cacheField>
    <cacheField name="Region(RM)" numFmtId="0">
      <sharedItems containsSemiMixedTypes="0" containsString="0" containsNumber="1" containsInteger="1" minValue="0" maxValue="1"/>
    </cacheField>
    <cacheField name="Region &amp; Price" numFmtId="0">
      <sharedItems containsSemiMixedTypes="0" containsString="0" containsNumber="1" minValue="0" maxValue="4.6806666669999997"/>
    </cacheField>
    <cacheField name="Sales" numFmtId="0">
      <sharedItems containsSemiMixedTypes="0" containsString="0" containsNumber="1" minValue="217.89314316093979" maxValue="447.91197246998331"/>
    </cacheField>
    <cacheField name="Retailer Cost" numFmtId="0">
      <sharedItems containsSemiMixedTypes="0" containsString="0" containsNumber="1" minValue="2.1993999999999998" maxValue="3.2764666668999998"/>
    </cacheField>
    <cacheField name="Manufacturer Cost" numFmtId="0">
      <sharedItems containsSemiMixedTypes="0" containsString="0" containsNumber="1" minValue="1.0996999999999999" maxValue="1.6382333334499999"/>
    </cacheField>
    <cacheField name="Profit" numFmtId="0">
      <sharedItems containsSemiMixedTypes="0" containsString="0" containsNumber="1" minValue="295.56658400420037" maxValue="590.44648432682493"/>
    </cacheField>
    <cacheField name="Months" numFmtId="0" databaseField="0">
      <fieldGroup base="0">
        <rangePr groupBy="months" startDate="2010-07-20T00:00:00" endDate="2010-08-11T00:00:00"/>
        <groupItems count="14">
          <s v="&lt;7/20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11/201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x v="0"/>
    <s v="RM"/>
    <x v="0"/>
    <n v="3.556923077"/>
    <n v="1"/>
    <n v="0"/>
    <n v="1"/>
    <n v="3.556923077"/>
    <n v="447.91197246998331"/>
    <n v="2.4898461539000003"/>
    <n v="1.2449230769500002"/>
    <n v="557.61595097007535"/>
  </r>
  <r>
    <x v="0"/>
    <s v="RM"/>
    <x v="1"/>
    <n v="3.8450000000000002"/>
    <n v="1"/>
    <n v="0"/>
    <n v="1"/>
    <n v="3.8450000000000002"/>
    <n v="425.4821240982817"/>
    <n v="2.6915000000000004"/>
    <n v="1.3457500000000002"/>
    <n v="572.59256850526265"/>
  </r>
  <r>
    <x v="0"/>
    <s v="RM"/>
    <x v="2"/>
    <n v="4.6806666669999997"/>
    <n v="1"/>
    <n v="0"/>
    <n v="1"/>
    <n v="4.6806666669999997"/>
    <n v="360.41659772810732"/>
    <n v="3.2764666668999998"/>
    <n v="1.6382333334499999"/>
    <n v="590.44648432682493"/>
  </r>
  <r>
    <x v="0"/>
    <s v="RM"/>
    <x v="3"/>
    <n v="4.5443749999999996"/>
    <n v="1"/>
    <n v="1"/>
    <n v="1"/>
    <n v="4.5443749999999996"/>
    <n v="450.91924320824069"/>
    <n v="3.1810624999999995"/>
    <n v="1.5905312499999997"/>
    <n v="717.20114754905694"/>
  </r>
  <r>
    <x v="0"/>
    <s v="RM"/>
    <x v="4"/>
    <n v="4.314666667"/>
    <n v="1"/>
    <n v="0"/>
    <n v="1"/>
    <n v="4.314666667"/>
    <n v="388.91358533319487"/>
    <n v="3.0202666669"/>
    <n v="1.51013333345"/>
    <n v="587.31136904320863"/>
  </r>
  <r>
    <x v="0"/>
    <s v="RM"/>
    <x v="5"/>
    <n v="3.8136363640000002"/>
    <n v="1"/>
    <n v="0"/>
    <n v="1"/>
    <n v="3.8136363640000002"/>
    <n v="427.92411630140327"/>
    <n v="2.6695454548000002"/>
    <n v="1.3347727274000001"/>
    <n v="571.1814398358589"/>
  </r>
  <r>
    <x v="0"/>
    <s v="RM"/>
    <x v="6"/>
    <n v="4.1479999999999997"/>
    <n v="1"/>
    <n v="0"/>
    <n v="1"/>
    <n v="4.1479999999999997"/>
    <n v="401.8903556711191"/>
    <n v="2.9036"/>
    <n v="1.4518"/>
    <n v="583.46441836333065"/>
  </r>
  <r>
    <x v="0"/>
    <s v="RM"/>
    <x v="7"/>
    <n v="4.1381249999999996"/>
    <n v="1"/>
    <n v="0"/>
    <n v="1"/>
    <n v="4.1381249999999996"/>
    <n v="402.65922931210338"/>
    <n v="2.8966874999999996"/>
    <n v="1.4483437499999998"/>
    <n v="583.18897815400169"/>
  </r>
  <r>
    <x v="0"/>
    <s v="RM"/>
    <x v="8"/>
    <n v="4.1381249999999996"/>
    <n v="1"/>
    <n v="0"/>
    <n v="1"/>
    <n v="4.1381249999999996"/>
    <n v="402.65922931210338"/>
    <n v="2.8966874999999996"/>
    <n v="1.4483437499999998"/>
    <n v="583.18897815400169"/>
  </r>
  <r>
    <x v="0"/>
    <s v="RM"/>
    <x v="9"/>
    <n v="4.4866666669999997"/>
    <n v="1"/>
    <n v="1"/>
    <n v="1"/>
    <n v="4.4866666669999997"/>
    <n v="455.41244990280694"/>
    <n v="3.1406666668999996"/>
    <n v="1.5703333334499998"/>
    <n v="715.14935055050591"/>
  </r>
  <r>
    <x v="0"/>
    <s v="NE"/>
    <x v="10"/>
    <n v="3.1469999999999998"/>
    <n v="1"/>
    <n v="0"/>
    <n v="0"/>
    <n v="0"/>
    <n v="393.18460181146395"/>
    <n v="2.2028999999999996"/>
    <n v="1.1014499999999998"/>
    <n v="433.07317966523692"/>
  </r>
  <r>
    <x v="0"/>
    <s v="NE"/>
    <x v="11"/>
    <n v="3.7450000000000001"/>
    <n v="1"/>
    <n v="0"/>
    <n v="0"/>
    <n v="0"/>
    <n v="372.6344651645569"/>
    <n v="2.6215000000000002"/>
    <n v="1.3107500000000001"/>
    <n v="488.43062521444301"/>
  </r>
  <r>
    <x v="0"/>
    <s v="NE"/>
    <x v="12"/>
    <n v="3.1469999999999998"/>
    <n v="1"/>
    <n v="0"/>
    <n v="0"/>
    <n v="0"/>
    <n v="393.18460181146395"/>
    <n v="2.2028999999999996"/>
    <n v="1.1014499999999998"/>
    <n v="433.07317966523692"/>
  </r>
  <r>
    <x v="0"/>
    <s v="NE"/>
    <x v="13"/>
    <n v="3.78"/>
    <n v="1"/>
    <n v="0"/>
    <n v="0"/>
    <n v="0"/>
    <n v="371.43169796950383"/>
    <n v="2.6459999999999999"/>
    <n v="1.323"/>
    <n v="491.40413641365353"/>
  </r>
  <r>
    <x v="0"/>
    <s v="NE"/>
    <x v="14"/>
    <n v="4.1790000000000003"/>
    <n v="1"/>
    <n v="0"/>
    <n v="0"/>
    <n v="0"/>
    <n v="357.72015194589864"/>
    <n v="2.9253"/>
    <n v="1.46265"/>
    <n v="523.21938024366864"/>
  </r>
  <r>
    <x v="0"/>
    <s v="NE"/>
    <x v="15"/>
    <n v="4.6224999999999996"/>
    <n v="1"/>
    <n v="0"/>
    <n v="0"/>
    <n v="0"/>
    <n v="342.479373345726"/>
    <n v="3.2357499999999995"/>
    <n v="1.6178749999999997"/>
    <n v="554.0888161517164"/>
  </r>
  <r>
    <x v="0"/>
    <s v="NE"/>
    <x v="16"/>
    <n v="4.0162500000000003"/>
    <n v="1"/>
    <n v="0"/>
    <n v="0"/>
    <n v="0"/>
    <n v="363.31301940289552"/>
    <n v="2.811375"/>
    <n v="1.4056875"/>
    <n v="510.70456996190768"/>
  </r>
  <r>
    <x v="0"/>
    <s v="NE"/>
    <x v="17"/>
    <n v="3.1419999999999999"/>
    <n v="1"/>
    <n v="1"/>
    <n v="0"/>
    <n v="0"/>
    <n v="473.24731722803728"/>
    <n v="2.1993999999999998"/>
    <n v="1.0996999999999999"/>
    <n v="520.43007475567254"/>
  </r>
  <r>
    <x v="0"/>
    <s v="NE"/>
    <x v="18"/>
    <n v="3.7450000000000001"/>
    <n v="1"/>
    <n v="0"/>
    <n v="0"/>
    <n v="0"/>
    <n v="372.6344651645569"/>
    <n v="2.6215000000000002"/>
    <n v="1.3107500000000001"/>
    <n v="488.43062521444301"/>
  </r>
  <r>
    <x v="0"/>
    <s v="NE"/>
    <x v="19"/>
    <n v="3.5185714290000001"/>
    <n v="1"/>
    <n v="0"/>
    <n v="0"/>
    <n v="0"/>
    <n v="380.41563251374401"/>
    <n v="2.4630000003000001"/>
    <n v="1.2315000001500001"/>
    <n v="468.48185149773809"/>
  </r>
  <r>
    <x v="1"/>
    <s v="RM"/>
    <x v="0"/>
    <n v="3.556923077"/>
    <n v="0"/>
    <n v="1"/>
    <n v="1"/>
    <n v="3.556923077"/>
    <n v="403.21663381676285"/>
    <n v="2.4898461539000003"/>
    <n v="1.2449230769500002"/>
    <n v="501.97369244858589"/>
  </r>
  <r>
    <x v="1"/>
    <s v="RM"/>
    <x v="1"/>
    <n v="3.8450000000000002"/>
    <n v="0"/>
    <n v="1"/>
    <n v="1"/>
    <n v="3.8450000000000002"/>
    <n v="380.7867854450613"/>
    <n v="2.6915000000000004"/>
    <n v="1.3457500000000002"/>
    <n v="512.44381651269134"/>
  </r>
  <r>
    <x v="1"/>
    <s v="RM"/>
    <x v="2"/>
    <n v="4.6806666669999997"/>
    <n v="0"/>
    <n v="1"/>
    <n v="1"/>
    <n v="4.6806666669999997"/>
    <n v="315.72125907488692"/>
    <n v="3.2764666668999998"/>
    <n v="1.6382333334499999"/>
    <n v="517.22509069528303"/>
  </r>
  <r>
    <x v="1"/>
    <s v="RM"/>
    <x v="3"/>
    <n v="4.5443749999999996"/>
    <n v="0"/>
    <n v="1"/>
    <n v="1"/>
    <n v="4.5443749999999996"/>
    <n v="326.33301302345444"/>
    <n v="3.1810624999999995"/>
    <n v="1.5905312499999997"/>
    <n v="519.04285512046124"/>
  </r>
  <r>
    <x v="1"/>
    <s v="RM"/>
    <x v="4"/>
    <n v="4.314666667"/>
    <n v="0"/>
    <n v="1"/>
    <n v="1"/>
    <n v="4.314666667"/>
    <n v="344.21824667997441"/>
    <n v="3.0202666669"/>
    <n v="1.51013333345"/>
    <n v="519.81544829314419"/>
  </r>
  <r>
    <x v="1"/>
    <s v="RM"/>
    <x v="5"/>
    <n v="3.8136363640000002"/>
    <n v="0"/>
    <n v="1"/>
    <n v="1"/>
    <n v="3.8136363640000002"/>
    <n v="383.22877764818281"/>
    <n v="2.6695454548000002"/>
    <n v="1.3347727274000001"/>
    <n v="511.52332075963318"/>
  </r>
  <r>
    <x v="1"/>
    <s v="RM"/>
    <x v="6"/>
    <n v="4.1479999999999997"/>
    <n v="0"/>
    <n v="1"/>
    <n v="1"/>
    <n v="4.1479999999999997"/>
    <n v="357.19501701789864"/>
    <n v="2.9036"/>
    <n v="1.4518"/>
    <n v="518.57572570658522"/>
  </r>
  <r>
    <x v="1"/>
    <s v="RM"/>
    <x v="7"/>
    <n v="4.1381249999999996"/>
    <n v="0"/>
    <n v="1"/>
    <n v="1"/>
    <n v="4.1381249999999996"/>
    <n v="357.96389065888297"/>
    <n v="2.8966874999999996"/>
    <n v="1.4483437499999998"/>
    <n v="518.45476376147644"/>
  </r>
  <r>
    <x v="1"/>
    <s v="RM"/>
    <x v="8"/>
    <n v="4.1381249999999996"/>
    <n v="0"/>
    <n v="1"/>
    <n v="1"/>
    <n v="4.1381249999999996"/>
    <n v="357.96389065888297"/>
    <n v="2.8966874999999996"/>
    <n v="1.4483437499999998"/>
    <n v="518.45476376147644"/>
  </r>
  <r>
    <x v="1"/>
    <s v="RM"/>
    <x v="9"/>
    <n v="4.4866666669999997"/>
    <n v="0"/>
    <n v="1"/>
    <n v="1"/>
    <n v="4.4866666669999997"/>
    <n v="330.82621971802075"/>
    <n v="3.1406666668999996"/>
    <n v="1.5703333334499998"/>
    <n v="519.50744040246161"/>
  </r>
  <r>
    <x v="1"/>
    <s v="NE"/>
    <x v="10"/>
    <n v="3.1469999999999998"/>
    <n v="0"/>
    <n v="1"/>
    <n v="0"/>
    <n v="0"/>
    <n v="348.48926315824355"/>
    <n v="2.2028999999999996"/>
    <n v="1.1014499999999998"/>
    <n v="383.84349890564727"/>
  </r>
  <r>
    <x v="1"/>
    <s v="NE"/>
    <x v="11"/>
    <n v="3.7450000000000001"/>
    <n v="0"/>
    <n v="1"/>
    <n v="0"/>
    <n v="0"/>
    <n v="327.9391265113365"/>
    <n v="2.6215000000000002"/>
    <n v="1.3107500000000001"/>
    <n v="429.84621007473436"/>
  </r>
  <r>
    <x v="1"/>
    <s v="NE"/>
    <x v="12"/>
    <n v="3.1469999999999998"/>
    <n v="0"/>
    <n v="1"/>
    <n v="0"/>
    <n v="0"/>
    <n v="348.48926315824355"/>
    <n v="2.2028999999999996"/>
    <n v="1.1014499999999998"/>
    <n v="383.84349890564727"/>
  </r>
  <r>
    <x v="1"/>
    <s v="NE"/>
    <x v="13"/>
    <n v="3.78"/>
    <n v="0"/>
    <n v="1"/>
    <n v="0"/>
    <n v="0"/>
    <n v="326.73635931628343"/>
    <n v="2.6459999999999999"/>
    <n v="1.323"/>
    <n v="432.27220337544298"/>
  </r>
  <r>
    <x v="1"/>
    <s v="NE"/>
    <x v="14"/>
    <n v="4.1790000000000003"/>
    <n v="0"/>
    <n v="1"/>
    <n v="0"/>
    <n v="0"/>
    <n v="313.02481329267823"/>
    <n v="2.9253"/>
    <n v="1.46265"/>
    <n v="457.84574316253583"/>
  </r>
  <r>
    <x v="1"/>
    <s v="NE"/>
    <x v="15"/>
    <n v="4.6224999999999996"/>
    <n v="0"/>
    <n v="1"/>
    <n v="0"/>
    <n v="0"/>
    <n v="297.78403469250554"/>
    <n v="3.2357499999999995"/>
    <n v="1.6178749999999997"/>
    <n v="481.77734512813731"/>
  </r>
  <r>
    <x v="1"/>
    <s v="NE"/>
    <x v="16"/>
    <n v="4.0162500000000003"/>
    <n v="0"/>
    <n v="1"/>
    <n v="0"/>
    <n v="0"/>
    <n v="318.61768074967506"/>
    <n v="2.811375"/>
    <n v="1.4056875"/>
    <n v="447.87689110880888"/>
  </r>
  <r>
    <x v="1"/>
    <s v="NE"/>
    <x v="17"/>
    <n v="3.1419999999999999"/>
    <n v="0"/>
    <n v="1"/>
    <n v="0"/>
    <n v="0"/>
    <n v="348.66108704325109"/>
    <n v="2.1993999999999998"/>
    <n v="1.0996999999999999"/>
    <n v="383.42259742146319"/>
  </r>
  <r>
    <x v="1"/>
    <s v="NE"/>
    <x v="18"/>
    <n v="3.7450000000000001"/>
    <n v="0"/>
    <n v="1"/>
    <n v="0"/>
    <n v="0"/>
    <n v="327.9391265113365"/>
    <n v="2.6215000000000002"/>
    <n v="1.3107500000000001"/>
    <n v="429.84621007473436"/>
  </r>
  <r>
    <x v="1"/>
    <s v="NE"/>
    <x v="19"/>
    <n v="3.5185714290000001"/>
    <n v="0"/>
    <n v="1"/>
    <n v="0"/>
    <n v="0"/>
    <n v="335.72029386052361"/>
    <n v="2.4630000003000001"/>
    <n v="1.2315000001500001"/>
    <n v="413.43954193959291"/>
  </r>
  <r>
    <x v="2"/>
    <s v="RM"/>
    <x v="0"/>
    <n v="3.556923077"/>
    <n v="0"/>
    <n v="1"/>
    <n v="1"/>
    <n v="3.556923077"/>
    <n v="403.21663381676285"/>
    <n v="2.4898461539000003"/>
    <n v="1.2449230769500002"/>
    <n v="501.97369244858589"/>
  </r>
  <r>
    <x v="2"/>
    <s v="RM"/>
    <x v="1"/>
    <n v="3.8450000000000002"/>
    <n v="0"/>
    <n v="1"/>
    <n v="1"/>
    <n v="3.8450000000000002"/>
    <n v="380.7867854450613"/>
    <n v="2.6915000000000004"/>
    <n v="1.3457500000000002"/>
    <n v="512.44381651269134"/>
  </r>
  <r>
    <x v="2"/>
    <s v="RM"/>
    <x v="2"/>
    <n v="4.6806666669999997"/>
    <n v="0"/>
    <n v="1"/>
    <n v="1"/>
    <n v="4.6806666669999997"/>
    <n v="315.72125907488692"/>
    <n v="3.2764666668999998"/>
    <n v="1.6382333334499999"/>
    <n v="517.22509069528303"/>
  </r>
  <r>
    <x v="2"/>
    <s v="RM"/>
    <x v="3"/>
    <n v="4.5443749999999996"/>
    <n v="0"/>
    <n v="1"/>
    <n v="1"/>
    <n v="4.5443749999999996"/>
    <n v="326.33301302345444"/>
    <n v="3.1810624999999995"/>
    <n v="1.5905312499999997"/>
    <n v="519.04285512046124"/>
  </r>
  <r>
    <x v="2"/>
    <s v="RM"/>
    <x v="4"/>
    <n v="4.314666667"/>
    <n v="0"/>
    <n v="1"/>
    <n v="1"/>
    <n v="4.314666667"/>
    <n v="344.21824667997441"/>
    <n v="3.0202666669"/>
    <n v="1.51013333345"/>
    <n v="519.81544829314419"/>
  </r>
  <r>
    <x v="2"/>
    <s v="RM"/>
    <x v="5"/>
    <n v="3.8136363640000002"/>
    <n v="0"/>
    <n v="1"/>
    <n v="1"/>
    <n v="3.8136363640000002"/>
    <n v="383.22877764818281"/>
    <n v="2.6695454548000002"/>
    <n v="1.3347727274000001"/>
    <n v="511.52332075963318"/>
  </r>
  <r>
    <x v="2"/>
    <s v="RM"/>
    <x v="6"/>
    <n v="4.1479999999999997"/>
    <n v="0"/>
    <n v="1"/>
    <n v="1"/>
    <n v="4.1479999999999997"/>
    <n v="357.19501701789864"/>
    <n v="2.9036"/>
    <n v="1.4518"/>
    <n v="518.57572570658522"/>
  </r>
  <r>
    <x v="2"/>
    <s v="RM"/>
    <x v="7"/>
    <n v="4.1381249999999996"/>
    <n v="0"/>
    <n v="1"/>
    <n v="1"/>
    <n v="4.1381249999999996"/>
    <n v="357.96389065888297"/>
    <n v="2.8966874999999996"/>
    <n v="1.4483437499999998"/>
    <n v="518.45476376147644"/>
  </r>
  <r>
    <x v="2"/>
    <s v="RM"/>
    <x v="8"/>
    <n v="4.1381249999999996"/>
    <n v="0"/>
    <n v="1"/>
    <n v="1"/>
    <n v="4.1381249999999996"/>
    <n v="357.96389065888297"/>
    <n v="2.8966874999999996"/>
    <n v="1.4483437499999998"/>
    <n v="518.45476376147644"/>
  </r>
  <r>
    <x v="2"/>
    <s v="RM"/>
    <x v="9"/>
    <n v="4.4866666669999997"/>
    <n v="0"/>
    <n v="1"/>
    <n v="1"/>
    <n v="4.4866666669999997"/>
    <n v="330.82621971802075"/>
    <n v="3.1406666668999996"/>
    <n v="1.5703333334499998"/>
    <n v="519.50744040246161"/>
  </r>
  <r>
    <x v="2"/>
    <s v="NE"/>
    <x v="10"/>
    <n v="3.1469999999999998"/>
    <n v="0"/>
    <n v="1"/>
    <n v="0"/>
    <n v="0"/>
    <n v="348.48926315824355"/>
    <n v="2.2028999999999996"/>
    <n v="1.1014499999999998"/>
    <n v="383.84349890564727"/>
  </r>
  <r>
    <x v="2"/>
    <s v="NE"/>
    <x v="11"/>
    <n v="3.7450000000000001"/>
    <n v="0"/>
    <n v="1"/>
    <n v="0"/>
    <n v="0"/>
    <n v="327.9391265113365"/>
    <n v="2.6215000000000002"/>
    <n v="1.3107500000000001"/>
    <n v="429.84621007473436"/>
  </r>
  <r>
    <x v="2"/>
    <s v="NE"/>
    <x v="12"/>
    <n v="3.1469999999999998"/>
    <n v="0"/>
    <n v="1"/>
    <n v="0"/>
    <n v="0"/>
    <n v="348.48926315824355"/>
    <n v="2.2028999999999996"/>
    <n v="1.1014499999999998"/>
    <n v="383.84349890564727"/>
  </r>
  <r>
    <x v="2"/>
    <s v="NE"/>
    <x v="13"/>
    <n v="3.78"/>
    <n v="0"/>
    <n v="1"/>
    <n v="0"/>
    <n v="0"/>
    <n v="326.73635931628343"/>
    <n v="2.6459999999999999"/>
    <n v="1.323"/>
    <n v="432.27220337544298"/>
  </r>
  <r>
    <x v="2"/>
    <s v="NE"/>
    <x v="14"/>
    <n v="4.1790000000000003"/>
    <n v="0"/>
    <n v="1"/>
    <n v="0"/>
    <n v="0"/>
    <n v="313.02481329267823"/>
    <n v="2.9253"/>
    <n v="1.46265"/>
    <n v="457.84574316253583"/>
  </r>
  <r>
    <x v="2"/>
    <s v="NE"/>
    <x v="15"/>
    <n v="4.6224999999999996"/>
    <n v="0"/>
    <n v="1"/>
    <n v="0"/>
    <n v="0"/>
    <n v="297.78403469250554"/>
    <n v="3.2357499999999995"/>
    <n v="1.6178749999999997"/>
    <n v="481.77734512813731"/>
  </r>
  <r>
    <x v="2"/>
    <s v="NE"/>
    <x v="16"/>
    <n v="4.0162500000000003"/>
    <n v="0"/>
    <n v="1"/>
    <n v="0"/>
    <n v="0"/>
    <n v="318.61768074967506"/>
    <n v="2.811375"/>
    <n v="1.4056875"/>
    <n v="447.87689110880888"/>
  </r>
  <r>
    <x v="2"/>
    <s v="NE"/>
    <x v="17"/>
    <n v="3.1419999999999999"/>
    <n v="0"/>
    <n v="1"/>
    <n v="0"/>
    <n v="0"/>
    <n v="348.66108704325109"/>
    <n v="2.1993999999999998"/>
    <n v="1.0996999999999999"/>
    <n v="383.42259742146319"/>
  </r>
  <r>
    <x v="2"/>
    <s v="NE"/>
    <x v="18"/>
    <n v="3.7450000000000001"/>
    <n v="0"/>
    <n v="1"/>
    <n v="0"/>
    <n v="0"/>
    <n v="327.9391265113365"/>
    <n v="2.6215000000000002"/>
    <n v="1.3107500000000001"/>
    <n v="429.84621007473436"/>
  </r>
  <r>
    <x v="2"/>
    <s v="NE"/>
    <x v="19"/>
    <n v="3.5185714290000001"/>
    <n v="0"/>
    <n v="1"/>
    <n v="0"/>
    <n v="0"/>
    <n v="335.72029386052361"/>
    <n v="2.4630000003000001"/>
    <n v="1.2315000001500001"/>
    <n v="413.43954193959291"/>
  </r>
  <r>
    <x v="3"/>
    <s v="RM"/>
    <x v="0"/>
    <n v="3.556923077"/>
    <n v="0"/>
    <n v="1"/>
    <n v="1"/>
    <n v="3.556923077"/>
    <n v="403.21663381676285"/>
    <n v="2.4898461539000003"/>
    <n v="1.2449230769500002"/>
    <n v="501.97369244858589"/>
  </r>
  <r>
    <x v="3"/>
    <s v="RM"/>
    <x v="1"/>
    <n v="3.8450000000000002"/>
    <n v="0"/>
    <n v="1"/>
    <n v="1"/>
    <n v="3.8450000000000002"/>
    <n v="380.7867854450613"/>
    <n v="2.6915000000000004"/>
    <n v="1.3457500000000002"/>
    <n v="512.44381651269134"/>
  </r>
  <r>
    <x v="3"/>
    <s v="RM"/>
    <x v="2"/>
    <n v="4.6806666669999997"/>
    <n v="0"/>
    <n v="1"/>
    <n v="1"/>
    <n v="4.6806666669999997"/>
    <n v="315.72125907488692"/>
    <n v="3.2764666668999998"/>
    <n v="1.6382333334499999"/>
    <n v="517.22509069528303"/>
  </r>
  <r>
    <x v="3"/>
    <s v="RM"/>
    <x v="3"/>
    <n v="4.5443749999999996"/>
    <n v="0"/>
    <n v="1"/>
    <n v="1"/>
    <n v="4.5443749999999996"/>
    <n v="326.33301302345444"/>
    <n v="3.1810624999999995"/>
    <n v="1.5905312499999997"/>
    <n v="519.04285512046124"/>
  </r>
  <r>
    <x v="3"/>
    <s v="RM"/>
    <x v="4"/>
    <n v="4.314666667"/>
    <n v="0"/>
    <n v="1"/>
    <n v="1"/>
    <n v="4.314666667"/>
    <n v="344.21824667997441"/>
    <n v="3.0202666669"/>
    <n v="1.51013333345"/>
    <n v="519.81544829314419"/>
  </r>
  <r>
    <x v="3"/>
    <s v="RM"/>
    <x v="5"/>
    <n v="3.8136363640000002"/>
    <n v="0"/>
    <n v="1"/>
    <n v="1"/>
    <n v="3.8136363640000002"/>
    <n v="383.22877764818281"/>
    <n v="2.6695454548000002"/>
    <n v="1.3347727274000001"/>
    <n v="511.52332075963318"/>
  </r>
  <r>
    <x v="3"/>
    <s v="RM"/>
    <x v="6"/>
    <n v="4.1479999999999997"/>
    <n v="0"/>
    <n v="1"/>
    <n v="1"/>
    <n v="4.1479999999999997"/>
    <n v="357.19501701789864"/>
    <n v="2.9036"/>
    <n v="1.4518"/>
    <n v="518.57572570658522"/>
  </r>
  <r>
    <x v="3"/>
    <s v="RM"/>
    <x v="7"/>
    <n v="4.1381249999999996"/>
    <n v="0"/>
    <n v="1"/>
    <n v="1"/>
    <n v="4.1381249999999996"/>
    <n v="357.96389065888297"/>
    <n v="2.8966874999999996"/>
    <n v="1.4483437499999998"/>
    <n v="518.45476376147644"/>
  </r>
  <r>
    <x v="3"/>
    <s v="RM"/>
    <x v="8"/>
    <n v="4.1381249999999996"/>
    <n v="0"/>
    <n v="1"/>
    <n v="1"/>
    <n v="4.1381249999999996"/>
    <n v="357.96389065888297"/>
    <n v="2.8966874999999996"/>
    <n v="1.4483437499999998"/>
    <n v="518.45476376147644"/>
  </r>
  <r>
    <x v="3"/>
    <s v="RM"/>
    <x v="9"/>
    <n v="4.4866666669999997"/>
    <n v="0"/>
    <n v="1"/>
    <n v="1"/>
    <n v="4.4866666669999997"/>
    <n v="330.82621971802075"/>
    <n v="3.1406666668999996"/>
    <n v="1.5703333334499998"/>
    <n v="519.50744040246161"/>
  </r>
  <r>
    <x v="3"/>
    <s v="NE"/>
    <x v="10"/>
    <n v="3.1469999999999998"/>
    <n v="0"/>
    <n v="1"/>
    <n v="0"/>
    <n v="0"/>
    <n v="348.48926315824355"/>
    <n v="2.2028999999999996"/>
    <n v="1.1014499999999998"/>
    <n v="383.84349890564727"/>
  </r>
  <r>
    <x v="3"/>
    <s v="NE"/>
    <x v="11"/>
    <n v="3.7450000000000001"/>
    <n v="0"/>
    <n v="1"/>
    <n v="0"/>
    <n v="0"/>
    <n v="327.9391265113365"/>
    <n v="2.6215000000000002"/>
    <n v="1.3107500000000001"/>
    <n v="429.84621007473436"/>
  </r>
  <r>
    <x v="3"/>
    <s v="NE"/>
    <x v="12"/>
    <n v="3.1469999999999998"/>
    <n v="0"/>
    <n v="1"/>
    <n v="0"/>
    <n v="0"/>
    <n v="348.48926315824355"/>
    <n v="2.2028999999999996"/>
    <n v="1.1014499999999998"/>
    <n v="383.84349890564727"/>
  </r>
  <r>
    <x v="3"/>
    <s v="NE"/>
    <x v="13"/>
    <n v="3.78"/>
    <n v="0"/>
    <n v="1"/>
    <n v="0"/>
    <n v="0"/>
    <n v="326.73635931628343"/>
    <n v="2.6459999999999999"/>
    <n v="1.323"/>
    <n v="432.27220337544298"/>
  </r>
  <r>
    <x v="3"/>
    <s v="NE"/>
    <x v="14"/>
    <n v="4.1790000000000003"/>
    <n v="0"/>
    <n v="1"/>
    <n v="0"/>
    <n v="0"/>
    <n v="313.02481329267823"/>
    <n v="2.9253"/>
    <n v="1.46265"/>
    <n v="457.84574316253583"/>
  </r>
  <r>
    <x v="3"/>
    <s v="NE"/>
    <x v="15"/>
    <n v="4.6224999999999996"/>
    <n v="0"/>
    <n v="1"/>
    <n v="0"/>
    <n v="0"/>
    <n v="297.78403469250554"/>
    <n v="3.2357499999999995"/>
    <n v="1.6178749999999997"/>
    <n v="481.77734512813731"/>
  </r>
  <r>
    <x v="3"/>
    <s v="NE"/>
    <x v="16"/>
    <n v="4.0162500000000003"/>
    <n v="0"/>
    <n v="1"/>
    <n v="0"/>
    <n v="0"/>
    <n v="318.61768074967506"/>
    <n v="2.811375"/>
    <n v="1.4056875"/>
    <n v="447.87689110880888"/>
  </r>
  <r>
    <x v="3"/>
    <s v="NE"/>
    <x v="17"/>
    <n v="3.1419999999999999"/>
    <n v="0"/>
    <n v="1"/>
    <n v="0"/>
    <n v="0"/>
    <n v="348.66108704325109"/>
    <n v="2.1993999999999998"/>
    <n v="1.0996999999999999"/>
    <n v="383.42259742146319"/>
  </r>
  <r>
    <x v="3"/>
    <s v="NE"/>
    <x v="18"/>
    <n v="3.7450000000000001"/>
    <n v="0"/>
    <n v="1"/>
    <n v="0"/>
    <n v="0"/>
    <n v="327.9391265113365"/>
    <n v="2.6215000000000002"/>
    <n v="1.3107500000000001"/>
    <n v="429.84621007473436"/>
  </r>
  <r>
    <x v="3"/>
    <s v="NE"/>
    <x v="19"/>
    <n v="3.5185714290000001"/>
    <n v="0"/>
    <n v="1"/>
    <n v="0"/>
    <n v="0"/>
    <n v="335.72029386052361"/>
    <n v="2.4630000003000001"/>
    <n v="1.2315000001500001"/>
    <n v="413.4395419395929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x v="0"/>
    <s v="RM"/>
    <x v="0"/>
    <n v="3.556923077"/>
    <n v="1"/>
    <n v="1"/>
    <n v="3.556923077"/>
    <n v="447.91197246998331"/>
    <n v="2.4898461539000003"/>
    <n v="1.2449230769500002"/>
    <n v="557.61595097007535"/>
  </r>
  <r>
    <x v="0"/>
    <s v="RM"/>
    <x v="1"/>
    <n v="3.8450000000000002"/>
    <n v="1"/>
    <n v="1"/>
    <n v="3.8450000000000002"/>
    <n v="425.4821240982817"/>
    <n v="2.6915000000000004"/>
    <n v="1.3457500000000002"/>
    <n v="572.59256850526265"/>
  </r>
  <r>
    <x v="0"/>
    <s v="RM"/>
    <x v="2"/>
    <n v="4.6806666669999997"/>
    <n v="1"/>
    <n v="1"/>
    <n v="4.6806666669999997"/>
    <n v="360.41659772810732"/>
    <n v="3.2764666668999998"/>
    <n v="1.6382333334499999"/>
    <n v="590.44648432682493"/>
  </r>
  <r>
    <x v="0"/>
    <s v="RM"/>
    <x v="3"/>
    <n v="4.5443749999999996"/>
    <n v="1"/>
    <n v="1"/>
    <n v="4.5443749999999996"/>
    <n v="371.0283516766749"/>
    <n v="3.1810624999999995"/>
    <n v="1.5905312499999997"/>
    <n v="590.13218797774118"/>
  </r>
  <r>
    <x v="0"/>
    <s v="RM"/>
    <x v="4"/>
    <n v="4.314666667"/>
    <n v="1"/>
    <n v="1"/>
    <n v="4.314666667"/>
    <n v="388.91358533319487"/>
    <n v="3.0202666669"/>
    <n v="1.51013333345"/>
    <n v="587.31136904320863"/>
  </r>
  <r>
    <x v="0"/>
    <s v="RM"/>
    <x v="5"/>
    <n v="3.8136363640000002"/>
    <n v="1"/>
    <n v="1"/>
    <n v="3.8136363640000002"/>
    <n v="427.92411630140327"/>
    <n v="2.6695454548000002"/>
    <n v="1.3347727274000001"/>
    <n v="571.1814398358589"/>
  </r>
  <r>
    <x v="0"/>
    <s v="RM"/>
    <x v="6"/>
    <n v="4.1479999999999997"/>
    <n v="1"/>
    <n v="1"/>
    <n v="4.1479999999999997"/>
    <n v="401.8903556711191"/>
    <n v="2.9036"/>
    <n v="1.4518"/>
    <n v="583.46441836333065"/>
  </r>
  <r>
    <x v="0"/>
    <s v="RM"/>
    <x v="7"/>
    <n v="4.1381249999999996"/>
    <n v="1"/>
    <n v="1"/>
    <n v="4.1381249999999996"/>
    <n v="402.65922931210338"/>
    <n v="2.8966874999999996"/>
    <n v="1.4483437499999998"/>
    <n v="583.18897815400169"/>
  </r>
  <r>
    <x v="0"/>
    <s v="RM"/>
    <x v="8"/>
    <n v="4.1381249999999996"/>
    <n v="1"/>
    <n v="1"/>
    <n v="4.1381249999999996"/>
    <n v="402.65922931210338"/>
    <n v="2.8966874999999996"/>
    <n v="1.4483437499999998"/>
    <n v="583.18897815400169"/>
  </r>
  <r>
    <x v="0"/>
    <s v="RM"/>
    <x v="9"/>
    <n v="4.4866666669999997"/>
    <n v="1"/>
    <n v="1"/>
    <n v="4.4866666669999997"/>
    <n v="375.52155837124121"/>
    <n v="3.1406666668999996"/>
    <n v="1.5703333334499998"/>
    <n v="589.69402053944987"/>
  </r>
  <r>
    <x v="0"/>
    <s v="NE"/>
    <x v="10"/>
    <n v="3.1469999999999998"/>
    <n v="1"/>
    <n v="0"/>
    <n v="0"/>
    <n v="393.18460181146395"/>
    <n v="2.2028999999999996"/>
    <n v="1.1014499999999998"/>
    <n v="433.07317966523692"/>
  </r>
  <r>
    <x v="0"/>
    <s v="NE"/>
    <x v="11"/>
    <n v="3.7450000000000001"/>
    <n v="1"/>
    <n v="0"/>
    <n v="0"/>
    <n v="372.6344651645569"/>
    <n v="2.6215000000000002"/>
    <n v="1.3107500000000001"/>
    <n v="488.43062521444301"/>
  </r>
  <r>
    <x v="0"/>
    <s v="NE"/>
    <x v="12"/>
    <n v="3.1469999999999998"/>
    <n v="1"/>
    <n v="0"/>
    <n v="0"/>
    <n v="393.18460181146395"/>
    <n v="2.2028999999999996"/>
    <n v="1.1014499999999998"/>
    <n v="433.07317966523692"/>
  </r>
  <r>
    <x v="0"/>
    <s v="NE"/>
    <x v="13"/>
    <n v="3.78"/>
    <n v="1"/>
    <n v="0"/>
    <n v="0"/>
    <n v="371.43169796950383"/>
    <n v="2.6459999999999999"/>
    <n v="1.323"/>
    <n v="491.40413641365353"/>
  </r>
  <r>
    <x v="0"/>
    <s v="NE"/>
    <x v="14"/>
    <n v="4.1790000000000003"/>
    <n v="1"/>
    <n v="0"/>
    <n v="0"/>
    <n v="357.72015194589864"/>
    <n v="2.9253"/>
    <n v="1.46265"/>
    <n v="523.21938024366864"/>
  </r>
  <r>
    <x v="0"/>
    <s v="NE"/>
    <x v="15"/>
    <n v="4.6224999999999996"/>
    <n v="1"/>
    <n v="0"/>
    <n v="0"/>
    <n v="342.479373345726"/>
    <n v="3.2357499999999995"/>
    <n v="1.6178749999999997"/>
    <n v="554.0888161517164"/>
  </r>
  <r>
    <x v="0"/>
    <s v="NE"/>
    <x v="16"/>
    <n v="4.0162500000000003"/>
    <n v="1"/>
    <n v="0"/>
    <n v="0"/>
    <n v="363.31301940289552"/>
    <n v="2.811375"/>
    <n v="1.4056875"/>
    <n v="510.70456996190768"/>
  </r>
  <r>
    <x v="0"/>
    <s v="NE"/>
    <x v="17"/>
    <n v="3.1419999999999999"/>
    <n v="1"/>
    <n v="0"/>
    <n v="0"/>
    <n v="393.35642569647155"/>
    <n v="2.1993999999999998"/>
    <n v="1.0996999999999999"/>
    <n v="432.57406133840971"/>
  </r>
  <r>
    <x v="0"/>
    <s v="NE"/>
    <x v="18"/>
    <n v="3.7450000000000001"/>
    <n v="1"/>
    <n v="0"/>
    <n v="0"/>
    <n v="372.6344651645569"/>
    <n v="2.6215000000000002"/>
    <n v="1.3107500000000001"/>
    <n v="488.43062521444301"/>
  </r>
  <r>
    <x v="0"/>
    <s v="NE"/>
    <x v="19"/>
    <n v="3.5185714290000001"/>
    <n v="1"/>
    <n v="0"/>
    <n v="0"/>
    <n v="380.41563251374401"/>
    <n v="2.4630000003000001"/>
    <n v="1.2315000001500001"/>
    <n v="468.48185149773809"/>
  </r>
  <r>
    <x v="1"/>
    <s v="RM"/>
    <x v="0"/>
    <n v="3.556923077"/>
    <n v="0"/>
    <n v="1"/>
    <n v="3.556923077"/>
    <n v="323.32574228519707"/>
    <n v="2.4898461539000003"/>
    <n v="1.2449230769500002"/>
    <n v="402.51567794283028"/>
  </r>
  <r>
    <x v="1"/>
    <s v="RM"/>
    <x v="1"/>
    <n v="3.8450000000000002"/>
    <n v="0"/>
    <n v="1"/>
    <n v="3.8450000000000002"/>
    <n v="300.89589391349557"/>
    <n v="2.6915000000000004"/>
    <n v="1.3457500000000002"/>
    <n v="404.93064923408673"/>
  </r>
  <r>
    <x v="1"/>
    <s v="RM"/>
    <x v="2"/>
    <n v="4.6806666669999997"/>
    <n v="0"/>
    <n v="1"/>
    <n v="4.6806666669999997"/>
    <n v="235.83036754332113"/>
    <n v="3.2764666668999998"/>
    <n v="1.6382333334499999"/>
    <n v="386.34516914923364"/>
  </r>
  <r>
    <x v="1"/>
    <s v="RM"/>
    <x v="3"/>
    <n v="4.5443749999999996"/>
    <n v="0"/>
    <n v="1"/>
    <n v="4.5443749999999996"/>
    <n v="246.44212149188871"/>
    <n v="3.1810624999999995"/>
    <n v="1.5905312499999997"/>
    <n v="391.97389554914554"/>
  </r>
  <r>
    <x v="1"/>
    <s v="RM"/>
    <x v="4"/>
    <n v="4.314666667"/>
    <n v="0"/>
    <n v="1"/>
    <n v="4.314666667"/>
    <n v="264.32735514840869"/>
    <n v="3.0202666669"/>
    <n v="1.51013333345"/>
    <n v="399.16954995228843"/>
  </r>
  <r>
    <x v="1"/>
    <s v="RM"/>
    <x v="5"/>
    <n v="3.8136363640000002"/>
    <n v="0"/>
    <n v="1"/>
    <n v="3.8136363640000002"/>
    <n v="303.33788611661703"/>
    <n v="2.6695454548000002"/>
    <n v="1.3347727274000001"/>
    <n v="404.88713757562755"/>
  </r>
  <r>
    <x v="1"/>
    <s v="RM"/>
    <x v="6"/>
    <n v="4.1479999999999997"/>
    <n v="0"/>
    <n v="1"/>
    <n v="4.1479999999999997"/>
    <n v="277.30412548633291"/>
    <n v="2.9036"/>
    <n v="1.4518"/>
    <n v="402.59012938105809"/>
  </r>
  <r>
    <x v="1"/>
    <s v="RM"/>
    <x v="7"/>
    <n v="4.1381249999999996"/>
    <n v="0"/>
    <n v="1"/>
    <n v="4.1381249999999996"/>
    <n v="278.07299912731719"/>
    <n v="2.8966874999999996"/>
    <n v="1.4483437499999998"/>
    <n v="402.74529032980524"/>
  </r>
  <r>
    <x v="1"/>
    <s v="RM"/>
    <x v="8"/>
    <n v="4.1381249999999996"/>
    <n v="0"/>
    <n v="1"/>
    <n v="4.1381249999999996"/>
    <n v="278.07299912731719"/>
    <n v="2.8966874999999996"/>
    <n v="1.4483437499999998"/>
    <n v="402.74529032980524"/>
  </r>
  <r>
    <x v="1"/>
    <s v="RM"/>
    <x v="9"/>
    <n v="4.4866666669999997"/>
    <n v="0"/>
    <n v="1"/>
    <n v="4.4866666669999997"/>
    <n v="250.935328186455"/>
    <n v="3.1406666668999996"/>
    <n v="1.5703333334499998"/>
    <n v="394.05211039140556"/>
  </r>
  <r>
    <x v="1"/>
    <s v="NE"/>
    <x v="10"/>
    <n v="3.1469999999999998"/>
    <n v="0"/>
    <n v="0"/>
    <n v="0"/>
    <n v="268.59837162667776"/>
    <n v="2.2028999999999996"/>
    <n v="1.1014499999999998"/>
    <n v="295.84767642820418"/>
  </r>
  <r>
    <x v="1"/>
    <s v="NE"/>
    <x v="11"/>
    <n v="3.7450000000000001"/>
    <n v="0"/>
    <n v="0"/>
    <n v="0"/>
    <n v="248.04823497977074"/>
    <n v="2.6215000000000002"/>
    <n v="1.3107500000000001"/>
    <n v="325.12922399973451"/>
  </r>
  <r>
    <x v="1"/>
    <s v="NE"/>
    <x v="12"/>
    <n v="3.1469999999999998"/>
    <n v="0"/>
    <n v="0"/>
    <n v="0"/>
    <n v="268.59837162667776"/>
    <n v="2.2028999999999996"/>
    <n v="1.1014499999999998"/>
    <n v="295.84767642820418"/>
  </r>
  <r>
    <x v="1"/>
    <s v="NE"/>
    <x v="13"/>
    <n v="3.78"/>
    <n v="0"/>
    <n v="0"/>
    <n v="0"/>
    <n v="246.84546778471767"/>
    <n v="2.6459999999999999"/>
    <n v="1.323"/>
    <n v="326.57655387918146"/>
  </r>
  <r>
    <x v="1"/>
    <s v="NE"/>
    <x v="14"/>
    <n v="4.1790000000000003"/>
    <n v="0"/>
    <n v="0"/>
    <n v="0"/>
    <n v="233.13392176111245"/>
    <n v="2.9253"/>
    <n v="1.46265"/>
    <n v="340.99333066389113"/>
  </r>
  <r>
    <x v="1"/>
    <s v="NE"/>
    <x v="15"/>
    <n v="4.6224999999999996"/>
    <n v="0"/>
    <n v="0"/>
    <n v="0"/>
    <n v="217.89314316093979"/>
    <n v="3.2357499999999995"/>
    <n v="1.6178749999999997"/>
    <n v="352.52386899150542"/>
  </r>
  <r>
    <x v="1"/>
    <s v="NE"/>
    <x v="16"/>
    <n v="4.0162500000000003"/>
    <n v="0"/>
    <n v="0"/>
    <n v="0"/>
    <n v="238.7267892181093"/>
    <n v="2.811375"/>
    <n v="1.4056875"/>
    <n v="335.57526351903101"/>
  </r>
  <r>
    <x v="1"/>
    <s v="NE"/>
    <x v="17"/>
    <n v="3.1419999999999999"/>
    <n v="0"/>
    <n v="0"/>
    <n v="0"/>
    <n v="268.77019551168536"/>
    <n v="2.1993999999999998"/>
    <n v="1.0996999999999999"/>
    <n v="295.56658400420037"/>
  </r>
  <r>
    <x v="1"/>
    <s v="NE"/>
    <x v="18"/>
    <n v="3.7450000000000001"/>
    <n v="0"/>
    <n v="0"/>
    <n v="0"/>
    <n v="248.04823497977074"/>
    <n v="2.6215000000000002"/>
    <n v="1.3107500000000001"/>
    <n v="325.12922399973451"/>
  </r>
  <r>
    <x v="1"/>
    <s v="NE"/>
    <x v="19"/>
    <n v="3.5185714290000001"/>
    <n v="0"/>
    <n v="0"/>
    <n v="0"/>
    <n v="255.82940232895783"/>
    <n v="2.4630000003000001"/>
    <n v="1.2315000001500001"/>
    <n v="315.05390900648598"/>
  </r>
  <r>
    <x v="2"/>
    <s v="RM"/>
    <x v="0"/>
    <n v="3.556923077"/>
    <n v="0"/>
    <n v="1"/>
    <n v="3.556923077"/>
    <n v="323.32574228519707"/>
    <n v="2.4898461539000003"/>
    <n v="1.2449230769500002"/>
    <n v="402.51567794283028"/>
  </r>
  <r>
    <x v="2"/>
    <s v="RM"/>
    <x v="1"/>
    <n v="3.8450000000000002"/>
    <n v="0"/>
    <n v="1"/>
    <n v="3.8450000000000002"/>
    <n v="300.89589391349557"/>
    <n v="2.6915000000000004"/>
    <n v="1.3457500000000002"/>
    <n v="404.93064923408673"/>
  </r>
  <r>
    <x v="2"/>
    <s v="RM"/>
    <x v="2"/>
    <n v="4.6806666669999997"/>
    <n v="0"/>
    <n v="1"/>
    <n v="4.6806666669999997"/>
    <n v="235.83036754332113"/>
    <n v="3.2764666668999998"/>
    <n v="1.6382333334499999"/>
    <n v="386.34516914923364"/>
  </r>
  <r>
    <x v="2"/>
    <s v="RM"/>
    <x v="3"/>
    <n v="4.5443749999999996"/>
    <n v="0"/>
    <n v="1"/>
    <n v="4.5443749999999996"/>
    <n v="246.44212149188871"/>
    <n v="3.1810624999999995"/>
    <n v="1.5905312499999997"/>
    <n v="391.97389554914554"/>
  </r>
  <r>
    <x v="2"/>
    <s v="RM"/>
    <x v="4"/>
    <n v="4.314666667"/>
    <n v="0"/>
    <n v="1"/>
    <n v="4.314666667"/>
    <n v="264.32735514840869"/>
    <n v="3.0202666669"/>
    <n v="1.51013333345"/>
    <n v="399.16954995228843"/>
  </r>
  <r>
    <x v="2"/>
    <s v="RM"/>
    <x v="5"/>
    <n v="3.8136363640000002"/>
    <n v="0"/>
    <n v="1"/>
    <n v="3.8136363640000002"/>
    <n v="303.33788611661703"/>
    <n v="2.6695454548000002"/>
    <n v="1.3347727274000001"/>
    <n v="404.88713757562755"/>
  </r>
  <r>
    <x v="2"/>
    <s v="RM"/>
    <x v="6"/>
    <n v="4.1479999999999997"/>
    <n v="0"/>
    <n v="1"/>
    <n v="4.1479999999999997"/>
    <n v="277.30412548633291"/>
    <n v="2.9036"/>
    <n v="1.4518"/>
    <n v="402.59012938105809"/>
  </r>
  <r>
    <x v="2"/>
    <s v="RM"/>
    <x v="7"/>
    <n v="4.1381249999999996"/>
    <n v="0"/>
    <n v="1"/>
    <n v="4.1381249999999996"/>
    <n v="278.07299912731719"/>
    <n v="2.8966874999999996"/>
    <n v="1.4483437499999998"/>
    <n v="402.74529032980524"/>
  </r>
  <r>
    <x v="2"/>
    <s v="RM"/>
    <x v="8"/>
    <n v="4.1381249999999996"/>
    <n v="0"/>
    <n v="1"/>
    <n v="4.1381249999999996"/>
    <n v="278.07299912731719"/>
    <n v="2.8966874999999996"/>
    <n v="1.4483437499999998"/>
    <n v="402.74529032980524"/>
  </r>
  <r>
    <x v="2"/>
    <s v="RM"/>
    <x v="9"/>
    <n v="4.4866666669999997"/>
    <n v="0"/>
    <n v="1"/>
    <n v="4.4866666669999997"/>
    <n v="250.935328186455"/>
    <n v="3.1406666668999996"/>
    <n v="1.5703333334499998"/>
    <n v="394.05211039140556"/>
  </r>
  <r>
    <x v="2"/>
    <s v="NE"/>
    <x v="10"/>
    <n v="3.1469999999999998"/>
    <n v="0"/>
    <n v="0"/>
    <n v="0"/>
    <n v="268.59837162667776"/>
    <n v="2.2028999999999996"/>
    <n v="1.1014499999999998"/>
    <n v="295.84767642820418"/>
  </r>
  <r>
    <x v="2"/>
    <s v="NE"/>
    <x v="11"/>
    <n v="3.7450000000000001"/>
    <n v="0"/>
    <n v="0"/>
    <n v="0"/>
    <n v="248.04823497977074"/>
    <n v="2.6215000000000002"/>
    <n v="1.3107500000000001"/>
    <n v="325.12922399973451"/>
  </r>
  <r>
    <x v="2"/>
    <s v="NE"/>
    <x v="12"/>
    <n v="3.1469999999999998"/>
    <n v="0"/>
    <n v="0"/>
    <n v="0"/>
    <n v="268.59837162667776"/>
    <n v="2.2028999999999996"/>
    <n v="1.1014499999999998"/>
    <n v="295.84767642820418"/>
  </r>
  <r>
    <x v="2"/>
    <s v="NE"/>
    <x v="13"/>
    <n v="3.78"/>
    <n v="0"/>
    <n v="0"/>
    <n v="0"/>
    <n v="246.84546778471767"/>
    <n v="2.6459999999999999"/>
    <n v="1.323"/>
    <n v="326.57655387918146"/>
  </r>
  <r>
    <x v="2"/>
    <s v="NE"/>
    <x v="14"/>
    <n v="4.1790000000000003"/>
    <n v="0"/>
    <n v="0"/>
    <n v="0"/>
    <n v="233.13392176111245"/>
    <n v="2.9253"/>
    <n v="1.46265"/>
    <n v="340.99333066389113"/>
  </r>
  <r>
    <x v="2"/>
    <s v="NE"/>
    <x v="15"/>
    <n v="4.6224999999999996"/>
    <n v="0"/>
    <n v="0"/>
    <n v="0"/>
    <n v="217.89314316093979"/>
    <n v="3.2357499999999995"/>
    <n v="1.6178749999999997"/>
    <n v="352.52386899150542"/>
  </r>
  <r>
    <x v="2"/>
    <s v="NE"/>
    <x v="16"/>
    <n v="4.0162500000000003"/>
    <n v="0"/>
    <n v="0"/>
    <n v="0"/>
    <n v="238.7267892181093"/>
    <n v="2.811375"/>
    <n v="1.4056875"/>
    <n v="335.57526351903101"/>
  </r>
  <r>
    <x v="2"/>
    <s v="NE"/>
    <x v="17"/>
    <n v="3.1419999999999999"/>
    <n v="0"/>
    <n v="0"/>
    <n v="0"/>
    <n v="268.77019551168536"/>
    <n v="2.1993999999999998"/>
    <n v="1.0996999999999999"/>
    <n v="295.56658400420037"/>
  </r>
  <r>
    <x v="2"/>
    <s v="NE"/>
    <x v="18"/>
    <n v="3.7450000000000001"/>
    <n v="0"/>
    <n v="0"/>
    <n v="0"/>
    <n v="248.04823497977074"/>
    <n v="2.6215000000000002"/>
    <n v="1.3107500000000001"/>
    <n v="325.12922399973451"/>
  </r>
  <r>
    <x v="2"/>
    <s v="NE"/>
    <x v="19"/>
    <n v="3.5185714290000001"/>
    <n v="0"/>
    <n v="0"/>
    <n v="0"/>
    <n v="255.82940232895783"/>
    <n v="2.4630000003000001"/>
    <n v="1.2315000001500001"/>
    <n v="315.05390900648598"/>
  </r>
  <r>
    <x v="3"/>
    <s v="RM"/>
    <x v="0"/>
    <n v="3.556923077"/>
    <n v="0"/>
    <n v="1"/>
    <n v="3.556923077"/>
    <n v="323.32574228519707"/>
    <n v="2.4898461539000003"/>
    <n v="1.2449230769500002"/>
    <n v="402.51567794283028"/>
  </r>
  <r>
    <x v="3"/>
    <s v="RM"/>
    <x v="1"/>
    <n v="3.8450000000000002"/>
    <n v="0"/>
    <n v="1"/>
    <n v="3.8450000000000002"/>
    <n v="300.89589391349557"/>
    <n v="2.6915000000000004"/>
    <n v="1.3457500000000002"/>
    <n v="404.93064923408673"/>
  </r>
  <r>
    <x v="3"/>
    <s v="RM"/>
    <x v="2"/>
    <n v="4.6806666669999997"/>
    <n v="0"/>
    <n v="1"/>
    <n v="4.6806666669999997"/>
    <n v="235.83036754332113"/>
    <n v="3.2764666668999998"/>
    <n v="1.6382333334499999"/>
    <n v="386.34516914923364"/>
  </r>
  <r>
    <x v="3"/>
    <s v="RM"/>
    <x v="3"/>
    <n v="4.5443749999999996"/>
    <n v="0"/>
    <n v="1"/>
    <n v="4.5443749999999996"/>
    <n v="246.44212149188871"/>
    <n v="3.1810624999999995"/>
    <n v="1.5905312499999997"/>
    <n v="391.97389554914554"/>
  </r>
  <r>
    <x v="3"/>
    <s v="RM"/>
    <x v="4"/>
    <n v="4.314666667"/>
    <n v="0"/>
    <n v="1"/>
    <n v="4.314666667"/>
    <n v="264.32735514840869"/>
    <n v="3.0202666669"/>
    <n v="1.51013333345"/>
    <n v="399.16954995228843"/>
  </r>
  <r>
    <x v="3"/>
    <s v="RM"/>
    <x v="5"/>
    <n v="3.8136363640000002"/>
    <n v="0"/>
    <n v="1"/>
    <n v="3.8136363640000002"/>
    <n v="303.33788611661703"/>
    <n v="2.6695454548000002"/>
    <n v="1.3347727274000001"/>
    <n v="404.88713757562755"/>
  </r>
  <r>
    <x v="3"/>
    <s v="RM"/>
    <x v="6"/>
    <n v="4.1479999999999997"/>
    <n v="0"/>
    <n v="1"/>
    <n v="4.1479999999999997"/>
    <n v="277.30412548633291"/>
    <n v="2.9036"/>
    <n v="1.4518"/>
    <n v="402.59012938105809"/>
  </r>
  <r>
    <x v="3"/>
    <s v="RM"/>
    <x v="7"/>
    <n v="4.1381249999999996"/>
    <n v="0"/>
    <n v="1"/>
    <n v="4.1381249999999996"/>
    <n v="278.07299912731719"/>
    <n v="2.8966874999999996"/>
    <n v="1.4483437499999998"/>
    <n v="402.74529032980524"/>
  </r>
  <r>
    <x v="3"/>
    <s v="RM"/>
    <x v="8"/>
    <n v="4.1381249999999996"/>
    <n v="0"/>
    <n v="1"/>
    <n v="4.1381249999999996"/>
    <n v="278.07299912731719"/>
    <n v="2.8966874999999996"/>
    <n v="1.4483437499999998"/>
    <n v="402.74529032980524"/>
  </r>
  <r>
    <x v="3"/>
    <s v="RM"/>
    <x v="9"/>
    <n v="4.4866666669999997"/>
    <n v="0"/>
    <n v="1"/>
    <n v="4.4866666669999997"/>
    <n v="250.935328186455"/>
    <n v="3.1406666668999996"/>
    <n v="1.5703333334499998"/>
    <n v="394.05211039140556"/>
  </r>
  <r>
    <x v="3"/>
    <s v="NE"/>
    <x v="10"/>
    <n v="3.1469999999999998"/>
    <n v="0"/>
    <n v="0"/>
    <n v="0"/>
    <n v="268.59837162667776"/>
    <n v="2.2028999999999996"/>
    <n v="1.1014499999999998"/>
    <n v="295.84767642820418"/>
  </r>
  <r>
    <x v="3"/>
    <s v="NE"/>
    <x v="11"/>
    <n v="3.7450000000000001"/>
    <n v="0"/>
    <n v="0"/>
    <n v="0"/>
    <n v="248.04823497977074"/>
    <n v="2.6215000000000002"/>
    <n v="1.3107500000000001"/>
    <n v="325.12922399973451"/>
  </r>
  <r>
    <x v="3"/>
    <s v="NE"/>
    <x v="12"/>
    <n v="3.1469999999999998"/>
    <n v="0"/>
    <n v="0"/>
    <n v="0"/>
    <n v="268.59837162667776"/>
    <n v="2.2028999999999996"/>
    <n v="1.1014499999999998"/>
    <n v="295.84767642820418"/>
  </r>
  <r>
    <x v="3"/>
    <s v="NE"/>
    <x v="13"/>
    <n v="3.78"/>
    <n v="0"/>
    <n v="0"/>
    <n v="0"/>
    <n v="246.84546778471767"/>
    <n v="2.6459999999999999"/>
    <n v="1.323"/>
    <n v="326.57655387918146"/>
  </r>
  <r>
    <x v="3"/>
    <s v="NE"/>
    <x v="14"/>
    <n v="4.1790000000000003"/>
    <n v="0"/>
    <n v="0"/>
    <n v="0"/>
    <n v="233.13392176111245"/>
    <n v="2.9253"/>
    <n v="1.46265"/>
    <n v="340.99333066389113"/>
  </r>
  <r>
    <x v="3"/>
    <s v="NE"/>
    <x v="15"/>
    <n v="4.6224999999999996"/>
    <n v="0"/>
    <n v="0"/>
    <n v="0"/>
    <n v="217.89314316093979"/>
    <n v="3.2357499999999995"/>
    <n v="1.6178749999999997"/>
    <n v="352.52386899150542"/>
  </r>
  <r>
    <x v="3"/>
    <s v="NE"/>
    <x v="16"/>
    <n v="4.0162500000000003"/>
    <n v="0"/>
    <n v="0"/>
    <n v="0"/>
    <n v="238.7267892181093"/>
    <n v="2.811375"/>
    <n v="1.4056875"/>
    <n v="335.57526351903101"/>
  </r>
  <r>
    <x v="3"/>
    <s v="NE"/>
    <x v="17"/>
    <n v="3.1419999999999999"/>
    <n v="0"/>
    <n v="0"/>
    <n v="0"/>
    <n v="268.77019551168536"/>
    <n v="2.1993999999999998"/>
    <n v="1.0996999999999999"/>
    <n v="295.56658400420037"/>
  </r>
  <r>
    <x v="3"/>
    <s v="NE"/>
    <x v="18"/>
    <n v="3.7450000000000001"/>
    <n v="0"/>
    <n v="0"/>
    <n v="0"/>
    <n v="248.04823497977074"/>
    <n v="2.6215000000000002"/>
    <n v="1.3107500000000001"/>
    <n v="325.12922399973451"/>
  </r>
  <r>
    <x v="3"/>
    <s v="NE"/>
    <x v="19"/>
    <n v="3.5185714290000001"/>
    <n v="0"/>
    <n v="0"/>
    <n v="0"/>
    <n v="255.82940232895783"/>
    <n v="2.4630000003000001"/>
    <n v="1.2315000001500001"/>
    <n v="315.053909006485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A83468-20E9-4399-8E71-9971E8092564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10:O31" firstHeaderRow="1" firstDataRow="1" firstDataCol="1"/>
  <pivotFields count="13">
    <pivotField numFmtId="14" showAll="0"/>
    <pivotField showAll="0"/>
    <pivotField axis="axisRow" showAll="0">
      <items count="21">
        <item x="0"/>
        <item x="1"/>
        <item x="10"/>
        <item x="2"/>
        <item x="11"/>
        <item x="12"/>
        <item x="13"/>
        <item x="3"/>
        <item x="4"/>
        <item x="14"/>
        <item x="5"/>
        <item x="15"/>
        <item x="6"/>
        <item x="7"/>
        <item x="16"/>
        <item x="8"/>
        <item x="9"/>
        <item x="17"/>
        <item x="18"/>
        <item x="1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 defaultSubtotal="0"/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Profi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67F812-CE9D-4EEA-A3DA-4424256C768F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2:O7" firstHeaderRow="1" firstDataRow="1" firstDataCol="1"/>
  <pivotFields count="13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5">
    <i>
      <x v="202"/>
    </i>
    <i>
      <x v="209"/>
    </i>
    <i>
      <x v="216"/>
    </i>
    <i>
      <x v="223"/>
    </i>
    <i t="grand">
      <x/>
    </i>
  </rowItems>
  <colItems count="1">
    <i/>
  </colItems>
  <dataFields count="1">
    <dataField name="Sum of Profi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65EC9F-FCA9-4801-94AD-317E5318EE86}" name="PivotTable4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13:N34" firstHeaderRow="1" firstDataRow="1" firstDataCol="1"/>
  <pivotFields count="12">
    <pivotField numFmtId="14" showAll="0"/>
    <pivotField showAll="0"/>
    <pivotField axis="axisRow" showAll="0">
      <items count="21">
        <item x="0"/>
        <item x="1"/>
        <item x="10"/>
        <item x="2"/>
        <item x="11"/>
        <item x="12"/>
        <item x="13"/>
        <item x="3"/>
        <item x="4"/>
        <item x="14"/>
        <item x="5"/>
        <item x="15"/>
        <item x="6"/>
        <item x="7"/>
        <item x="16"/>
        <item x="8"/>
        <item x="9"/>
        <item x="17"/>
        <item x="18"/>
        <item x="1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 defaultSubtotal="0"/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Profit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3C321C-C05C-404F-ABBF-92A0E0C735C3}" name="PivotTable3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5:N10" firstHeaderRow="1" firstDataRow="1" firstDataCol="1"/>
  <pivotFields count="12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5">
    <i>
      <x v="202"/>
    </i>
    <i>
      <x v="209"/>
    </i>
    <i>
      <x v="216"/>
    </i>
    <i>
      <x v="223"/>
    </i>
    <i t="grand">
      <x/>
    </i>
  </rowItems>
  <colItems count="1">
    <i/>
  </colItems>
  <dataFields count="1">
    <dataField name="Sum of Profit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D11"/>
  <sheetViews>
    <sheetView workbookViewId="0">
      <selection activeCell="C32" sqref="C31:C32"/>
    </sheetView>
  </sheetViews>
  <sheetFormatPr defaultRowHeight="14.75" x14ac:dyDescent="0.75"/>
  <cols>
    <col min="3" max="3" width="60.54296875" customWidth="1"/>
  </cols>
  <sheetData>
    <row r="2" spans="2:4" x14ac:dyDescent="0.75">
      <c r="B2" s="11" t="s">
        <v>29</v>
      </c>
      <c r="C2" s="11"/>
      <c r="D2" s="11"/>
    </row>
    <row r="3" spans="2:4" x14ac:dyDescent="0.75">
      <c r="B3" s="9">
        <v>1</v>
      </c>
      <c r="C3" s="10" t="s">
        <v>30</v>
      </c>
      <c r="D3" s="10"/>
    </row>
    <row r="4" spans="2:4" x14ac:dyDescent="0.75">
      <c r="B4" s="9">
        <v>2</v>
      </c>
      <c r="C4" s="10" t="s">
        <v>31</v>
      </c>
      <c r="D4" s="10"/>
    </row>
    <row r="5" spans="2:4" ht="14.4" customHeight="1" x14ac:dyDescent="0.75">
      <c r="B5" s="9">
        <v>3</v>
      </c>
      <c r="C5" s="10" t="s">
        <v>32</v>
      </c>
      <c r="D5" s="10"/>
    </row>
    <row r="6" spans="2:4" x14ac:dyDescent="0.75">
      <c r="B6" s="9">
        <v>4</v>
      </c>
      <c r="C6" s="10" t="s">
        <v>33</v>
      </c>
      <c r="D6" s="10"/>
    </row>
    <row r="10" spans="2:4" ht="14.4" customHeight="1" x14ac:dyDescent="0.75"/>
    <row r="11" spans="2:4" ht="14.4" customHeight="1" x14ac:dyDescent="0.75"/>
  </sheetData>
  <mergeCells count="5">
    <mergeCell ref="C6:D6"/>
    <mergeCell ref="B2:D2"/>
    <mergeCell ref="C3:D3"/>
    <mergeCell ref="C4:D4"/>
    <mergeCell ref="C5:D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AB242-54E1-4370-A3D5-23583626171A}">
  <dimension ref="A1:O84"/>
  <sheetViews>
    <sheetView workbookViewId="0">
      <selection activeCell="L9" sqref="L9"/>
    </sheetView>
  </sheetViews>
  <sheetFormatPr defaultRowHeight="14.75" x14ac:dyDescent="0.75"/>
  <cols>
    <col min="1" max="1" width="10.5" style="24" bestFit="1" customWidth="1"/>
    <col min="2" max="2" width="11.6796875" style="24" bestFit="1" customWidth="1"/>
    <col min="3" max="3" width="19.1796875" style="24" bestFit="1" customWidth="1"/>
    <col min="4" max="4" width="17.453125" style="24" bestFit="1" customWidth="1"/>
    <col min="5" max="6" width="11.6796875" style="24" bestFit="1" customWidth="1"/>
    <col min="7" max="8" width="12.90625" style="24" bestFit="1" customWidth="1"/>
    <col min="9" max="10" width="11.6796875" style="24" bestFit="1" customWidth="1"/>
    <col min="11" max="11" width="16.40625" style="24" bestFit="1" customWidth="1"/>
    <col min="12" max="12" width="33" style="24" customWidth="1"/>
    <col min="13" max="13" width="19.1796875" style="24" bestFit="1" customWidth="1"/>
    <col min="14" max="14" width="11.6796875" style="24" bestFit="1" customWidth="1"/>
    <col min="15" max="16384" width="8.7265625" style="24"/>
  </cols>
  <sheetData>
    <row r="1" spans="1:15" ht="15.5" thickBot="1" x14ac:dyDescent="0.9">
      <c r="A1" s="34"/>
      <c r="B1" s="37" t="s">
        <v>36</v>
      </c>
      <c r="C1" s="37" t="s">
        <v>4</v>
      </c>
      <c r="D1" s="37" t="s">
        <v>5</v>
      </c>
      <c r="E1" s="37" t="s">
        <v>68</v>
      </c>
      <c r="F1" s="38" t="s">
        <v>71</v>
      </c>
      <c r="H1" s="40" t="s">
        <v>81</v>
      </c>
      <c r="L1" s="42" t="s">
        <v>89</v>
      </c>
      <c r="M1" s="43">
        <f>-'Q4'!I2+'Q5'!H2</f>
        <v>-6942.8776434088941</v>
      </c>
    </row>
    <row r="2" spans="1:15" ht="15.5" thickBot="1" x14ac:dyDescent="0.9">
      <c r="A2" s="39" t="s">
        <v>58</v>
      </c>
      <c r="B2" s="35">
        <v>376.74432485045099</v>
      </c>
      <c r="C2" s="35">
        <v>-34.364777001516757</v>
      </c>
      <c r="D2" s="35">
        <v>124.58623018478619</v>
      </c>
      <c r="E2" s="35">
        <v>223.52566016020768</v>
      </c>
      <c r="F2" s="36">
        <v>-43.495844870307202</v>
      </c>
      <c r="H2" s="41">
        <f>SUM(K5:K84)</f>
        <v>32232.891453502583</v>
      </c>
    </row>
    <row r="4" spans="1:15" x14ac:dyDescent="0.75">
      <c r="A4" s="12" t="s">
        <v>0</v>
      </c>
      <c r="B4" s="12" t="s">
        <v>1</v>
      </c>
      <c r="C4" s="12" t="s">
        <v>2</v>
      </c>
      <c r="D4" s="12" t="s">
        <v>4</v>
      </c>
      <c r="E4" s="12" t="s">
        <v>5</v>
      </c>
      <c r="F4" s="12" t="s">
        <v>68</v>
      </c>
      <c r="G4" s="12" t="s">
        <v>71</v>
      </c>
      <c r="H4" s="12" t="s">
        <v>78</v>
      </c>
      <c r="I4" s="12" t="s">
        <v>79</v>
      </c>
      <c r="J4" s="12" t="s">
        <v>80</v>
      </c>
      <c r="K4" s="12" t="s">
        <v>77</v>
      </c>
    </row>
    <row r="5" spans="1:15" x14ac:dyDescent="0.75">
      <c r="A5" s="28">
        <v>40379</v>
      </c>
      <c r="B5" s="24" t="s">
        <v>7</v>
      </c>
      <c r="C5" s="24" t="s">
        <v>8</v>
      </c>
      <c r="D5" s="24">
        <v>3.556923077</v>
      </c>
      <c r="E5" s="24">
        <v>1</v>
      </c>
      <c r="F5" s="24">
        <v>1</v>
      </c>
      <c r="G5" s="24">
        <v>3.556923077</v>
      </c>
      <c r="H5" s="24">
        <f>$B$2+SUMPRODUCT($C$2:$F$2,D5:G5)</f>
        <v>447.91197246998331</v>
      </c>
      <c r="I5" s="24">
        <f>D5-(D5*0.3)</f>
        <v>2.4898461539000003</v>
      </c>
      <c r="J5" s="24">
        <f>I5-I5*0.5</f>
        <v>1.2449230769500002</v>
      </c>
      <c r="K5" s="24">
        <f>(I5-J5)*H5</f>
        <v>557.61595097007535</v>
      </c>
      <c r="M5" s="29" t="s">
        <v>82</v>
      </c>
      <c r="N5" t="s">
        <v>88</v>
      </c>
      <c r="O5"/>
    </row>
    <row r="6" spans="1:15" x14ac:dyDescent="0.75">
      <c r="A6" s="28">
        <v>40379</v>
      </c>
      <c r="B6" s="24" t="s">
        <v>7</v>
      </c>
      <c r="C6" s="24" t="s">
        <v>9</v>
      </c>
      <c r="D6" s="24">
        <v>3.8450000000000002</v>
      </c>
      <c r="E6" s="24">
        <v>1</v>
      </c>
      <c r="F6" s="24">
        <v>1</v>
      </c>
      <c r="G6" s="24">
        <v>3.8450000000000002</v>
      </c>
      <c r="H6" s="24">
        <f>$B$2+SUMPRODUCT($C$2:$F$2,D6:G6)</f>
        <v>425.4821240982817</v>
      </c>
      <c r="I6" s="24">
        <f t="shared" ref="I6:I69" si="0">D6-(D6*0.3)</f>
        <v>2.6915000000000004</v>
      </c>
      <c r="J6" s="24">
        <f>I6-I6*0.5</f>
        <v>1.3457500000000002</v>
      </c>
      <c r="K6" s="24">
        <f>(I6-J6)*H6</f>
        <v>572.59256850526265</v>
      </c>
      <c r="M6" s="30" t="s">
        <v>84</v>
      </c>
      <c r="N6" s="32">
        <v>10632.29682123621</v>
      </c>
      <c r="O6"/>
    </row>
    <row r="7" spans="1:15" x14ac:dyDescent="0.75">
      <c r="A7" s="28">
        <v>40379</v>
      </c>
      <c r="B7" s="24" t="s">
        <v>7</v>
      </c>
      <c r="C7" s="24" t="s">
        <v>10</v>
      </c>
      <c r="D7" s="24">
        <v>4.6806666669999997</v>
      </c>
      <c r="E7" s="24">
        <v>1</v>
      </c>
      <c r="F7" s="24">
        <v>1</v>
      </c>
      <c r="G7" s="24">
        <v>4.6806666669999997</v>
      </c>
      <c r="H7" s="24">
        <f>$B$2+SUMPRODUCT($C$2:$F$2,D7:G7)</f>
        <v>360.41659772810732</v>
      </c>
      <c r="I7" s="24">
        <f t="shared" si="0"/>
        <v>3.2764666668999998</v>
      </c>
      <c r="J7" s="24">
        <f>I7-I7*0.5</f>
        <v>1.6382333334499999</v>
      </c>
      <c r="K7" s="24">
        <f>(I7-J7)*H7</f>
        <v>590.44648432682493</v>
      </c>
      <c r="M7" s="30" t="s">
        <v>85</v>
      </c>
      <c r="N7" s="32">
        <v>7200.1982107554586</v>
      </c>
      <c r="O7"/>
    </row>
    <row r="8" spans="1:15" x14ac:dyDescent="0.75">
      <c r="A8" s="28">
        <v>40379</v>
      </c>
      <c r="B8" s="24" t="s">
        <v>7</v>
      </c>
      <c r="C8" s="24" t="s">
        <v>11</v>
      </c>
      <c r="D8" s="24">
        <v>4.5443749999999996</v>
      </c>
      <c r="E8" s="24">
        <v>1</v>
      </c>
      <c r="F8" s="24">
        <v>1</v>
      </c>
      <c r="G8" s="24">
        <v>4.5443749999999996</v>
      </c>
      <c r="H8" s="24">
        <f>$B$2+SUMPRODUCT($C$2:$F$2,D8:G8)</f>
        <v>371.0283516766749</v>
      </c>
      <c r="I8" s="24">
        <f t="shared" si="0"/>
        <v>3.1810624999999995</v>
      </c>
      <c r="J8" s="24">
        <f>I8-I8*0.5</f>
        <v>1.5905312499999997</v>
      </c>
      <c r="K8" s="24">
        <f>(I8-J8)*H8</f>
        <v>590.13218797774118</v>
      </c>
      <c r="M8" s="30" t="s">
        <v>86</v>
      </c>
      <c r="N8" s="32">
        <v>7200.1982107554586</v>
      </c>
      <c r="O8"/>
    </row>
    <row r="9" spans="1:15" x14ac:dyDescent="0.75">
      <c r="A9" s="28">
        <v>40379</v>
      </c>
      <c r="B9" s="24" t="s">
        <v>7</v>
      </c>
      <c r="C9" s="24" t="s">
        <v>12</v>
      </c>
      <c r="D9" s="24">
        <v>4.314666667</v>
      </c>
      <c r="E9" s="24">
        <v>1</v>
      </c>
      <c r="F9" s="24">
        <v>1</v>
      </c>
      <c r="G9" s="24">
        <v>4.314666667</v>
      </c>
      <c r="H9" s="24">
        <f>$B$2+SUMPRODUCT($C$2:$F$2,D9:G9)</f>
        <v>388.91358533319487</v>
      </c>
      <c r="I9" s="24">
        <f t="shared" si="0"/>
        <v>3.0202666669</v>
      </c>
      <c r="J9" s="24">
        <f>I9-I9*0.5</f>
        <v>1.51013333345</v>
      </c>
      <c r="K9" s="24">
        <f>(I9-J9)*H9</f>
        <v>587.31136904320863</v>
      </c>
      <c r="M9" s="30" t="s">
        <v>87</v>
      </c>
      <c r="N9" s="32">
        <v>7200.1982107554586</v>
      </c>
      <c r="O9"/>
    </row>
    <row r="10" spans="1:15" x14ac:dyDescent="0.75">
      <c r="A10" s="28">
        <v>40379</v>
      </c>
      <c r="B10" s="24" t="s">
        <v>7</v>
      </c>
      <c r="C10" s="24" t="s">
        <v>13</v>
      </c>
      <c r="D10" s="24">
        <v>3.8136363640000002</v>
      </c>
      <c r="E10" s="24">
        <v>1</v>
      </c>
      <c r="F10" s="24">
        <v>1</v>
      </c>
      <c r="G10" s="24">
        <v>3.8136363640000002</v>
      </c>
      <c r="H10" s="24">
        <f>$B$2+SUMPRODUCT($C$2:$F$2,D10:G10)</f>
        <v>427.92411630140327</v>
      </c>
      <c r="I10" s="24">
        <f t="shared" si="0"/>
        <v>2.6695454548000002</v>
      </c>
      <c r="J10" s="24">
        <f>I10-I10*0.5</f>
        <v>1.3347727274000001</v>
      </c>
      <c r="K10" s="24">
        <f>(I10-J10)*H10</f>
        <v>571.1814398358589</v>
      </c>
      <c r="M10" s="30" t="s">
        <v>83</v>
      </c>
      <c r="N10" s="32">
        <v>32232.891453502583</v>
      </c>
      <c r="O10"/>
    </row>
    <row r="11" spans="1:15" x14ac:dyDescent="0.75">
      <c r="A11" s="28">
        <v>40379</v>
      </c>
      <c r="B11" s="24" t="s">
        <v>7</v>
      </c>
      <c r="C11" s="24" t="s">
        <v>14</v>
      </c>
      <c r="D11" s="24">
        <v>4.1479999999999997</v>
      </c>
      <c r="E11" s="24">
        <v>1</v>
      </c>
      <c r="F11" s="24">
        <v>1</v>
      </c>
      <c r="G11" s="24">
        <v>4.1479999999999997</v>
      </c>
      <c r="H11" s="24">
        <f>$B$2+SUMPRODUCT($C$2:$F$2,D11:G11)</f>
        <v>401.8903556711191</v>
      </c>
      <c r="I11" s="24">
        <f t="shared" si="0"/>
        <v>2.9036</v>
      </c>
      <c r="J11" s="24">
        <f>I11-I11*0.5</f>
        <v>1.4518</v>
      </c>
      <c r="K11" s="24">
        <f>(I11-J11)*H11</f>
        <v>583.46441836333065</v>
      </c>
      <c r="M11"/>
      <c r="N11"/>
      <c r="O11"/>
    </row>
    <row r="12" spans="1:15" x14ac:dyDescent="0.75">
      <c r="A12" s="28">
        <v>40379</v>
      </c>
      <c r="B12" s="24" t="s">
        <v>7</v>
      </c>
      <c r="C12" s="24" t="s">
        <v>15</v>
      </c>
      <c r="D12" s="24">
        <v>4.1381249999999996</v>
      </c>
      <c r="E12" s="24">
        <v>1</v>
      </c>
      <c r="F12" s="24">
        <v>1</v>
      </c>
      <c r="G12" s="24">
        <v>4.1381249999999996</v>
      </c>
      <c r="H12" s="24">
        <f>$B$2+SUMPRODUCT($C$2:$F$2,D12:G12)</f>
        <v>402.65922931210338</v>
      </c>
      <c r="I12" s="24">
        <f t="shared" si="0"/>
        <v>2.8966874999999996</v>
      </c>
      <c r="J12" s="24">
        <f>I12-I12*0.5</f>
        <v>1.4483437499999998</v>
      </c>
      <c r="K12" s="24">
        <f>(I12-J12)*H12</f>
        <v>583.18897815400169</v>
      </c>
      <c r="M12"/>
      <c r="N12"/>
      <c r="O12"/>
    </row>
    <row r="13" spans="1:15" x14ac:dyDescent="0.75">
      <c r="A13" s="28">
        <v>40379</v>
      </c>
      <c r="B13" s="24" t="s">
        <v>7</v>
      </c>
      <c r="C13" s="24" t="s">
        <v>16</v>
      </c>
      <c r="D13" s="24">
        <v>4.1381249999999996</v>
      </c>
      <c r="E13" s="24">
        <v>1</v>
      </c>
      <c r="F13" s="24">
        <v>1</v>
      </c>
      <c r="G13" s="24">
        <v>4.1381249999999996</v>
      </c>
      <c r="H13" s="24">
        <f>$B$2+SUMPRODUCT($C$2:$F$2,D13:G13)</f>
        <v>402.65922931210338</v>
      </c>
      <c r="I13" s="24">
        <f t="shared" si="0"/>
        <v>2.8966874999999996</v>
      </c>
      <c r="J13" s="24">
        <f>I13-I13*0.5</f>
        <v>1.4483437499999998</v>
      </c>
      <c r="K13" s="24">
        <f>(I13-J13)*H13</f>
        <v>583.18897815400169</v>
      </c>
      <c r="M13" s="29" t="s">
        <v>82</v>
      </c>
      <c r="N13" t="s">
        <v>88</v>
      </c>
      <c r="O13"/>
    </row>
    <row r="14" spans="1:15" x14ac:dyDescent="0.75">
      <c r="A14" s="28">
        <v>40379</v>
      </c>
      <c r="B14" s="24" t="s">
        <v>7</v>
      </c>
      <c r="C14" s="24" t="s">
        <v>17</v>
      </c>
      <c r="D14" s="24">
        <v>4.4866666669999997</v>
      </c>
      <c r="E14" s="24">
        <v>1</v>
      </c>
      <c r="F14" s="24">
        <v>1</v>
      </c>
      <c r="G14" s="24">
        <v>4.4866666669999997</v>
      </c>
      <c r="H14" s="24">
        <f>$B$2+SUMPRODUCT($C$2:$F$2,D14:G14)</f>
        <v>375.52155837124121</v>
      </c>
      <c r="I14" s="24">
        <f t="shared" si="0"/>
        <v>3.1406666668999996</v>
      </c>
      <c r="J14" s="24">
        <f>I14-I14*0.5</f>
        <v>1.5703333334499998</v>
      </c>
      <c r="K14" s="24">
        <f>(I14-J14)*H14</f>
        <v>589.69402053944987</v>
      </c>
      <c r="M14" s="31" t="s">
        <v>8</v>
      </c>
      <c r="N14" s="32">
        <v>1765.1629847985662</v>
      </c>
      <c r="O14"/>
    </row>
    <row r="15" spans="1:15" x14ac:dyDescent="0.75">
      <c r="A15" s="28">
        <v>40379</v>
      </c>
      <c r="B15" s="24" t="s">
        <v>18</v>
      </c>
      <c r="C15" s="24" t="s">
        <v>19</v>
      </c>
      <c r="D15" s="24">
        <v>3.1469999999999998</v>
      </c>
      <c r="E15" s="24">
        <v>1</v>
      </c>
      <c r="F15" s="24">
        <v>0</v>
      </c>
      <c r="G15" s="24">
        <v>0</v>
      </c>
      <c r="H15" s="24">
        <f>$B$2+SUMPRODUCT($C$2:$F$2,D15:G15)</f>
        <v>393.18460181146395</v>
      </c>
      <c r="I15" s="24">
        <f t="shared" si="0"/>
        <v>2.2028999999999996</v>
      </c>
      <c r="J15" s="24">
        <f>I15-I15*0.5</f>
        <v>1.1014499999999998</v>
      </c>
      <c r="K15" s="24">
        <f>(I15-J15)*H15</f>
        <v>433.07317966523692</v>
      </c>
      <c r="M15" s="31" t="s">
        <v>9</v>
      </c>
      <c r="N15" s="32">
        <v>1787.3845162075229</v>
      </c>
      <c r="O15"/>
    </row>
    <row r="16" spans="1:15" x14ac:dyDescent="0.75">
      <c r="A16" s="28">
        <v>40379</v>
      </c>
      <c r="B16" s="24" t="s">
        <v>18</v>
      </c>
      <c r="C16" s="24" t="s">
        <v>20</v>
      </c>
      <c r="D16" s="24">
        <v>3.7450000000000001</v>
      </c>
      <c r="E16" s="24">
        <v>1</v>
      </c>
      <c r="F16" s="24">
        <v>0</v>
      </c>
      <c r="G16" s="24">
        <v>0</v>
      </c>
      <c r="H16" s="24">
        <f>$B$2+SUMPRODUCT($C$2:$F$2,D16:G16)</f>
        <v>372.6344651645569</v>
      </c>
      <c r="I16" s="24">
        <f t="shared" si="0"/>
        <v>2.6215000000000002</v>
      </c>
      <c r="J16" s="24">
        <f>I16-I16*0.5</f>
        <v>1.3107500000000001</v>
      </c>
      <c r="K16" s="24">
        <f>(I16-J16)*H16</f>
        <v>488.43062521444301</v>
      </c>
      <c r="M16" s="31" t="s">
        <v>19</v>
      </c>
      <c r="N16" s="32">
        <v>1320.6162089498494</v>
      </c>
      <c r="O16"/>
    </row>
    <row r="17" spans="1:15" x14ac:dyDescent="0.75">
      <c r="A17" s="28">
        <v>40379</v>
      </c>
      <c r="B17" s="24" t="s">
        <v>18</v>
      </c>
      <c r="C17" s="24" t="s">
        <v>21</v>
      </c>
      <c r="D17" s="24">
        <v>3.1469999999999998</v>
      </c>
      <c r="E17" s="24">
        <v>1</v>
      </c>
      <c r="F17" s="24">
        <v>0</v>
      </c>
      <c r="G17" s="24">
        <v>0</v>
      </c>
      <c r="H17" s="24">
        <f>$B$2+SUMPRODUCT($C$2:$F$2,D17:G17)</f>
        <v>393.18460181146395</v>
      </c>
      <c r="I17" s="24">
        <f t="shared" si="0"/>
        <v>2.2028999999999996</v>
      </c>
      <c r="J17" s="24">
        <f>I17-I17*0.5</f>
        <v>1.1014499999999998</v>
      </c>
      <c r="K17" s="24">
        <f>(I17-J17)*H17</f>
        <v>433.07317966523692</v>
      </c>
      <c r="M17" s="31" t="s">
        <v>10</v>
      </c>
      <c r="N17" s="32">
        <v>1749.481991774526</v>
      </c>
      <c r="O17"/>
    </row>
    <row r="18" spans="1:15" x14ac:dyDescent="0.75">
      <c r="A18" s="28">
        <v>40379</v>
      </c>
      <c r="B18" s="24" t="s">
        <v>18</v>
      </c>
      <c r="C18" s="24" t="s">
        <v>22</v>
      </c>
      <c r="D18" s="24">
        <v>3.78</v>
      </c>
      <c r="E18" s="24">
        <v>1</v>
      </c>
      <c r="F18" s="24">
        <v>0</v>
      </c>
      <c r="G18" s="24">
        <v>0</v>
      </c>
      <c r="H18" s="24">
        <f>$B$2+SUMPRODUCT($C$2:$F$2,D18:G18)</f>
        <v>371.43169796950383</v>
      </c>
      <c r="I18" s="24">
        <f t="shared" si="0"/>
        <v>2.6459999999999999</v>
      </c>
      <c r="J18" s="24">
        <f>I18-I18*0.5</f>
        <v>1.323</v>
      </c>
      <c r="K18" s="24">
        <f>(I18-J18)*H18</f>
        <v>491.40413641365353</v>
      </c>
      <c r="M18" s="31" t="s">
        <v>20</v>
      </c>
      <c r="N18" s="32">
        <v>1463.8182972136465</v>
      </c>
      <c r="O18"/>
    </row>
    <row r="19" spans="1:15" x14ac:dyDescent="0.75">
      <c r="A19" s="28">
        <v>40379</v>
      </c>
      <c r="B19" s="24" t="s">
        <v>18</v>
      </c>
      <c r="C19" s="24" t="s">
        <v>23</v>
      </c>
      <c r="D19" s="24">
        <v>4.1790000000000003</v>
      </c>
      <c r="E19" s="24">
        <v>1</v>
      </c>
      <c r="F19" s="24">
        <v>0</v>
      </c>
      <c r="G19" s="24">
        <v>0</v>
      </c>
      <c r="H19" s="24">
        <f>$B$2+SUMPRODUCT($C$2:$F$2,D19:G19)</f>
        <v>357.72015194589864</v>
      </c>
      <c r="I19" s="24">
        <f t="shared" si="0"/>
        <v>2.9253</v>
      </c>
      <c r="J19" s="24">
        <f>I19-I19*0.5</f>
        <v>1.46265</v>
      </c>
      <c r="K19" s="24">
        <f>(I19-J19)*H19</f>
        <v>523.21938024366864</v>
      </c>
      <c r="M19" s="31" t="s">
        <v>21</v>
      </c>
      <c r="N19" s="32">
        <v>1320.6162089498494</v>
      </c>
      <c r="O19"/>
    </row>
    <row r="20" spans="1:15" x14ac:dyDescent="0.75">
      <c r="A20" s="28">
        <v>40379</v>
      </c>
      <c r="B20" s="24" t="s">
        <v>18</v>
      </c>
      <c r="C20" s="24" t="s">
        <v>24</v>
      </c>
      <c r="D20" s="24">
        <v>4.6224999999999996</v>
      </c>
      <c r="E20" s="24">
        <v>1</v>
      </c>
      <c r="F20" s="24">
        <v>0</v>
      </c>
      <c r="G20" s="24">
        <v>0</v>
      </c>
      <c r="H20" s="24">
        <f>$B$2+SUMPRODUCT($C$2:$F$2,D20:G20)</f>
        <v>342.479373345726</v>
      </c>
      <c r="I20" s="24">
        <f t="shared" si="0"/>
        <v>3.2357499999999995</v>
      </c>
      <c r="J20" s="24">
        <f>I20-I20*0.5</f>
        <v>1.6178749999999997</v>
      </c>
      <c r="K20" s="24">
        <f>(I20-J20)*H20</f>
        <v>554.0888161517164</v>
      </c>
      <c r="M20" s="31" t="s">
        <v>22</v>
      </c>
      <c r="N20" s="32">
        <v>1471.133798051198</v>
      </c>
      <c r="O20"/>
    </row>
    <row r="21" spans="1:15" x14ac:dyDescent="0.75">
      <c r="A21" s="28">
        <v>40379</v>
      </c>
      <c r="B21" s="24" t="s">
        <v>18</v>
      </c>
      <c r="C21" s="24" t="s">
        <v>25</v>
      </c>
      <c r="D21" s="24">
        <v>4.0162500000000003</v>
      </c>
      <c r="E21" s="24">
        <v>1</v>
      </c>
      <c r="F21" s="24">
        <v>0</v>
      </c>
      <c r="G21" s="24">
        <v>0</v>
      </c>
      <c r="H21" s="24">
        <f>$B$2+SUMPRODUCT($C$2:$F$2,D21:G21)</f>
        <v>363.31301940289552</v>
      </c>
      <c r="I21" s="24">
        <f t="shared" si="0"/>
        <v>2.811375</v>
      </c>
      <c r="J21" s="24">
        <f>I21-I21*0.5</f>
        <v>1.4056875</v>
      </c>
      <c r="K21" s="24">
        <f>(I21-J21)*H21</f>
        <v>510.70456996190768</v>
      </c>
      <c r="M21" s="31" t="s">
        <v>11</v>
      </c>
      <c r="N21" s="32">
        <v>1766.0538746251777</v>
      </c>
      <c r="O21"/>
    </row>
    <row r="22" spans="1:15" x14ac:dyDescent="0.75">
      <c r="A22" s="28">
        <v>40379</v>
      </c>
      <c r="B22" s="24" t="s">
        <v>18</v>
      </c>
      <c r="C22" s="24" t="s">
        <v>26</v>
      </c>
      <c r="D22" s="24">
        <v>3.1419999999999999</v>
      </c>
      <c r="E22" s="24">
        <v>1</v>
      </c>
      <c r="F22" s="24">
        <v>0</v>
      </c>
      <c r="G22" s="24">
        <v>0</v>
      </c>
      <c r="H22" s="24">
        <f>$B$2+SUMPRODUCT($C$2:$F$2,D22:G22)</f>
        <v>393.35642569647155</v>
      </c>
      <c r="I22" s="24">
        <f t="shared" si="0"/>
        <v>2.1993999999999998</v>
      </c>
      <c r="J22" s="24">
        <f>I22-I22*0.5</f>
        <v>1.0996999999999999</v>
      </c>
      <c r="K22" s="24">
        <f>(I22-J22)*H22</f>
        <v>432.57406133840971</v>
      </c>
      <c r="M22" s="31" t="s">
        <v>12</v>
      </c>
      <c r="N22" s="32">
        <v>1784.820018900074</v>
      </c>
      <c r="O22"/>
    </row>
    <row r="23" spans="1:15" x14ac:dyDescent="0.75">
      <c r="A23" s="28">
        <v>40379</v>
      </c>
      <c r="B23" s="24" t="s">
        <v>18</v>
      </c>
      <c r="C23" s="24" t="s">
        <v>27</v>
      </c>
      <c r="D23" s="24">
        <v>3.7450000000000001</v>
      </c>
      <c r="E23" s="24">
        <v>1</v>
      </c>
      <c r="F23" s="24">
        <v>0</v>
      </c>
      <c r="G23" s="24">
        <v>0</v>
      </c>
      <c r="H23" s="24">
        <f>$B$2+SUMPRODUCT($C$2:$F$2,D23:G23)</f>
        <v>372.6344651645569</v>
      </c>
      <c r="I23" s="24">
        <f t="shared" si="0"/>
        <v>2.6215000000000002</v>
      </c>
      <c r="J23" s="24">
        <f>I23-I23*0.5</f>
        <v>1.3107500000000001</v>
      </c>
      <c r="K23" s="24">
        <f>(I23-J23)*H23</f>
        <v>488.43062521444301</v>
      </c>
      <c r="M23" s="31" t="s">
        <v>23</v>
      </c>
      <c r="N23" s="32">
        <v>1546.199372235342</v>
      </c>
      <c r="O23"/>
    </row>
    <row r="24" spans="1:15" x14ac:dyDescent="0.75">
      <c r="A24" s="28">
        <v>40379</v>
      </c>
      <c r="B24" s="24" t="s">
        <v>18</v>
      </c>
      <c r="C24" s="24" t="s">
        <v>28</v>
      </c>
      <c r="D24" s="24">
        <v>3.5185714290000001</v>
      </c>
      <c r="E24" s="24">
        <v>1</v>
      </c>
      <c r="F24" s="24">
        <v>0</v>
      </c>
      <c r="G24" s="24">
        <v>0</v>
      </c>
      <c r="H24" s="24">
        <f>$B$2+SUMPRODUCT($C$2:$F$2,D24:G24)</f>
        <v>380.41563251374401</v>
      </c>
      <c r="I24" s="24">
        <f t="shared" si="0"/>
        <v>2.4630000003000001</v>
      </c>
      <c r="J24" s="24">
        <f>I24-I24*0.5</f>
        <v>1.2315000001500001</v>
      </c>
      <c r="K24" s="24">
        <f>(I24-J24)*H24</f>
        <v>468.48185149773809</v>
      </c>
      <c r="M24" s="31" t="s">
        <v>13</v>
      </c>
      <c r="N24" s="32">
        <v>1785.8428525627414</v>
      </c>
      <c r="O24"/>
    </row>
    <row r="25" spans="1:15" x14ac:dyDescent="0.75">
      <c r="A25" s="28">
        <v>40386</v>
      </c>
      <c r="B25" s="24" t="s">
        <v>7</v>
      </c>
      <c r="C25" s="24" t="s">
        <v>8</v>
      </c>
      <c r="D25" s="24">
        <v>3.556923077</v>
      </c>
      <c r="E25" s="24">
        <v>0</v>
      </c>
      <c r="F25" s="24">
        <v>1</v>
      </c>
      <c r="G25" s="24">
        <v>3.556923077</v>
      </c>
      <c r="H25" s="24">
        <f>$B$2+SUMPRODUCT($C$2:$F$2,D25:G25)</f>
        <v>323.32574228519707</v>
      </c>
      <c r="I25" s="24">
        <f t="shared" si="0"/>
        <v>2.4898461539000003</v>
      </c>
      <c r="J25" s="24">
        <f>I25-I25*0.5</f>
        <v>1.2449230769500002</v>
      </c>
      <c r="K25" s="24">
        <f>(I25-J25)*H25</f>
        <v>402.51567794283028</v>
      </c>
      <c r="M25" s="31" t="s">
        <v>24</v>
      </c>
      <c r="N25" s="32">
        <v>1611.6604231262327</v>
      </c>
      <c r="O25"/>
    </row>
    <row r="26" spans="1:15" x14ac:dyDescent="0.75">
      <c r="A26" s="28">
        <v>40386</v>
      </c>
      <c r="B26" s="24" t="s">
        <v>7</v>
      </c>
      <c r="C26" s="24" t="s">
        <v>9</v>
      </c>
      <c r="D26" s="24">
        <v>3.8450000000000002</v>
      </c>
      <c r="E26" s="24">
        <v>0</v>
      </c>
      <c r="F26" s="24">
        <v>1</v>
      </c>
      <c r="G26" s="24">
        <v>3.8450000000000002</v>
      </c>
      <c r="H26" s="24">
        <f>$B$2+SUMPRODUCT($C$2:$F$2,D26:G26)</f>
        <v>300.89589391349557</v>
      </c>
      <c r="I26" s="24">
        <f t="shared" si="0"/>
        <v>2.6915000000000004</v>
      </c>
      <c r="J26" s="24">
        <f>I26-I26*0.5</f>
        <v>1.3457500000000002</v>
      </c>
      <c r="K26" s="24">
        <f>(I26-J26)*H26</f>
        <v>404.93064923408673</v>
      </c>
      <c r="M26" s="31" t="s">
        <v>14</v>
      </c>
      <c r="N26" s="32">
        <v>1791.2348065065048</v>
      </c>
      <c r="O26"/>
    </row>
    <row r="27" spans="1:15" x14ac:dyDescent="0.75">
      <c r="A27" s="28">
        <v>40386</v>
      </c>
      <c r="B27" s="24" t="s">
        <v>7</v>
      </c>
      <c r="C27" s="24" t="s">
        <v>10</v>
      </c>
      <c r="D27" s="24">
        <v>4.6806666669999997</v>
      </c>
      <c r="E27" s="24">
        <v>0</v>
      </c>
      <c r="F27" s="24">
        <v>1</v>
      </c>
      <c r="G27" s="24">
        <v>4.6806666669999997</v>
      </c>
      <c r="H27" s="24">
        <f>$B$2+SUMPRODUCT($C$2:$F$2,D27:G27)</f>
        <v>235.83036754332113</v>
      </c>
      <c r="I27" s="24">
        <f t="shared" si="0"/>
        <v>3.2764666668999998</v>
      </c>
      <c r="J27" s="24">
        <f>I27-I27*0.5</f>
        <v>1.6382333334499999</v>
      </c>
      <c r="K27" s="24">
        <f>(I27-J27)*H27</f>
        <v>386.34516914923364</v>
      </c>
      <c r="M27" s="31" t="s">
        <v>15</v>
      </c>
      <c r="N27" s="32">
        <v>1791.4248491434173</v>
      </c>
      <c r="O27"/>
    </row>
    <row r="28" spans="1:15" x14ac:dyDescent="0.75">
      <c r="A28" s="28">
        <v>40386</v>
      </c>
      <c r="B28" s="24" t="s">
        <v>7</v>
      </c>
      <c r="C28" s="24" t="s">
        <v>11</v>
      </c>
      <c r="D28" s="24">
        <v>4.5443749999999996</v>
      </c>
      <c r="E28" s="24">
        <v>0</v>
      </c>
      <c r="F28" s="24">
        <v>1</v>
      </c>
      <c r="G28" s="24">
        <v>4.5443749999999996</v>
      </c>
      <c r="H28" s="24">
        <f>$B$2+SUMPRODUCT($C$2:$F$2,D28:G28)</f>
        <v>246.44212149188871</v>
      </c>
      <c r="I28" s="24">
        <f t="shared" si="0"/>
        <v>3.1810624999999995</v>
      </c>
      <c r="J28" s="24">
        <f>I28-I28*0.5</f>
        <v>1.5905312499999997</v>
      </c>
      <c r="K28" s="24">
        <f>(I28-J28)*H28</f>
        <v>391.97389554914554</v>
      </c>
      <c r="M28" s="31" t="s">
        <v>25</v>
      </c>
      <c r="N28" s="32">
        <v>1517.4303605190007</v>
      </c>
      <c r="O28"/>
    </row>
    <row r="29" spans="1:15" x14ac:dyDescent="0.75">
      <c r="A29" s="28">
        <v>40386</v>
      </c>
      <c r="B29" s="24" t="s">
        <v>7</v>
      </c>
      <c r="C29" s="24" t="s">
        <v>12</v>
      </c>
      <c r="D29" s="24">
        <v>4.314666667</v>
      </c>
      <c r="E29" s="24">
        <v>0</v>
      </c>
      <c r="F29" s="24">
        <v>1</v>
      </c>
      <c r="G29" s="24">
        <v>4.314666667</v>
      </c>
      <c r="H29" s="24">
        <f>$B$2+SUMPRODUCT($C$2:$F$2,D29:G29)</f>
        <v>264.32735514840869</v>
      </c>
      <c r="I29" s="24">
        <f t="shared" si="0"/>
        <v>3.0202666669</v>
      </c>
      <c r="J29" s="24">
        <f>I29-I29*0.5</f>
        <v>1.51013333345</v>
      </c>
      <c r="K29" s="24">
        <f>(I29-J29)*H29</f>
        <v>399.16954995228843</v>
      </c>
      <c r="M29" s="31" t="s">
        <v>16</v>
      </c>
      <c r="N29" s="32">
        <v>1791.4248491434173</v>
      </c>
      <c r="O29"/>
    </row>
    <row r="30" spans="1:15" x14ac:dyDescent="0.75">
      <c r="A30" s="28">
        <v>40386</v>
      </c>
      <c r="B30" s="24" t="s">
        <v>7</v>
      </c>
      <c r="C30" s="24" t="s">
        <v>13</v>
      </c>
      <c r="D30" s="24">
        <v>3.8136363640000002</v>
      </c>
      <c r="E30" s="24">
        <v>0</v>
      </c>
      <c r="F30" s="24">
        <v>1</v>
      </c>
      <c r="G30" s="24">
        <v>3.8136363640000002</v>
      </c>
      <c r="H30" s="24">
        <f>$B$2+SUMPRODUCT($C$2:$F$2,D30:G30)</f>
        <v>303.33788611661703</v>
      </c>
      <c r="I30" s="24">
        <f t="shared" si="0"/>
        <v>2.6695454548000002</v>
      </c>
      <c r="J30" s="24">
        <f>I30-I30*0.5</f>
        <v>1.3347727274000001</v>
      </c>
      <c r="K30" s="24">
        <f>(I30-J30)*H30</f>
        <v>404.88713757562755</v>
      </c>
      <c r="M30" s="31" t="s">
        <v>17</v>
      </c>
      <c r="N30" s="32">
        <v>1771.8503517136664</v>
      </c>
      <c r="O30"/>
    </row>
    <row r="31" spans="1:15" x14ac:dyDescent="0.75">
      <c r="A31" s="28">
        <v>40386</v>
      </c>
      <c r="B31" s="24" t="s">
        <v>7</v>
      </c>
      <c r="C31" s="24" t="s">
        <v>14</v>
      </c>
      <c r="D31" s="24">
        <v>4.1479999999999997</v>
      </c>
      <c r="E31" s="24">
        <v>0</v>
      </c>
      <c r="F31" s="24">
        <v>1</v>
      </c>
      <c r="G31" s="24">
        <v>4.1479999999999997</v>
      </c>
      <c r="H31" s="24">
        <f>$B$2+SUMPRODUCT($C$2:$F$2,D31:G31)</f>
        <v>277.30412548633291</v>
      </c>
      <c r="I31" s="24">
        <f t="shared" si="0"/>
        <v>2.9036</v>
      </c>
      <c r="J31" s="24">
        <f>I31-I31*0.5</f>
        <v>1.4518</v>
      </c>
      <c r="K31" s="24">
        <f>(I31-J31)*H31</f>
        <v>402.59012938105809</v>
      </c>
      <c r="M31" s="31" t="s">
        <v>26</v>
      </c>
      <c r="N31" s="32">
        <v>1319.2738133510109</v>
      </c>
    </row>
    <row r="32" spans="1:15" x14ac:dyDescent="0.75">
      <c r="A32" s="28">
        <v>40386</v>
      </c>
      <c r="B32" s="24" t="s">
        <v>7</v>
      </c>
      <c r="C32" s="24" t="s">
        <v>15</v>
      </c>
      <c r="D32" s="24">
        <v>4.1381249999999996</v>
      </c>
      <c r="E32" s="24">
        <v>0</v>
      </c>
      <c r="F32" s="24">
        <v>1</v>
      </c>
      <c r="G32" s="24">
        <v>4.1381249999999996</v>
      </c>
      <c r="H32" s="24">
        <f>$B$2+SUMPRODUCT($C$2:$F$2,D32:G32)</f>
        <v>278.07299912731719</v>
      </c>
      <c r="I32" s="24">
        <f t="shared" si="0"/>
        <v>2.8966874999999996</v>
      </c>
      <c r="J32" s="24">
        <f>I32-I32*0.5</f>
        <v>1.4483437499999998</v>
      </c>
      <c r="K32" s="24">
        <f>(I32-J32)*H32</f>
        <v>402.74529032980524</v>
      </c>
      <c r="M32" s="31" t="s">
        <v>27</v>
      </c>
      <c r="N32" s="32">
        <v>1463.8182972136465</v>
      </c>
    </row>
    <row r="33" spans="1:14" x14ac:dyDescent="0.75">
      <c r="A33" s="28">
        <v>40386</v>
      </c>
      <c r="B33" s="24" t="s">
        <v>7</v>
      </c>
      <c r="C33" s="24" t="s">
        <v>16</v>
      </c>
      <c r="D33" s="24">
        <v>4.1381249999999996</v>
      </c>
      <c r="E33" s="24">
        <v>0</v>
      </c>
      <c r="F33" s="24">
        <v>1</v>
      </c>
      <c r="G33" s="24">
        <v>4.1381249999999996</v>
      </c>
      <c r="H33" s="24">
        <f>$B$2+SUMPRODUCT($C$2:$F$2,D33:G33)</f>
        <v>278.07299912731719</v>
      </c>
      <c r="I33" s="24">
        <f t="shared" si="0"/>
        <v>2.8966874999999996</v>
      </c>
      <c r="J33" s="24">
        <f>I33-I33*0.5</f>
        <v>1.4483437499999998</v>
      </c>
      <c r="K33" s="24">
        <f>(I33-J33)*H33</f>
        <v>402.74529032980524</v>
      </c>
      <c r="M33" s="31" t="s">
        <v>28</v>
      </c>
      <c r="N33" s="32">
        <v>1413.6435785171961</v>
      </c>
    </row>
    <row r="34" spans="1:14" x14ac:dyDescent="0.75">
      <c r="A34" s="28">
        <v>40386</v>
      </c>
      <c r="B34" s="24" t="s">
        <v>7</v>
      </c>
      <c r="C34" s="24" t="s">
        <v>17</v>
      </c>
      <c r="D34" s="24">
        <v>4.4866666669999997</v>
      </c>
      <c r="E34" s="24">
        <v>0</v>
      </c>
      <c r="F34" s="24">
        <v>1</v>
      </c>
      <c r="G34" s="24">
        <v>4.4866666669999997</v>
      </c>
      <c r="H34" s="24">
        <f>$B$2+SUMPRODUCT($C$2:$F$2,D34:G34)</f>
        <v>250.935328186455</v>
      </c>
      <c r="I34" s="24">
        <f t="shared" si="0"/>
        <v>3.1406666668999996</v>
      </c>
      <c r="J34" s="24">
        <f>I34-I34*0.5</f>
        <v>1.5703333334499998</v>
      </c>
      <c r="K34" s="24">
        <f>(I34-J34)*H34</f>
        <v>394.05211039140556</v>
      </c>
      <c r="M34" s="31" t="s">
        <v>83</v>
      </c>
      <c r="N34" s="32">
        <v>32232.891453502583</v>
      </c>
    </row>
    <row r="35" spans="1:14" x14ac:dyDescent="0.75">
      <c r="A35" s="28">
        <v>40386</v>
      </c>
      <c r="B35" s="24" t="s">
        <v>18</v>
      </c>
      <c r="C35" s="24" t="s">
        <v>19</v>
      </c>
      <c r="D35" s="24">
        <v>3.1469999999999998</v>
      </c>
      <c r="E35" s="24">
        <v>0</v>
      </c>
      <c r="F35" s="24">
        <v>0</v>
      </c>
      <c r="G35" s="24">
        <v>0</v>
      </c>
      <c r="H35" s="24">
        <f>$B$2+SUMPRODUCT($C$2:$F$2,D35:G35)</f>
        <v>268.59837162667776</v>
      </c>
      <c r="I35" s="24">
        <f t="shared" si="0"/>
        <v>2.2028999999999996</v>
      </c>
      <c r="J35" s="24">
        <f>I35-I35*0.5</f>
        <v>1.1014499999999998</v>
      </c>
      <c r="K35" s="24">
        <f>(I35-J35)*H35</f>
        <v>295.84767642820418</v>
      </c>
    </row>
    <row r="36" spans="1:14" x14ac:dyDescent="0.75">
      <c r="A36" s="28">
        <v>40386</v>
      </c>
      <c r="B36" s="24" t="s">
        <v>18</v>
      </c>
      <c r="C36" s="24" t="s">
        <v>20</v>
      </c>
      <c r="D36" s="24">
        <v>3.7450000000000001</v>
      </c>
      <c r="E36" s="24">
        <v>0</v>
      </c>
      <c r="F36" s="24">
        <v>0</v>
      </c>
      <c r="G36" s="24">
        <v>0</v>
      </c>
      <c r="H36" s="24">
        <f>$B$2+SUMPRODUCT($C$2:$F$2,D36:G36)</f>
        <v>248.04823497977074</v>
      </c>
      <c r="I36" s="24">
        <f t="shared" si="0"/>
        <v>2.6215000000000002</v>
      </c>
      <c r="J36" s="24">
        <f>I36-I36*0.5</f>
        <v>1.3107500000000001</v>
      </c>
      <c r="K36" s="24">
        <f>(I36-J36)*H36</f>
        <v>325.12922399973451</v>
      </c>
    </row>
    <row r="37" spans="1:14" x14ac:dyDescent="0.75">
      <c r="A37" s="28">
        <v>40386</v>
      </c>
      <c r="B37" s="24" t="s">
        <v>18</v>
      </c>
      <c r="C37" s="24" t="s">
        <v>21</v>
      </c>
      <c r="D37" s="24">
        <v>3.1469999999999998</v>
      </c>
      <c r="E37" s="24">
        <v>0</v>
      </c>
      <c r="F37" s="24">
        <v>0</v>
      </c>
      <c r="G37" s="24">
        <v>0</v>
      </c>
      <c r="H37" s="24">
        <f>$B$2+SUMPRODUCT($C$2:$F$2,D37:G37)</f>
        <v>268.59837162667776</v>
      </c>
      <c r="I37" s="24">
        <f t="shared" si="0"/>
        <v>2.2028999999999996</v>
      </c>
      <c r="J37" s="24">
        <f>I37-I37*0.5</f>
        <v>1.1014499999999998</v>
      </c>
      <c r="K37" s="24">
        <f>(I37-J37)*H37</f>
        <v>295.84767642820418</v>
      </c>
    </row>
    <row r="38" spans="1:14" x14ac:dyDescent="0.75">
      <c r="A38" s="28">
        <v>40386</v>
      </c>
      <c r="B38" s="24" t="s">
        <v>18</v>
      </c>
      <c r="C38" s="24" t="s">
        <v>22</v>
      </c>
      <c r="D38" s="24">
        <v>3.78</v>
      </c>
      <c r="E38" s="24">
        <v>0</v>
      </c>
      <c r="F38" s="24">
        <v>0</v>
      </c>
      <c r="G38" s="24">
        <v>0</v>
      </c>
      <c r="H38" s="24">
        <f>$B$2+SUMPRODUCT($C$2:$F$2,D38:G38)</f>
        <v>246.84546778471767</v>
      </c>
      <c r="I38" s="24">
        <f t="shared" si="0"/>
        <v>2.6459999999999999</v>
      </c>
      <c r="J38" s="24">
        <f>I38-I38*0.5</f>
        <v>1.323</v>
      </c>
      <c r="K38" s="24">
        <f>(I38-J38)*H38</f>
        <v>326.57655387918146</v>
      </c>
    </row>
    <row r="39" spans="1:14" x14ac:dyDescent="0.75">
      <c r="A39" s="28">
        <v>40386</v>
      </c>
      <c r="B39" s="24" t="s">
        <v>18</v>
      </c>
      <c r="C39" s="24" t="s">
        <v>23</v>
      </c>
      <c r="D39" s="24">
        <v>4.1790000000000003</v>
      </c>
      <c r="E39" s="24">
        <v>0</v>
      </c>
      <c r="F39" s="24">
        <v>0</v>
      </c>
      <c r="G39" s="24">
        <v>0</v>
      </c>
      <c r="H39" s="24">
        <f>$B$2+SUMPRODUCT($C$2:$F$2,D39:G39)</f>
        <v>233.13392176111245</v>
      </c>
      <c r="I39" s="24">
        <f t="shared" si="0"/>
        <v>2.9253</v>
      </c>
      <c r="J39" s="24">
        <f>I39-I39*0.5</f>
        <v>1.46265</v>
      </c>
      <c r="K39" s="24">
        <f>(I39-J39)*H39</f>
        <v>340.99333066389113</v>
      </c>
    </row>
    <row r="40" spans="1:14" x14ac:dyDescent="0.75">
      <c r="A40" s="28">
        <v>40386</v>
      </c>
      <c r="B40" s="24" t="s">
        <v>18</v>
      </c>
      <c r="C40" s="24" t="s">
        <v>24</v>
      </c>
      <c r="D40" s="24">
        <v>4.6224999999999996</v>
      </c>
      <c r="E40" s="24">
        <v>0</v>
      </c>
      <c r="F40" s="24">
        <v>0</v>
      </c>
      <c r="G40" s="24">
        <v>0</v>
      </c>
      <c r="H40" s="24">
        <f>$B$2+SUMPRODUCT($C$2:$F$2,D40:G40)</f>
        <v>217.89314316093979</v>
      </c>
      <c r="I40" s="24">
        <f t="shared" si="0"/>
        <v>3.2357499999999995</v>
      </c>
      <c r="J40" s="24">
        <f>I40-I40*0.5</f>
        <v>1.6178749999999997</v>
      </c>
      <c r="K40" s="24">
        <f>(I40-J40)*H40</f>
        <v>352.52386899150542</v>
      </c>
    </row>
    <row r="41" spans="1:14" x14ac:dyDescent="0.75">
      <c r="A41" s="28">
        <v>40386</v>
      </c>
      <c r="B41" s="24" t="s">
        <v>18</v>
      </c>
      <c r="C41" s="24" t="s">
        <v>25</v>
      </c>
      <c r="D41" s="24">
        <v>4.0162500000000003</v>
      </c>
      <c r="E41" s="24">
        <v>0</v>
      </c>
      <c r="F41" s="24">
        <v>0</v>
      </c>
      <c r="G41" s="24">
        <v>0</v>
      </c>
      <c r="H41" s="24">
        <f>$B$2+SUMPRODUCT($C$2:$F$2,D41:G41)</f>
        <v>238.7267892181093</v>
      </c>
      <c r="I41" s="24">
        <f t="shared" si="0"/>
        <v>2.811375</v>
      </c>
      <c r="J41" s="24">
        <f>I41-I41*0.5</f>
        <v>1.4056875</v>
      </c>
      <c r="K41" s="24">
        <f>(I41-J41)*H41</f>
        <v>335.57526351903101</v>
      </c>
    </row>
    <row r="42" spans="1:14" x14ac:dyDescent="0.75">
      <c r="A42" s="28">
        <v>40386</v>
      </c>
      <c r="B42" s="24" t="s">
        <v>18</v>
      </c>
      <c r="C42" s="24" t="s">
        <v>26</v>
      </c>
      <c r="D42" s="24">
        <v>3.1419999999999999</v>
      </c>
      <c r="E42" s="24">
        <v>0</v>
      </c>
      <c r="F42" s="24">
        <v>0</v>
      </c>
      <c r="G42" s="24">
        <v>0</v>
      </c>
      <c r="H42" s="24">
        <f>$B$2+SUMPRODUCT($C$2:$F$2,D42:G42)</f>
        <v>268.77019551168536</v>
      </c>
      <c r="I42" s="24">
        <f t="shared" si="0"/>
        <v>2.1993999999999998</v>
      </c>
      <c r="J42" s="24">
        <f>I42-I42*0.5</f>
        <v>1.0996999999999999</v>
      </c>
      <c r="K42" s="24">
        <f>(I42-J42)*H42</f>
        <v>295.56658400420037</v>
      </c>
    </row>
    <row r="43" spans="1:14" x14ac:dyDescent="0.75">
      <c r="A43" s="28">
        <v>40386</v>
      </c>
      <c r="B43" s="24" t="s">
        <v>18</v>
      </c>
      <c r="C43" s="24" t="s">
        <v>27</v>
      </c>
      <c r="D43" s="24">
        <v>3.7450000000000001</v>
      </c>
      <c r="E43" s="24">
        <v>0</v>
      </c>
      <c r="F43" s="24">
        <v>0</v>
      </c>
      <c r="G43" s="24">
        <v>0</v>
      </c>
      <c r="H43" s="24">
        <f>$B$2+SUMPRODUCT($C$2:$F$2,D43:G43)</f>
        <v>248.04823497977074</v>
      </c>
      <c r="I43" s="24">
        <f t="shared" si="0"/>
        <v>2.6215000000000002</v>
      </c>
      <c r="J43" s="24">
        <f>I43-I43*0.5</f>
        <v>1.3107500000000001</v>
      </c>
      <c r="K43" s="24">
        <f>(I43-J43)*H43</f>
        <v>325.12922399973451</v>
      </c>
    </row>
    <row r="44" spans="1:14" x14ac:dyDescent="0.75">
      <c r="A44" s="28">
        <v>40386</v>
      </c>
      <c r="B44" s="24" t="s">
        <v>18</v>
      </c>
      <c r="C44" s="24" t="s">
        <v>28</v>
      </c>
      <c r="D44" s="24">
        <v>3.5185714290000001</v>
      </c>
      <c r="E44" s="24">
        <v>0</v>
      </c>
      <c r="F44" s="24">
        <v>0</v>
      </c>
      <c r="G44" s="24">
        <v>0</v>
      </c>
      <c r="H44" s="24">
        <f>$B$2+SUMPRODUCT($C$2:$F$2,D44:G44)</f>
        <v>255.82940232895783</v>
      </c>
      <c r="I44" s="24">
        <f t="shared" si="0"/>
        <v>2.4630000003000001</v>
      </c>
      <c r="J44" s="24">
        <f>I44-I44*0.5</f>
        <v>1.2315000001500001</v>
      </c>
      <c r="K44" s="24">
        <f>(I44-J44)*H44</f>
        <v>315.05390900648598</v>
      </c>
    </row>
    <row r="45" spans="1:14" x14ac:dyDescent="0.75">
      <c r="A45" s="28">
        <v>40393</v>
      </c>
      <c r="B45" s="24" t="s">
        <v>7</v>
      </c>
      <c r="C45" s="24" t="s">
        <v>8</v>
      </c>
      <c r="D45" s="24">
        <v>3.556923077</v>
      </c>
      <c r="E45" s="24">
        <v>0</v>
      </c>
      <c r="F45" s="24">
        <v>1</v>
      </c>
      <c r="G45" s="24">
        <v>3.556923077</v>
      </c>
      <c r="H45" s="24">
        <f>$B$2+SUMPRODUCT($C$2:$F$2,D45:G45)</f>
        <v>323.32574228519707</v>
      </c>
      <c r="I45" s="24">
        <f t="shared" si="0"/>
        <v>2.4898461539000003</v>
      </c>
      <c r="J45" s="24">
        <f>I45-I45*0.5</f>
        <v>1.2449230769500002</v>
      </c>
      <c r="K45" s="24">
        <f>(I45-J45)*H45</f>
        <v>402.51567794283028</v>
      </c>
    </row>
    <row r="46" spans="1:14" x14ac:dyDescent="0.75">
      <c r="A46" s="28">
        <v>40393</v>
      </c>
      <c r="B46" s="24" t="s">
        <v>7</v>
      </c>
      <c r="C46" s="24" t="s">
        <v>9</v>
      </c>
      <c r="D46" s="24">
        <v>3.8450000000000002</v>
      </c>
      <c r="E46" s="24">
        <v>0</v>
      </c>
      <c r="F46" s="24">
        <v>1</v>
      </c>
      <c r="G46" s="24">
        <v>3.8450000000000002</v>
      </c>
      <c r="H46" s="24">
        <f>$B$2+SUMPRODUCT($C$2:$F$2,D46:G46)</f>
        <v>300.89589391349557</v>
      </c>
      <c r="I46" s="24">
        <f t="shared" si="0"/>
        <v>2.6915000000000004</v>
      </c>
      <c r="J46" s="24">
        <f>I46-I46*0.5</f>
        <v>1.3457500000000002</v>
      </c>
      <c r="K46" s="24">
        <f>(I46-J46)*H46</f>
        <v>404.93064923408673</v>
      </c>
    </row>
    <row r="47" spans="1:14" x14ac:dyDescent="0.75">
      <c r="A47" s="28">
        <v>40393</v>
      </c>
      <c r="B47" s="24" t="s">
        <v>7</v>
      </c>
      <c r="C47" s="24" t="s">
        <v>10</v>
      </c>
      <c r="D47" s="24">
        <v>4.6806666669999997</v>
      </c>
      <c r="E47" s="24">
        <v>0</v>
      </c>
      <c r="F47" s="24">
        <v>1</v>
      </c>
      <c r="G47" s="24">
        <v>4.6806666669999997</v>
      </c>
      <c r="H47" s="24">
        <f>$B$2+SUMPRODUCT($C$2:$F$2,D47:G47)</f>
        <v>235.83036754332113</v>
      </c>
      <c r="I47" s="24">
        <f t="shared" si="0"/>
        <v>3.2764666668999998</v>
      </c>
      <c r="J47" s="24">
        <f>I47-I47*0.5</f>
        <v>1.6382333334499999</v>
      </c>
      <c r="K47" s="24">
        <f>(I47-J47)*H47</f>
        <v>386.34516914923364</v>
      </c>
    </row>
    <row r="48" spans="1:14" x14ac:dyDescent="0.75">
      <c r="A48" s="28">
        <v>40393</v>
      </c>
      <c r="B48" s="24" t="s">
        <v>7</v>
      </c>
      <c r="C48" s="24" t="s">
        <v>11</v>
      </c>
      <c r="D48" s="24">
        <v>4.5443749999999996</v>
      </c>
      <c r="E48" s="24">
        <v>0</v>
      </c>
      <c r="F48" s="24">
        <v>1</v>
      </c>
      <c r="G48" s="24">
        <v>4.5443749999999996</v>
      </c>
      <c r="H48" s="24">
        <f>$B$2+SUMPRODUCT($C$2:$F$2,D48:G48)</f>
        <v>246.44212149188871</v>
      </c>
      <c r="I48" s="24">
        <f t="shared" si="0"/>
        <v>3.1810624999999995</v>
      </c>
      <c r="J48" s="24">
        <f>I48-I48*0.5</f>
        <v>1.5905312499999997</v>
      </c>
      <c r="K48" s="24">
        <f>(I48-J48)*H48</f>
        <v>391.97389554914554</v>
      </c>
    </row>
    <row r="49" spans="1:11" x14ac:dyDescent="0.75">
      <c r="A49" s="28">
        <v>40393</v>
      </c>
      <c r="B49" s="24" t="s">
        <v>7</v>
      </c>
      <c r="C49" s="24" t="s">
        <v>12</v>
      </c>
      <c r="D49" s="24">
        <v>4.314666667</v>
      </c>
      <c r="E49" s="24">
        <v>0</v>
      </c>
      <c r="F49" s="24">
        <v>1</v>
      </c>
      <c r="G49" s="24">
        <v>4.314666667</v>
      </c>
      <c r="H49" s="24">
        <f>$B$2+SUMPRODUCT($C$2:$F$2,D49:G49)</f>
        <v>264.32735514840869</v>
      </c>
      <c r="I49" s="24">
        <f t="shared" si="0"/>
        <v>3.0202666669</v>
      </c>
      <c r="J49" s="24">
        <f>I49-I49*0.5</f>
        <v>1.51013333345</v>
      </c>
      <c r="K49" s="24">
        <f>(I49-J49)*H49</f>
        <v>399.16954995228843</v>
      </c>
    </row>
    <row r="50" spans="1:11" x14ac:dyDescent="0.75">
      <c r="A50" s="28">
        <v>40393</v>
      </c>
      <c r="B50" s="24" t="s">
        <v>7</v>
      </c>
      <c r="C50" s="24" t="s">
        <v>13</v>
      </c>
      <c r="D50" s="24">
        <v>3.8136363640000002</v>
      </c>
      <c r="E50" s="24">
        <v>0</v>
      </c>
      <c r="F50" s="24">
        <v>1</v>
      </c>
      <c r="G50" s="24">
        <v>3.8136363640000002</v>
      </c>
      <c r="H50" s="24">
        <f>$B$2+SUMPRODUCT($C$2:$F$2,D50:G50)</f>
        <v>303.33788611661703</v>
      </c>
      <c r="I50" s="24">
        <f t="shared" si="0"/>
        <v>2.6695454548000002</v>
      </c>
      <c r="J50" s="24">
        <f>I50-I50*0.5</f>
        <v>1.3347727274000001</v>
      </c>
      <c r="K50" s="24">
        <f>(I50-J50)*H50</f>
        <v>404.88713757562755</v>
      </c>
    </row>
    <row r="51" spans="1:11" x14ac:dyDescent="0.75">
      <c r="A51" s="28">
        <v>40393</v>
      </c>
      <c r="B51" s="24" t="s">
        <v>7</v>
      </c>
      <c r="C51" s="24" t="s">
        <v>14</v>
      </c>
      <c r="D51" s="24">
        <v>4.1479999999999997</v>
      </c>
      <c r="E51" s="24">
        <v>0</v>
      </c>
      <c r="F51" s="24">
        <v>1</v>
      </c>
      <c r="G51" s="24">
        <v>4.1479999999999997</v>
      </c>
      <c r="H51" s="24">
        <f>$B$2+SUMPRODUCT($C$2:$F$2,D51:G51)</f>
        <v>277.30412548633291</v>
      </c>
      <c r="I51" s="24">
        <f t="shared" si="0"/>
        <v>2.9036</v>
      </c>
      <c r="J51" s="24">
        <f>I51-I51*0.5</f>
        <v>1.4518</v>
      </c>
      <c r="K51" s="24">
        <f>(I51-J51)*H51</f>
        <v>402.59012938105809</v>
      </c>
    </row>
    <row r="52" spans="1:11" x14ac:dyDescent="0.75">
      <c r="A52" s="28">
        <v>40393</v>
      </c>
      <c r="B52" s="24" t="s">
        <v>7</v>
      </c>
      <c r="C52" s="24" t="s">
        <v>15</v>
      </c>
      <c r="D52" s="24">
        <v>4.1381249999999996</v>
      </c>
      <c r="E52" s="24">
        <v>0</v>
      </c>
      <c r="F52" s="24">
        <v>1</v>
      </c>
      <c r="G52" s="24">
        <v>4.1381249999999996</v>
      </c>
      <c r="H52" s="24">
        <f>$B$2+SUMPRODUCT($C$2:$F$2,D52:G52)</f>
        <v>278.07299912731719</v>
      </c>
      <c r="I52" s="24">
        <f t="shared" si="0"/>
        <v>2.8966874999999996</v>
      </c>
      <c r="J52" s="24">
        <f>I52-I52*0.5</f>
        <v>1.4483437499999998</v>
      </c>
      <c r="K52" s="24">
        <f>(I52-J52)*H52</f>
        <v>402.74529032980524</v>
      </c>
    </row>
    <row r="53" spans="1:11" x14ac:dyDescent="0.75">
      <c r="A53" s="28">
        <v>40393</v>
      </c>
      <c r="B53" s="24" t="s">
        <v>7</v>
      </c>
      <c r="C53" s="24" t="s">
        <v>16</v>
      </c>
      <c r="D53" s="24">
        <v>4.1381249999999996</v>
      </c>
      <c r="E53" s="24">
        <v>0</v>
      </c>
      <c r="F53" s="24">
        <v>1</v>
      </c>
      <c r="G53" s="24">
        <v>4.1381249999999996</v>
      </c>
      <c r="H53" s="24">
        <f>$B$2+SUMPRODUCT($C$2:$F$2,D53:G53)</f>
        <v>278.07299912731719</v>
      </c>
      <c r="I53" s="24">
        <f t="shared" si="0"/>
        <v>2.8966874999999996</v>
      </c>
      <c r="J53" s="24">
        <f>I53-I53*0.5</f>
        <v>1.4483437499999998</v>
      </c>
      <c r="K53" s="24">
        <f>(I53-J53)*H53</f>
        <v>402.74529032980524</v>
      </c>
    </row>
    <row r="54" spans="1:11" x14ac:dyDescent="0.75">
      <c r="A54" s="28">
        <v>40393</v>
      </c>
      <c r="B54" s="24" t="s">
        <v>7</v>
      </c>
      <c r="C54" s="24" t="s">
        <v>17</v>
      </c>
      <c r="D54" s="24">
        <v>4.4866666669999997</v>
      </c>
      <c r="E54" s="24">
        <v>0</v>
      </c>
      <c r="F54" s="24">
        <v>1</v>
      </c>
      <c r="G54" s="24">
        <v>4.4866666669999997</v>
      </c>
      <c r="H54" s="24">
        <f>$B$2+SUMPRODUCT($C$2:$F$2,D54:G54)</f>
        <v>250.935328186455</v>
      </c>
      <c r="I54" s="24">
        <f t="shared" si="0"/>
        <v>3.1406666668999996</v>
      </c>
      <c r="J54" s="24">
        <f>I54-I54*0.5</f>
        <v>1.5703333334499998</v>
      </c>
      <c r="K54" s="24">
        <f>(I54-J54)*H54</f>
        <v>394.05211039140556</v>
      </c>
    </row>
    <row r="55" spans="1:11" x14ac:dyDescent="0.75">
      <c r="A55" s="28">
        <v>40393</v>
      </c>
      <c r="B55" s="24" t="s">
        <v>18</v>
      </c>
      <c r="C55" s="24" t="s">
        <v>19</v>
      </c>
      <c r="D55" s="24">
        <v>3.1469999999999998</v>
      </c>
      <c r="E55" s="24">
        <v>0</v>
      </c>
      <c r="F55" s="24">
        <v>0</v>
      </c>
      <c r="G55" s="24">
        <v>0</v>
      </c>
      <c r="H55" s="24">
        <f>$B$2+SUMPRODUCT($C$2:$F$2,D55:G55)</f>
        <v>268.59837162667776</v>
      </c>
      <c r="I55" s="24">
        <f t="shared" si="0"/>
        <v>2.2028999999999996</v>
      </c>
      <c r="J55" s="24">
        <f>I55-I55*0.5</f>
        <v>1.1014499999999998</v>
      </c>
      <c r="K55" s="24">
        <f>(I55-J55)*H55</f>
        <v>295.84767642820418</v>
      </c>
    </row>
    <row r="56" spans="1:11" x14ac:dyDescent="0.75">
      <c r="A56" s="28">
        <v>40393</v>
      </c>
      <c r="B56" s="24" t="s">
        <v>18</v>
      </c>
      <c r="C56" s="24" t="s">
        <v>20</v>
      </c>
      <c r="D56" s="24">
        <v>3.7450000000000001</v>
      </c>
      <c r="E56" s="24">
        <v>0</v>
      </c>
      <c r="F56" s="24">
        <v>0</v>
      </c>
      <c r="G56" s="24">
        <v>0</v>
      </c>
      <c r="H56" s="24">
        <f>$B$2+SUMPRODUCT($C$2:$F$2,D56:G56)</f>
        <v>248.04823497977074</v>
      </c>
      <c r="I56" s="24">
        <f t="shared" si="0"/>
        <v>2.6215000000000002</v>
      </c>
      <c r="J56" s="24">
        <f>I56-I56*0.5</f>
        <v>1.3107500000000001</v>
      </c>
      <c r="K56" s="24">
        <f>(I56-J56)*H56</f>
        <v>325.12922399973451</v>
      </c>
    </row>
    <row r="57" spans="1:11" x14ac:dyDescent="0.75">
      <c r="A57" s="28">
        <v>40393</v>
      </c>
      <c r="B57" s="24" t="s">
        <v>18</v>
      </c>
      <c r="C57" s="24" t="s">
        <v>21</v>
      </c>
      <c r="D57" s="24">
        <v>3.1469999999999998</v>
      </c>
      <c r="E57" s="24">
        <v>0</v>
      </c>
      <c r="F57" s="24">
        <v>0</v>
      </c>
      <c r="G57" s="24">
        <v>0</v>
      </c>
      <c r="H57" s="24">
        <f>$B$2+SUMPRODUCT($C$2:$F$2,D57:G57)</f>
        <v>268.59837162667776</v>
      </c>
      <c r="I57" s="24">
        <f t="shared" si="0"/>
        <v>2.2028999999999996</v>
      </c>
      <c r="J57" s="24">
        <f>I57-I57*0.5</f>
        <v>1.1014499999999998</v>
      </c>
      <c r="K57" s="24">
        <f>(I57-J57)*H57</f>
        <v>295.84767642820418</v>
      </c>
    </row>
    <row r="58" spans="1:11" x14ac:dyDescent="0.75">
      <c r="A58" s="28">
        <v>40393</v>
      </c>
      <c r="B58" s="24" t="s">
        <v>18</v>
      </c>
      <c r="C58" s="24" t="s">
        <v>22</v>
      </c>
      <c r="D58" s="24">
        <v>3.78</v>
      </c>
      <c r="E58" s="24">
        <v>0</v>
      </c>
      <c r="F58" s="24">
        <v>0</v>
      </c>
      <c r="G58" s="24">
        <v>0</v>
      </c>
      <c r="H58" s="24">
        <f>$B$2+SUMPRODUCT($C$2:$F$2,D58:G58)</f>
        <v>246.84546778471767</v>
      </c>
      <c r="I58" s="24">
        <f t="shared" si="0"/>
        <v>2.6459999999999999</v>
      </c>
      <c r="J58" s="24">
        <f>I58-I58*0.5</f>
        <v>1.323</v>
      </c>
      <c r="K58" s="24">
        <f>(I58-J58)*H58</f>
        <v>326.57655387918146</v>
      </c>
    </row>
    <row r="59" spans="1:11" x14ac:dyDescent="0.75">
      <c r="A59" s="28">
        <v>40393</v>
      </c>
      <c r="B59" s="24" t="s">
        <v>18</v>
      </c>
      <c r="C59" s="24" t="s">
        <v>23</v>
      </c>
      <c r="D59" s="24">
        <v>4.1790000000000003</v>
      </c>
      <c r="E59" s="24">
        <v>0</v>
      </c>
      <c r="F59" s="24">
        <v>0</v>
      </c>
      <c r="G59" s="24">
        <v>0</v>
      </c>
      <c r="H59" s="24">
        <f>$B$2+SUMPRODUCT($C$2:$F$2,D59:G59)</f>
        <v>233.13392176111245</v>
      </c>
      <c r="I59" s="24">
        <f t="shared" si="0"/>
        <v>2.9253</v>
      </c>
      <c r="J59" s="24">
        <f>I59-I59*0.5</f>
        <v>1.46265</v>
      </c>
      <c r="K59" s="24">
        <f>(I59-J59)*H59</f>
        <v>340.99333066389113</v>
      </c>
    </row>
    <row r="60" spans="1:11" x14ac:dyDescent="0.75">
      <c r="A60" s="28">
        <v>40393</v>
      </c>
      <c r="B60" s="24" t="s">
        <v>18</v>
      </c>
      <c r="C60" s="24" t="s">
        <v>24</v>
      </c>
      <c r="D60" s="24">
        <v>4.6224999999999996</v>
      </c>
      <c r="E60" s="24">
        <v>0</v>
      </c>
      <c r="F60" s="24">
        <v>0</v>
      </c>
      <c r="G60" s="24">
        <v>0</v>
      </c>
      <c r="H60" s="24">
        <f>$B$2+SUMPRODUCT($C$2:$F$2,D60:G60)</f>
        <v>217.89314316093979</v>
      </c>
      <c r="I60" s="24">
        <f t="shared" si="0"/>
        <v>3.2357499999999995</v>
      </c>
      <c r="J60" s="24">
        <f>I60-I60*0.5</f>
        <v>1.6178749999999997</v>
      </c>
      <c r="K60" s="24">
        <f>(I60-J60)*H60</f>
        <v>352.52386899150542</v>
      </c>
    </row>
    <row r="61" spans="1:11" x14ac:dyDescent="0.75">
      <c r="A61" s="28">
        <v>40393</v>
      </c>
      <c r="B61" s="24" t="s">
        <v>18</v>
      </c>
      <c r="C61" s="24" t="s">
        <v>25</v>
      </c>
      <c r="D61" s="24">
        <v>4.0162500000000003</v>
      </c>
      <c r="E61" s="24">
        <v>0</v>
      </c>
      <c r="F61" s="24">
        <v>0</v>
      </c>
      <c r="G61" s="24">
        <v>0</v>
      </c>
      <c r="H61" s="24">
        <f>$B$2+SUMPRODUCT($C$2:$F$2,D61:G61)</f>
        <v>238.7267892181093</v>
      </c>
      <c r="I61" s="24">
        <f t="shared" si="0"/>
        <v>2.811375</v>
      </c>
      <c r="J61" s="24">
        <f>I61-I61*0.5</f>
        <v>1.4056875</v>
      </c>
      <c r="K61" s="24">
        <f>(I61-J61)*H61</f>
        <v>335.57526351903101</v>
      </c>
    </row>
    <row r="62" spans="1:11" x14ac:dyDescent="0.75">
      <c r="A62" s="28">
        <v>40393</v>
      </c>
      <c r="B62" s="24" t="s">
        <v>18</v>
      </c>
      <c r="C62" s="24" t="s">
        <v>26</v>
      </c>
      <c r="D62" s="24">
        <v>3.1419999999999999</v>
      </c>
      <c r="E62" s="24">
        <v>0</v>
      </c>
      <c r="F62" s="24">
        <v>0</v>
      </c>
      <c r="G62" s="24">
        <v>0</v>
      </c>
      <c r="H62" s="24">
        <f>$B$2+SUMPRODUCT($C$2:$F$2,D62:G62)</f>
        <v>268.77019551168536</v>
      </c>
      <c r="I62" s="24">
        <f t="shared" si="0"/>
        <v>2.1993999999999998</v>
      </c>
      <c r="J62" s="24">
        <f>I62-I62*0.5</f>
        <v>1.0996999999999999</v>
      </c>
      <c r="K62" s="24">
        <f>(I62-J62)*H62</f>
        <v>295.56658400420037</v>
      </c>
    </row>
    <row r="63" spans="1:11" x14ac:dyDescent="0.75">
      <c r="A63" s="28">
        <v>40393</v>
      </c>
      <c r="B63" s="24" t="s">
        <v>18</v>
      </c>
      <c r="C63" s="24" t="s">
        <v>27</v>
      </c>
      <c r="D63" s="24">
        <v>3.7450000000000001</v>
      </c>
      <c r="E63" s="24">
        <v>0</v>
      </c>
      <c r="F63" s="24">
        <v>0</v>
      </c>
      <c r="G63" s="24">
        <v>0</v>
      </c>
      <c r="H63" s="24">
        <f>$B$2+SUMPRODUCT($C$2:$F$2,D63:G63)</f>
        <v>248.04823497977074</v>
      </c>
      <c r="I63" s="24">
        <f t="shared" si="0"/>
        <v>2.6215000000000002</v>
      </c>
      <c r="J63" s="24">
        <f>I63-I63*0.5</f>
        <v>1.3107500000000001</v>
      </c>
      <c r="K63" s="24">
        <f>(I63-J63)*H63</f>
        <v>325.12922399973451</v>
      </c>
    </row>
    <row r="64" spans="1:11" x14ac:dyDescent="0.75">
      <c r="A64" s="28">
        <v>40393</v>
      </c>
      <c r="B64" s="24" t="s">
        <v>18</v>
      </c>
      <c r="C64" s="24" t="s">
        <v>28</v>
      </c>
      <c r="D64" s="24">
        <v>3.5185714290000001</v>
      </c>
      <c r="E64" s="24">
        <v>0</v>
      </c>
      <c r="F64" s="24">
        <v>0</v>
      </c>
      <c r="G64" s="24">
        <v>0</v>
      </c>
      <c r="H64" s="24">
        <f>$B$2+SUMPRODUCT($C$2:$F$2,D64:G64)</f>
        <v>255.82940232895783</v>
      </c>
      <c r="I64" s="24">
        <f t="shared" si="0"/>
        <v>2.4630000003000001</v>
      </c>
      <c r="J64" s="24">
        <f>I64-I64*0.5</f>
        <v>1.2315000001500001</v>
      </c>
      <c r="K64" s="24">
        <f>(I64-J64)*H64</f>
        <v>315.05390900648598</v>
      </c>
    </row>
    <row r="65" spans="1:11" x14ac:dyDescent="0.75">
      <c r="A65" s="28">
        <v>40400</v>
      </c>
      <c r="B65" s="24" t="s">
        <v>7</v>
      </c>
      <c r="C65" s="24" t="s">
        <v>8</v>
      </c>
      <c r="D65" s="24">
        <v>3.556923077</v>
      </c>
      <c r="E65" s="24">
        <v>0</v>
      </c>
      <c r="F65" s="24">
        <v>1</v>
      </c>
      <c r="G65" s="24">
        <v>3.556923077</v>
      </c>
      <c r="H65" s="24">
        <f>$B$2+SUMPRODUCT($C$2:$F$2,D65:G65)</f>
        <v>323.32574228519707</v>
      </c>
      <c r="I65" s="24">
        <f t="shared" si="0"/>
        <v>2.4898461539000003</v>
      </c>
      <c r="J65" s="24">
        <f>I65-I65*0.5</f>
        <v>1.2449230769500002</v>
      </c>
      <c r="K65" s="24">
        <f>(I65-J65)*H65</f>
        <v>402.51567794283028</v>
      </c>
    </row>
    <row r="66" spans="1:11" x14ac:dyDescent="0.75">
      <c r="A66" s="28">
        <v>40400</v>
      </c>
      <c r="B66" s="24" t="s">
        <v>7</v>
      </c>
      <c r="C66" s="24" t="s">
        <v>9</v>
      </c>
      <c r="D66" s="24">
        <v>3.8450000000000002</v>
      </c>
      <c r="E66" s="24">
        <v>0</v>
      </c>
      <c r="F66" s="24">
        <v>1</v>
      </c>
      <c r="G66" s="24">
        <v>3.8450000000000002</v>
      </c>
      <c r="H66" s="24">
        <f>$B$2+SUMPRODUCT($C$2:$F$2,D66:G66)</f>
        <v>300.89589391349557</v>
      </c>
      <c r="I66" s="24">
        <f t="shared" si="0"/>
        <v>2.6915000000000004</v>
      </c>
      <c r="J66" s="24">
        <f>I66-I66*0.5</f>
        <v>1.3457500000000002</v>
      </c>
      <c r="K66" s="24">
        <f>(I66-J66)*H66</f>
        <v>404.93064923408673</v>
      </c>
    </row>
    <row r="67" spans="1:11" x14ac:dyDescent="0.75">
      <c r="A67" s="28">
        <v>40400</v>
      </c>
      <c r="B67" s="24" t="s">
        <v>7</v>
      </c>
      <c r="C67" s="24" t="s">
        <v>10</v>
      </c>
      <c r="D67" s="24">
        <v>4.6806666669999997</v>
      </c>
      <c r="E67" s="24">
        <v>0</v>
      </c>
      <c r="F67" s="24">
        <v>1</v>
      </c>
      <c r="G67" s="24">
        <v>4.6806666669999997</v>
      </c>
      <c r="H67" s="24">
        <f>$B$2+SUMPRODUCT($C$2:$F$2,D67:G67)</f>
        <v>235.83036754332113</v>
      </c>
      <c r="I67" s="24">
        <f t="shared" si="0"/>
        <v>3.2764666668999998</v>
      </c>
      <c r="J67" s="24">
        <f>I67-I67*0.5</f>
        <v>1.6382333334499999</v>
      </c>
      <c r="K67" s="24">
        <f>(I67-J67)*H67</f>
        <v>386.34516914923364</v>
      </c>
    </row>
    <row r="68" spans="1:11" x14ac:dyDescent="0.75">
      <c r="A68" s="28">
        <v>40400</v>
      </c>
      <c r="B68" s="24" t="s">
        <v>7</v>
      </c>
      <c r="C68" s="24" t="s">
        <v>11</v>
      </c>
      <c r="D68" s="24">
        <v>4.5443749999999996</v>
      </c>
      <c r="E68" s="24">
        <v>0</v>
      </c>
      <c r="F68" s="24">
        <v>1</v>
      </c>
      <c r="G68" s="24">
        <v>4.5443749999999996</v>
      </c>
      <c r="H68" s="24">
        <f>$B$2+SUMPRODUCT($C$2:$F$2,D68:G68)</f>
        <v>246.44212149188871</v>
      </c>
      <c r="I68" s="24">
        <f t="shared" si="0"/>
        <v>3.1810624999999995</v>
      </c>
      <c r="J68" s="24">
        <f>I68-I68*0.5</f>
        <v>1.5905312499999997</v>
      </c>
      <c r="K68" s="24">
        <f>(I68-J68)*H68</f>
        <v>391.97389554914554</v>
      </c>
    </row>
    <row r="69" spans="1:11" x14ac:dyDescent="0.75">
      <c r="A69" s="28">
        <v>40400</v>
      </c>
      <c r="B69" s="24" t="s">
        <v>7</v>
      </c>
      <c r="C69" s="24" t="s">
        <v>12</v>
      </c>
      <c r="D69" s="24">
        <v>4.314666667</v>
      </c>
      <c r="E69" s="24">
        <v>0</v>
      </c>
      <c r="F69" s="24">
        <v>1</v>
      </c>
      <c r="G69" s="24">
        <v>4.314666667</v>
      </c>
      <c r="H69" s="24">
        <f>$B$2+SUMPRODUCT($C$2:$F$2,D69:G69)</f>
        <v>264.32735514840869</v>
      </c>
      <c r="I69" s="24">
        <f t="shared" si="0"/>
        <v>3.0202666669</v>
      </c>
      <c r="J69" s="24">
        <f>I69-I69*0.5</f>
        <v>1.51013333345</v>
      </c>
      <c r="K69" s="24">
        <f>(I69-J69)*H69</f>
        <v>399.16954995228843</v>
      </c>
    </row>
    <row r="70" spans="1:11" x14ac:dyDescent="0.75">
      <c r="A70" s="28">
        <v>40400</v>
      </c>
      <c r="B70" s="24" t="s">
        <v>7</v>
      </c>
      <c r="C70" s="24" t="s">
        <v>13</v>
      </c>
      <c r="D70" s="24">
        <v>3.8136363640000002</v>
      </c>
      <c r="E70" s="24">
        <v>0</v>
      </c>
      <c r="F70" s="24">
        <v>1</v>
      </c>
      <c r="G70" s="24">
        <v>3.8136363640000002</v>
      </c>
      <c r="H70" s="24">
        <f>$B$2+SUMPRODUCT($C$2:$F$2,D70:G70)</f>
        <v>303.33788611661703</v>
      </c>
      <c r="I70" s="24">
        <f t="shared" ref="I70:I84" si="1">D70-(D70*0.3)</f>
        <v>2.6695454548000002</v>
      </c>
      <c r="J70" s="24">
        <f>I70-I70*0.5</f>
        <v>1.3347727274000001</v>
      </c>
      <c r="K70" s="24">
        <f>(I70-J70)*H70</f>
        <v>404.88713757562755</v>
      </c>
    </row>
    <row r="71" spans="1:11" x14ac:dyDescent="0.75">
      <c r="A71" s="28">
        <v>40400</v>
      </c>
      <c r="B71" s="24" t="s">
        <v>7</v>
      </c>
      <c r="C71" s="24" t="s">
        <v>14</v>
      </c>
      <c r="D71" s="24">
        <v>4.1479999999999997</v>
      </c>
      <c r="E71" s="24">
        <v>0</v>
      </c>
      <c r="F71" s="24">
        <v>1</v>
      </c>
      <c r="G71" s="24">
        <v>4.1479999999999997</v>
      </c>
      <c r="H71" s="24">
        <f>$B$2+SUMPRODUCT($C$2:$F$2,D71:G71)</f>
        <v>277.30412548633291</v>
      </c>
      <c r="I71" s="24">
        <f t="shared" si="1"/>
        <v>2.9036</v>
      </c>
      <c r="J71" s="24">
        <f>I71-I71*0.5</f>
        <v>1.4518</v>
      </c>
      <c r="K71" s="24">
        <f>(I71-J71)*H71</f>
        <v>402.59012938105809</v>
      </c>
    </row>
    <row r="72" spans="1:11" x14ac:dyDescent="0.75">
      <c r="A72" s="28">
        <v>40400</v>
      </c>
      <c r="B72" s="24" t="s">
        <v>7</v>
      </c>
      <c r="C72" s="24" t="s">
        <v>15</v>
      </c>
      <c r="D72" s="24">
        <v>4.1381249999999996</v>
      </c>
      <c r="E72" s="24">
        <v>0</v>
      </c>
      <c r="F72" s="24">
        <v>1</v>
      </c>
      <c r="G72" s="24">
        <v>4.1381249999999996</v>
      </c>
      <c r="H72" s="24">
        <f>$B$2+SUMPRODUCT($C$2:$F$2,D72:G72)</f>
        <v>278.07299912731719</v>
      </c>
      <c r="I72" s="24">
        <f t="shared" si="1"/>
        <v>2.8966874999999996</v>
      </c>
      <c r="J72" s="24">
        <f>I72-I72*0.5</f>
        <v>1.4483437499999998</v>
      </c>
      <c r="K72" s="24">
        <f>(I72-J72)*H72</f>
        <v>402.74529032980524</v>
      </c>
    </row>
    <row r="73" spans="1:11" x14ac:dyDescent="0.75">
      <c r="A73" s="28">
        <v>40400</v>
      </c>
      <c r="B73" s="24" t="s">
        <v>7</v>
      </c>
      <c r="C73" s="24" t="s">
        <v>16</v>
      </c>
      <c r="D73" s="24">
        <v>4.1381249999999996</v>
      </c>
      <c r="E73" s="24">
        <v>0</v>
      </c>
      <c r="F73" s="24">
        <v>1</v>
      </c>
      <c r="G73" s="24">
        <v>4.1381249999999996</v>
      </c>
      <c r="H73" s="24">
        <f>$B$2+SUMPRODUCT($C$2:$F$2,D73:G73)</f>
        <v>278.07299912731719</v>
      </c>
      <c r="I73" s="24">
        <f t="shared" si="1"/>
        <v>2.8966874999999996</v>
      </c>
      <c r="J73" s="24">
        <f>I73-I73*0.5</f>
        <v>1.4483437499999998</v>
      </c>
      <c r="K73" s="24">
        <f>(I73-J73)*H73</f>
        <v>402.74529032980524</v>
      </c>
    </row>
    <row r="74" spans="1:11" x14ac:dyDescent="0.75">
      <c r="A74" s="28">
        <v>40400</v>
      </c>
      <c r="B74" s="24" t="s">
        <v>7</v>
      </c>
      <c r="C74" s="24" t="s">
        <v>17</v>
      </c>
      <c r="D74" s="24">
        <v>4.4866666669999997</v>
      </c>
      <c r="E74" s="24">
        <v>0</v>
      </c>
      <c r="F74" s="24">
        <v>1</v>
      </c>
      <c r="G74" s="24">
        <v>4.4866666669999997</v>
      </c>
      <c r="H74" s="24">
        <f>$B$2+SUMPRODUCT($C$2:$F$2,D74:G74)</f>
        <v>250.935328186455</v>
      </c>
      <c r="I74" s="24">
        <f t="shared" si="1"/>
        <v>3.1406666668999996</v>
      </c>
      <c r="J74" s="24">
        <f>I74-I74*0.5</f>
        <v>1.5703333334499998</v>
      </c>
      <c r="K74" s="24">
        <f>(I74-J74)*H74</f>
        <v>394.05211039140556</v>
      </c>
    </row>
    <row r="75" spans="1:11" x14ac:dyDescent="0.75">
      <c r="A75" s="28">
        <v>40400</v>
      </c>
      <c r="B75" s="24" t="s">
        <v>18</v>
      </c>
      <c r="C75" s="24" t="s">
        <v>19</v>
      </c>
      <c r="D75" s="24">
        <v>3.1469999999999998</v>
      </c>
      <c r="E75" s="24">
        <v>0</v>
      </c>
      <c r="F75" s="24">
        <v>0</v>
      </c>
      <c r="G75" s="24">
        <v>0</v>
      </c>
      <c r="H75" s="24">
        <f>$B$2+SUMPRODUCT($C$2:$F$2,D75:G75)</f>
        <v>268.59837162667776</v>
      </c>
      <c r="I75" s="24">
        <f t="shared" si="1"/>
        <v>2.2028999999999996</v>
      </c>
      <c r="J75" s="24">
        <f>I75-I75*0.5</f>
        <v>1.1014499999999998</v>
      </c>
      <c r="K75" s="24">
        <f>(I75-J75)*H75</f>
        <v>295.84767642820418</v>
      </c>
    </row>
    <row r="76" spans="1:11" x14ac:dyDescent="0.75">
      <c r="A76" s="28">
        <v>40400</v>
      </c>
      <c r="B76" s="24" t="s">
        <v>18</v>
      </c>
      <c r="C76" s="24" t="s">
        <v>20</v>
      </c>
      <c r="D76" s="24">
        <v>3.7450000000000001</v>
      </c>
      <c r="E76" s="24">
        <v>0</v>
      </c>
      <c r="F76" s="24">
        <v>0</v>
      </c>
      <c r="G76" s="24">
        <v>0</v>
      </c>
      <c r="H76" s="24">
        <f>$B$2+SUMPRODUCT($C$2:$F$2,D76:G76)</f>
        <v>248.04823497977074</v>
      </c>
      <c r="I76" s="24">
        <f t="shared" si="1"/>
        <v>2.6215000000000002</v>
      </c>
      <c r="J76" s="24">
        <f>I76-I76*0.5</f>
        <v>1.3107500000000001</v>
      </c>
      <c r="K76" s="24">
        <f>(I76-J76)*H76</f>
        <v>325.12922399973451</v>
      </c>
    </row>
    <row r="77" spans="1:11" x14ac:dyDescent="0.75">
      <c r="A77" s="28">
        <v>40400</v>
      </c>
      <c r="B77" s="24" t="s">
        <v>18</v>
      </c>
      <c r="C77" s="24" t="s">
        <v>21</v>
      </c>
      <c r="D77" s="24">
        <v>3.1469999999999998</v>
      </c>
      <c r="E77" s="24">
        <v>0</v>
      </c>
      <c r="F77" s="24">
        <v>0</v>
      </c>
      <c r="G77" s="24">
        <v>0</v>
      </c>
      <c r="H77" s="24">
        <f>$B$2+SUMPRODUCT($C$2:$F$2,D77:G77)</f>
        <v>268.59837162667776</v>
      </c>
      <c r="I77" s="24">
        <f t="shared" si="1"/>
        <v>2.2028999999999996</v>
      </c>
      <c r="J77" s="24">
        <f>I77-I77*0.5</f>
        <v>1.1014499999999998</v>
      </c>
      <c r="K77" s="24">
        <f>(I77-J77)*H77</f>
        <v>295.84767642820418</v>
      </c>
    </row>
    <row r="78" spans="1:11" x14ac:dyDescent="0.75">
      <c r="A78" s="28">
        <v>40400</v>
      </c>
      <c r="B78" s="24" t="s">
        <v>18</v>
      </c>
      <c r="C78" s="24" t="s">
        <v>22</v>
      </c>
      <c r="D78" s="24">
        <v>3.78</v>
      </c>
      <c r="E78" s="24">
        <v>0</v>
      </c>
      <c r="F78" s="24">
        <v>0</v>
      </c>
      <c r="G78" s="24">
        <v>0</v>
      </c>
      <c r="H78" s="24">
        <f>$B$2+SUMPRODUCT($C$2:$F$2,D78:G78)</f>
        <v>246.84546778471767</v>
      </c>
      <c r="I78" s="24">
        <f t="shared" si="1"/>
        <v>2.6459999999999999</v>
      </c>
      <c r="J78" s="24">
        <f>I78-I78*0.5</f>
        <v>1.323</v>
      </c>
      <c r="K78" s="24">
        <f>(I78-J78)*H78</f>
        <v>326.57655387918146</v>
      </c>
    </row>
    <row r="79" spans="1:11" x14ac:dyDescent="0.75">
      <c r="A79" s="28">
        <v>40400</v>
      </c>
      <c r="B79" s="24" t="s">
        <v>18</v>
      </c>
      <c r="C79" s="24" t="s">
        <v>23</v>
      </c>
      <c r="D79" s="24">
        <v>4.1790000000000003</v>
      </c>
      <c r="E79" s="24">
        <v>0</v>
      </c>
      <c r="F79" s="24">
        <v>0</v>
      </c>
      <c r="G79" s="24">
        <v>0</v>
      </c>
      <c r="H79" s="24">
        <f>$B$2+SUMPRODUCT($C$2:$F$2,D79:G79)</f>
        <v>233.13392176111245</v>
      </c>
      <c r="I79" s="24">
        <f t="shared" si="1"/>
        <v>2.9253</v>
      </c>
      <c r="J79" s="24">
        <f>I79-I79*0.5</f>
        <v>1.46265</v>
      </c>
      <c r="K79" s="24">
        <f>(I79-J79)*H79</f>
        <v>340.99333066389113</v>
      </c>
    </row>
    <row r="80" spans="1:11" x14ac:dyDescent="0.75">
      <c r="A80" s="28">
        <v>40400</v>
      </c>
      <c r="B80" s="24" t="s">
        <v>18</v>
      </c>
      <c r="C80" s="24" t="s">
        <v>24</v>
      </c>
      <c r="D80" s="24">
        <v>4.6224999999999996</v>
      </c>
      <c r="E80" s="24">
        <v>0</v>
      </c>
      <c r="F80" s="24">
        <v>0</v>
      </c>
      <c r="G80" s="24">
        <v>0</v>
      </c>
      <c r="H80" s="24">
        <f>$B$2+SUMPRODUCT($C$2:$F$2,D80:G80)</f>
        <v>217.89314316093979</v>
      </c>
      <c r="I80" s="24">
        <f t="shared" si="1"/>
        <v>3.2357499999999995</v>
      </c>
      <c r="J80" s="24">
        <f>I80-I80*0.5</f>
        <v>1.6178749999999997</v>
      </c>
      <c r="K80" s="24">
        <f>(I80-J80)*H80</f>
        <v>352.52386899150542</v>
      </c>
    </row>
    <row r="81" spans="1:11" x14ac:dyDescent="0.75">
      <c r="A81" s="28">
        <v>40400</v>
      </c>
      <c r="B81" s="24" t="s">
        <v>18</v>
      </c>
      <c r="C81" s="24" t="s">
        <v>25</v>
      </c>
      <c r="D81" s="24">
        <v>4.0162500000000003</v>
      </c>
      <c r="E81" s="24">
        <v>0</v>
      </c>
      <c r="F81" s="24">
        <v>0</v>
      </c>
      <c r="G81" s="24">
        <v>0</v>
      </c>
      <c r="H81" s="24">
        <f>$B$2+SUMPRODUCT($C$2:$F$2,D81:G81)</f>
        <v>238.7267892181093</v>
      </c>
      <c r="I81" s="24">
        <f t="shared" si="1"/>
        <v>2.811375</v>
      </c>
      <c r="J81" s="24">
        <f>I81-I81*0.5</f>
        <v>1.4056875</v>
      </c>
      <c r="K81" s="24">
        <f>(I81-J81)*H81</f>
        <v>335.57526351903101</v>
      </c>
    </row>
    <row r="82" spans="1:11" x14ac:dyDescent="0.75">
      <c r="A82" s="28">
        <v>40400</v>
      </c>
      <c r="B82" s="24" t="s">
        <v>18</v>
      </c>
      <c r="C82" s="24" t="s">
        <v>26</v>
      </c>
      <c r="D82" s="24">
        <v>3.1419999999999999</v>
      </c>
      <c r="E82" s="24">
        <v>0</v>
      </c>
      <c r="F82" s="24">
        <v>0</v>
      </c>
      <c r="G82" s="24">
        <v>0</v>
      </c>
      <c r="H82" s="24">
        <f>$B$2+SUMPRODUCT($C$2:$F$2,D82:G82)</f>
        <v>268.77019551168536</v>
      </c>
      <c r="I82" s="24">
        <f t="shared" si="1"/>
        <v>2.1993999999999998</v>
      </c>
      <c r="J82" s="24">
        <f>I82-I82*0.5</f>
        <v>1.0996999999999999</v>
      </c>
      <c r="K82" s="24">
        <f>(I82-J82)*H82</f>
        <v>295.56658400420037</v>
      </c>
    </row>
    <row r="83" spans="1:11" x14ac:dyDescent="0.75">
      <c r="A83" s="28">
        <v>40400</v>
      </c>
      <c r="B83" s="24" t="s">
        <v>18</v>
      </c>
      <c r="C83" s="24" t="s">
        <v>27</v>
      </c>
      <c r="D83" s="24">
        <v>3.7450000000000001</v>
      </c>
      <c r="E83" s="24">
        <v>0</v>
      </c>
      <c r="F83" s="24">
        <v>0</v>
      </c>
      <c r="G83" s="24">
        <v>0</v>
      </c>
      <c r="H83" s="24">
        <f>$B$2+SUMPRODUCT($C$2:$F$2,D83:G83)</f>
        <v>248.04823497977074</v>
      </c>
      <c r="I83" s="24">
        <f t="shared" si="1"/>
        <v>2.6215000000000002</v>
      </c>
      <c r="J83" s="24">
        <f>I83-I83*0.5</f>
        <v>1.3107500000000001</v>
      </c>
      <c r="K83" s="24">
        <f>(I83-J83)*H83</f>
        <v>325.12922399973451</v>
      </c>
    </row>
    <row r="84" spans="1:11" x14ac:dyDescent="0.75">
      <c r="A84" s="28">
        <v>40400</v>
      </c>
      <c r="B84" s="24" t="s">
        <v>18</v>
      </c>
      <c r="C84" s="24" t="s">
        <v>28</v>
      </c>
      <c r="D84" s="24">
        <v>3.5185714290000001</v>
      </c>
      <c r="E84" s="24">
        <v>0</v>
      </c>
      <c r="F84" s="24">
        <v>0</v>
      </c>
      <c r="G84" s="24">
        <v>0</v>
      </c>
      <c r="H84" s="24">
        <f>$B$2+SUMPRODUCT($C$2:$F$2,D84:G84)</f>
        <v>255.82940232895783</v>
      </c>
      <c r="I84" s="24">
        <f t="shared" si="1"/>
        <v>2.4630000003000001</v>
      </c>
      <c r="J84" s="24">
        <f>I84-I84*0.5</f>
        <v>1.2315000001500001</v>
      </c>
      <c r="K84" s="24">
        <f>(I84-J84)*H84</f>
        <v>315.05390900648598</v>
      </c>
    </row>
  </sheetData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77474X765"/>
  <dimension ref="A1:T111"/>
  <sheetViews>
    <sheetView topLeftCell="A94" workbookViewId="0">
      <selection activeCell="A111" sqref="A111"/>
    </sheetView>
  </sheetViews>
  <sheetFormatPr defaultRowHeight="14.75" x14ac:dyDescent="0.75"/>
  <cols>
    <col min="1" max="1" width="9.54296875" bestFit="1" customWidth="1"/>
  </cols>
  <sheetData>
    <row r="1" spans="1:20" s="7" customFormat="1" x14ac:dyDescent="0.7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2" spans="1:20" x14ac:dyDescent="0.75">
      <c r="A2" s="4">
        <v>40302</v>
      </c>
      <c r="B2" s="5" t="s">
        <v>7</v>
      </c>
      <c r="C2" s="5" t="s">
        <v>8</v>
      </c>
      <c r="D2" s="6">
        <v>270.7488999921228</v>
      </c>
      <c r="E2" s="6">
        <v>4.29</v>
      </c>
      <c r="F2" s="6">
        <v>0</v>
      </c>
      <c r="G2" s="6">
        <v>0</v>
      </c>
    </row>
    <row r="3" spans="1:20" x14ac:dyDescent="0.75">
      <c r="A3" s="4">
        <v>40309</v>
      </c>
      <c r="B3" s="5" t="s">
        <v>7</v>
      </c>
      <c r="C3" s="5" t="s">
        <v>8</v>
      </c>
      <c r="D3" s="6">
        <v>314.50582438280878</v>
      </c>
      <c r="E3" s="6">
        <v>4.29</v>
      </c>
      <c r="F3" s="6">
        <v>1</v>
      </c>
      <c r="G3" s="6">
        <v>0</v>
      </c>
    </row>
    <row r="4" spans="1:20" x14ac:dyDescent="0.75">
      <c r="A4" s="4">
        <v>40316</v>
      </c>
      <c r="B4" s="5" t="s">
        <v>7</v>
      </c>
      <c r="C4" s="5" t="s">
        <v>8</v>
      </c>
      <c r="D4" s="6">
        <v>390.60697916261392</v>
      </c>
      <c r="E4" s="6">
        <v>4.0858333330000001</v>
      </c>
      <c r="F4" s="6">
        <v>0</v>
      </c>
      <c r="G4" s="6">
        <v>1</v>
      </c>
    </row>
    <row r="5" spans="1:20" x14ac:dyDescent="0.75">
      <c r="A5" s="4">
        <v>40323</v>
      </c>
      <c r="B5" s="5" t="s">
        <v>7</v>
      </c>
      <c r="C5" s="5" t="s">
        <v>8</v>
      </c>
      <c r="D5" s="6">
        <v>249.86237982712225</v>
      </c>
      <c r="E5" s="6">
        <v>4.0858333330000001</v>
      </c>
      <c r="F5" s="6">
        <v>0</v>
      </c>
      <c r="G5" s="6">
        <v>1</v>
      </c>
    </row>
    <row r="6" spans="1:20" x14ac:dyDescent="0.75">
      <c r="A6" s="4">
        <v>40330</v>
      </c>
      <c r="B6" s="5" t="s">
        <v>7</v>
      </c>
      <c r="C6" s="5" t="s">
        <v>8</v>
      </c>
      <c r="D6" s="6">
        <v>222.03389430781561</v>
      </c>
      <c r="E6" s="6">
        <v>4.7931249999999999</v>
      </c>
      <c r="F6" s="6">
        <v>0</v>
      </c>
      <c r="G6" s="6">
        <v>1</v>
      </c>
    </row>
    <row r="7" spans="1:20" x14ac:dyDescent="0.75">
      <c r="A7" s="4">
        <v>40337</v>
      </c>
      <c r="B7" s="5" t="s">
        <v>7</v>
      </c>
      <c r="C7" s="5" t="s">
        <v>8</v>
      </c>
      <c r="D7" s="6">
        <v>276.35819705736077</v>
      </c>
      <c r="E7" s="6">
        <v>4.1471428570000004</v>
      </c>
      <c r="F7" s="6">
        <v>0</v>
      </c>
      <c r="G7" s="6">
        <v>0</v>
      </c>
    </row>
    <row r="8" spans="1:20" x14ac:dyDescent="0.75">
      <c r="A8" s="4">
        <v>40344</v>
      </c>
      <c r="B8" s="5" t="s">
        <v>7</v>
      </c>
      <c r="C8" s="5" t="s">
        <v>8</v>
      </c>
      <c r="D8" s="6">
        <v>294.86318135451683</v>
      </c>
      <c r="E8" s="6">
        <v>4.1471428570000004</v>
      </c>
      <c r="F8" s="6">
        <v>0</v>
      </c>
      <c r="G8" s="6">
        <v>0</v>
      </c>
    </row>
    <row r="9" spans="1:20" x14ac:dyDescent="0.75">
      <c r="A9" s="4">
        <v>40351</v>
      </c>
      <c r="B9" s="5" t="s">
        <v>7</v>
      </c>
      <c r="C9" s="5" t="s">
        <v>8</v>
      </c>
      <c r="D9" s="6">
        <v>383.45580710381228</v>
      </c>
      <c r="E9" s="6">
        <v>4.05</v>
      </c>
      <c r="F9" s="6">
        <v>1</v>
      </c>
      <c r="G9" s="6">
        <v>0</v>
      </c>
    </row>
    <row r="10" spans="1:20" x14ac:dyDescent="0.75">
      <c r="A10" s="4">
        <v>40358</v>
      </c>
      <c r="B10" s="5" t="s">
        <v>7</v>
      </c>
      <c r="C10" s="5" t="s">
        <v>8</v>
      </c>
      <c r="D10" s="6">
        <v>300.2942445751741</v>
      </c>
      <c r="E10" s="6">
        <v>4.05</v>
      </c>
      <c r="F10" s="6">
        <v>0</v>
      </c>
      <c r="G10" s="6">
        <v>1</v>
      </c>
    </row>
    <row r="11" spans="1:20" x14ac:dyDescent="0.75">
      <c r="A11" s="4">
        <v>40365</v>
      </c>
      <c r="B11" s="5" t="s">
        <v>7</v>
      </c>
      <c r="C11" s="5" t="s">
        <v>8</v>
      </c>
      <c r="D11" s="6">
        <v>296.74312209515341</v>
      </c>
      <c r="E11" s="6">
        <v>4.5813333329999999</v>
      </c>
      <c r="F11" s="6">
        <v>0</v>
      </c>
      <c r="G11" s="6">
        <v>1</v>
      </c>
    </row>
    <row r="12" spans="1:20" x14ac:dyDescent="0.75">
      <c r="A12" s="4">
        <v>40372</v>
      </c>
      <c r="B12" s="5" t="s">
        <v>7</v>
      </c>
      <c r="C12" s="5" t="s">
        <v>8</v>
      </c>
      <c r="D12" s="6">
        <v>429.79776568141511</v>
      </c>
      <c r="E12" s="6">
        <v>3.556923077</v>
      </c>
      <c r="F12" s="6">
        <v>0</v>
      </c>
      <c r="G12" s="6">
        <v>1</v>
      </c>
    </row>
    <row r="13" spans="1:20" x14ac:dyDescent="0.75">
      <c r="A13" s="4">
        <v>40302</v>
      </c>
      <c r="B13" s="5" t="s">
        <v>7</v>
      </c>
      <c r="C13" s="5" t="s">
        <v>9</v>
      </c>
      <c r="D13" s="6">
        <v>297.21708504560701</v>
      </c>
      <c r="E13" s="6">
        <v>4.29</v>
      </c>
      <c r="F13" s="6">
        <v>0</v>
      </c>
      <c r="G13" s="6">
        <v>0</v>
      </c>
    </row>
    <row r="14" spans="1:20" x14ac:dyDescent="0.75">
      <c r="A14" s="4">
        <v>40309</v>
      </c>
      <c r="B14" s="5" t="s">
        <v>7</v>
      </c>
      <c r="C14" s="5" t="s">
        <v>9</v>
      </c>
      <c r="D14" s="6">
        <v>268.40556671680145</v>
      </c>
      <c r="E14" s="6">
        <v>4.29</v>
      </c>
      <c r="F14" s="6">
        <v>0</v>
      </c>
      <c r="G14" s="6">
        <v>0</v>
      </c>
    </row>
    <row r="15" spans="1:20" x14ac:dyDescent="0.75">
      <c r="A15" s="4">
        <v>40316</v>
      </c>
      <c r="B15" s="5" t="s">
        <v>7</v>
      </c>
      <c r="C15" s="5" t="s">
        <v>9</v>
      </c>
      <c r="D15" s="6">
        <v>206.02798850125583</v>
      </c>
      <c r="E15" s="6">
        <v>4.0858333330000001</v>
      </c>
      <c r="F15" s="6">
        <v>0</v>
      </c>
      <c r="G15" s="6">
        <v>0</v>
      </c>
    </row>
    <row r="16" spans="1:20" x14ac:dyDescent="0.75">
      <c r="A16" s="4">
        <v>40323</v>
      </c>
      <c r="B16" s="5" t="s">
        <v>7</v>
      </c>
      <c r="C16" s="5" t="s">
        <v>9</v>
      </c>
      <c r="D16" s="6">
        <v>201.96734153603134</v>
      </c>
      <c r="E16" s="6">
        <v>4.0858333330000001</v>
      </c>
      <c r="F16" s="6">
        <v>0</v>
      </c>
      <c r="G16" s="6">
        <v>0</v>
      </c>
    </row>
    <row r="17" spans="1:7" x14ac:dyDescent="0.75">
      <c r="A17" s="4">
        <v>40330</v>
      </c>
      <c r="B17" s="5" t="s">
        <v>7</v>
      </c>
      <c r="C17" s="5" t="s">
        <v>9</v>
      </c>
      <c r="D17" s="6">
        <v>239.72697458725526</v>
      </c>
      <c r="E17" s="6">
        <v>3.84</v>
      </c>
      <c r="F17" s="6">
        <v>0</v>
      </c>
      <c r="G17" s="6">
        <v>0</v>
      </c>
    </row>
    <row r="18" spans="1:7" x14ac:dyDescent="0.75">
      <c r="A18" s="4">
        <v>40337</v>
      </c>
      <c r="B18" s="5" t="s">
        <v>7</v>
      </c>
      <c r="C18" s="5" t="s">
        <v>9</v>
      </c>
      <c r="D18" s="6">
        <v>171.39281859155261</v>
      </c>
      <c r="E18" s="6">
        <v>4.2592307690000002</v>
      </c>
      <c r="F18" s="6">
        <v>0</v>
      </c>
      <c r="G18" s="6">
        <v>0</v>
      </c>
    </row>
    <row r="19" spans="1:7" x14ac:dyDescent="0.75">
      <c r="A19" s="4">
        <v>40344</v>
      </c>
      <c r="B19" s="5" t="s">
        <v>7</v>
      </c>
      <c r="C19" s="5" t="s">
        <v>9</v>
      </c>
      <c r="D19" s="6">
        <v>172.74559451311936</v>
      </c>
      <c r="E19" s="6">
        <v>4.99</v>
      </c>
      <c r="F19" s="6">
        <v>0</v>
      </c>
      <c r="G19" s="6">
        <v>0</v>
      </c>
    </row>
    <row r="20" spans="1:7" x14ac:dyDescent="0.75">
      <c r="A20" s="4">
        <v>40351</v>
      </c>
      <c r="B20" s="5" t="s">
        <v>7</v>
      </c>
      <c r="C20" s="5" t="s">
        <v>9</v>
      </c>
      <c r="D20" s="6">
        <v>379.20412736310453</v>
      </c>
      <c r="E20" s="6">
        <v>3.7685714290000001</v>
      </c>
      <c r="F20" s="6">
        <v>1</v>
      </c>
      <c r="G20" s="6">
        <v>0</v>
      </c>
    </row>
    <row r="21" spans="1:7" x14ac:dyDescent="0.75">
      <c r="A21" s="4">
        <v>40358</v>
      </c>
      <c r="B21" s="5" t="s">
        <v>7</v>
      </c>
      <c r="C21" s="5" t="s">
        <v>9</v>
      </c>
      <c r="D21" s="6">
        <v>346.14938028154523</v>
      </c>
      <c r="E21" s="6">
        <v>4.7024999999999997</v>
      </c>
      <c r="F21" s="6">
        <v>0</v>
      </c>
      <c r="G21" s="6">
        <v>1</v>
      </c>
    </row>
    <row r="22" spans="1:7" x14ac:dyDescent="0.75">
      <c r="A22" s="4">
        <v>40365</v>
      </c>
      <c r="B22" s="5" t="s">
        <v>7</v>
      </c>
      <c r="C22" s="5" t="s">
        <v>9</v>
      </c>
      <c r="D22" s="6">
        <v>371.4853015379951</v>
      </c>
      <c r="E22" s="6">
        <v>3.5878571429999999</v>
      </c>
      <c r="F22" s="6">
        <v>0</v>
      </c>
      <c r="G22" s="6">
        <v>1</v>
      </c>
    </row>
    <row r="23" spans="1:7" x14ac:dyDescent="0.75">
      <c r="A23" s="4">
        <v>40372</v>
      </c>
      <c r="B23" s="5" t="s">
        <v>7</v>
      </c>
      <c r="C23" s="5" t="s">
        <v>9</v>
      </c>
      <c r="D23" s="6">
        <v>302.60708516818738</v>
      </c>
      <c r="E23" s="6">
        <v>3.8450000000000002</v>
      </c>
      <c r="F23" s="6">
        <v>0</v>
      </c>
      <c r="G23" s="6">
        <v>1</v>
      </c>
    </row>
    <row r="24" spans="1:7" x14ac:dyDescent="0.75">
      <c r="A24" s="4">
        <v>40302</v>
      </c>
      <c r="B24" s="5" t="s">
        <v>7</v>
      </c>
      <c r="C24" s="5" t="s">
        <v>10</v>
      </c>
      <c r="D24" s="6">
        <v>145.78336079215677</v>
      </c>
      <c r="E24" s="6">
        <v>5.39</v>
      </c>
      <c r="F24" s="6">
        <v>0</v>
      </c>
      <c r="G24" s="6">
        <v>0</v>
      </c>
    </row>
    <row r="25" spans="1:7" x14ac:dyDescent="0.75">
      <c r="A25" s="4">
        <v>40309</v>
      </c>
      <c r="B25" s="5" t="s">
        <v>7</v>
      </c>
      <c r="C25" s="5" t="s">
        <v>10</v>
      </c>
      <c r="D25" s="6">
        <v>309.05276246954139</v>
      </c>
      <c r="E25" s="6">
        <v>5.0185714289999996</v>
      </c>
      <c r="F25" s="6">
        <v>0</v>
      </c>
      <c r="G25" s="6">
        <v>0</v>
      </c>
    </row>
    <row r="26" spans="1:7" x14ac:dyDescent="0.75">
      <c r="A26" s="4">
        <v>40316</v>
      </c>
      <c r="B26" s="5" t="s">
        <v>7</v>
      </c>
      <c r="C26" s="5" t="s">
        <v>10</v>
      </c>
      <c r="D26" s="6">
        <v>154.59788084785293</v>
      </c>
      <c r="E26" s="6">
        <v>5.2149999999999999</v>
      </c>
      <c r="F26" s="6">
        <v>0</v>
      </c>
      <c r="G26" s="6">
        <v>0</v>
      </c>
    </row>
    <row r="27" spans="1:7" x14ac:dyDescent="0.75">
      <c r="A27" s="4">
        <v>40323</v>
      </c>
      <c r="B27" s="5" t="s">
        <v>7</v>
      </c>
      <c r="C27" s="5" t="s">
        <v>10</v>
      </c>
      <c r="D27" s="6">
        <v>247.72564561350089</v>
      </c>
      <c r="E27" s="6">
        <v>4.8816666670000002</v>
      </c>
      <c r="F27" s="6">
        <v>0</v>
      </c>
      <c r="G27" s="6">
        <v>0</v>
      </c>
    </row>
    <row r="28" spans="1:7" x14ac:dyDescent="0.75">
      <c r="A28" s="4">
        <v>40330</v>
      </c>
      <c r="B28" s="5" t="s">
        <v>7</v>
      </c>
      <c r="C28" s="5" t="s">
        <v>10</v>
      </c>
      <c r="D28" s="6">
        <v>227.99236329472669</v>
      </c>
      <c r="E28" s="6">
        <v>3.9666666670000001</v>
      </c>
      <c r="F28" s="6">
        <v>0</v>
      </c>
      <c r="G28" s="6">
        <v>0</v>
      </c>
    </row>
    <row r="29" spans="1:7" x14ac:dyDescent="0.75">
      <c r="A29" s="4">
        <v>40337</v>
      </c>
      <c r="B29" s="5" t="s">
        <v>7</v>
      </c>
      <c r="C29" s="5" t="s">
        <v>10</v>
      </c>
      <c r="D29" s="6">
        <v>226.5964968466343</v>
      </c>
      <c r="E29" s="6">
        <v>3.997692308</v>
      </c>
      <c r="F29" s="6">
        <v>0</v>
      </c>
      <c r="G29" s="6">
        <v>0</v>
      </c>
    </row>
    <row r="30" spans="1:7" x14ac:dyDescent="0.75">
      <c r="A30" s="4">
        <v>40344</v>
      </c>
      <c r="B30" s="5" t="s">
        <v>7</v>
      </c>
      <c r="C30" s="5" t="s">
        <v>10</v>
      </c>
      <c r="D30" s="6">
        <v>233.31521082097063</v>
      </c>
      <c r="E30" s="6">
        <v>4.8958823530000002</v>
      </c>
      <c r="F30" s="6">
        <v>0</v>
      </c>
      <c r="G30" s="6">
        <v>0</v>
      </c>
    </row>
    <row r="31" spans="1:7" x14ac:dyDescent="0.75">
      <c r="A31" s="4">
        <v>40351</v>
      </c>
      <c r="B31" s="5" t="s">
        <v>7</v>
      </c>
      <c r="C31" s="5" t="s">
        <v>10</v>
      </c>
      <c r="D31" s="6">
        <v>215.20722620508221</v>
      </c>
      <c r="E31" s="6">
        <v>4.9275000000000002</v>
      </c>
      <c r="F31" s="6">
        <v>0</v>
      </c>
      <c r="G31" s="6">
        <v>0</v>
      </c>
    </row>
    <row r="32" spans="1:7" x14ac:dyDescent="0.75">
      <c r="A32" s="4">
        <v>40358</v>
      </c>
      <c r="B32" s="5" t="s">
        <v>7</v>
      </c>
      <c r="C32" s="5" t="s">
        <v>10</v>
      </c>
      <c r="D32" s="6">
        <v>233.41454117517861</v>
      </c>
      <c r="E32" s="6">
        <v>4.3166666669999998</v>
      </c>
      <c r="F32" s="6">
        <v>0</v>
      </c>
      <c r="G32" s="6">
        <v>0</v>
      </c>
    </row>
    <row r="33" spans="1:7" x14ac:dyDescent="0.75">
      <c r="A33" s="4">
        <v>40365</v>
      </c>
      <c r="B33" s="5" t="s">
        <v>7</v>
      </c>
      <c r="C33" s="5" t="s">
        <v>10</v>
      </c>
      <c r="D33" s="6">
        <v>297.11769231578774</v>
      </c>
      <c r="E33" s="6">
        <v>4.1213333329999999</v>
      </c>
      <c r="F33" s="6">
        <v>0</v>
      </c>
      <c r="G33" s="6">
        <v>0</v>
      </c>
    </row>
    <row r="34" spans="1:7" x14ac:dyDescent="0.75">
      <c r="A34" s="4">
        <v>40372</v>
      </c>
      <c r="B34" s="5" t="s">
        <v>7</v>
      </c>
      <c r="C34" s="5" t="s">
        <v>10</v>
      </c>
      <c r="D34" s="6">
        <v>258.46230884332823</v>
      </c>
      <c r="E34" s="6">
        <v>4.6806666669999997</v>
      </c>
      <c r="F34" s="6">
        <v>0</v>
      </c>
      <c r="G34" s="6">
        <v>0</v>
      </c>
    </row>
    <row r="35" spans="1:7" x14ac:dyDescent="0.75">
      <c r="A35" s="4">
        <v>40302</v>
      </c>
      <c r="B35" s="5" t="s">
        <v>7</v>
      </c>
      <c r="C35" s="5" t="s">
        <v>11</v>
      </c>
      <c r="D35" s="6">
        <v>336.22133222738205</v>
      </c>
      <c r="E35" s="6">
        <v>4.3172727269999998</v>
      </c>
      <c r="F35" s="6">
        <v>0</v>
      </c>
      <c r="G35" s="6">
        <v>0</v>
      </c>
    </row>
    <row r="36" spans="1:7" x14ac:dyDescent="0.75">
      <c r="A36" s="4">
        <v>40309</v>
      </c>
      <c r="B36" s="5" t="s">
        <v>7</v>
      </c>
      <c r="C36" s="5" t="s">
        <v>11</v>
      </c>
      <c r="D36" s="6">
        <v>364.17453904151307</v>
      </c>
      <c r="E36" s="6">
        <v>4.5233333330000001</v>
      </c>
      <c r="F36" s="6">
        <v>0</v>
      </c>
      <c r="G36" s="6">
        <v>0</v>
      </c>
    </row>
    <row r="37" spans="1:7" x14ac:dyDescent="0.75">
      <c r="A37" s="4">
        <v>40316</v>
      </c>
      <c r="B37" s="5" t="s">
        <v>7</v>
      </c>
      <c r="C37" s="5" t="s">
        <v>11</v>
      </c>
      <c r="D37" s="6">
        <v>291.1947988284852</v>
      </c>
      <c r="E37" s="6">
        <v>4.9469230770000001</v>
      </c>
      <c r="F37" s="6">
        <v>1</v>
      </c>
      <c r="G37" s="6">
        <v>0</v>
      </c>
    </row>
    <row r="38" spans="1:7" x14ac:dyDescent="0.75">
      <c r="A38" s="4">
        <v>40323</v>
      </c>
      <c r="B38" s="5" t="s">
        <v>7</v>
      </c>
      <c r="C38" s="5" t="s">
        <v>11</v>
      </c>
      <c r="D38" s="6">
        <v>279.62964251219836</v>
      </c>
      <c r="E38" s="6">
        <v>4.693846154</v>
      </c>
      <c r="F38" s="6">
        <v>0</v>
      </c>
      <c r="G38" s="6">
        <v>1</v>
      </c>
    </row>
    <row r="39" spans="1:7" x14ac:dyDescent="0.75">
      <c r="A39" s="4">
        <v>40330</v>
      </c>
      <c r="B39" s="5" t="s">
        <v>7</v>
      </c>
      <c r="C39" s="5" t="s">
        <v>11</v>
      </c>
      <c r="D39" s="6">
        <v>328.56464507221398</v>
      </c>
      <c r="E39" s="6">
        <v>4.8435714289999998</v>
      </c>
      <c r="F39" s="6">
        <v>0</v>
      </c>
      <c r="G39" s="6">
        <v>1</v>
      </c>
    </row>
    <row r="40" spans="1:7" x14ac:dyDescent="0.75">
      <c r="A40" s="4">
        <v>40337</v>
      </c>
      <c r="B40" s="5" t="s">
        <v>7</v>
      </c>
      <c r="C40" s="5" t="s">
        <v>11</v>
      </c>
      <c r="D40" s="6">
        <v>329.40232818821283</v>
      </c>
      <c r="E40" s="6">
        <v>4.7024999999999997</v>
      </c>
      <c r="F40" s="6">
        <v>0</v>
      </c>
      <c r="G40" s="6">
        <v>1</v>
      </c>
    </row>
    <row r="41" spans="1:7" x14ac:dyDescent="0.75">
      <c r="A41" s="4">
        <v>40344</v>
      </c>
      <c r="B41" s="5" t="s">
        <v>7</v>
      </c>
      <c r="C41" s="5" t="s">
        <v>11</v>
      </c>
      <c r="D41" s="6">
        <v>211.37293465463586</v>
      </c>
      <c r="E41" s="6">
        <v>4.8958823530000002</v>
      </c>
      <c r="F41" s="6">
        <v>0</v>
      </c>
      <c r="G41" s="6">
        <v>0</v>
      </c>
    </row>
    <row r="42" spans="1:7" x14ac:dyDescent="0.75">
      <c r="A42" s="4">
        <v>40351</v>
      </c>
      <c r="B42" s="5" t="s">
        <v>7</v>
      </c>
      <c r="C42" s="5" t="s">
        <v>11</v>
      </c>
      <c r="D42" s="6">
        <v>428.35016052755583</v>
      </c>
      <c r="E42" s="6">
        <v>4.0257142860000004</v>
      </c>
      <c r="F42" s="6">
        <v>1</v>
      </c>
      <c r="G42" s="6">
        <v>0</v>
      </c>
    </row>
    <row r="43" spans="1:7" x14ac:dyDescent="0.75">
      <c r="A43" s="4">
        <v>40358</v>
      </c>
      <c r="B43" s="5" t="s">
        <v>7</v>
      </c>
      <c r="C43" s="5" t="s">
        <v>11</v>
      </c>
      <c r="D43" s="6">
        <v>412.79178442906306</v>
      </c>
      <c r="E43" s="6">
        <v>4.8366666670000003</v>
      </c>
      <c r="F43" s="6">
        <v>1</v>
      </c>
      <c r="G43" s="6">
        <v>1</v>
      </c>
    </row>
    <row r="44" spans="1:7" x14ac:dyDescent="0.75">
      <c r="A44" s="4">
        <v>40365</v>
      </c>
      <c r="B44" s="5" t="s">
        <v>7</v>
      </c>
      <c r="C44" s="5" t="s">
        <v>11</v>
      </c>
      <c r="D44" s="6">
        <v>328.22108302748148</v>
      </c>
      <c r="E44" s="6">
        <v>4.2473333330000003</v>
      </c>
      <c r="F44" s="6">
        <v>0</v>
      </c>
      <c r="G44" s="6">
        <v>1</v>
      </c>
    </row>
    <row r="45" spans="1:7" x14ac:dyDescent="0.75">
      <c r="A45" s="4">
        <v>40372</v>
      </c>
      <c r="B45" s="5" t="s">
        <v>7</v>
      </c>
      <c r="C45" s="5" t="s">
        <v>11</v>
      </c>
      <c r="D45" s="6">
        <v>269.83398933575558</v>
      </c>
      <c r="E45" s="6">
        <v>4.5443749999999996</v>
      </c>
      <c r="F45" s="6">
        <v>0</v>
      </c>
      <c r="G45" s="6">
        <v>1</v>
      </c>
    </row>
    <row r="46" spans="1:7" x14ac:dyDescent="0.75">
      <c r="A46" s="4">
        <v>40302</v>
      </c>
      <c r="B46" s="5" t="s">
        <v>7</v>
      </c>
      <c r="C46" s="5" t="s">
        <v>12</v>
      </c>
      <c r="D46" s="6">
        <v>286.13829190952799</v>
      </c>
      <c r="E46" s="6">
        <v>4.0627272730000001</v>
      </c>
      <c r="F46" s="6">
        <v>0</v>
      </c>
      <c r="G46" s="6">
        <v>0</v>
      </c>
    </row>
    <row r="47" spans="1:7" x14ac:dyDescent="0.75">
      <c r="A47" s="4">
        <v>40309</v>
      </c>
      <c r="B47" s="5" t="s">
        <v>7</v>
      </c>
      <c r="C47" s="5" t="s">
        <v>12</v>
      </c>
      <c r="D47" s="6">
        <v>100.09976082913568</v>
      </c>
      <c r="E47" s="6">
        <v>4.7233333330000002</v>
      </c>
      <c r="F47" s="6">
        <v>0</v>
      </c>
      <c r="G47" s="6">
        <v>0</v>
      </c>
    </row>
    <row r="48" spans="1:7" x14ac:dyDescent="0.75">
      <c r="A48" s="4">
        <v>40316</v>
      </c>
      <c r="B48" s="5" t="s">
        <v>7</v>
      </c>
      <c r="C48" s="5" t="s">
        <v>12</v>
      </c>
      <c r="D48" s="6">
        <v>202.21177781488618</v>
      </c>
      <c r="E48" s="6">
        <v>4.0945454549999996</v>
      </c>
      <c r="F48" s="6">
        <v>0</v>
      </c>
      <c r="G48" s="6">
        <v>0</v>
      </c>
    </row>
    <row r="49" spans="1:7" x14ac:dyDescent="0.75">
      <c r="A49" s="4">
        <v>40323</v>
      </c>
      <c r="B49" s="5" t="s">
        <v>7</v>
      </c>
      <c r="C49" s="5" t="s">
        <v>12</v>
      </c>
      <c r="D49" s="6">
        <v>277.05184352904394</v>
      </c>
      <c r="E49" s="6">
        <v>4.0581818180000004</v>
      </c>
      <c r="F49" s="6">
        <v>1</v>
      </c>
      <c r="G49" s="6">
        <v>0</v>
      </c>
    </row>
    <row r="50" spans="1:7" x14ac:dyDescent="0.75">
      <c r="A50" s="4">
        <v>40330</v>
      </c>
      <c r="B50" s="5" t="s">
        <v>7</v>
      </c>
      <c r="C50" s="5" t="s">
        <v>12</v>
      </c>
      <c r="D50" s="6">
        <v>432.8902525837712</v>
      </c>
      <c r="E50" s="6">
        <v>3.84</v>
      </c>
      <c r="F50" s="6">
        <v>1</v>
      </c>
      <c r="G50" s="6">
        <v>1</v>
      </c>
    </row>
    <row r="51" spans="1:7" x14ac:dyDescent="0.75">
      <c r="A51" s="4">
        <v>40337</v>
      </c>
      <c r="B51" s="5" t="s">
        <v>7</v>
      </c>
      <c r="C51" s="5" t="s">
        <v>12</v>
      </c>
      <c r="D51" s="6">
        <v>427.7926261350546</v>
      </c>
      <c r="E51" s="6">
        <v>5.1669230769999999</v>
      </c>
      <c r="F51" s="6">
        <v>1</v>
      </c>
      <c r="G51" s="6">
        <v>1</v>
      </c>
    </row>
    <row r="52" spans="1:7" x14ac:dyDescent="0.75">
      <c r="A52" s="4">
        <v>40344</v>
      </c>
      <c r="B52" s="5" t="s">
        <v>7</v>
      </c>
      <c r="C52" s="5" t="s">
        <v>12</v>
      </c>
      <c r="D52" s="6">
        <v>241.04674393023117</v>
      </c>
      <c r="E52" s="6">
        <v>4.05</v>
      </c>
      <c r="F52" s="6">
        <v>0</v>
      </c>
      <c r="G52" s="6">
        <v>1</v>
      </c>
    </row>
    <row r="53" spans="1:7" x14ac:dyDescent="0.75">
      <c r="A53" s="4">
        <v>40351</v>
      </c>
      <c r="B53" s="5" t="s">
        <v>7</v>
      </c>
      <c r="C53" s="5" t="s">
        <v>12</v>
      </c>
      <c r="D53" s="6">
        <v>556.55004166698996</v>
      </c>
      <c r="E53" s="6">
        <v>3.8515384620000002</v>
      </c>
      <c r="F53" s="6">
        <v>1</v>
      </c>
      <c r="G53" s="6">
        <v>1</v>
      </c>
    </row>
    <row r="54" spans="1:7" x14ac:dyDescent="0.75">
      <c r="A54" s="4">
        <v>40358</v>
      </c>
      <c r="B54" s="5" t="s">
        <v>7</v>
      </c>
      <c r="C54" s="5" t="s">
        <v>12</v>
      </c>
      <c r="D54" s="6">
        <v>309.99966629109912</v>
      </c>
      <c r="E54" s="6">
        <v>3.8515384620000002</v>
      </c>
      <c r="F54" s="6">
        <v>0</v>
      </c>
      <c r="G54" s="6">
        <v>1</v>
      </c>
    </row>
    <row r="55" spans="1:7" x14ac:dyDescent="0.75">
      <c r="A55" s="4">
        <v>40365</v>
      </c>
      <c r="B55" s="5" t="s">
        <v>7</v>
      </c>
      <c r="C55" s="5" t="s">
        <v>12</v>
      </c>
      <c r="D55" s="6">
        <v>409.73567792980032</v>
      </c>
      <c r="E55" s="6">
        <v>4.4442857140000003</v>
      </c>
      <c r="F55" s="6">
        <v>0</v>
      </c>
      <c r="G55" s="6">
        <v>1</v>
      </c>
    </row>
    <row r="56" spans="1:7" x14ac:dyDescent="0.75">
      <c r="A56" s="4">
        <v>40372</v>
      </c>
      <c r="B56" s="5" t="s">
        <v>7</v>
      </c>
      <c r="C56" s="5" t="s">
        <v>12</v>
      </c>
      <c r="D56" s="6">
        <v>347.35825789398893</v>
      </c>
      <c r="E56" s="6">
        <v>4.314666667</v>
      </c>
      <c r="F56" s="6">
        <v>0</v>
      </c>
      <c r="G56" s="6">
        <v>1</v>
      </c>
    </row>
    <row r="57" spans="1:7" x14ac:dyDescent="0.75">
      <c r="A57" s="4">
        <v>40302</v>
      </c>
      <c r="B57" s="5" t="s">
        <v>7</v>
      </c>
      <c r="C57" s="5" t="s">
        <v>13</v>
      </c>
      <c r="D57" s="6">
        <v>305.04944445264965</v>
      </c>
      <c r="E57" s="6">
        <v>4.3899999999999997</v>
      </c>
      <c r="F57" s="6">
        <v>0</v>
      </c>
      <c r="G57" s="6">
        <v>0</v>
      </c>
    </row>
    <row r="58" spans="1:7" x14ac:dyDescent="0.75">
      <c r="A58" s="4">
        <v>40309</v>
      </c>
      <c r="B58" s="5" t="s">
        <v>7</v>
      </c>
      <c r="C58" s="5" t="s">
        <v>13</v>
      </c>
      <c r="D58" s="6">
        <v>219.65535217099114</v>
      </c>
      <c r="E58" s="6">
        <v>4.34</v>
      </c>
      <c r="F58" s="6">
        <v>0</v>
      </c>
      <c r="G58" s="6">
        <v>0</v>
      </c>
    </row>
    <row r="59" spans="1:7" x14ac:dyDescent="0.75">
      <c r="A59" s="4">
        <v>40316</v>
      </c>
      <c r="B59" s="5" t="s">
        <v>7</v>
      </c>
      <c r="C59" s="5" t="s">
        <v>13</v>
      </c>
      <c r="D59" s="6">
        <v>239.05316731393944</v>
      </c>
      <c r="E59" s="6">
        <v>4.0949999999999998</v>
      </c>
      <c r="F59" s="6">
        <v>0</v>
      </c>
      <c r="G59" s="6">
        <v>0</v>
      </c>
    </row>
    <row r="60" spans="1:7" x14ac:dyDescent="0.75">
      <c r="A60" s="4">
        <v>40323</v>
      </c>
      <c r="B60" s="5" t="s">
        <v>7</v>
      </c>
      <c r="C60" s="5" t="s">
        <v>13</v>
      </c>
      <c r="D60" s="6">
        <v>249.14047552741056</v>
      </c>
      <c r="E60" s="6">
        <v>3.8140000000000001</v>
      </c>
      <c r="F60" s="6">
        <v>0</v>
      </c>
      <c r="G60" s="6">
        <v>0</v>
      </c>
    </row>
    <row r="61" spans="1:7" x14ac:dyDescent="0.75">
      <c r="A61" s="4">
        <v>40330</v>
      </c>
      <c r="B61" s="5" t="s">
        <v>7</v>
      </c>
      <c r="C61" s="5" t="s">
        <v>13</v>
      </c>
      <c r="D61" s="6">
        <v>263.47531165786268</v>
      </c>
      <c r="E61" s="6">
        <v>3.8140000000000001</v>
      </c>
      <c r="F61" s="6">
        <v>0</v>
      </c>
      <c r="G61" s="6">
        <v>0</v>
      </c>
    </row>
    <row r="62" spans="1:7" x14ac:dyDescent="0.75">
      <c r="A62" s="4">
        <v>40337</v>
      </c>
      <c r="B62" s="5" t="s">
        <v>7</v>
      </c>
      <c r="C62" s="5" t="s">
        <v>13</v>
      </c>
      <c r="D62" s="6">
        <v>666.72935151489276</v>
      </c>
      <c r="E62" s="6">
        <v>3.3260000000000001</v>
      </c>
      <c r="F62" s="6">
        <v>0</v>
      </c>
      <c r="G62" s="6">
        <v>0</v>
      </c>
    </row>
    <row r="63" spans="1:7" x14ac:dyDescent="0.75">
      <c r="A63" s="4">
        <v>40344</v>
      </c>
      <c r="B63" s="5" t="s">
        <v>7</v>
      </c>
      <c r="C63" s="5" t="s">
        <v>13</v>
      </c>
      <c r="D63" s="6">
        <v>711.8649399072799</v>
      </c>
      <c r="E63" s="6">
        <v>3.1986666669999999</v>
      </c>
      <c r="F63" s="6">
        <v>0</v>
      </c>
      <c r="G63" s="6">
        <v>0</v>
      </c>
    </row>
    <row r="64" spans="1:7" x14ac:dyDescent="0.75">
      <c r="A64" s="4">
        <v>40351</v>
      </c>
      <c r="B64" s="5" t="s">
        <v>7</v>
      </c>
      <c r="C64" s="5" t="s">
        <v>13</v>
      </c>
      <c r="D64" s="6">
        <v>328.15780403353938</v>
      </c>
      <c r="E64" s="6">
        <v>4.3666666669999996</v>
      </c>
      <c r="F64" s="6">
        <v>0</v>
      </c>
      <c r="G64" s="6">
        <v>0</v>
      </c>
    </row>
    <row r="65" spans="1:7" x14ac:dyDescent="0.75">
      <c r="A65" s="4">
        <v>40358</v>
      </c>
      <c r="B65" s="5" t="s">
        <v>7</v>
      </c>
      <c r="C65" s="5" t="s">
        <v>13</v>
      </c>
      <c r="D65" s="6">
        <v>144.59522043429578</v>
      </c>
      <c r="E65" s="6">
        <v>3.979090909</v>
      </c>
      <c r="F65" s="6">
        <v>0</v>
      </c>
      <c r="G65" s="6">
        <v>0</v>
      </c>
    </row>
    <row r="66" spans="1:7" x14ac:dyDescent="0.75">
      <c r="A66" s="4">
        <v>40365</v>
      </c>
      <c r="B66" s="5" t="s">
        <v>7</v>
      </c>
      <c r="C66" s="5" t="s">
        <v>13</v>
      </c>
      <c r="D66" s="6">
        <v>266.12956722271895</v>
      </c>
      <c r="E66" s="6">
        <v>4.9561538460000003</v>
      </c>
      <c r="F66" s="6">
        <v>0</v>
      </c>
      <c r="G66" s="6">
        <v>0</v>
      </c>
    </row>
    <row r="67" spans="1:7" x14ac:dyDescent="0.75">
      <c r="A67" s="4">
        <v>40372</v>
      </c>
      <c r="B67" s="5" t="s">
        <v>7</v>
      </c>
      <c r="C67" s="5" t="s">
        <v>13</v>
      </c>
      <c r="D67" s="6">
        <v>277.18746772270498</v>
      </c>
      <c r="E67" s="6">
        <v>3.8136363640000002</v>
      </c>
      <c r="F67" s="6">
        <v>0</v>
      </c>
      <c r="G67" s="6">
        <v>0</v>
      </c>
    </row>
    <row r="68" spans="1:7" x14ac:dyDescent="0.75">
      <c r="A68" s="4">
        <v>40302</v>
      </c>
      <c r="B68" s="5" t="s">
        <v>7</v>
      </c>
      <c r="C68" s="5" t="s">
        <v>14</v>
      </c>
      <c r="D68" s="6">
        <v>153.97779967160201</v>
      </c>
      <c r="E68" s="6">
        <v>5.0185714289999996</v>
      </c>
      <c r="F68" s="6">
        <v>0</v>
      </c>
      <c r="G68" s="6">
        <v>0</v>
      </c>
    </row>
    <row r="69" spans="1:7" x14ac:dyDescent="0.75">
      <c r="A69" s="4">
        <v>40309</v>
      </c>
      <c r="B69" s="5" t="s">
        <v>7</v>
      </c>
      <c r="C69" s="5" t="s">
        <v>14</v>
      </c>
      <c r="D69" s="6">
        <v>232.91486209197791</v>
      </c>
      <c r="E69" s="6">
        <v>5.0185714289999996</v>
      </c>
      <c r="F69" s="6">
        <v>0</v>
      </c>
      <c r="G69" s="6">
        <v>0</v>
      </c>
    </row>
    <row r="70" spans="1:7" x14ac:dyDescent="0.75">
      <c r="A70" s="4">
        <v>40316</v>
      </c>
      <c r="B70" s="5" t="s">
        <v>7</v>
      </c>
      <c r="C70" s="5" t="s">
        <v>14</v>
      </c>
      <c r="D70" s="6">
        <v>308.27675199977176</v>
      </c>
      <c r="E70" s="6">
        <v>4.4635294119999998</v>
      </c>
      <c r="F70" s="6">
        <v>1</v>
      </c>
      <c r="G70" s="6">
        <v>0</v>
      </c>
    </row>
    <row r="71" spans="1:7" x14ac:dyDescent="0.75">
      <c r="A71" s="4">
        <v>40323</v>
      </c>
      <c r="B71" s="5" t="s">
        <v>7</v>
      </c>
      <c r="C71" s="5" t="s">
        <v>14</v>
      </c>
      <c r="D71" s="6">
        <v>272.20570082094849</v>
      </c>
      <c r="E71" s="6">
        <v>5.0105882350000002</v>
      </c>
      <c r="F71" s="6">
        <v>0</v>
      </c>
      <c r="G71" s="6">
        <v>1</v>
      </c>
    </row>
    <row r="72" spans="1:7" x14ac:dyDescent="0.75">
      <c r="A72" s="4">
        <v>40330</v>
      </c>
      <c r="B72" s="5" t="s">
        <v>7</v>
      </c>
      <c r="C72" s="5" t="s">
        <v>14</v>
      </c>
      <c r="D72" s="6">
        <v>355.87124573559618</v>
      </c>
      <c r="E72" s="6">
        <v>4.8816666670000002</v>
      </c>
      <c r="F72" s="6">
        <v>0</v>
      </c>
      <c r="G72" s="6">
        <v>1</v>
      </c>
    </row>
    <row r="73" spans="1:7" x14ac:dyDescent="0.75">
      <c r="A73" s="4">
        <v>40337</v>
      </c>
      <c r="B73" s="5" t="s">
        <v>7</v>
      </c>
      <c r="C73" s="5" t="s">
        <v>14</v>
      </c>
      <c r="D73" s="6">
        <v>337.17576313998126</v>
      </c>
      <c r="E73" s="6">
        <v>4.8329411760000003</v>
      </c>
      <c r="F73" s="6">
        <v>0</v>
      </c>
      <c r="G73" s="6">
        <v>1</v>
      </c>
    </row>
    <row r="74" spans="1:7" x14ac:dyDescent="0.75">
      <c r="A74" s="4">
        <v>40344</v>
      </c>
      <c r="B74" s="5" t="s">
        <v>7</v>
      </c>
      <c r="C74" s="5" t="s">
        <v>14</v>
      </c>
      <c r="D74" s="6">
        <v>361.36155202758158</v>
      </c>
      <c r="E74" s="6">
        <v>5.2305555559999997</v>
      </c>
      <c r="F74" s="6">
        <v>1</v>
      </c>
      <c r="G74" s="6">
        <v>0</v>
      </c>
    </row>
    <row r="75" spans="1:7" x14ac:dyDescent="0.75">
      <c r="A75" s="4">
        <v>40351</v>
      </c>
      <c r="B75" s="5" t="s">
        <v>7</v>
      </c>
      <c r="C75" s="5" t="s">
        <v>14</v>
      </c>
      <c r="D75" s="6">
        <v>1041.2002563709802</v>
      </c>
      <c r="E75" s="6">
        <v>4.0835294119999999</v>
      </c>
      <c r="F75" s="6">
        <v>1</v>
      </c>
      <c r="G75" s="6">
        <v>1</v>
      </c>
    </row>
    <row r="76" spans="1:7" x14ac:dyDescent="0.75">
      <c r="A76" s="4">
        <v>40358</v>
      </c>
      <c r="B76" s="5" t="s">
        <v>7</v>
      </c>
      <c r="C76" s="5" t="s">
        <v>14</v>
      </c>
      <c r="D76" s="6">
        <v>753.38798724890694</v>
      </c>
      <c r="E76" s="6">
        <v>4.0835294119999999</v>
      </c>
      <c r="F76" s="6">
        <v>0</v>
      </c>
      <c r="G76" s="6">
        <v>1</v>
      </c>
    </row>
    <row r="77" spans="1:7" x14ac:dyDescent="0.75">
      <c r="A77" s="4">
        <v>40365</v>
      </c>
      <c r="B77" s="5" t="s">
        <v>7</v>
      </c>
      <c r="C77" s="5" t="s">
        <v>14</v>
      </c>
      <c r="D77" s="6">
        <v>192.07759771029299</v>
      </c>
      <c r="E77" s="6">
        <v>4.7470588239999998</v>
      </c>
      <c r="F77" s="6">
        <v>0</v>
      </c>
      <c r="G77" s="6">
        <v>1</v>
      </c>
    </row>
    <row r="78" spans="1:7" x14ac:dyDescent="0.75">
      <c r="A78" s="4">
        <v>40372</v>
      </c>
      <c r="B78" s="5" t="s">
        <v>7</v>
      </c>
      <c r="C78" s="5" t="s">
        <v>14</v>
      </c>
      <c r="D78" s="6">
        <v>390.64287641209955</v>
      </c>
      <c r="E78" s="6">
        <v>4.1479999999999997</v>
      </c>
      <c r="F78" s="6">
        <v>0</v>
      </c>
      <c r="G78" s="6">
        <v>1</v>
      </c>
    </row>
    <row r="79" spans="1:7" x14ac:dyDescent="0.75">
      <c r="A79" s="4">
        <v>40302</v>
      </c>
      <c r="B79" s="5" t="s">
        <v>7</v>
      </c>
      <c r="C79" s="5" t="s">
        <v>15</v>
      </c>
      <c r="D79" s="6">
        <v>256.29154906337163</v>
      </c>
      <c r="E79" s="6">
        <v>4.4990909090000004</v>
      </c>
      <c r="F79" s="6">
        <v>0</v>
      </c>
      <c r="G79" s="6">
        <v>0</v>
      </c>
    </row>
    <row r="80" spans="1:7" x14ac:dyDescent="0.75">
      <c r="A80" s="4">
        <v>40309</v>
      </c>
      <c r="B80" s="5" t="s">
        <v>7</v>
      </c>
      <c r="C80" s="5" t="s">
        <v>15</v>
      </c>
      <c r="D80" s="6">
        <v>184.67931669463792</v>
      </c>
      <c r="E80" s="6">
        <v>5.483333333</v>
      </c>
      <c r="F80" s="6">
        <v>0</v>
      </c>
      <c r="G80" s="6">
        <v>0</v>
      </c>
    </row>
    <row r="81" spans="1:7" x14ac:dyDescent="0.75">
      <c r="A81" s="4">
        <v>40316</v>
      </c>
      <c r="B81" s="5" t="s">
        <v>7</v>
      </c>
      <c r="C81" s="5" t="s">
        <v>15</v>
      </c>
      <c r="D81" s="6">
        <v>259.95286757158794</v>
      </c>
      <c r="E81" s="6">
        <v>4.2938461539999997</v>
      </c>
      <c r="F81" s="6">
        <v>0</v>
      </c>
      <c r="G81" s="6">
        <v>0</v>
      </c>
    </row>
    <row r="82" spans="1:7" x14ac:dyDescent="0.75">
      <c r="A82" s="4">
        <v>40323</v>
      </c>
      <c r="B82" s="5" t="s">
        <v>7</v>
      </c>
      <c r="C82" s="5" t="s">
        <v>15</v>
      </c>
      <c r="D82" s="6">
        <v>325.84191908072341</v>
      </c>
      <c r="E82" s="6">
        <v>4.0581818180000004</v>
      </c>
      <c r="F82" s="6">
        <v>0</v>
      </c>
      <c r="G82" s="6">
        <v>0</v>
      </c>
    </row>
    <row r="83" spans="1:7" x14ac:dyDescent="0.75">
      <c r="A83" s="4">
        <v>40330</v>
      </c>
      <c r="B83" s="5" t="s">
        <v>7</v>
      </c>
      <c r="C83" s="5" t="s">
        <v>15</v>
      </c>
      <c r="D83" s="6">
        <v>291.77268941607758</v>
      </c>
      <c r="E83" s="6">
        <v>4.0250000000000004</v>
      </c>
      <c r="F83" s="6">
        <v>0</v>
      </c>
      <c r="G83" s="6">
        <v>0</v>
      </c>
    </row>
    <row r="84" spans="1:7" x14ac:dyDescent="0.75">
      <c r="A84" s="4">
        <v>40337</v>
      </c>
      <c r="B84" s="5" t="s">
        <v>7</v>
      </c>
      <c r="C84" s="5" t="s">
        <v>15</v>
      </c>
      <c r="D84" s="6">
        <v>126.71894491627157</v>
      </c>
      <c r="E84" s="6">
        <v>6.2515384620000001</v>
      </c>
      <c r="F84" s="6">
        <v>0</v>
      </c>
      <c r="G84" s="6">
        <v>0</v>
      </c>
    </row>
    <row r="85" spans="1:7" x14ac:dyDescent="0.75">
      <c r="A85" s="4">
        <v>40344</v>
      </c>
      <c r="B85" s="5" t="s">
        <v>7</v>
      </c>
      <c r="C85" s="5" t="s">
        <v>15</v>
      </c>
      <c r="D85" s="6">
        <v>206.70153351002702</v>
      </c>
      <c r="E85" s="6">
        <v>5.671818182</v>
      </c>
      <c r="F85" s="6">
        <v>0</v>
      </c>
      <c r="G85" s="6">
        <v>0</v>
      </c>
    </row>
    <row r="86" spans="1:7" x14ac:dyDescent="0.75">
      <c r="A86" s="4">
        <v>40351</v>
      </c>
      <c r="B86" s="5" t="s">
        <v>7</v>
      </c>
      <c r="C86" s="5" t="s">
        <v>15</v>
      </c>
      <c r="D86" s="6">
        <v>201.98489226665259</v>
      </c>
      <c r="E86" s="6">
        <v>5.6669230769999999</v>
      </c>
      <c r="F86" s="6">
        <v>0</v>
      </c>
      <c r="G86" s="6">
        <v>0</v>
      </c>
    </row>
    <row r="87" spans="1:7" x14ac:dyDescent="0.75">
      <c r="A87" s="4">
        <v>40358</v>
      </c>
      <c r="B87" s="5" t="s">
        <v>7</v>
      </c>
      <c r="C87" s="5" t="s">
        <v>15</v>
      </c>
      <c r="D87" s="6">
        <v>303.19777569926305</v>
      </c>
      <c r="E87" s="6">
        <v>3.8515384620000002</v>
      </c>
      <c r="F87" s="6">
        <v>0</v>
      </c>
      <c r="G87" s="6">
        <v>0</v>
      </c>
    </row>
    <row r="88" spans="1:7" x14ac:dyDescent="0.75">
      <c r="A88" s="4">
        <v>40365</v>
      </c>
      <c r="B88" s="5" t="s">
        <v>7</v>
      </c>
      <c r="C88" s="5" t="s">
        <v>15</v>
      </c>
      <c r="D88" s="6">
        <v>342.45802828352049</v>
      </c>
      <c r="E88" s="6">
        <v>4.1381249999999996</v>
      </c>
      <c r="F88" s="6">
        <v>0</v>
      </c>
      <c r="G88" s="6">
        <v>0</v>
      </c>
    </row>
    <row r="89" spans="1:7" x14ac:dyDescent="0.75">
      <c r="A89" s="4">
        <v>40372</v>
      </c>
      <c r="B89" s="5" t="s">
        <v>7</v>
      </c>
      <c r="C89" s="5" t="s">
        <v>15</v>
      </c>
      <c r="D89" s="6">
        <v>189.92428664396911</v>
      </c>
      <c r="E89" s="6">
        <v>4.1381249999999996</v>
      </c>
      <c r="F89" s="6">
        <v>0</v>
      </c>
      <c r="G89" s="6">
        <v>0</v>
      </c>
    </row>
    <row r="90" spans="1:7" x14ac:dyDescent="0.75">
      <c r="A90" s="4">
        <v>40302</v>
      </c>
      <c r="B90" s="5" t="s">
        <v>7</v>
      </c>
      <c r="C90" s="5" t="s">
        <v>16</v>
      </c>
      <c r="D90" s="6">
        <v>192.14693620199762</v>
      </c>
      <c r="E90" s="6">
        <v>4.49</v>
      </c>
      <c r="F90" s="6">
        <v>0</v>
      </c>
      <c r="G90" s="6">
        <v>0</v>
      </c>
    </row>
    <row r="91" spans="1:7" x14ac:dyDescent="0.75">
      <c r="A91" s="4">
        <v>40309</v>
      </c>
      <c r="B91" s="5" t="s">
        <v>7</v>
      </c>
      <c r="C91" s="5" t="s">
        <v>16</v>
      </c>
      <c r="D91" s="6">
        <v>166.4431242436884</v>
      </c>
      <c r="E91" s="6">
        <v>4.49</v>
      </c>
      <c r="F91" s="6">
        <v>0</v>
      </c>
      <c r="G91" s="6">
        <v>0</v>
      </c>
    </row>
    <row r="92" spans="1:7" x14ac:dyDescent="0.75">
      <c r="A92" s="4">
        <v>40316</v>
      </c>
      <c r="B92" s="5" t="s">
        <v>7</v>
      </c>
      <c r="C92" s="5" t="s">
        <v>16</v>
      </c>
      <c r="D92" s="6">
        <v>235.78191117171292</v>
      </c>
      <c r="E92" s="6">
        <v>4.1630769230000002</v>
      </c>
      <c r="F92" s="6">
        <v>0</v>
      </c>
      <c r="G92" s="6">
        <v>0</v>
      </c>
    </row>
    <row r="93" spans="1:7" x14ac:dyDescent="0.75">
      <c r="A93" s="4">
        <v>40323</v>
      </c>
      <c r="B93" s="5" t="s">
        <v>7</v>
      </c>
      <c r="C93" s="5" t="s">
        <v>16</v>
      </c>
      <c r="D93" s="6">
        <v>284.67501459199542</v>
      </c>
      <c r="E93" s="6">
        <v>4.0578571429999997</v>
      </c>
      <c r="F93" s="6">
        <v>0</v>
      </c>
      <c r="G93" s="6">
        <v>0</v>
      </c>
    </row>
    <row r="94" spans="1:7" x14ac:dyDescent="0.75">
      <c r="A94" s="4">
        <v>40330</v>
      </c>
      <c r="B94" s="5" t="s">
        <v>7</v>
      </c>
      <c r="C94" s="5" t="s">
        <v>16</v>
      </c>
      <c r="D94" s="6">
        <v>214.07504868302217</v>
      </c>
      <c r="E94" s="6">
        <v>3.9666666670000001</v>
      </c>
      <c r="F94" s="6">
        <v>0</v>
      </c>
      <c r="G94" s="6">
        <v>0</v>
      </c>
    </row>
    <row r="95" spans="1:7" x14ac:dyDescent="0.75">
      <c r="A95" s="4">
        <v>40337</v>
      </c>
      <c r="B95" s="5" t="s">
        <v>7</v>
      </c>
      <c r="C95" s="5" t="s">
        <v>16</v>
      </c>
      <c r="D95" s="6">
        <v>183.77263114909792</v>
      </c>
      <c r="E95" s="6">
        <v>5.443846154</v>
      </c>
      <c r="F95" s="6">
        <v>0</v>
      </c>
      <c r="G95" s="6">
        <v>0</v>
      </c>
    </row>
    <row r="96" spans="1:7" x14ac:dyDescent="0.75">
      <c r="A96" s="4">
        <v>40344</v>
      </c>
      <c r="B96" s="5" t="s">
        <v>7</v>
      </c>
      <c r="C96" s="5" t="s">
        <v>16</v>
      </c>
      <c r="D96" s="6">
        <v>289.28642125223553</v>
      </c>
      <c r="E96" s="6">
        <v>4.29</v>
      </c>
      <c r="F96" s="6">
        <v>0</v>
      </c>
      <c r="G96" s="6">
        <v>0</v>
      </c>
    </row>
    <row r="97" spans="1:7" x14ac:dyDescent="0.75">
      <c r="A97" s="4">
        <v>40351</v>
      </c>
      <c r="B97" s="5" t="s">
        <v>7</v>
      </c>
      <c r="C97" s="5" t="s">
        <v>16</v>
      </c>
      <c r="D97" s="6">
        <v>397.14858141361776</v>
      </c>
      <c r="E97" s="6">
        <v>4.2962499999999997</v>
      </c>
      <c r="F97" s="6">
        <v>1</v>
      </c>
      <c r="G97" s="6">
        <v>0</v>
      </c>
    </row>
    <row r="98" spans="1:7" x14ac:dyDescent="0.75">
      <c r="A98" s="4">
        <v>40358</v>
      </c>
      <c r="B98" s="5" t="s">
        <v>7</v>
      </c>
      <c r="C98" s="5" t="s">
        <v>16</v>
      </c>
      <c r="D98" s="6">
        <v>300.04673067328798</v>
      </c>
      <c r="E98" s="6">
        <v>4.403333333</v>
      </c>
      <c r="F98" s="6">
        <v>0</v>
      </c>
      <c r="G98" s="6">
        <v>1</v>
      </c>
    </row>
    <row r="99" spans="1:7" x14ac:dyDescent="0.75">
      <c r="A99" s="4">
        <v>40365</v>
      </c>
      <c r="B99" s="5" t="s">
        <v>7</v>
      </c>
      <c r="C99" s="5" t="s">
        <v>16</v>
      </c>
      <c r="D99" s="6">
        <v>256.18438620920188</v>
      </c>
      <c r="E99" s="6">
        <v>3.8813333330000002</v>
      </c>
      <c r="F99" s="6">
        <v>0</v>
      </c>
      <c r="G99" s="6">
        <v>1</v>
      </c>
    </row>
    <row r="100" spans="1:7" x14ac:dyDescent="0.75">
      <c r="A100" s="4">
        <v>40372</v>
      </c>
      <c r="B100" s="5" t="s">
        <v>7</v>
      </c>
      <c r="C100" s="5" t="s">
        <v>16</v>
      </c>
      <c r="D100" s="6">
        <v>318.5782889727414</v>
      </c>
      <c r="E100" s="6">
        <v>4.1381249999999996</v>
      </c>
      <c r="F100" s="6">
        <v>0</v>
      </c>
      <c r="G100" s="6">
        <v>1</v>
      </c>
    </row>
    <row r="101" spans="1:7" x14ac:dyDescent="0.75">
      <c r="A101" s="4">
        <v>40302</v>
      </c>
      <c r="B101" s="5" t="s">
        <v>7</v>
      </c>
      <c r="C101" s="5" t="s">
        <v>17</v>
      </c>
      <c r="D101" s="6">
        <v>281.76515409737482</v>
      </c>
      <c r="E101" s="6">
        <v>4.0627272730000001</v>
      </c>
      <c r="F101" s="6">
        <v>0</v>
      </c>
      <c r="G101" s="6">
        <v>0</v>
      </c>
    </row>
    <row r="102" spans="1:7" x14ac:dyDescent="0.75">
      <c r="A102" s="4">
        <v>40309</v>
      </c>
      <c r="B102" s="5" t="s">
        <v>7</v>
      </c>
      <c r="C102" s="5" t="s">
        <v>17</v>
      </c>
      <c r="D102" s="6">
        <v>348.46674668822629</v>
      </c>
      <c r="E102" s="6">
        <v>3.8515384620000002</v>
      </c>
      <c r="F102" s="6">
        <v>1</v>
      </c>
      <c r="G102" s="6">
        <v>0</v>
      </c>
    </row>
    <row r="103" spans="1:7" x14ac:dyDescent="0.75">
      <c r="A103" s="4">
        <v>40316</v>
      </c>
      <c r="B103" s="5" t="s">
        <v>7</v>
      </c>
      <c r="C103" s="5" t="s">
        <v>17</v>
      </c>
      <c r="D103" s="6">
        <v>378.71914793843308</v>
      </c>
      <c r="E103" s="6">
        <v>3.5935714289999998</v>
      </c>
      <c r="F103" s="6">
        <v>0</v>
      </c>
      <c r="G103" s="6">
        <v>1</v>
      </c>
    </row>
    <row r="104" spans="1:7" x14ac:dyDescent="0.75">
      <c r="A104" s="4">
        <v>40323</v>
      </c>
      <c r="B104" s="5" t="s">
        <v>7</v>
      </c>
      <c r="C104" s="5" t="s">
        <v>17</v>
      </c>
      <c r="D104" s="6">
        <v>360.30415645289946</v>
      </c>
      <c r="E104" s="6">
        <v>4.6431250000000004</v>
      </c>
      <c r="F104" s="6">
        <v>0</v>
      </c>
      <c r="G104" s="6">
        <v>1</v>
      </c>
    </row>
    <row r="105" spans="1:7" x14ac:dyDescent="0.75">
      <c r="A105" s="4">
        <v>40330</v>
      </c>
      <c r="B105" s="5" t="s">
        <v>7</v>
      </c>
      <c r="C105" s="5" t="s">
        <v>17</v>
      </c>
      <c r="D105" s="6">
        <v>342.76335527262108</v>
      </c>
      <c r="E105" s="6">
        <v>4.7733333330000001</v>
      </c>
      <c r="F105" s="6">
        <v>0</v>
      </c>
      <c r="G105" s="6">
        <v>1</v>
      </c>
    </row>
    <row r="106" spans="1:7" x14ac:dyDescent="0.75">
      <c r="A106" s="4">
        <v>40337</v>
      </c>
      <c r="B106" s="5" t="s">
        <v>7</v>
      </c>
      <c r="C106" s="5" t="s">
        <v>17</v>
      </c>
      <c r="D106" s="6">
        <v>360.59464988979607</v>
      </c>
      <c r="E106" s="6">
        <v>5.4542857140000001</v>
      </c>
      <c r="F106" s="6">
        <v>0</v>
      </c>
      <c r="G106" s="6">
        <v>0</v>
      </c>
    </row>
    <row r="107" spans="1:7" x14ac:dyDescent="0.75">
      <c r="A107" s="4">
        <v>40344</v>
      </c>
      <c r="B107" s="5" t="s">
        <v>7</v>
      </c>
      <c r="C107" s="5" t="s">
        <v>17</v>
      </c>
      <c r="D107" s="6">
        <v>283.6937634993709</v>
      </c>
      <c r="E107" s="6">
        <v>4.483333333</v>
      </c>
      <c r="F107" s="6">
        <v>0</v>
      </c>
      <c r="G107" s="6">
        <v>0</v>
      </c>
    </row>
    <row r="108" spans="1:7" x14ac:dyDescent="0.75">
      <c r="A108" s="4">
        <v>40351</v>
      </c>
      <c r="B108" s="5" t="s">
        <v>7</v>
      </c>
      <c r="C108" s="5" t="s">
        <v>17</v>
      </c>
      <c r="D108" s="6">
        <v>248.0364410567509</v>
      </c>
      <c r="E108" s="6">
        <v>4.7592307690000002</v>
      </c>
      <c r="F108" s="6">
        <v>0</v>
      </c>
      <c r="G108" s="6">
        <v>0</v>
      </c>
    </row>
    <row r="109" spans="1:7" x14ac:dyDescent="0.75">
      <c r="A109" s="4">
        <v>40358</v>
      </c>
      <c r="B109" s="5" t="s">
        <v>7</v>
      </c>
      <c r="C109" s="5" t="s">
        <v>17</v>
      </c>
      <c r="D109" s="6">
        <v>378.96757551248282</v>
      </c>
      <c r="E109" s="6">
        <v>3.7685714290000001</v>
      </c>
      <c r="F109" s="6">
        <v>1</v>
      </c>
      <c r="G109" s="6">
        <v>0</v>
      </c>
    </row>
    <row r="110" spans="1:7" x14ac:dyDescent="0.75">
      <c r="A110" s="4">
        <v>40365</v>
      </c>
      <c r="B110" s="5" t="s">
        <v>7</v>
      </c>
      <c r="C110" s="5" t="s">
        <v>17</v>
      </c>
      <c r="D110" s="6">
        <v>270.20687266746779</v>
      </c>
      <c r="E110" s="6">
        <v>4.9506249999999996</v>
      </c>
      <c r="F110" s="6">
        <v>0</v>
      </c>
      <c r="G110" s="6">
        <v>1</v>
      </c>
    </row>
    <row r="111" spans="1:7" x14ac:dyDescent="0.75">
      <c r="A111" s="4">
        <v>40372</v>
      </c>
      <c r="B111" s="5" t="s">
        <v>7</v>
      </c>
      <c r="C111" s="5" t="s">
        <v>17</v>
      </c>
      <c r="D111" s="6">
        <v>305.50056886598702</v>
      </c>
      <c r="E111" s="6">
        <v>4.4866666669999997</v>
      </c>
      <c r="F111" s="6">
        <v>0</v>
      </c>
      <c r="G111" s="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53342X765"/>
  <dimension ref="A1:G111"/>
  <sheetViews>
    <sheetView topLeftCell="A94" workbookViewId="0">
      <selection sqref="A1:G111"/>
    </sheetView>
  </sheetViews>
  <sheetFormatPr defaultRowHeight="14.75" x14ac:dyDescent="0.75"/>
  <cols>
    <col min="1" max="1" width="9.54296875" bestFit="1" customWidth="1"/>
  </cols>
  <sheetData>
    <row r="1" spans="1:7" x14ac:dyDescent="0.7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75">
      <c r="A2" s="4">
        <v>40302</v>
      </c>
      <c r="B2" s="5" t="s">
        <v>18</v>
      </c>
      <c r="C2" s="5" t="s">
        <v>19</v>
      </c>
      <c r="D2" s="6">
        <v>127.97854653078643</v>
      </c>
      <c r="E2" s="6">
        <v>4.6328571429999998</v>
      </c>
      <c r="F2" s="6">
        <v>0</v>
      </c>
      <c r="G2" s="6">
        <v>0</v>
      </c>
    </row>
    <row r="3" spans="1:7" x14ac:dyDescent="0.75">
      <c r="A3" s="4">
        <v>40309</v>
      </c>
      <c r="B3" s="5" t="s">
        <v>18</v>
      </c>
      <c r="C3" s="5" t="s">
        <v>19</v>
      </c>
      <c r="D3" s="6">
        <v>152.5346601739578</v>
      </c>
      <c r="E3" s="6">
        <v>4.9275000000000002</v>
      </c>
      <c r="F3" s="6">
        <v>0</v>
      </c>
      <c r="G3" s="6">
        <v>0</v>
      </c>
    </row>
    <row r="4" spans="1:7" x14ac:dyDescent="0.75">
      <c r="A4" s="4">
        <v>40316</v>
      </c>
      <c r="B4" s="5" t="s">
        <v>18</v>
      </c>
      <c r="C4" s="5" t="s">
        <v>19</v>
      </c>
      <c r="D4" s="6">
        <v>250.59645711523632</v>
      </c>
      <c r="E4" s="6">
        <v>4.3687500000000004</v>
      </c>
      <c r="F4" s="6">
        <v>0</v>
      </c>
      <c r="G4" s="6">
        <v>0</v>
      </c>
    </row>
    <row r="5" spans="1:7" x14ac:dyDescent="0.75">
      <c r="A5" s="4">
        <v>40323</v>
      </c>
      <c r="B5" s="5" t="s">
        <v>18</v>
      </c>
      <c r="C5" s="5" t="s">
        <v>19</v>
      </c>
      <c r="D5" s="6">
        <v>230.18775321635798</v>
      </c>
      <c r="E5" s="6">
        <v>4.208571429</v>
      </c>
      <c r="F5" s="6">
        <v>0</v>
      </c>
      <c r="G5" s="6">
        <v>0</v>
      </c>
    </row>
    <row r="6" spans="1:7" x14ac:dyDescent="0.75">
      <c r="A6" s="4">
        <v>40330</v>
      </c>
      <c r="B6" s="5" t="s">
        <v>18</v>
      </c>
      <c r="C6" s="5" t="s">
        <v>19</v>
      </c>
      <c r="D6" s="6">
        <v>258.26648249879088</v>
      </c>
      <c r="E6" s="6">
        <v>4.208571429</v>
      </c>
      <c r="F6" s="6">
        <v>0</v>
      </c>
      <c r="G6" s="6">
        <v>0</v>
      </c>
    </row>
    <row r="7" spans="1:7" x14ac:dyDescent="0.75">
      <c r="A7" s="4">
        <v>40337</v>
      </c>
      <c r="B7" s="5" t="s">
        <v>18</v>
      </c>
      <c r="C7" s="5" t="s">
        <v>19</v>
      </c>
      <c r="D7" s="6">
        <v>120.9717472247146</v>
      </c>
      <c r="E7" s="6">
        <v>4.6328571429999998</v>
      </c>
      <c r="F7" s="6">
        <v>0</v>
      </c>
      <c r="G7" s="6">
        <v>0</v>
      </c>
    </row>
    <row r="8" spans="1:7" x14ac:dyDescent="0.75">
      <c r="A8" s="4">
        <v>40344</v>
      </c>
      <c r="B8" s="5" t="s">
        <v>18</v>
      </c>
      <c r="C8" s="5" t="s">
        <v>19</v>
      </c>
      <c r="D8" s="6">
        <v>323.95524257777464</v>
      </c>
      <c r="E8" s="6">
        <v>4.6455555559999997</v>
      </c>
      <c r="F8" s="6">
        <v>1</v>
      </c>
      <c r="G8" s="6">
        <v>0</v>
      </c>
    </row>
    <row r="9" spans="1:7" x14ac:dyDescent="0.75">
      <c r="A9" s="4">
        <v>40351</v>
      </c>
      <c r="B9" s="5" t="s">
        <v>18</v>
      </c>
      <c r="C9" s="5" t="s">
        <v>19</v>
      </c>
      <c r="D9" s="6">
        <v>332.53958284465392</v>
      </c>
      <c r="E9" s="6">
        <v>4.12</v>
      </c>
      <c r="F9" s="6">
        <v>0</v>
      </c>
      <c r="G9" s="6">
        <v>1</v>
      </c>
    </row>
    <row r="10" spans="1:7" x14ac:dyDescent="0.75">
      <c r="A10" s="4">
        <v>40358</v>
      </c>
      <c r="B10" s="5" t="s">
        <v>18</v>
      </c>
      <c r="C10" s="5" t="s">
        <v>19</v>
      </c>
      <c r="D10" s="6">
        <v>318.75480206331304</v>
      </c>
      <c r="E10" s="6">
        <v>4.12</v>
      </c>
      <c r="F10" s="6">
        <v>0</v>
      </c>
      <c r="G10" s="6">
        <v>1</v>
      </c>
    </row>
    <row r="11" spans="1:7" x14ac:dyDescent="0.75">
      <c r="A11" s="4">
        <v>40365</v>
      </c>
      <c r="B11" s="5" t="s">
        <v>18</v>
      </c>
      <c r="C11" s="5" t="s">
        <v>19</v>
      </c>
      <c r="D11" s="6">
        <v>333.84805201146571</v>
      </c>
      <c r="E11" s="6">
        <v>3.3111111110000002</v>
      </c>
      <c r="F11" s="6">
        <v>0</v>
      </c>
      <c r="G11" s="6">
        <v>1</v>
      </c>
    </row>
    <row r="12" spans="1:7" x14ac:dyDescent="0.75">
      <c r="A12" s="4">
        <v>40372</v>
      </c>
      <c r="B12" s="5" t="s">
        <v>18</v>
      </c>
      <c r="C12" s="5" t="s">
        <v>19</v>
      </c>
      <c r="D12" s="6">
        <v>335.28131464737612</v>
      </c>
      <c r="E12" s="6">
        <v>3.1469999999999998</v>
      </c>
      <c r="F12" s="6">
        <v>0</v>
      </c>
      <c r="G12" s="6">
        <v>0</v>
      </c>
    </row>
    <row r="13" spans="1:7" x14ac:dyDescent="0.75">
      <c r="A13" s="4">
        <v>40302</v>
      </c>
      <c r="B13" s="5" t="s">
        <v>18</v>
      </c>
      <c r="C13" s="5" t="s">
        <v>20</v>
      </c>
      <c r="D13" s="6">
        <v>169.60160845688188</v>
      </c>
      <c r="E13" s="6">
        <v>4.24</v>
      </c>
      <c r="F13" s="6">
        <v>0</v>
      </c>
      <c r="G13" s="6">
        <v>0</v>
      </c>
    </row>
    <row r="14" spans="1:7" x14ac:dyDescent="0.75">
      <c r="A14" s="4">
        <v>40309</v>
      </c>
      <c r="B14" s="5" t="s">
        <v>18</v>
      </c>
      <c r="C14" s="5" t="s">
        <v>20</v>
      </c>
      <c r="D14" s="6">
        <v>209.3971488106277</v>
      </c>
      <c r="E14" s="6">
        <v>4.2283333330000001</v>
      </c>
      <c r="F14" s="6">
        <v>0</v>
      </c>
      <c r="G14" s="6">
        <v>0</v>
      </c>
    </row>
    <row r="15" spans="1:7" x14ac:dyDescent="0.75">
      <c r="A15" s="4">
        <v>40316</v>
      </c>
      <c r="B15" s="5" t="s">
        <v>18</v>
      </c>
      <c r="C15" s="5" t="s">
        <v>20</v>
      </c>
      <c r="D15" s="6">
        <v>196.34960394675636</v>
      </c>
      <c r="E15" s="6">
        <v>3.9950000000000001</v>
      </c>
      <c r="F15" s="6">
        <v>0</v>
      </c>
      <c r="G15" s="6">
        <v>0</v>
      </c>
    </row>
    <row r="16" spans="1:7" x14ac:dyDescent="0.75">
      <c r="A16" s="4">
        <v>40323</v>
      </c>
      <c r="B16" s="5" t="s">
        <v>18</v>
      </c>
      <c r="C16" s="5" t="s">
        <v>20</v>
      </c>
      <c r="D16" s="6">
        <v>358.38055216776797</v>
      </c>
      <c r="E16" s="6">
        <v>3.9950000000000001</v>
      </c>
      <c r="F16" s="6">
        <v>0</v>
      </c>
      <c r="G16" s="6">
        <v>0</v>
      </c>
    </row>
    <row r="17" spans="1:7" x14ac:dyDescent="0.75">
      <c r="A17" s="4">
        <v>40330</v>
      </c>
      <c r="B17" s="5" t="s">
        <v>18</v>
      </c>
      <c r="C17" s="5" t="s">
        <v>20</v>
      </c>
      <c r="D17" s="6">
        <v>198.00953936017774</v>
      </c>
      <c r="E17" s="6">
        <v>3.9950000000000001</v>
      </c>
      <c r="F17" s="6">
        <v>0</v>
      </c>
      <c r="G17" s="6">
        <v>0</v>
      </c>
    </row>
    <row r="18" spans="1:7" x14ac:dyDescent="0.75">
      <c r="A18" s="4">
        <v>40337</v>
      </c>
      <c r="B18" s="5" t="s">
        <v>18</v>
      </c>
      <c r="C18" s="5" t="s">
        <v>20</v>
      </c>
      <c r="D18" s="6">
        <v>166.40779961215463</v>
      </c>
      <c r="E18" s="6">
        <v>4.24</v>
      </c>
      <c r="F18" s="6">
        <v>0</v>
      </c>
      <c r="G18" s="6">
        <v>0</v>
      </c>
    </row>
    <row r="19" spans="1:7" x14ac:dyDescent="0.75">
      <c r="A19" s="4">
        <v>40344</v>
      </c>
      <c r="B19" s="5" t="s">
        <v>18</v>
      </c>
      <c r="C19" s="5" t="s">
        <v>20</v>
      </c>
      <c r="D19" s="6">
        <v>299.87320850245294</v>
      </c>
      <c r="E19" s="6">
        <v>4.24</v>
      </c>
      <c r="F19" s="6">
        <v>1</v>
      </c>
      <c r="G19" s="6">
        <v>0</v>
      </c>
    </row>
    <row r="20" spans="1:7" x14ac:dyDescent="0.75">
      <c r="A20" s="4">
        <v>40351</v>
      </c>
      <c r="B20" s="5" t="s">
        <v>18</v>
      </c>
      <c r="C20" s="5" t="s">
        <v>20</v>
      </c>
      <c r="D20" s="6">
        <v>344.85569958245247</v>
      </c>
      <c r="E20" s="6">
        <v>4.24</v>
      </c>
      <c r="F20" s="6">
        <v>0</v>
      </c>
      <c r="G20" s="6">
        <v>1</v>
      </c>
    </row>
    <row r="21" spans="1:7" x14ac:dyDescent="0.75">
      <c r="A21" s="4">
        <v>40358</v>
      </c>
      <c r="B21" s="5" t="s">
        <v>18</v>
      </c>
      <c r="C21" s="5" t="s">
        <v>20</v>
      </c>
      <c r="D21" s="6">
        <v>340.26696321400709</v>
      </c>
      <c r="E21" s="6">
        <v>4.24</v>
      </c>
      <c r="F21" s="6">
        <v>0</v>
      </c>
      <c r="G21" s="6">
        <v>1</v>
      </c>
    </row>
    <row r="22" spans="1:7" x14ac:dyDescent="0.75">
      <c r="A22" s="4">
        <v>40365</v>
      </c>
      <c r="B22" s="5" t="s">
        <v>18</v>
      </c>
      <c r="C22" s="5" t="s">
        <v>20</v>
      </c>
      <c r="D22" s="6">
        <v>262.28117718093938</v>
      </c>
      <c r="E22" s="6">
        <v>3.7450000000000001</v>
      </c>
      <c r="F22" s="6">
        <v>0</v>
      </c>
      <c r="G22" s="6">
        <v>1</v>
      </c>
    </row>
    <row r="23" spans="1:7" x14ac:dyDescent="0.75">
      <c r="A23" s="4">
        <v>40372</v>
      </c>
      <c r="B23" s="5" t="s">
        <v>18</v>
      </c>
      <c r="C23" s="5" t="s">
        <v>20</v>
      </c>
      <c r="D23" s="6">
        <v>235.86848608428613</v>
      </c>
      <c r="E23" s="6">
        <v>3.7450000000000001</v>
      </c>
      <c r="F23" s="6">
        <v>0</v>
      </c>
      <c r="G23" s="6">
        <v>0</v>
      </c>
    </row>
    <row r="24" spans="1:7" x14ac:dyDescent="0.75">
      <c r="A24" s="4">
        <v>40302</v>
      </c>
      <c r="B24" s="5" t="s">
        <v>18</v>
      </c>
      <c r="C24" s="5" t="s">
        <v>21</v>
      </c>
      <c r="D24" s="6">
        <v>203.79754865341786</v>
      </c>
      <c r="E24" s="6">
        <v>4.2042857140000001</v>
      </c>
      <c r="F24" s="6">
        <v>0</v>
      </c>
      <c r="G24" s="6">
        <v>0</v>
      </c>
    </row>
    <row r="25" spans="1:7" x14ac:dyDescent="0.75">
      <c r="A25" s="4">
        <v>40309</v>
      </c>
      <c r="B25" s="5" t="s">
        <v>18</v>
      </c>
      <c r="C25" s="5" t="s">
        <v>21</v>
      </c>
      <c r="D25" s="6">
        <v>219.29149989342258</v>
      </c>
      <c r="E25" s="6">
        <v>4.8233333329999999</v>
      </c>
      <c r="F25" s="6">
        <v>0</v>
      </c>
      <c r="G25" s="6">
        <v>0</v>
      </c>
    </row>
    <row r="26" spans="1:7" x14ac:dyDescent="0.75">
      <c r="A26" s="4">
        <v>40316</v>
      </c>
      <c r="B26" s="5" t="s">
        <v>18</v>
      </c>
      <c r="C26" s="5" t="s">
        <v>21</v>
      </c>
      <c r="D26" s="6">
        <v>294.08243374242301</v>
      </c>
      <c r="E26" s="6">
        <v>4.12</v>
      </c>
      <c r="F26" s="6">
        <v>0</v>
      </c>
      <c r="G26" s="6">
        <v>0</v>
      </c>
    </row>
    <row r="27" spans="1:7" x14ac:dyDescent="0.75">
      <c r="A27" s="4">
        <v>40323</v>
      </c>
      <c r="B27" s="5" t="s">
        <v>18</v>
      </c>
      <c r="C27" s="5" t="s">
        <v>21</v>
      </c>
      <c r="D27" s="6">
        <v>337.72974904051551</v>
      </c>
      <c r="E27" s="6">
        <v>3.9242857139999998</v>
      </c>
      <c r="F27" s="6">
        <v>0</v>
      </c>
      <c r="G27" s="6">
        <v>0</v>
      </c>
    </row>
    <row r="28" spans="1:7" x14ac:dyDescent="0.75">
      <c r="A28" s="4">
        <v>40330</v>
      </c>
      <c r="B28" s="5" t="s">
        <v>18</v>
      </c>
      <c r="C28" s="5" t="s">
        <v>21</v>
      </c>
      <c r="D28" s="6">
        <v>198.84945852895032</v>
      </c>
      <c r="E28" s="6">
        <v>3.9242857139999998</v>
      </c>
      <c r="F28" s="6">
        <v>0</v>
      </c>
      <c r="G28" s="6">
        <v>0</v>
      </c>
    </row>
    <row r="29" spans="1:7" x14ac:dyDescent="0.75">
      <c r="A29" s="4">
        <v>40337</v>
      </c>
      <c r="B29" s="5" t="s">
        <v>18</v>
      </c>
      <c r="C29" s="5" t="s">
        <v>21</v>
      </c>
      <c r="D29" s="6">
        <v>224.22524285785963</v>
      </c>
      <c r="E29" s="6">
        <v>4.2042857140000001</v>
      </c>
      <c r="F29" s="6">
        <v>0</v>
      </c>
      <c r="G29" s="6">
        <v>0</v>
      </c>
    </row>
    <row r="30" spans="1:7" x14ac:dyDescent="0.75">
      <c r="A30" s="4">
        <v>40344</v>
      </c>
      <c r="B30" s="5" t="s">
        <v>18</v>
      </c>
      <c r="C30" s="5" t="s">
        <v>21</v>
      </c>
      <c r="D30" s="6">
        <v>258.85789097402039</v>
      </c>
      <c r="E30" s="6">
        <v>4.2042857140000001</v>
      </c>
      <c r="F30" s="6">
        <v>0</v>
      </c>
      <c r="G30" s="6">
        <v>0</v>
      </c>
    </row>
    <row r="31" spans="1:7" x14ac:dyDescent="0.75">
      <c r="A31" s="4">
        <v>40351</v>
      </c>
      <c r="B31" s="5" t="s">
        <v>18</v>
      </c>
      <c r="C31" s="5" t="s">
        <v>21</v>
      </c>
      <c r="D31" s="6">
        <v>259.40173476767922</v>
      </c>
      <c r="E31" s="6">
        <v>3.801111111</v>
      </c>
      <c r="F31" s="6">
        <v>0</v>
      </c>
      <c r="G31" s="6">
        <v>0</v>
      </c>
    </row>
    <row r="32" spans="1:7" x14ac:dyDescent="0.75">
      <c r="A32" s="4">
        <v>40358</v>
      </c>
      <c r="B32" s="5" t="s">
        <v>18</v>
      </c>
      <c r="C32" s="5" t="s">
        <v>21</v>
      </c>
      <c r="D32" s="6">
        <v>206.1745931678478</v>
      </c>
      <c r="E32" s="6">
        <v>3.9337499999999999</v>
      </c>
      <c r="F32" s="6">
        <v>0</v>
      </c>
      <c r="G32" s="6">
        <v>0</v>
      </c>
    </row>
    <row r="33" spans="1:7" x14ac:dyDescent="0.75">
      <c r="A33" s="4">
        <v>40365</v>
      </c>
      <c r="B33" s="5" t="s">
        <v>18</v>
      </c>
      <c r="C33" s="5" t="s">
        <v>21</v>
      </c>
      <c r="D33" s="6">
        <v>304.46835954757643</v>
      </c>
      <c r="E33" s="6">
        <v>3.3111111110000002</v>
      </c>
      <c r="F33" s="6">
        <v>0</v>
      </c>
      <c r="G33" s="6">
        <v>0</v>
      </c>
    </row>
    <row r="34" spans="1:7" x14ac:dyDescent="0.75">
      <c r="A34" s="4">
        <v>40372</v>
      </c>
      <c r="B34" s="5" t="s">
        <v>18</v>
      </c>
      <c r="C34" s="5" t="s">
        <v>21</v>
      </c>
      <c r="D34" s="6">
        <v>331.18181179812558</v>
      </c>
      <c r="E34" s="6">
        <v>3.1469999999999998</v>
      </c>
      <c r="F34" s="6">
        <v>0</v>
      </c>
      <c r="G34" s="6">
        <v>0</v>
      </c>
    </row>
    <row r="35" spans="1:7" x14ac:dyDescent="0.75">
      <c r="A35" s="4">
        <v>40302</v>
      </c>
      <c r="B35" s="5" t="s">
        <v>18</v>
      </c>
      <c r="C35" s="5" t="s">
        <v>22</v>
      </c>
      <c r="D35" s="6">
        <v>280.66506151742271</v>
      </c>
      <c r="E35" s="6">
        <v>4.1614285710000001</v>
      </c>
      <c r="F35" s="6">
        <v>0</v>
      </c>
      <c r="G35" s="6">
        <v>1</v>
      </c>
    </row>
    <row r="36" spans="1:7" x14ac:dyDescent="0.75">
      <c r="A36" s="4">
        <v>40309</v>
      </c>
      <c r="B36" s="5" t="s">
        <v>18</v>
      </c>
      <c r="C36" s="5" t="s">
        <v>22</v>
      </c>
      <c r="D36" s="6">
        <v>340.35566181391414</v>
      </c>
      <c r="E36" s="6">
        <v>4.1614285710000001</v>
      </c>
      <c r="F36" s="6">
        <v>0</v>
      </c>
      <c r="G36" s="6">
        <v>0</v>
      </c>
    </row>
    <row r="37" spans="1:7" x14ac:dyDescent="0.75">
      <c r="A37" s="4">
        <v>40316</v>
      </c>
      <c r="B37" s="5" t="s">
        <v>18</v>
      </c>
      <c r="C37" s="5" t="s">
        <v>22</v>
      </c>
      <c r="D37" s="6">
        <v>293.192482907672</v>
      </c>
      <c r="E37" s="6">
        <v>3.9449999999999998</v>
      </c>
      <c r="F37" s="6">
        <v>0</v>
      </c>
      <c r="G37" s="6">
        <v>0</v>
      </c>
    </row>
    <row r="38" spans="1:7" x14ac:dyDescent="0.75">
      <c r="A38" s="4">
        <v>40323</v>
      </c>
      <c r="B38" s="5" t="s">
        <v>18</v>
      </c>
      <c r="C38" s="5" t="s">
        <v>22</v>
      </c>
      <c r="D38" s="6">
        <v>247.64821289163172</v>
      </c>
      <c r="E38" s="6">
        <v>4.2371428570000003</v>
      </c>
      <c r="F38" s="6">
        <v>0</v>
      </c>
      <c r="G38" s="6">
        <v>0</v>
      </c>
    </row>
    <row r="39" spans="1:7" x14ac:dyDescent="0.75">
      <c r="A39" s="4">
        <v>40330</v>
      </c>
      <c r="B39" s="5" t="s">
        <v>18</v>
      </c>
      <c r="C39" s="5" t="s">
        <v>22</v>
      </c>
      <c r="D39" s="6">
        <v>236.22983595974381</v>
      </c>
      <c r="E39" s="6">
        <v>4.4562499999999998</v>
      </c>
      <c r="F39" s="6">
        <v>0</v>
      </c>
      <c r="G39" s="6">
        <v>0</v>
      </c>
    </row>
    <row r="40" spans="1:7" x14ac:dyDescent="0.75">
      <c r="A40" s="4">
        <v>40337</v>
      </c>
      <c r="B40" s="5" t="s">
        <v>18</v>
      </c>
      <c r="C40" s="5" t="s">
        <v>22</v>
      </c>
      <c r="D40" s="6">
        <v>272.23564345348746</v>
      </c>
      <c r="E40" s="6">
        <v>4.7328571430000004</v>
      </c>
      <c r="F40" s="6">
        <v>0</v>
      </c>
      <c r="G40" s="6">
        <v>0</v>
      </c>
    </row>
    <row r="41" spans="1:7" x14ac:dyDescent="0.75">
      <c r="A41" s="4">
        <v>40344</v>
      </c>
      <c r="B41" s="5" t="s">
        <v>18</v>
      </c>
      <c r="C41" s="5" t="s">
        <v>22</v>
      </c>
      <c r="D41" s="6">
        <v>183.67520776248719</v>
      </c>
      <c r="E41" s="6">
        <v>4.1614285710000001</v>
      </c>
      <c r="F41" s="6">
        <v>0</v>
      </c>
      <c r="G41" s="6">
        <v>0</v>
      </c>
    </row>
    <row r="42" spans="1:7" x14ac:dyDescent="0.75">
      <c r="A42" s="4">
        <v>40351</v>
      </c>
      <c r="B42" s="5" t="s">
        <v>18</v>
      </c>
      <c r="C42" s="5" t="s">
        <v>22</v>
      </c>
      <c r="D42" s="6">
        <v>252.50665912191596</v>
      </c>
      <c r="E42" s="6">
        <v>4.1900000000000004</v>
      </c>
      <c r="F42" s="6">
        <v>0</v>
      </c>
      <c r="G42" s="6">
        <v>0</v>
      </c>
    </row>
    <row r="43" spans="1:7" x14ac:dyDescent="0.75">
      <c r="A43" s="4">
        <v>40358</v>
      </c>
      <c r="B43" s="5" t="s">
        <v>18</v>
      </c>
      <c r="C43" s="5" t="s">
        <v>22</v>
      </c>
      <c r="D43" s="6">
        <v>289.86053137541177</v>
      </c>
      <c r="E43" s="6">
        <v>4.1614285710000001</v>
      </c>
      <c r="F43" s="6">
        <v>0</v>
      </c>
      <c r="G43" s="6">
        <v>0</v>
      </c>
    </row>
    <row r="44" spans="1:7" x14ac:dyDescent="0.75">
      <c r="A44" s="4">
        <v>40365</v>
      </c>
      <c r="B44" s="5" t="s">
        <v>18</v>
      </c>
      <c r="C44" s="5" t="s">
        <v>22</v>
      </c>
      <c r="D44" s="6">
        <v>200.91386435089427</v>
      </c>
      <c r="E44" s="6">
        <v>3.78</v>
      </c>
      <c r="F44" s="6">
        <v>0</v>
      </c>
      <c r="G44" s="6">
        <v>0</v>
      </c>
    </row>
    <row r="45" spans="1:7" x14ac:dyDescent="0.75">
      <c r="A45" s="4">
        <v>40372</v>
      </c>
      <c r="B45" s="5" t="s">
        <v>18</v>
      </c>
      <c r="C45" s="5" t="s">
        <v>22</v>
      </c>
      <c r="D45" s="6">
        <v>135.1673761865116</v>
      </c>
      <c r="E45" s="6">
        <v>3.78</v>
      </c>
      <c r="F45" s="6">
        <v>0</v>
      </c>
      <c r="G45" s="6">
        <v>0</v>
      </c>
    </row>
    <row r="46" spans="1:7" x14ac:dyDescent="0.75">
      <c r="A46" s="4">
        <v>40302</v>
      </c>
      <c r="B46" s="5" t="s">
        <v>18</v>
      </c>
      <c r="C46" s="5" t="s">
        <v>23</v>
      </c>
      <c r="D46" s="6">
        <v>89.823337547925831</v>
      </c>
      <c r="E46" s="6">
        <v>4.8566666669999998</v>
      </c>
      <c r="F46" s="6">
        <v>0</v>
      </c>
      <c r="G46" s="6">
        <v>0</v>
      </c>
    </row>
    <row r="47" spans="1:7" x14ac:dyDescent="0.75">
      <c r="A47" s="4">
        <v>40309</v>
      </c>
      <c r="B47" s="5" t="s">
        <v>18</v>
      </c>
      <c r="C47" s="5" t="s">
        <v>23</v>
      </c>
      <c r="D47" s="6">
        <v>171.57186238849636</v>
      </c>
      <c r="E47" s="6">
        <v>4.8566666669999998</v>
      </c>
      <c r="F47" s="6">
        <v>0</v>
      </c>
      <c r="G47" s="6">
        <v>0</v>
      </c>
    </row>
    <row r="48" spans="1:7" x14ac:dyDescent="0.75">
      <c r="A48" s="4">
        <v>40316</v>
      </c>
      <c r="B48" s="5" t="s">
        <v>18</v>
      </c>
      <c r="C48" s="5" t="s">
        <v>23</v>
      </c>
      <c r="D48" s="6">
        <v>197.55094390304976</v>
      </c>
      <c r="E48" s="6">
        <v>4.3499999999999996</v>
      </c>
      <c r="F48" s="6">
        <v>0</v>
      </c>
      <c r="G48" s="6">
        <v>0</v>
      </c>
    </row>
    <row r="49" spans="1:7" x14ac:dyDescent="0.75">
      <c r="A49" s="4">
        <v>40323</v>
      </c>
      <c r="B49" s="5" t="s">
        <v>18</v>
      </c>
      <c r="C49" s="5" t="s">
        <v>23</v>
      </c>
      <c r="D49" s="6">
        <v>268.89447791817884</v>
      </c>
      <c r="E49" s="6">
        <v>4.3499999999999996</v>
      </c>
      <c r="F49" s="6">
        <v>0</v>
      </c>
      <c r="G49" s="6">
        <v>0</v>
      </c>
    </row>
    <row r="50" spans="1:7" x14ac:dyDescent="0.75">
      <c r="A50" s="4">
        <v>40330</v>
      </c>
      <c r="B50" s="5" t="s">
        <v>18</v>
      </c>
      <c r="C50" s="5" t="s">
        <v>23</v>
      </c>
      <c r="D50" s="6">
        <v>173.2082566698104</v>
      </c>
      <c r="E50" s="6">
        <v>4.1449999999999996</v>
      </c>
      <c r="F50" s="6">
        <v>0</v>
      </c>
      <c r="G50" s="6">
        <v>0</v>
      </c>
    </row>
    <row r="51" spans="1:7" x14ac:dyDescent="0.75">
      <c r="A51" s="4">
        <v>40337</v>
      </c>
      <c r="B51" s="5" t="s">
        <v>18</v>
      </c>
      <c r="C51" s="5" t="s">
        <v>23</v>
      </c>
      <c r="D51" s="6">
        <v>299.9339069101668</v>
      </c>
      <c r="E51" s="6">
        <v>4.6399999999999997</v>
      </c>
      <c r="F51" s="6">
        <v>0</v>
      </c>
      <c r="G51" s="6">
        <v>0</v>
      </c>
    </row>
    <row r="52" spans="1:7" x14ac:dyDescent="0.75">
      <c r="A52" s="4">
        <v>40344</v>
      </c>
      <c r="B52" s="5" t="s">
        <v>18</v>
      </c>
      <c r="C52" s="5" t="s">
        <v>23</v>
      </c>
      <c r="D52" s="6">
        <v>244.48261981110159</v>
      </c>
      <c r="E52" s="6">
        <v>4.1900000000000004</v>
      </c>
      <c r="F52" s="6">
        <v>0</v>
      </c>
      <c r="G52" s="6">
        <v>0</v>
      </c>
    </row>
    <row r="53" spans="1:7" x14ac:dyDescent="0.75">
      <c r="A53" s="4">
        <v>40351</v>
      </c>
      <c r="B53" s="5" t="s">
        <v>18</v>
      </c>
      <c r="C53" s="5" t="s">
        <v>23</v>
      </c>
      <c r="D53" s="6">
        <v>440.97002195203333</v>
      </c>
      <c r="E53" s="6">
        <v>4.1900000000000004</v>
      </c>
      <c r="F53" s="6">
        <v>1</v>
      </c>
      <c r="G53" s="6">
        <v>0</v>
      </c>
    </row>
    <row r="54" spans="1:7" x14ac:dyDescent="0.75">
      <c r="A54" s="4">
        <v>40358</v>
      </c>
      <c r="B54" s="5" t="s">
        <v>18</v>
      </c>
      <c r="C54" s="5" t="s">
        <v>23</v>
      </c>
      <c r="D54" s="6">
        <v>269.93480159233297</v>
      </c>
      <c r="E54" s="6">
        <v>3.94</v>
      </c>
      <c r="F54" s="6">
        <v>0</v>
      </c>
      <c r="G54" s="6">
        <v>1</v>
      </c>
    </row>
    <row r="55" spans="1:7" x14ac:dyDescent="0.75">
      <c r="A55" s="4">
        <v>40365</v>
      </c>
      <c r="B55" s="5" t="s">
        <v>18</v>
      </c>
      <c r="C55" s="5" t="s">
        <v>23</v>
      </c>
      <c r="D55" s="6">
        <v>334.96321778716339</v>
      </c>
      <c r="E55" s="6">
        <v>4.1790000000000003</v>
      </c>
      <c r="F55" s="6">
        <v>0</v>
      </c>
      <c r="G55" s="6">
        <v>1</v>
      </c>
    </row>
    <row r="56" spans="1:7" x14ac:dyDescent="0.75">
      <c r="A56" s="4">
        <v>40372</v>
      </c>
      <c r="B56" s="5" t="s">
        <v>18</v>
      </c>
      <c r="C56" s="5" t="s">
        <v>23</v>
      </c>
      <c r="D56" s="6">
        <v>357.7484603303962</v>
      </c>
      <c r="E56" s="6">
        <v>4.1790000000000003</v>
      </c>
      <c r="F56" s="6">
        <v>0</v>
      </c>
      <c r="G56" s="6">
        <v>1</v>
      </c>
    </row>
    <row r="57" spans="1:7" x14ac:dyDescent="0.75">
      <c r="A57" s="4">
        <v>40302</v>
      </c>
      <c r="B57" s="5" t="s">
        <v>18</v>
      </c>
      <c r="C57" s="5" t="s">
        <v>24</v>
      </c>
      <c r="D57" s="6">
        <v>230.50294470959292</v>
      </c>
      <c r="E57" s="6">
        <v>5.29</v>
      </c>
      <c r="F57" s="6">
        <v>0</v>
      </c>
      <c r="G57" s="6">
        <v>1</v>
      </c>
    </row>
    <row r="58" spans="1:7" x14ac:dyDescent="0.75">
      <c r="A58" s="4">
        <v>40309</v>
      </c>
      <c r="B58" s="5" t="s">
        <v>18</v>
      </c>
      <c r="C58" s="5" t="s">
        <v>24</v>
      </c>
      <c r="D58" s="6">
        <v>363.78535420602554</v>
      </c>
      <c r="E58" s="6">
        <v>4.3899999999999997</v>
      </c>
      <c r="F58" s="6">
        <v>0</v>
      </c>
      <c r="G58" s="6">
        <v>0</v>
      </c>
    </row>
    <row r="59" spans="1:7" x14ac:dyDescent="0.75">
      <c r="A59" s="4">
        <v>40316</v>
      </c>
      <c r="B59" s="5" t="s">
        <v>18</v>
      </c>
      <c r="C59" s="5" t="s">
        <v>24</v>
      </c>
      <c r="D59" s="6">
        <v>268.40864887242094</v>
      </c>
      <c r="E59" s="6">
        <v>4.79</v>
      </c>
      <c r="F59" s="6">
        <v>0</v>
      </c>
      <c r="G59" s="6">
        <v>0</v>
      </c>
    </row>
    <row r="60" spans="1:7" x14ac:dyDescent="0.75">
      <c r="A60" s="4">
        <v>40323</v>
      </c>
      <c r="B60" s="5" t="s">
        <v>18</v>
      </c>
      <c r="C60" s="5" t="s">
        <v>24</v>
      </c>
      <c r="D60" s="6">
        <v>211.23872621363978</v>
      </c>
      <c r="E60" s="6">
        <v>4.3899999999999997</v>
      </c>
      <c r="F60" s="6">
        <v>0</v>
      </c>
      <c r="G60" s="6">
        <v>0</v>
      </c>
    </row>
    <row r="61" spans="1:7" x14ac:dyDescent="0.75">
      <c r="A61" s="4">
        <v>40330</v>
      </c>
      <c r="B61" s="5" t="s">
        <v>18</v>
      </c>
      <c r="C61" s="5" t="s">
        <v>24</v>
      </c>
      <c r="D61" s="6">
        <v>223.0831529572697</v>
      </c>
      <c r="E61" s="6">
        <v>4.79</v>
      </c>
      <c r="F61" s="6">
        <v>0</v>
      </c>
      <c r="G61" s="6">
        <v>0</v>
      </c>
    </row>
    <row r="62" spans="1:7" x14ac:dyDescent="0.75">
      <c r="A62" s="4">
        <v>40337</v>
      </c>
      <c r="B62" s="5" t="s">
        <v>18</v>
      </c>
      <c r="C62" s="5" t="s">
        <v>24</v>
      </c>
      <c r="D62" s="6">
        <v>351.97074735656679</v>
      </c>
      <c r="E62" s="6">
        <v>5.29</v>
      </c>
      <c r="F62" s="6">
        <v>0</v>
      </c>
      <c r="G62" s="6">
        <v>0</v>
      </c>
    </row>
    <row r="63" spans="1:7" x14ac:dyDescent="0.75">
      <c r="A63" s="4">
        <v>40344</v>
      </c>
      <c r="B63" s="5" t="s">
        <v>18</v>
      </c>
      <c r="C63" s="5" t="s">
        <v>24</v>
      </c>
      <c r="D63" s="6">
        <v>168.5650474293837</v>
      </c>
      <c r="E63" s="6">
        <v>5.83</v>
      </c>
      <c r="F63" s="6">
        <v>0</v>
      </c>
      <c r="G63" s="6">
        <v>0</v>
      </c>
    </row>
    <row r="64" spans="1:7" x14ac:dyDescent="0.75">
      <c r="A64" s="4">
        <v>40351</v>
      </c>
      <c r="B64" s="5" t="s">
        <v>18</v>
      </c>
      <c r="C64" s="5" t="s">
        <v>24</v>
      </c>
      <c r="D64" s="6">
        <v>241.95493277686541</v>
      </c>
      <c r="E64" s="6">
        <v>6.19</v>
      </c>
      <c r="F64" s="6">
        <v>0</v>
      </c>
      <c r="G64" s="6">
        <v>0</v>
      </c>
    </row>
    <row r="65" spans="1:7" x14ac:dyDescent="0.75">
      <c r="A65" s="4">
        <v>40358</v>
      </c>
      <c r="B65" s="5" t="s">
        <v>18</v>
      </c>
      <c r="C65" s="5" t="s">
        <v>24</v>
      </c>
      <c r="D65" s="6">
        <v>184.85808826771864</v>
      </c>
      <c r="E65" s="6">
        <v>5.59</v>
      </c>
      <c r="F65" s="6">
        <v>0</v>
      </c>
      <c r="G65" s="6">
        <v>0</v>
      </c>
    </row>
    <row r="66" spans="1:7" x14ac:dyDescent="0.75">
      <c r="A66" s="4">
        <v>40365</v>
      </c>
      <c r="B66" s="5" t="s">
        <v>18</v>
      </c>
      <c r="C66" s="5" t="s">
        <v>24</v>
      </c>
      <c r="D66" s="6">
        <v>200.07702230282163</v>
      </c>
      <c r="E66" s="6">
        <v>4.6224999999999996</v>
      </c>
      <c r="F66" s="6">
        <v>0</v>
      </c>
      <c r="G66" s="6">
        <v>0</v>
      </c>
    </row>
    <row r="67" spans="1:7" x14ac:dyDescent="0.75">
      <c r="A67" s="4">
        <v>40372</v>
      </c>
      <c r="B67" s="5" t="s">
        <v>18</v>
      </c>
      <c r="C67" s="5" t="s">
        <v>24</v>
      </c>
      <c r="D67" s="6">
        <v>181.75129023351653</v>
      </c>
      <c r="E67" s="6">
        <v>4.6224999999999996</v>
      </c>
      <c r="F67" s="6">
        <v>0</v>
      </c>
      <c r="G67" s="6">
        <v>0</v>
      </c>
    </row>
    <row r="68" spans="1:7" x14ac:dyDescent="0.75">
      <c r="A68" s="4">
        <v>40302</v>
      </c>
      <c r="B68" s="5" t="s">
        <v>18</v>
      </c>
      <c r="C68" s="5" t="s">
        <v>25</v>
      </c>
      <c r="D68" s="6">
        <v>154.70125058617577</v>
      </c>
      <c r="E68" s="6">
        <v>4.7328571430000004</v>
      </c>
      <c r="F68" s="6">
        <v>0</v>
      </c>
      <c r="G68" s="6">
        <v>0</v>
      </c>
    </row>
    <row r="69" spans="1:7" x14ac:dyDescent="0.75">
      <c r="A69" s="4">
        <v>40309</v>
      </c>
      <c r="B69" s="5" t="s">
        <v>18</v>
      </c>
      <c r="C69" s="5" t="s">
        <v>25</v>
      </c>
      <c r="D69" s="6">
        <v>120.08165652683778</v>
      </c>
      <c r="E69" s="6">
        <v>4.03</v>
      </c>
      <c r="F69" s="6">
        <v>0</v>
      </c>
      <c r="G69" s="6">
        <v>0</v>
      </c>
    </row>
    <row r="70" spans="1:7" x14ac:dyDescent="0.75">
      <c r="A70" s="4">
        <v>40316</v>
      </c>
      <c r="B70" s="5" t="s">
        <v>18</v>
      </c>
      <c r="C70" s="5" t="s">
        <v>25</v>
      </c>
      <c r="D70" s="6">
        <v>284.8292030196755</v>
      </c>
      <c r="E70" s="6">
        <v>3.6663636359999998</v>
      </c>
      <c r="F70" s="6">
        <v>0</v>
      </c>
      <c r="G70" s="6">
        <v>0</v>
      </c>
    </row>
    <row r="71" spans="1:7" x14ac:dyDescent="0.75">
      <c r="A71" s="4">
        <v>40323</v>
      </c>
      <c r="B71" s="5" t="s">
        <v>18</v>
      </c>
      <c r="C71" s="5" t="s">
        <v>25</v>
      </c>
      <c r="D71" s="6">
        <v>248.17471444662888</v>
      </c>
      <c r="E71" s="6">
        <v>3.6663636359999998</v>
      </c>
      <c r="F71" s="6">
        <v>0</v>
      </c>
      <c r="G71" s="6">
        <v>0</v>
      </c>
    </row>
    <row r="72" spans="1:7" x14ac:dyDescent="0.75">
      <c r="A72" s="4">
        <v>40330</v>
      </c>
      <c r="B72" s="5" t="s">
        <v>18</v>
      </c>
      <c r="C72" s="5" t="s">
        <v>25</v>
      </c>
      <c r="D72" s="6">
        <v>278.14696766500168</v>
      </c>
      <c r="E72" s="6">
        <v>3.794</v>
      </c>
      <c r="F72" s="6">
        <v>0</v>
      </c>
      <c r="G72" s="6">
        <v>0</v>
      </c>
    </row>
    <row r="73" spans="1:7" x14ac:dyDescent="0.75">
      <c r="A73" s="4">
        <v>40337</v>
      </c>
      <c r="B73" s="5" t="s">
        <v>18</v>
      </c>
      <c r="C73" s="5" t="s">
        <v>25</v>
      </c>
      <c r="D73" s="6">
        <v>275.66126852782827</v>
      </c>
      <c r="E73" s="6">
        <v>4.03</v>
      </c>
      <c r="F73" s="6">
        <v>0</v>
      </c>
      <c r="G73" s="6">
        <v>0</v>
      </c>
    </row>
    <row r="74" spans="1:7" x14ac:dyDescent="0.75">
      <c r="A74" s="4">
        <v>40344</v>
      </c>
      <c r="B74" s="5" t="s">
        <v>18</v>
      </c>
      <c r="C74" s="5" t="s">
        <v>25</v>
      </c>
      <c r="D74" s="6">
        <v>325.03973275525487</v>
      </c>
      <c r="E74" s="6">
        <v>3.63</v>
      </c>
      <c r="F74" s="6">
        <v>1</v>
      </c>
      <c r="G74" s="6">
        <v>0</v>
      </c>
    </row>
    <row r="75" spans="1:7" x14ac:dyDescent="0.75">
      <c r="A75" s="4">
        <v>40351</v>
      </c>
      <c r="B75" s="5" t="s">
        <v>18</v>
      </c>
      <c r="C75" s="5" t="s">
        <v>25</v>
      </c>
      <c r="D75" s="6">
        <v>336.94447229060336</v>
      </c>
      <c r="E75" s="6">
        <v>4.03</v>
      </c>
      <c r="F75" s="6">
        <v>0</v>
      </c>
      <c r="G75" s="6">
        <v>1</v>
      </c>
    </row>
    <row r="76" spans="1:7" x14ac:dyDescent="0.75">
      <c r="A76" s="4">
        <v>40358</v>
      </c>
      <c r="B76" s="5" t="s">
        <v>18</v>
      </c>
      <c r="C76" s="5" t="s">
        <v>25</v>
      </c>
      <c r="D76" s="6">
        <v>304.84372440863598</v>
      </c>
      <c r="E76" s="6">
        <v>4.2122222220000003</v>
      </c>
      <c r="F76" s="6">
        <v>0</v>
      </c>
      <c r="G76" s="6">
        <v>1</v>
      </c>
    </row>
    <row r="77" spans="1:7" x14ac:dyDescent="0.75">
      <c r="A77" s="4">
        <v>40365</v>
      </c>
      <c r="B77" s="5" t="s">
        <v>18</v>
      </c>
      <c r="C77" s="5" t="s">
        <v>25</v>
      </c>
      <c r="D77" s="6">
        <v>257.52693757002027</v>
      </c>
      <c r="E77" s="6">
        <v>4.0199999999999996</v>
      </c>
      <c r="F77" s="6">
        <v>0</v>
      </c>
      <c r="G77" s="6">
        <v>1</v>
      </c>
    </row>
    <row r="78" spans="1:7" x14ac:dyDescent="0.75">
      <c r="A78" s="4">
        <v>40372</v>
      </c>
      <c r="B78" s="5" t="s">
        <v>18</v>
      </c>
      <c r="C78" s="5" t="s">
        <v>25</v>
      </c>
      <c r="D78" s="6">
        <v>280.49607322898152</v>
      </c>
      <c r="E78" s="6">
        <v>4.0162500000000003</v>
      </c>
      <c r="F78" s="6">
        <v>0</v>
      </c>
      <c r="G78" s="6">
        <v>0</v>
      </c>
    </row>
    <row r="79" spans="1:7" x14ac:dyDescent="0.75">
      <c r="A79" s="4">
        <v>40302</v>
      </c>
      <c r="B79" s="5" t="s">
        <v>18</v>
      </c>
      <c r="C79" s="5" t="s">
        <v>26</v>
      </c>
      <c r="D79" s="6">
        <v>234.36817392164625</v>
      </c>
      <c r="E79" s="6">
        <v>4.2042857140000001</v>
      </c>
      <c r="F79" s="6">
        <v>0</v>
      </c>
      <c r="G79" s="6">
        <v>0</v>
      </c>
    </row>
    <row r="80" spans="1:7" x14ac:dyDescent="0.75">
      <c r="A80" s="4">
        <v>40309</v>
      </c>
      <c r="B80" s="5" t="s">
        <v>18</v>
      </c>
      <c r="C80" s="5" t="s">
        <v>26</v>
      </c>
      <c r="D80" s="6">
        <v>240.35825174778387</v>
      </c>
      <c r="E80" s="6">
        <v>4.181666667</v>
      </c>
      <c r="F80" s="6">
        <v>0</v>
      </c>
      <c r="G80" s="6">
        <v>0</v>
      </c>
    </row>
    <row r="81" spans="1:7" x14ac:dyDescent="0.75">
      <c r="A81" s="4">
        <v>40316</v>
      </c>
      <c r="B81" s="5" t="s">
        <v>18</v>
      </c>
      <c r="C81" s="5" t="s">
        <v>26</v>
      </c>
      <c r="D81" s="6">
        <v>212.82588288712984</v>
      </c>
      <c r="E81" s="6">
        <v>3.9242857139999998</v>
      </c>
      <c r="F81" s="6">
        <v>0</v>
      </c>
      <c r="G81" s="6">
        <v>0</v>
      </c>
    </row>
    <row r="82" spans="1:7" x14ac:dyDescent="0.75">
      <c r="A82" s="4">
        <v>40323</v>
      </c>
      <c r="B82" s="5" t="s">
        <v>18</v>
      </c>
      <c r="C82" s="5" t="s">
        <v>26</v>
      </c>
      <c r="D82" s="6">
        <v>213.59333551683733</v>
      </c>
      <c r="E82" s="6">
        <v>3.8842857139999998</v>
      </c>
      <c r="F82" s="6">
        <v>0</v>
      </c>
      <c r="G82" s="6">
        <v>0</v>
      </c>
    </row>
    <row r="83" spans="1:7" x14ac:dyDescent="0.75">
      <c r="A83" s="4">
        <v>40330</v>
      </c>
      <c r="B83" s="5" t="s">
        <v>18</v>
      </c>
      <c r="C83" s="5" t="s">
        <v>26</v>
      </c>
      <c r="D83" s="6">
        <v>202.78247809055952</v>
      </c>
      <c r="E83" s="6">
        <v>3.464</v>
      </c>
      <c r="F83" s="6">
        <v>0</v>
      </c>
      <c r="G83" s="6">
        <v>0</v>
      </c>
    </row>
    <row r="84" spans="1:7" x14ac:dyDescent="0.75">
      <c r="A84" s="4">
        <v>40337</v>
      </c>
      <c r="B84" s="5" t="s">
        <v>18</v>
      </c>
      <c r="C84" s="5" t="s">
        <v>26</v>
      </c>
      <c r="D84" s="6">
        <v>172.89299098579787</v>
      </c>
      <c r="E84" s="6">
        <v>3.66</v>
      </c>
      <c r="F84" s="6">
        <v>0</v>
      </c>
      <c r="G84" s="6">
        <v>0</v>
      </c>
    </row>
    <row r="85" spans="1:7" x14ac:dyDescent="0.75">
      <c r="A85" s="4">
        <v>40344</v>
      </c>
      <c r="B85" s="5" t="s">
        <v>18</v>
      </c>
      <c r="C85" s="5" t="s">
        <v>26</v>
      </c>
      <c r="D85" s="6">
        <v>270.36572840572046</v>
      </c>
      <c r="E85" s="6">
        <v>3.6233333330000002</v>
      </c>
      <c r="F85" s="6">
        <v>0</v>
      </c>
      <c r="G85" s="6">
        <v>0</v>
      </c>
    </row>
    <row r="86" spans="1:7" x14ac:dyDescent="0.75">
      <c r="A86" s="4">
        <v>40351</v>
      </c>
      <c r="B86" s="5" t="s">
        <v>18</v>
      </c>
      <c r="C86" s="5" t="s">
        <v>26</v>
      </c>
      <c r="D86" s="6">
        <v>280.23676981467042</v>
      </c>
      <c r="E86" s="6">
        <v>3.96</v>
      </c>
      <c r="F86" s="6">
        <v>0</v>
      </c>
      <c r="G86" s="6">
        <v>0</v>
      </c>
    </row>
    <row r="87" spans="1:7" x14ac:dyDescent="0.75">
      <c r="A87" s="4">
        <v>40358</v>
      </c>
      <c r="B87" s="5" t="s">
        <v>18</v>
      </c>
      <c r="C87" s="5" t="s">
        <v>26</v>
      </c>
      <c r="D87" s="6">
        <v>350.55099080856598</v>
      </c>
      <c r="E87" s="6">
        <v>3.629</v>
      </c>
      <c r="F87" s="6">
        <v>1</v>
      </c>
      <c r="G87" s="6">
        <v>0</v>
      </c>
    </row>
    <row r="88" spans="1:7" x14ac:dyDescent="0.75">
      <c r="A88" s="4">
        <v>40365</v>
      </c>
      <c r="B88" s="5" t="s">
        <v>18</v>
      </c>
      <c r="C88" s="5" t="s">
        <v>26</v>
      </c>
      <c r="D88" s="6">
        <v>351.30307609863956</v>
      </c>
      <c r="E88" s="6">
        <v>3.0049999999999999</v>
      </c>
      <c r="F88" s="6">
        <v>0</v>
      </c>
      <c r="G88" s="6">
        <v>1</v>
      </c>
    </row>
    <row r="89" spans="1:7" x14ac:dyDescent="0.75">
      <c r="A89" s="4">
        <v>40372</v>
      </c>
      <c r="B89" s="5" t="s">
        <v>18</v>
      </c>
      <c r="C89" s="5" t="s">
        <v>26</v>
      </c>
      <c r="D89" s="6">
        <v>313.2871856579099</v>
      </c>
      <c r="E89" s="6">
        <v>3.1419999999999999</v>
      </c>
      <c r="F89" s="6">
        <v>0</v>
      </c>
      <c r="G89" s="6">
        <v>1</v>
      </c>
    </row>
    <row r="90" spans="1:7" x14ac:dyDescent="0.75">
      <c r="A90" s="4">
        <v>40302</v>
      </c>
      <c r="B90" s="5" t="s">
        <v>18</v>
      </c>
      <c r="C90" s="5" t="s">
        <v>27</v>
      </c>
      <c r="D90" s="6">
        <v>206.85485160026474</v>
      </c>
      <c r="E90" s="6">
        <v>4.7328571430000004</v>
      </c>
      <c r="F90" s="6">
        <v>0</v>
      </c>
      <c r="G90" s="6">
        <v>0</v>
      </c>
    </row>
    <row r="91" spans="1:7" x14ac:dyDescent="0.75">
      <c r="A91" s="4">
        <v>40309</v>
      </c>
      <c r="B91" s="5" t="s">
        <v>18</v>
      </c>
      <c r="C91" s="5" t="s">
        <v>27</v>
      </c>
      <c r="D91" s="6">
        <v>142.74466259605006</v>
      </c>
      <c r="E91" s="6">
        <v>4.1614285710000001</v>
      </c>
      <c r="F91" s="6">
        <v>0</v>
      </c>
      <c r="G91" s="6">
        <v>0</v>
      </c>
    </row>
    <row r="92" spans="1:7" x14ac:dyDescent="0.75">
      <c r="A92" s="4">
        <v>40316</v>
      </c>
      <c r="B92" s="5" t="s">
        <v>18</v>
      </c>
      <c r="C92" s="5" t="s">
        <v>27</v>
      </c>
      <c r="D92" s="6">
        <v>227.90986270015858</v>
      </c>
      <c r="E92" s="6">
        <v>3.8814285709999998</v>
      </c>
      <c r="F92" s="6">
        <v>0</v>
      </c>
      <c r="G92" s="6">
        <v>0</v>
      </c>
    </row>
    <row r="93" spans="1:7" x14ac:dyDescent="0.75">
      <c r="A93" s="4">
        <v>40323</v>
      </c>
      <c r="B93" s="5" t="s">
        <v>18</v>
      </c>
      <c r="C93" s="5" t="s">
        <v>27</v>
      </c>
      <c r="D93" s="6">
        <v>223.9126389906113</v>
      </c>
      <c r="E93" s="6">
        <v>4.1449999999999996</v>
      </c>
      <c r="F93" s="6">
        <v>0</v>
      </c>
      <c r="G93" s="6">
        <v>0</v>
      </c>
    </row>
    <row r="94" spans="1:7" x14ac:dyDescent="0.75">
      <c r="A94" s="4">
        <v>40330</v>
      </c>
      <c r="B94" s="5" t="s">
        <v>18</v>
      </c>
      <c r="C94" s="5" t="s">
        <v>27</v>
      </c>
      <c r="D94" s="6">
        <v>220.86505026355866</v>
      </c>
      <c r="E94" s="6">
        <v>3.8814285709999998</v>
      </c>
      <c r="F94" s="6">
        <v>0</v>
      </c>
      <c r="G94" s="6">
        <v>0</v>
      </c>
    </row>
    <row r="95" spans="1:7" x14ac:dyDescent="0.75">
      <c r="A95" s="4">
        <v>40337</v>
      </c>
      <c r="B95" s="5" t="s">
        <v>18</v>
      </c>
      <c r="C95" s="5" t="s">
        <v>27</v>
      </c>
      <c r="D95" s="6">
        <v>229.21950133471654</v>
      </c>
      <c r="E95" s="6">
        <v>4.1900000000000004</v>
      </c>
      <c r="F95" s="6">
        <v>0</v>
      </c>
      <c r="G95" s="6">
        <v>0</v>
      </c>
    </row>
    <row r="96" spans="1:7" x14ac:dyDescent="0.75">
      <c r="A96" s="4">
        <v>40344</v>
      </c>
      <c r="B96" s="5" t="s">
        <v>18</v>
      </c>
      <c r="C96" s="5" t="s">
        <v>27</v>
      </c>
      <c r="D96" s="6">
        <v>224.88853710671569</v>
      </c>
      <c r="E96" s="6">
        <v>4.1614285710000001</v>
      </c>
      <c r="F96" s="6">
        <v>0</v>
      </c>
      <c r="G96" s="6">
        <v>0</v>
      </c>
    </row>
    <row r="97" spans="1:7" x14ac:dyDescent="0.75">
      <c r="A97" s="4">
        <v>40351</v>
      </c>
      <c r="B97" s="5" t="s">
        <v>18</v>
      </c>
      <c r="C97" s="5" t="s">
        <v>27</v>
      </c>
      <c r="D97" s="6">
        <v>241.56974188162042</v>
      </c>
      <c r="E97" s="6">
        <v>4.1614285710000001</v>
      </c>
      <c r="F97" s="6">
        <v>0</v>
      </c>
      <c r="G97" s="6">
        <v>0</v>
      </c>
    </row>
    <row r="98" spans="1:7" x14ac:dyDescent="0.75">
      <c r="A98" s="4">
        <v>40358</v>
      </c>
      <c r="B98" s="5" t="s">
        <v>18</v>
      </c>
      <c r="C98" s="5" t="s">
        <v>27</v>
      </c>
      <c r="D98" s="6">
        <v>230.10048123327263</v>
      </c>
      <c r="E98" s="6">
        <v>4.1614285710000001</v>
      </c>
      <c r="F98" s="6">
        <v>0</v>
      </c>
      <c r="G98" s="6">
        <v>0</v>
      </c>
    </row>
    <row r="99" spans="1:7" x14ac:dyDescent="0.75">
      <c r="A99" s="4">
        <v>40365</v>
      </c>
      <c r="B99" s="5" t="s">
        <v>18</v>
      </c>
      <c r="C99" s="5" t="s">
        <v>27</v>
      </c>
      <c r="D99" s="6">
        <v>308.24658556892086</v>
      </c>
      <c r="E99" s="6">
        <v>3.7450000000000001</v>
      </c>
      <c r="F99" s="6">
        <v>0</v>
      </c>
      <c r="G99" s="6">
        <v>0</v>
      </c>
    </row>
    <row r="100" spans="1:7" x14ac:dyDescent="0.75">
      <c r="A100" s="4">
        <v>40372</v>
      </c>
      <c r="B100" s="5" t="s">
        <v>18</v>
      </c>
      <c r="C100" s="5" t="s">
        <v>27</v>
      </c>
      <c r="D100" s="6">
        <v>326.65294605776489</v>
      </c>
      <c r="E100" s="6">
        <v>3.7450000000000001</v>
      </c>
      <c r="F100" s="6">
        <v>0</v>
      </c>
      <c r="G100" s="6">
        <v>0</v>
      </c>
    </row>
    <row r="101" spans="1:7" x14ac:dyDescent="0.75">
      <c r="A101" s="4">
        <v>40302</v>
      </c>
      <c r="B101" s="5" t="s">
        <v>18</v>
      </c>
      <c r="C101" s="5" t="s">
        <v>28</v>
      </c>
      <c r="D101" s="6">
        <v>120.51899294525484</v>
      </c>
      <c r="E101" s="6">
        <v>4.1614285710000001</v>
      </c>
      <c r="F101" s="6">
        <v>0</v>
      </c>
      <c r="G101" s="6">
        <v>0</v>
      </c>
    </row>
    <row r="102" spans="1:7" x14ac:dyDescent="0.75">
      <c r="A102" s="4">
        <v>40309</v>
      </c>
      <c r="B102" s="5" t="s">
        <v>18</v>
      </c>
      <c r="C102" s="5" t="s">
        <v>28</v>
      </c>
      <c r="D102" s="6">
        <v>199.31599103370235</v>
      </c>
      <c r="E102" s="6">
        <v>4.128571429</v>
      </c>
      <c r="F102" s="6">
        <v>0</v>
      </c>
      <c r="G102" s="6">
        <v>0</v>
      </c>
    </row>
    <row r="103" spans="1:7" x14ac:dyDescent="0.75">
      <c r="A103" s="4">
        <v>40316</v>
      </c>
      <c r="B103" s="5" t="s">
        <v>18</v>
      </c>
      <c r="C103" s="5" t="s">
        <v>28</v>
      </c>
      <c r="D103" s="6">
        <v>265.2078074172141</v>
      </c>
      <c r="E103" s="6">
        <v>3.8814285709999998</v>
      </c>
      <c r="F103" s="6">
        <v>0</v>
      </c>
      <c r="G103" s="6">
        <v>0</v>
      </c>
    </row>
    <row r="104" spans="1:7" x14ac:dyDescent="0.75">
      <c r="A104" s="4">
        <v>40323</v>
      </c>
      <c r="B104" s="5" t="s">
        <v>18</v>
      </c>
      <c r="C104" s="5" t="s">
        <v>28</v>
      </c>
      <c r="D104" s="6">
        <v>292.62008799438132</v>
      </c>
      <c r="E104" s="6">
        <v>3.8814285709999998</v>
      </c>
      <c r="F104" s="6">
        <v>0</v>
      </c>
      <c r="G104" s="6">
        <v>0</v>
      </c>
    </row>
    <row r="105" spans="1:7" x14ac:dyDescent="0.75">
      <c r="A105" s="4">
        <v>40330</v>
      </c>
      <c r="B105" s="5" t="s">
        <v>18</v>
      </c>
      <c r="C105" s="5" t="s">
        <v>28</v>
      </c>
      <c r="D105" s="6">
        <v>296.42927521325447</v>
      </c>
      <c r="E105" s="6">
        <v>3.8814285709999998</v>
      </c>
      <c r="F105" s="6">
        <v>0</v>
      </c>
      <c r="G105" s="6">
        <v>0</v>
      </c>
    </row>
    <row r="106" spans="1:7" x14ac:dyDescent="0.75">
      <c r="A106" s="4">
        <v>40337</v>
      </c>
      <c r="B106" s="5" t="s">
        <v>18</v>
      </c>
      <c r="C106" s="5" t="s">
        <v>28</v>
      </c>
      <c r="D106" s="6">
        <v>349.29649762786892</v>
      </c>
      <c r="E106" s="6">
        <v>4.125714286</v>
      </c>
      <c r="F106" s="6">
        <v>1</v>
      </c>
      <c r="G106" s="6">
        <v>0</v>
      </c>
    </row>
    <row r="107" spans="1:7" x14ac:dyDescent="0.75">
      <c r="A107" s="4">
        <v>40344</v>
      </c>
      <c r="B107" s="5" t="s">
        <v>18</v>
      </c>
      <c r="C107" s="5" t="s">
        <v>28</v>
      </c>
      <c r="D107" s="6">
        <v>284.12361474754738</v>
      </c>
      <c r="E107" s="6">
        <v>4.1614285710000001</v>
      </c>
      <c r="F107" s="6">
        <v>0</v>
      </c>
      <c r="G107" s="6">
        <v>1</v>
      </c>
    </row>
    <row r="108" spans="1:7" x14ac:dyDescent="0.75">
      <c r="A108" s="4">
        <v>40351</v>
      </c>
      <c r="B108" s="5" t="s">
        <v>18</v>
      </c>
      <c r="C108" s="5" t="s">
        <v>28</v>
      </c>
      <c r="D108" s="6">
        <v>302.02682443031557</v>
      </c>
      <c r="E108" s="6">
        <v>4.1614285710000001</v>
      </c>
      <c r="F108" s="6">
        <v>0</v>
      </c>
      <c r="G108" s="6">
        <v>1</v>
      </c>
    </row>
    <row r="109" spans="1:7" x14ac:dyDescent="0.75">
      <c r="A109" s="4">
        <v>40358</v>
      </c>
      <c r="B109" s="5" t="s">
        <v>18</v>
      </c>
      <c r="C109" s="5" t="s">
        <v>28</v>
      </c>
      <c r="D109" s="6">
        <v>262.65703595214245</v>
      </c>
      <c r="E109" s="6">
        <v>4.1614285710000001</v>
      </c>
      <c r="F109" s="6">
        <v>0</v>
      </c>
      <c r="G109" s="6">
        <v>1</v>
      </c>
    </row>
    <row r="110" spans="1:7" x14ac:dyDescent="0.75">
      <c r="A110" s="4">
        <v>40365</v>
      </c>
      <c r="B110" s="5" t="s">
        <v>18</v>
      </c>
      <c r="C110" s="5" t="s">
        <v>28</v>
      </c>
      <c r="D110" s="6">
        <v>377.139476472588</v>
      </c>
      <c r="E110" s="6">
        <v>3.826666667</v>
      </c>
      <c r="F110" s="6">
        <v>0</v>
      </c>
      <c r="G110" s="6">
        <v>0</v>
      </c>
    </row>
    <row r="111" spans="1:7" x14ac:dyDescent="0.75">
      <c r="A111" s="4">
        <v>40372</v>
      </c>
      <c r="B111" s="5" t="s">
        <v>18</v>
      </c>
      <c r="C111" s="5" t="s">
        <v>28</v>
      </c>
      <c r="D111" s="6">
        <v>327.86669151320319</v>
      </c>
      <c r="E111" s="6">
        <v>3.5185714290000001</v>
      </c>
      <c r="F111" s="6">
        <v>0</v>
      </c>
      <c r="G111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5EACF-77C7-4BF7-8ECD-5C80ED968CCF}">
  <dimension ref="A1:G221"/>
  <sheetViews>
    <sheetView topLeftCell="A204" workbookViewId="0">
      <selection activeCell="A2" sqref="A2"/>
    </sheetView>
  </sheetViews>
  <sheetFormatPr defaultRowHeight="14.75" x14ac:dyDescent="0.75"/>
  <cols>
    <col min="1" max="1" width="9.2265625" bestFit="1" customWidth="1"/>
    <col min="2" max="2" width="6.453125" bestFit="1" customWidth="1"/>
    <col min="3" max="3" width="19.1796875" bestFit="1" customWidth="1"/>
    <col min="4" max="4" width="11.6796875" bestFit="1" customWidth="1"/>
    <col min="5" max="5" width="17.453125" bestFit="1" customWidth="1"/>
    <col min="6" max="6" width="5.6796875" bestFit="1" customWidth="1"/>
    <col min="7" max="7" width="8.26953125" bestFit="1" customWidth="1"/>
  </cols>
  <sheetData>
    <row r="1" spans="1:7" x14ac:dyDescent="0.7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75">
      <c r="A2" s="4">
        <v>40302</v>
      </c>
      <c r="B2" s="5" t="s">
        <v>7</v>
      </c>
      <c r="C2" s="5" t="s">
        <v>8</v>
      </c>
      <c r="D2" s="6">
        <v>270.7488999921228</v>
      </c>
      <c r="E2" s="6">
        <v>4.29</v>
      </c>
      <c r="F2" s="6">
        <v>0</v>
      </c>
      <c r="G2" s="6">
        <v>0</v>
      </c>
    </row>
    <row r="3" spans="1:7" x14ac:dyDescent="0.75">
      <c r="A3" s="4">
        <v>40309</v>
      </c>
      <c r="B3" s="5" t="s">
        <v>7</v>
      </c>
      <c r="C3" s="5" t="s">
        <v>8</v>
      </c>
      <c r="D3" s="6">
        <v>314.50582438280878</v>
      </c>
      <c r="E3" s="6">
        <v>4.29</v>
      </c>
      <c r="F3" s="6">
        <v>1</v>
      </c>
      <c r="G3" s="6">
        <v>0</v>
      </c>
    </row>
    <row r="4" spans="1:7" x14ac:dyDescent="0.75">
      <c r="A4" s="4">
        <v>40316</v>
      </c>
      <c r="B4" s="5" t="s">
        <v>7</v>
      </c>
      <c r="C4" s="5" t="s">
        <v>8</v>
      </c>
      <c r="D4" s="6">
        <v>390.60697916261392</v>
      </c>
      <c r="E4" s="6">
        <v>4.0858333330000001</v>
      </c>
      <c r="F4" s="6">
        <v>0</v>
      </c>
      <c r="G4" s="6">
        <v>1</v>
      </c>
    </row>
    <row r="5" spans="1:7" x14ac:dyDescent="0.75">
      <c r="A5" s="4">
        <v>40323</v>
      </c>
      <c r="B5" s="5" t="s">
        <v>7</v>
      </c>
      <c r="C5" s="5" t="s">
        <v>8</v>
      </c>
      <c r="D5" s="6">
        <v>249.86237982712225</v>
      </c>
      <c r="E5" s="6">
        <v>4.0858333330000001</v>
      </c>
      <c r="F5" s="6">
        <v>0</v>
      </c>
      <c r="G5" s="6">
        <v>1</v>
      </c>
    </row>
    <row r="6" spans="1:7" x14ac:dyDescent="0.75">
      <c r="A6" s="4">
        <v>40330</v>
      </c>
      <c r="B6" s="5" t="s">
        <v>7</v>
      </c>
      <c r="C6" s="5" t="s">
        <v>8</v>
      </c>
      <c r="D6" s="6">
        <v>222.03389430781561</v>
      </c>
      <c r="E6" s="6">
        <v>4.7931249999999999</v>
      </c>
      <c r="F6" s="6">
        <v>0</v>
      </c>
      <c r="G6" s="6">
        <v>1</v>
      </c>
    </row>
    <row r="7" spans="1:7" x14ac:dyDescent="0.75">
      <c r="A7" s="4">
        <v>40337</v>
      </c>
      <c r="B7" s="5" t="s">
        <v>7</v>
      </c>
      <c r="C7" s="5" t="s">
        <v>8</v>
      </c>
      <c r="D7" s="6">
        <v>276.35819705736077</v>
      </c>
      <c r="E7" s="6">
        <v>4.1471428570000004</v>
      </c>
      <c r="F7" s="6">
        <v>0</v>
      </c>
      <c r="G7" s="6">
        <v>0</v>
      </c>
    </row>
    <row r="8" spans="1:7" x14ac:dyDescent="0.75">
      <c r="A8" s="4">
        <v>40344</v>
      </c>
      <c r="B8" s="5" t="s">
        <v>7</v>
      </c>
      <c r="C8" s="5" t="s">
        <v>8</v>
      </c>
      <c r="D8" s="6">
        <v>294.86318135451683</v>
      </c>
      <c r="E8" s="6">
        <v>4.1471428570000004</v>
      </c>
      <c r="F8" s="6">
        <v>0</v>
      </c>
      <c r="G8" s="6">
        <v>0</v>
      </c>
    </row>
    <row r="9" spans="1:7" x14ac:dyDescent="0.75">
      <c r="A9" s="4">
        <v>40351</v>
      </c>
      <c r="B9" s="5" t="s">
        <v>7</v>
      </c>
      <c r="C9" s="5" t="s">
        <v>8</v>
      </c>
      <c r="D9" s="6">
        <v>383.45580710381228</v>
      </c>
      <c r="E9" s="6">
        <v>4.05</v>
      </c>
      <c r="F9" s="6">
        <v>1</v>
      </c>
      <c r="G9" s="6">
        <v>0</v>
      </c>
    </row>
    <row r="10" spans="1:7" x14ac:dyDescent="0.75">
      <c r="A10" s="4">
        <v>40358</v>
      </c>
      <c r="B10" s="5" t="s">
        <v>7</v>
      </c>
      <c r="C10" s="5" t="s">
        <v>8</v>
      </c>
      <c r="D10" s="6">
        <v>300.2942445751741</v>
      </c>
      <c r="E10" s="6">
        <v>4.05</v>
      </c>
      <c r="F10" s="6">
        <v>0</v>
      </c>
      <c r="G10" s="6">
        <v>1</v>
      </c>
    </row>
    <row r="11" spans="1:7" x14ac:dyDescent="0.75">
      <c r="A11" s="4">
        <v>40365</v>
      </c>
      <c r="B11" s="5" t="s">
        <v>7</v>
      </c>
      <c r="C11" s="5" t="s">
        <v>8</v>
      </c>
      <c r="D11" s="6">
        <v>296.74312209515341</v>
      </c>
      <c r="E11" s="6">
        <v>4.5813333329999999</v>
      </c>
      <c r="F11" s="6">
        <v>0</v>
      </c>
      <c r="G11" s="6">
        <v>1</v>
      </c>
    </row>
    <row r="12" spans="1:7" x14ac:dyDescent="0.75">
      <c r="A12" s="4">
        <v>40372</v>
      </c>
      <c r="B12" s="5" t="s">
        <v>7</v>
      </c>
      <c r="C12" s="5" t="s">
        <v>8</v>
      </c>
      <c r="D12" s="6">
        <v>429.79776568141511</v>
      </c>
      <c r="E12" s="6">
        <v>3.556923077</v>
      </c>
      <c r="F12" s="6">
        <v>0</v>
      </c>
      <c r="G12" s="6">
        <v>1</v>
      </c>
    </row>
    <row r="13" spans="1:7" x14ac:dyDescent="0.75">
      <c r="A13" s="4">
        <v>40302</v>
      </c>
      <c r="B13" s="5" t="s">
        <v>7</v>
      </c>
      <c r="C13" s="5" t="s">
        <v>9</v>
      </c>
      <c r="D13" s="6">
        <v>297.21708504560701</v>
      </c>
      <c r="E13" s="6">
        <v>4.29</v>
      </c>
      <c r="F13" s="6">
        <v>0</v>
      </c>
      <c r="G13" s="6">
        <v>0</v>
      </c>
    </row>
    <row r="14" spans="1:7" x14ac:dyDescent="0.75">
      <c r="A14" s="4">
        <v>40309</v>
      </c>
      <c r="B14" s="5" t="s">
        <v>7</v>
      </c>
      <c r="C14" s="5" t="s">
        <v>9</v>
      </c>
      <c r="D14" s="6">
        <v>268.40556671680145</v>
      </c>
      <c r="E14" s="6">
        <v>4.29</v>
      </c>
      <c r="F14" s="6">
        <v>0</v>
      </c>
      <c r="G14" s="6">
        <v>0</v>
      </c>
    </row>
    <row r="15" spans="1:7" x14ac:dyDescent="0.75">
      <c r="A15" s="4">
        <v>40316</v>
      </c>
      <c r="B15" s="5" t="s">
        <v>7</v>
      </c>
      <c r="C15" s="5" t="s">
        <v>9</v>
      </c>
      <c r="D15" s="6">
        <v>206.02798850125583</v>
      </c>
      <c r="E15" s="6">
        <v>4.0858333330000001</v>
      </c>
      <c r="F15" s="6">
        <v>0</v>
      </c>
      <c r="G15" s="6">
        <v>0</v>
      </c>
    </row>
    <row r="16" spans="1:7" x14ac:dyDescent="0.75">
      <c r="A16" s="4">
        <v>40323</v>
      </c>
      <c r="B16" s="5" t="s">
        <v>7</v>
      </c>
      <c r="C16" s="5" t="s">
        <v>9</v>
      </c>
      <c r="D16" s="6">
        <v>201.96734153603134</v>
      </c>
      <c r="E16" s="6">
        <v>4.0858333330000001</v>
      </c>
      <c r="F16" s="6">
        <v>0</v>
      </c>
      <c r="G16" s="6">
        <v>0</v>
      </c>
    </row>
    <row r="17" spans="1:7" x14ac:dyDescent="0.75">
      <c r="A17" s="4">
        <v>40330</v>
      </c>
      <c r="B17" s="5" t="s">
        <v>7</v>
      </c>
      <c r="C17" s="5" t="s">
        <v>9</v>
      </c>
      <c r="D17" s="6">
        <v>239.72697458725526</v>
      </c>
      <c r="E17" s="6">
        <v>3.84</v>
      </c>
      <c r="F17" s="6">
        <v>0</v>
      </c>
      <c r="G17" s="6">
        <v>0</v>
      </c>
    </row>
    <row r="18" spans="1:7" x14ac:dyDescent="0.75">
      <c r="A18" s="4">
        <v>40337</v>
      </c>
      <c r="B18" s="5" t="s">
        <v>7</v>
      </c>
      <c r="C18" s="5" t="s">
        <v>9</v>
      </c>
      <c r="D18" s="6">
        <v>171.39281859155261</v>
      </c>
      <c r="E18" s="6">
        <v>4.2592307690000002</v>
      </c>
      <c r="F18" s="6">
        <v>0</v>
      </c>
      <c r="G18" s="6">
        <v>0</v>
      </c>
    </row>
    <row r="19" spans="1:7" x14ac:dyDescent="0.75">
      <c r="A19" s="4">
        <v>40344</v>
      </c>
      <c r="B19" s="5" t="s">
        <v>7</v>
      </c>
      <c r="C19" s="5" t="s">
        <v>9</v>
      </c>
      <c r="D19" s="6">
        <v>172.74559451311936</v>
      </c>
      <c r="E19" s="6">
        <v>4.99</v>
      </c>
      <c r="F19" s="6">
        <v>0</v>
      </c>
      <c r="G19" s="6">
        <v>0</v>
      </c>
    </row>
    <row r="20" spans="1:7" x14ac:dyDescent="0.75">
      <c r="A20" s="4">
        <v>40351</v>
      </c>
      <c r="B20" s="5" t="s">
        <v>7</v>
      </c>
      <c r="C20" s="5" t="s">
        <v>9</v>
      </c>
      <c r="D20" s="6">
        <v>379.20412736310453</v>
      </c>
      <c r="E20" s="6">
        <v>3.7685714290000001</v>
      </c>
      <c r="F20" s="6">
        <v>1</v>
      </c>
      <c r="G20" s="6">
        <v>0</v>
      </c>
    </row>
    <row r="21" spans="1:7" x14ac:dyDescent="0.75">
      <c r="A21" s="4">
        <v>40358</v>
      </c>
      <c r="B21" s="5" t="s">
        <v>7</v>
      </c>
      <c r="C21" s="5" t="s">
        <v>9</v>
      </c>
      <c r="D21" s="6">
        <v>346.14938028154523</v>
      </c>
      <c r="E21" s="6">
        <v>4.7024999999999997</v>
      </c>
      <c r="F21" s="6">
        <v>0</v>
      </c>
      <c r="G21" s="6">
        <v>1</v>
      </c>
    </row>
    <row r="22" spans="1:7" x14ac:dyDescent="0.75">
      <c r="A22" s="4">
        <v>40365</v>
      </c>
      <c r="B22" s="5" t="s">
        <v>7</v>
      </c>
      <c r="C22" s="5" t="s">
        <v>9</v>
      </c>
      <c r="D22" s="6">
        <v>371.4853015379951</v>
      </c>
      <c r="E22" s="6">
        <v>3.5878571429999999</v>
      </c>
      <c r="F22" s="6">
        <v>0</v>
      </c>
      <c r="G22" s="6">
        <v>1</v>
      </c>
    </row>
    <row r="23" spans="1:7" x14ac:dyDescent="0.75">
      <c r="A23" s="4">
        <v>40372</v>
      </c>
      <c r="B23" s="5" t="s">
        <v>7</v>
      </c>
      <c r="C23" s="5" t="s">
        <v>9</v>
      </c>
      <c r="D23" s="6">
        <v>302.60708516818738</v>
      </c>
      <c r="E23" s="6">
        <v>3.8450000000000002</v>
      </c>
      <c r="F23" s="6">
        <v>0</v>
      </c>
      <c r="G23" s="6">
        <v>1</v>
      </c>
    </row>
    <row r="24" spans="1:7" x14ac:dyDescent="0.75">
      <c r="A24" s="4">
        <v>40302</v>
      </c>
      <c r="B24" s="5" t="s">
        <v>7</v>
      </c>
      <c r="C24" s="5" t="s">
        <v>10</v>
      </c>
      <c r="D24" s="6">
        <v>145.78336079215677</v>
      </c>
      <c r="E24" s="6">
        <v>5.39</v>
      </c>
      <c r="F24" s="6">
        <v>0</v>
      </c>
      <c r="G24" s="6">
        <v>0</v>
      </c>
    </row>
    <row r="25" spans="1:7" x14ac:dyDescent="0.75">
      <c r="A25" s="4">
        <v>40309</v>
      </c>
      <c r="B25" s="5" t="s">
        <v>7</v>
      </c>
      <c r="C25" s="5" t="s">
        <v>10</v>
      </c>
      <c r="D25" s="6">
        <v>309.05276246954139</v>
      </c>
      <c r="E25" s="6">
        <v>5.0185714289999996</v>
      </c>
      <c r="F25" s="6">
        <v>0</v>
      </c>
      <c r="G25" s="6">
        <v>0</v>
      </c>
    </row>
    <row r="26" spans="1:7" x14ac:dyDescent="0.75">
      <c r="A26" s="4">
        <v>40316</v>
      </c>
      <c r="B26" s="5" t="s">
        <v>7</v>
      </c>
      <c r="C26" s="5" t="s">
        <v>10</v>
      </c>
      <c r="D26" s="6">
        <v>154.59788084785293</v>
      </c>
      <c r="E26" s="6">
        <v>5.2149999999999999</v>
      </c>
      <c r="F26" s="6">
        <v>0</v>
      </c>
      <c r="G26" s="6">
        <v>0</v>
      </c>
    </row>
    <row r="27" spans="1:7" x14ac:dyDescent="0.75">
      <c r="A27" s="4">
        <v>40323</v>
      </c>
      <c r="B27" s="5" t="s">
        <v>7</v>
      </c>
      <c r="C27" s="5" t="s">
        <v>10</v>
      </c>
      <c r="D27" s="6">
        <v>247.72564561350089</v>
      </c>
      <c r="E27" s="6">
        <v>4.8816666670000002</v>
      </c>
      <c r="F27" s="6">
        <v>0</v>
      </c>
      <c r="G27" s="6">
        <v>0</v>
      </c>
    </row>
    <row r="28" spans="1:7" x14ac:dyDescent="0.75">
      <c r="A28" s="4">
        <v>40330</v>
      </c>
      <c r="B28" s="5" t="s">
        <v>7</v>
      </c>
      <c r="C28" s="5" t="s">
        <v>10</v>
      </c>
      <c r="D28" s="6">
        <v>227.99236329472669</v>
      </c>
      <c r="E28" s="6">
        <v>3.9666666670000001</v>
      </c>
      <c r="F28" s="6">
        <v>0</v>
      </c>
      <c r="G28" s="6">
        <v>0</v>
      </c>
    </row>
    <row r="29" spans="1:7" x14ac:dyDescent="0.75">
      <c r="A29" s="4">
        <v>40337</v>
      </c>
      <c r="B29" s="5" t="s">
        <v>7</v>
      </c>
      <c r="C29" s="5" t="s">
        <v>10</v>
      </c>
      <c r="D29" s="6">
        <v>226.5964968466343</v>
      </c>
      <c r="E29" s="6">
        <v>3.997692308</v>
      </c>
      <c r="F29" s="6">
        <v>0</v>
      </c>
      <c r="G29" s="6">
        <v>0</v>
      </c>
    </row>
    <row r="30" spans="1:7" x14ac:dyDescent="0.75">
      <c r="A30" s="4">
        <v>40344</v>
      </c>
      <c r="B30" s="5" t="s">
        <v>7</v>
      </c>
      <c r="C30" s="5" t="s">
        <v>10</v>
      </c>
      <c r="D30" s="6">
        <v>233.31521082097063</v>
      </c>
      <c r="E30" s="6">
        <v>4.8958823530000002</v>
      </c>
      <c r="F30" s="6">
        <v>0</v>
      </c>
      <c r="G30" s="6">
        <v>0</v>
      </c>
    </row>
    <row r="31" spans="1:7" x14ac:dyDescent="0.75">
      <c r="A31" s="4">
        <v>40351</v>
      </c>
      <c r="B31" s="5" t="s">
        <v>7</v>
      </c>
      <c r="C31" s="5" t="s">
        <v>10</v>
      </c>
      <c r="D31" s="6">
        <v>215.20722620508221</v>
      </c>
      <c r="E31" s="6">
        <v>4.9275000000000002</v>
      </c>
      <c r="F31" s="6">
        <v>0</v>
      </c>
      <c r="G31" s="6">
        <v>0</v>
      </c>
    </row>
    <row r="32" spans="1:7" x14ac:dyDescent="0.75">
      <c r="A32" s="4">
        <v>40358</v>
      </c>
      <c r="B32" s="5" t="s">
        <v>7</v>
      </c>
      <c r="C32" s="5" t="s">
        <v>10</v>
      </c>
      <c r="D32" s="6">
        <v>233.41454117517861</v>
      </c>
      <c r="E32" s="6">
        <v>4.3166666669999998</v>
      </c>
      <c r="F32" s="6">
        <v>0</v>
      </c>
      <c r="G32" s="6">
        <v>0</v>
      </c>
    </row>
    <row r="33" spans="1:7" x14ac:dyDescent="0.75">
      <c r="A33" s="4">
        <v>40365</v>
      </c>
      <c r="B33" s="5" t="s">
        <v>7</v>
      </c>
      <c r="C33" s="5" t="s">
        <v>10</v>
      </c>
      <c r="D33" s="6">
        <v>297.11769231578774</v>
      </c>
      <c r="E33" s="6">
        <v>4.1213333329999999</v>
      </c>
      <c r="F33" s="6">
        <v>0</v>
      </c>
      <c r="G33" s="6">
        <v>0</v>
      </c>
    </row>
    <row r="34" spans="1:7" x14ac:dyDescent="0.75">
      <c r="A34" s="4">
        <v>40372</v>
      </c>
      <c r="B34" s="5" t="s">
        <v>7</v>
      </c>
      <c r="C34" s="5" t="s">
        <v>10</v>
      </c>
      <c r="D34" s="6">
        <v>258.46230884332823</v>
      </c>
      <c r="E34" s="6">
        <v>4.6806666669999997</v>
      </c>
      <c r="F34" s="6">
        <v>0</v>
      </c>
      <c r="G34" s="6">
        <v>0</v>
      </c>
    </row>
    <row r="35" spans="1:7" x14ac:dyDescent="0.75">
      <c r="A35" s="4">
        <v>40302</v>
      </c>
      <c r="B35" s="5" t="s">
        <v>7</v>
      </c>
      <c r="C35" s="5" t="s">
        <v>11</v>
      </c>
      <c r="D35" s="6">
        <v>336.22133222738205</v>
      </c>
      <c r="E35" s="6">
        <v>4.3172727269999998</v>
      </c>
      <c r="F35" s="6">
        <v>0</v>
      </c>
      <c r="G35" s="6">
        <v>0</v>
      </c>
    </row>
    <row r="36" spans="1:7" x14ac:dyDescent="0.75">
      <c r="A36" s="4">
        <v>40309</v>
      </c>
      <c r="B36" s="5" t="s">
        <v>7</v>
      </c>
      <c r="C36" s="5" t="s">
        <v>11</v>
      </c>
      <c r="D36" s="6">
        <v>364.17453904151307</v>
      </c>
      <c r="E36" s="6">
        <v>4.5233333330000001</v>
      </c>
      <c r="F36" s="6">
        <v>0</v>
      </c>
      <c r="G36" s="6">
        <v>0</v>
      </c>
    </row>
    <row r="37" spans="1:7" x14ac:dyDescent="0.75">
      <c r="A37" s="4">
        <v>40316</v>
      </c>
      <c r="B37" s="5" t="s">
        <v>7</v>
      </c>
      <c r="C37" s="5" t="s">
        <v>11</v>
      </c>
      <c r="D37" s="6">
        <v>291.1947988284852</v>
      </c>
      <c r="E37" s="6">
        <v>4.9469230770000001</v>
      </c>
      <c r="F37" s="6">
        <v>1</v>
      </c>
      <c r="G37" s="6">
        <v>0</v>
      </c>
    </row>
    <row r="38" spans="1:7" x14ac:dyDescent="0.75">
      <c r="A38" s="4">
        <v>40323</v>
      </c>
      <c r="B38" s="5" t="s">
        <v>7</v>
      </c>
      <c r="C38" s="5" t="s">
        <v>11</v>
      </c>
      <c r="D38" s="6">
        <v>279.62964251219836</v>
      </c>
      <c r="E38" s="6">
        <v>4.693846154</v>
      </c>
      <c r="F38" s="6">
        <v>0</v>
      </c>
      <c r="G38" s="6">
        <v>1</v>
      </c>
    </row>
    <row r="39" spans="1:7" x14ac:dyDescent="0.75">
      <c r="A39" s="4">
        <v>40330</v>
      </c>
      <c r="B39" s="5" t="s">
        <v>7</v>
      </c>
      <c r="C39" s="5" t="s">
        <v>11</v>
      </c>
      <c r="D39" s="6">
        <v>328.56464507221398</v>
      </c>
      <c r="E39" s="6">
        <v>4.8435714289999998</v>
      </c>
      <c r="F39" s="6">
        <v>0</v>
      </c>
      <c r="G39" s="6">
        <v>1</v>
      </c>
    </row>
    <row r="40" spans="1:7" x14ac:dyDescent="0.75">
      <c r="A40" s="4">
        <v>40337</v>
      </c>
      <c r="B40" s="5" t="s">
        <v>7</v>
      </c>
      <c r="C40" s="5" t="s">
        <v>11</v>
      </c>
      <c r="D40" s="6">
        <v>329.40232818821283</v>
      </c>
      <c r="E40" s="6">
        <v>4.7024999999999997</v>
      </c>
      <c r="F40" s="6">
        <v>0</v>
      </c>
      <c r="G40" s="6">
        <v>1</v>
      </c>
    </row>
    <row r="41" spans="1:7" x14ac:dyDescent="0.75">
      <c r="A41" s="4">
        <v>40344</v>
      </c>
      <c r="B41" s="5" t="s">
        <v>7</v>
      </c>
      <c r="C41" s="5" t="s">
        <v>11</v>
      </c>
      <c r="D41" s="6">
        <v>211.37293465463586</v>
      </c>
      <c r="E41" s="6">
        <v>4.8958823530000002</v>
      </c>
      <c r="F41" s="6">
        <v>0</v>
      </c>
      <c r="G41" s="6">
        <v>0</v>
      </c>
    </row>
    <row r="42" spans="1:7" x14ac:dyDescent="0.75">
      <c r="A42" s="4">
        <v>40351</v>
      </c>
      <c r="B42" s="5" t="s">
        <v>7</v>
      </c>
      <c r="C42" s="5" t="s">
        <v>11</v>
      </c>
      <c r="D42" s="6">
        <v>428.35016052755583</v>
      </c>
      <c r="E42" s="6">
        <v>4.0257142860000004</v>
      </c>
      <c r="F42" s="6">
        <v>1</v>
      </c>
      <c r="G42" s="6">
        <v>0</v>
      </c>
    </row>
    <row r="43" spans="1:7" x14ac:dyDescent="0.75">
      <c r="A43" s="4">
        <v>40358</v>
      </c>
      <c r="B43" s="5" t="s">
        <v>7</v>
      </c>
      <c r="C43" s="5" t="s">
        <v>11</v>
      </c>
      <c r="D43" s="6">
        <v>412.79178442906306</v>
      </c>
      <c r="E43" s="6">
        <v>4.8366666670000003</v>
      </c>
      <c r="F43" s="6">
        <v>1</v>
      </c>
      <c r="G43" s="6">
        <v>1</v>
      </c>
    </row>
    <row r="44" spans="1:7" x14ac:dyDescent="0.75">
      <c r="A44" s="4">
        <v>40365</v>
      </c>
      <c r="B44" s="5" t="s">
        <v>7</v>
      </c>
      <c r="C44" s="5" t="s">
        <v>11</v>
      </c>
      <c r="D44" s="6">
        <v>328.22108302748148</v>
      </c>
      <c r="E44" s="6">
        <v>4.2473333330000003</v>
      </c>
      <c r="F44" s="6">
        <v>0</v>
      </c>
      <c r="G44" s="6">
        <v>1</v>
      </c>
    </row>
    <row r="45" spans="1:7" x14ac:dyDescent="0.75">
      <c r="A45" s="4">
        <v>40372</v>
      </c>
      <c r="B45" s="5" t="s">
        <v>7</v>
      </c>
      <c r="C45" s="5" t="s">
        <v>11</v>
      </c>
      <c r="D45" s="6">
        <v>269.83398933575558</v>
      </c>
      <c r="E45" s="6">
        <v>4.5443749999999996</v>
      </c>
      <c r="F45" s="6">
        <v>0</v>
      </c>
      <c r="G45" s="6">
        <v>1</v>
      </c>
    </row>
    <row r="46" spans="1:7" x14ac:dyDescent="0.75">
      <c r="A46" s="4">
        <v>40302</v>
      </c>
      <c r="B46" s="5" t="s">
        <v>7</v>
      </c>
      <c r="C46" s="5" t="s">
        <v>12</v>
      </c>
      <c r="D46" s="6">
        <v>286.13829190952799</v>
      </c>
      <c r="E46" s="6">
        <v>4.0627272730000001</v>
      </c>
      <c r="F46" s="6">
        <v>0</v>
      </c>
      <c r="G46" s="6">
        <v>0</v>
      </c>
    </row>
    <row r="47" spans="1:7" x14ac:dyDescent="0.75">
      <c r="A47" s="4">
        <v>40309</v>
      </c>
      <c r="B47" s="5" t="s">
        <v>7</v>
      </c>
      <c r="C47" s="5" t="s">
        <v>12</v>
      </c>
      <c r="D47" s="6">
        <v>100.09976082913568</v>
      </c>
      <c r="E47" s="6">
        <v>4.7233333330000002</v>
      </c>
      <c r="F47" s="6">
        <v>0</v>
      </c>
      <c r="G47" s="6">
        <v>0</v>
      </c>
    </row>
    <row r="48" spans="1:7" x14ac:dyDescent="0.75">
      <c r="A48" s="4">
        <v>40316</v>
      </c>
      <c r="B48" s="5" t="s">
        <v>7</v>
      </c>
      <c r="C48" s="5" t="s">
        <v>12</v>
      </c>
      <c r="D48" s="6">
        <v>202.21177781488618</v>
      </c>
      <c r="E48" s="6">
        <v>4.0945454549999996</v>
      </c>
      <c r="F48" s="6">
        <v>0</v>
      </c>
      <c r="G48" s="6">
        <v>0</v>
      </c>
    </row>
    <row r="49" spans="1:7" x14ac:dyDescent="0.75">
      <c r="A49" s="4">
        <v>40323</v>
      </c>
      <c r="B49" s="5" t="s">
        <v>7</v>
      </c>
      <c r="C49" s="5" t="s">
        <v>12</v>
      </c>
      <c r="D49" s="6">
        <v>277.05184352904394</v>
      </c>
      <c r="E49" s="6">
        <v>4.0581818180000004</v>
      </c>
      <c r="F49" s="6">
        <v>1</v>
      </c>
      <c r="G49" s="6">
        <v>0</v>
      </c>
    </row>
    <row r="50" spans="1:7" x14ac:dyDescent="0.75">
      <c r="A50" s="4">
        <v>40330</v>
      </c>
      <c r="B50" s="5" t="s">
        <v>7</v>
      </c>
      <c r="C50" s="5" t="s">
        <v>12</v>
      </c>
      <c r="D50" s="6">
        <v>432.8902525837712</v>
      </c>
      <c r="E50" s="6">
        <v>3.84</v>
      </c>
      <c r="F50" s="6">
        <v>1</v>
      </c>
      <c r="G50" s="6">
        <v>1</v>
      </c>
    </row>
    <row r="51" spans="1:7" x14ac:dyDescent="0.75">
      <c r="A51" s="4">
        <v>40337</v>
      </c>
      <c r="B51" s="5" t="s">
        <v>7</v>
      </c>
      <c r="C51" s="5" t="s">
        <v>12</v>
      </c>
      <c r="D51" s="6">
        <v>427.7926261350546</v>
      </c>
      <c r="E51" s="6">
        <v>5.1669230769999999</v>
      </c>
      <c r="F51" s="6">
        <v>1</v>
      </c>
      <c r="G51" s="6">
        <v>1</v>
      </c>
    </row>
    <row r="52" spans="1:7" x14ac:dyDescent="0.75">
      <c r="A52" s="4">
        <v>40344</v>
      </c>
      <c r="B52" s="5" t="s">
        <v>7</v>
      </c>
      <c r="C52" s="5" t="s">
        <v>12</v>
      </c>
      <c r="D52" s="6">
        <v>241.04674393023117</v>
      </c>
      <c r="E52" s="6">
        <v>4.05</v>
      </c>
      <c r="F52" s="6">
        <v>0</v>
      </c>
      <c r="G52" s="6">
        <v>1</v>
      </c>
    </row>
    <row r="53" spans="1:7" x14ac:dyDescent="0.75">
      <c r="A53" s="4">
        <v>40351</v>
      </c>
      <c r="B53" s="5" t="s">
        <v>7</v>
      </c>
      <c r="C53" s="5" t="s">
        <v>12</v>
      </c>
      <c r="D53" s="6">
        <v>556.55004166698996</v>
      </c>
      <c r="E53" s="6">
        <v>3.8515384620000002</v>
      </c>
      <c r="F53" s="6">
        <v>1</v>
      </c>
      <c r="G53" s="6">
        <v>1</v>
      </c>
    </row>
    <row r="54" spans="1:7" x14ac:dyDescent="0.75">
      <c r="A54" s="4">
        <v>40358</v>
      </c>
      <c r="B54" s="5" t="s">
        <v>7</v>
      </c>
      <c r="C54" s="5" t="s">
        <v>12</v>
      </c>
      <c r="D54" s="6">
        <v>309.99966629109912</v>
      </c>
      <c r="E54" s="6">
        <v>3.8515384620000002</v>
      </c>
      <c r="F54" s="6">
        <v>0</v>
      </c>
      <c r="G54" s="6">
        <v>1</v>
      </c>
    </row>
    <row r="55" spans="1:7" x14ac:dyDescent="0.75">
      <c r="A55" s="4">
        <v>40365</v>
      </c>
      <c r="B55" s="5" t="s">
        <v>7</v>
      </c>
      <c r="C55" s="5" t="s">
        <v>12</v>
      </c>
      <c r="D55" s="6">
        <v>409.73567792980032</v>
      </c>
      <c r="E55" s="6">
        <v>4.4442857140000003</v>
      </c>
      <c r="F55" s="6">
        <v>0</v>
      </c>
      <c r="G55" s="6">
        <v>1</v>
      </c>
    </row>
    <row r="56" spans="1:7" x14ac:dyDescent="0.75">
      <c r="A56" s="4">
        <v>40372</v>
      </c>
      <c r="B56" s="5" t="s">
        <v>7</v>
      </c>
      <c r="C56" s="5" t="s">
        <v>12</v>
      </c>
      <c r="D56" s="6">
        <v>347.35825789398893</v>
      </c>
      <c r="E56" s="6">
        <v>4.314666667</v>
      </c>
      <c r="F56" s="6">
        <v>0</v>
      </c>
      <c r="G56" s="6">
        <v>1</v>
      </c>
    </row>
    <row r="57" spans="1:7" x14ac:dyDescent="0.75">
      <c r="A57" s="4">
        <v>40302</v>
      </c>
      <c r="B57" s="5" t="s">
        <v>7</v>
      </c>
      <c r="C57" s="5" t="s">
        <v>13</v>
      </c>
      <c r="D57" s="6">
        <v>305.04944445264965</v>
      </c>
      <c r="E57" s="6">
        <v>4.3899999999999997</v>
      </c>
      <c r="F57" s="6">
        <v>0</v>
      </c>
      <c r="G57" s="6">
        <v>0</v>
      </c>
    </row>
    <row r="58" spans="1:7" x14ac:dyDescent="0.75">
      <c r="A58" s="4">
        <v>40309</v>
      </c>
      <c r="B58" s="5" t="s">
        <v>7</v>
      </c>
      <c r="C58" s="5" t="s">
        <v>13</v>
      </c>
      <c r="D58" s="6">
        <v>219.65535217099114</v>
      </c>
      <c r="E58" s="6">
        <v>4.34</v>
      </c>
      <c r="F58" s="6">
        <v>0</v>
      </c>
      <c r="G58" s="6">
        <v>0</v>
      </c>
    </row>
    <row r="59" spans="1:7" x14ac:dyDescent="0.75">
      <c r="A59" s="4">
        <v>40316</v>
      </c>
      <c r="B59" s="5" t="s">
        <v>7</v>
      </c>
      <c r="C59" s="5" t="s">
        <v>13</v>
      </c>
      <c r="D59" s="6">
        <v>239.05316731393944</v>
      </c>
      <c r="E59" s="6">
        <v>4.0949999999999998</v>
      </c>
      <c r="F59" s="6">
        <v>0</v>
      </c>
      <c r="G59" s="6">
        <v>0</v>
      </c>
    </row>
    <row r="60" spans="1:7" x14ac:dyDescent="0.75">
      <c r="A60" s="4">
        <v>40323</v>
      </c>
      <c r="B60" s="5" t="s">
        <v>7</v>
      </c>
      <c r="C60" s="5" t="s">
        <v>13</v>
      </c>
      <c r="D60" s="6">
        <v>249.14047552741056</v>
      </c>
      <c r="E60" s="6">
        <v>3.8140000000000001</v>
      </c>
      <c r="F60" s="6">
        <v>0</v>
      </c>
      <c r="G60" s="6">
        <v>0</v>
      </c>
    </row>
    <row r="61" spans="1:7" x14ac:dyDescent="0.75">
      <c r="A61" s="4">
        <v>40330</v>
      </c>
      <c r="B61" s="5" t="s">
        <v>7</v>
      </c>
      <c r="C61" s="5" t="s">
        <v>13</v>
      </c>
      <c r="D61" s="6">
        <v>263.47531165786268</v>
      </c>
      <c r="E61" s="6">
        <v>3.8140000000000001</v>
      </c>
      <c r="F61" s="6">
        <v>0</v>
      </c>
      <c r="G61" s="6">
        <v>0</v>
      </c>
    </row>
    <row r="62" spans="1:7" x14ac:dyDescent="0.75">
      <c r="A62" s="4">
        <v>40337</v>
      </c>
      <c r="B62" s="5" t="s">
        <v>7</v>
      </c>
      <c r="C62" s="5" t="s">
        <v>13</v>
      </c>
      <c r="D62" s="6">
        <v>666.72935151489276</v>
      </c>
      <c r="E62" s="6">
        <v>3.3260000000000001</v>
      </c>
      <c r="F62" s="6">
        <v>0</v>
      </c>
      <c r="G62" s="6">
        <v>0</v>
      </c>
    </row>
    <row r="63" spans="1:7" x14ac:dyDescent="0.75">
      <c r="A63" s="4">
        <v>40344</v>
      </c>
      <c r="B63" s="5" t="s">
        <v>7</v>
      </c>
      <c r="C63" s="5" t="s">
        <v>13</v>
      </c>
      <c r="D63" s="6">
        <v>711.8649399072799</v>
      </c>
      <c r="E63" s="6">
        <v>3.1986666669999999</v>
      </c>
      <c r="F63" s="6">
        <v>0</v>
      </c>
      <c r="G63" s="6">
        <v>0</v>
      </c>
    </row>
    <row r="64" spans="1:7" x14ac:dyDescent="0.75">
      <c r="A64" s="4">
        <v>40351</v>
      </c>
      <c r="B64" s="5" t="s">
        <v>7</v>
      </c>
      <c r="C64" s="5" t="s">
        <v>13</v>
      </c>
      <c r="D64" s="6">
        <v>328.15780403353938</v>
      </c>
      <c r="E64" s="6">
        <v>4.3666666669999996</v>
      </c>
      <c r="F64" s="6">
        <v>0</v>
      </c>
      <c r="G64" s="6">
        <v>0</v>
      </c>
    </row>
    <row r="65" spans="1:7" x14ac:dyDescent="0.75">
      <c r="A65" s="4">
        <v>40358</v>
      </c>
      <c r="B65" s="5" t="s">
        <v>7</v>
      </c>
      <c r="C65" s="5" t="s">
        <v>13</v>
      </c>
      <c r="D65" s="6">
        <v>144.59522043429578</v>
      </c>
      <c r="E65" s="6">
        <v>3.979090909</v>
      </c>
      <c r="F65" s="6">
        <v>0</v>
      </c>
      <c r="G65" s="6">
        <v>0</v>
      </c>
    </row>
    <row r="66" spans="1:7" x14ac:dyDescent="0.75">
      <c r="A66" s="4">
        <v>40365</v>
      </c>
      <c r="B66" s="5" t="s">
        <v>7</v>
      </c>
      <c r="C66" s="5" t="s">
        <v>13</v>
      </c>
      <c r="D66" s="6">
        <v>266.12956722271895</v>
      </c>
      <c r="E66" s="6">
        <v>4.9561538460000003</v>
      </c>
      <c r="F66" s="6">
        <v>0</v>
      </c>
      <c r="G66" s="6">
        <v>0</v>
      </c>
    </row>
    <row r="67" spans="1:7" x14ac:dyDescent="0.75">
      <c r="A67" s="4">
        <v>40372</v>
      </c>
      <c r="B67" s="5" t="s">
        <v>7</v>
      </c>
      <c r="C67" s="5" t="s">
        <v>13</v>
      </c>
      <c r="D67" s="6">
        <v>277.18746772270498</v>
      </c>
      <c r="E67" s="6">
        <v>3.8136363640000002</v>
      </c>
      <c r="F67" s="6">
        <v>0</v>
      </c>
      <c r="G67" s="6">
        <v>0</v>
      </c>
    </row>
    <row r="68" spans="1:7" x14ac:dyDescent="0.75">
      <c r="A68" s="4">
        <v>40302</v>
      </c>
      <c r="B68" s="5" t="s">
        <v>7</v>
      </c>
      <c r="C68" s="5" t="s">
        <v>14</v>
      </c>
      <c r="D68" s="6">
        <v>153.97779967160201</v>
      </c>
      <c r="E68" s="6">
        <v>5.0185714289999996</v>
      </c>
      <c r="F68" s="6">
        <v>0</v>
      </c>
      <c r="G68" s="6">
        <v>0</v>
      </c>
    </row>
    <row r="69" spans="1:7" x14ac:dyDescent="0.75">
      <c r="A69" s="4">
        <v>40309</v>
      </c>
      <c r="B69" s="5" t="s">
        <v>7</v>
      </c>
      <c r="C69" s="5" t="s">
        <v>14</v>
      </c>
      <c r="D69" s="6">
        <v>232.91486209197791</v>
      </c>
      <c r="E69" s="6">
        <v>5.0185714289999996</v>
      </c>
      <c r="F69" s="6">
        <v>0</v>
      </c>
      <c r="G69" s="6">
        <v>0</v>
      </c>
    </row>
    <row r="70" spans="1:7" x14ac:dyDescent="0.75">
      <c r="A70" s="4">
        <v>40316</v>
      </c>
      <c r="B70" s="5" t="s">
        <v>7</v>
      </c>
      <c r="C70" s="5" t="s">
        <v>14</v>
      </c>
      <c r="D70" s="6">
        <v>308.27675199977176</v>
      </c>
      <c r="E70" s="6">
        <v>4.4635294119999998</v>
      </c>
      <c r="F70" s="6">
        <v>1</v>
      </c>
      <c r="G70" s="6">
        <v>0</v>
      </c>
    </row>
    <row r="71" spans="1:7" x14ac:dyDescent="0.75">
      <c r="A71" s="4">
        <v>40323</v>
      </c>
      <c r="B71" s="5" t="s">
        <v>7</v>
      </c>
      <c r="C71" s="5" t="s">
        <v>14</v>
      </c>
      <c r="D71" s="6">
        <v>272.20570082094849</v>
      </c>
      <c r="E71" s="6">
        <v>5.0105882350000002</v>
      </c>
      <c r="F71" s="6">
        <v>0</v>
      </c>
      <c r="G71" s="6">
        <v>1</v>
      </c>
    </row>
    <row r="72" spans="1:7" x14ac:dyDescent="0.75">
      <c r="A72" s="4">
        <v>40330</v>
      </c>
      <c r="B72" s="5" t="s">
        <v>7</v>
      </c>
      <c r="C72" s="5" t="s">
        <v>14</v>
      </c>
      <c r="D72" s="6">
        <v>355.87124573559618</v>
      </c>
      <c r="E72" s="6">
        <v>4.8816666670000002</v>
      </c>
      <c r="F72" s="6">
        <v>0</v>
      </c>
      <c r="G72" s="6">
        <v>1</v>
      </c>
    </row>
    <row r="73" spans="1:7" x14ac:dyDescent="0.75">
      <c r="A73" s="4">
        <v>40337</v>
      </c>
      <c r="B73" s="5" t="s">
        <v>7</v>
      </c>
      <c r="C73" s="5" t="s">
        <v>14</v>
      </c>
      <c r="D73" s="6">
        <v>337.17576313998126</v>
      </c>
      <c r="E73" s="6">
        <v>4.8329411760000003</v>
      </c>
      <c r="F73" s="6">
        <v>0</v>
      </c>
      <c r="G73" s="6">
        <v>1</v>
      </c>
    </row>
    <row r="74" spans="1:7" x14ac:dyDescent="0.75">
      <c r="A74" s="4">
        <v>40344</v>
      </c>
      <c r="B74" s="5" t="s">
        <v>7</v>
      </c>
      <c r="C74" s="5" t="s">
        <v>14</v>
      </c>
      <c r="D74" s="6">
        <v>361.36155202758158</v>
      </c>
      <c r="E74" s="6">
        <v>5.2305555559999997</v>
      </c>
      <c r="F74" s="6">
        <v>1</v>
      </c>
      <c r="G74" s="6">
        <v>0</v>
      </c>
    </row>
    <row r="75" spans="1:7" x14ac:dyDescent="0.75">
      <c r="A75" s="4">
        <v>40351</v>
      </c>
      <c r="B75" s="5" t="s">
        <v>7</v>
      </c>
      <c r="C75" s="5" t="s">
        <v>14</v>
      </c>
      <c r="D75" s="6">
        <v>1041.2002563709802</v>
      </c>
      <c r="E75" s="6">
        <v>4.0835294119999999</v>
      </c>
      <c r="F75" s="6">
        <v>1</v>
      </c>
      <c r="G75" s="6">
        <v>1</v>
      </c>
    </row>
    <row r="76" spans="1:7" x14ac:dyDescent="0.75">
      <c r="A76" s="4">
        <v>40358</v>
      </c>
      <c r="B76" s="5" t="s">
        <v>7</v>
      </c>
      <c r="C76" s="5" t="s">
        <v>14</v>
      </c>
      <c r="D76" s="6">
        <v>753.38798724890694</v>
      </c>
      <c r="E76" s="6">
        <v>4.0835294119999999</v>
      </c>
      <c r="F76" s="6">
        <v>0</v>
      </c>
      <c r="G76" s="6">
        <v>1</v>
      </c>
    </row>
    <row r="77" spans="1:7" x14ac:dyDescent="0.75">
      <c r="A77" s="4">
        <v>40365</v>
      </c>
      <c r="B77" s="5" t="s">
        <v>7</v>
      </c>
      <c r="C77" s="5" t="s">
        <v>14</v>
      </c>
      <c r="D77" s="6">
        <v>192.07759771029299</v>
      </c>
      <c r="E77" s="6">
        <v>4.7470588239999998</v>
      </c>
      <c r="F77" s="6">
        <v>0</v>
      </c>
      <c r="G77" s="6">
        <v>1</v>
      </c>
    </row>
    <row r="78" spans="1:7" x14ac:dyDescent="0.75">
      <c r="A78" s="4">
        <v>40372</v>
      </c>
      <c r="B78" s="5" t="s">
        <v>7</v>
      </c>
      <c r="C78" s="5" t="s">
        <v>14</v>
      </c>
      <c r="D78" s="6">
        <v>390.64287641209955</v>
      </c>
      <c r="E78" s="6">
        <v>4.1479999999999997</v>
      </c>
      <c r="F78" s="6">
        <v>0</v>
      </c>
      <c r="G78" s="6">
        <v>1</v>
      </c>
    </row>
    <row r="79" spans="1:7" x14ac:dyDescent="0.75">
      <c r="A79" s="4">
        <v>40302</v>
      </c>
      <c r="B79" s="5" t="s">
        <v>7</v>
      </c>
      <c r="C79" s="5" t="s">
        <v>15</v>
      </c>
      <c r="D79" s="6">
        <v>256.29154906337163</v>
      </c>
      <c r="E79" s="6">
        <v>4.4990909090000004</v>
      </c>
      <c r="F79" s="6">
        <v>0</v>
      </c>
      <c r="G79" s="6">
        <v>0</v>
      </c>
    </row>
    <row r="80" spans="1:7" x14ac:dyDescent="0.75">
      <c r="A80" s="4">
        <v>40309</v>
      </c>
      <c r="B80" s="5" t="s">
        <v>7</v>
      </c>
      <c r="C80" s="5" t="s">
        <v>15</v>
      </c>
      <c r="D80" s="6">
        <v>184.67931669463792</v>
      </c>
      <c r="E80" s="6">
        <v>5.483333333</v>
      </c>
      <c r="F80" s="6">
        <v>0</v>
      </c>
      <c r="G80" s="6">
        <v>0</v>
      </c>
    </row>
    <row r="81" spans="1:7" x14ac:dyDescent="0.75">
      <c r="A81" s="4">
        <v>40316</v>
      </c>
      <c r="B81" s="5" t="s">
        <v>7</v>
      </c>
      <c r="C81" s="5" t="s">
        <v>15</v>
      </c>
      <c r="D81" s="6">
        <v>259.95286757158794</v>
      </c>
      <c r="E81" s="6">
        <v>4.2938461539999997</v>
      </c>
      <c r="F81" s="6">
        <v>0</v>
      </c>
      <c r="G81" s="6">
        <v>0</v>
      </c>
    </row>
    <row r="82" spans="1:7" x14ac:dyDescent="0.75">
      <c r="A82" s="4">
        <v>40323</v>
      </c>
      <c r="B82" s="5" t="s">
        <v>7</v>
      </c>
      <c r="C82" s="5" t="s">
        <v>15</v>
      </c>
      <c r="D82" s="6">
        <v>325.84191908072341</v>
      </c>
      <c r="E82" s="6">
        <v>4.0581818180000004</v>
      </c>
      <c r="F82" s="6">
        <v>0</v>
      </c>
      <c r="G82" s="6">
        <v>0</v>
      </c>
    </row>
    <row r="83" spans="1:7" x14ac:dyDescent="0.75">
      <c r="A83" s="4">
        <v>40330</v>
      </c>
      <c r="B83" s="5" t="s">
        <v>7</v>
      </c>
      <c r="C83" s="5" t="s">
        <v>15</v>
      </c>
      <c r="D83" s="6">
        <v>291.77268941607758</v>
      </c>
      <c r="E83" s="6">
        <v>4.0250000000000004</v>
      </c>
      <c r="F83" s="6">
        <v>0</v>
      </c>
      <c r="G83" s="6">
        <v>0</v>
      </c>
    </row>
    <row r="84" spans="1:7" x14ac:dyDescent="0.75">
      <c r="A84" s="4">
        <v>40337</v>
      </c>
      <c r="B84" s="5" t="s">
        <v>7</v>
      </c>
      <c r="C84" s="5" t="s">
        <v>15</v>
      </c>
      <c r="D84" s="6">
        <v>126.71894491627157</v>
      </c>
      <c r="E84" s="6">
        <v>6.2515384620000001</v>
      </c>
      <c r="F84" s="6">
        <v>0</v>
      </c>
      <c r="G84" s="6">
        <v>0</v>
      </c>
    </row>
    <row r="85" spans="1:7" x14ac:dyDescent="0.75">
      <c r="A85" s="4">
        <v>40344</v>
      </c>
      <c r="B85" s="5" t="s">
        <v>7</v>
      </c>
      <c r="C85" s="5" t="s">
        <v>15</v>
      </c>
      <c r="D85" s="6">
        <v>206.70153351002702</v>
      </c>
      <c r="E85" s="6">
        <v>5.671818182</v>
      </c>
      <c r="F85" s="6">
        <v>0</v>
      </c>
      <c r="G85" s="6">
        <v>0</v>
      </c>
    </row>
    <row r="86" spans="1:7" x14ac:dyDescent="0.75">
      <c r="A86" s="4">
        <v>40351</v>
      </c>
      <c r="B86" s="5" t="s">
        <v>7</v>
      </c>
      <c r="C86" s="5" t="s">
        <v>15</v>
      </c>
      <c r="D86" s="6">
        <v>201.98489226665259</v>
      </c>
      <c r="E86" s="6">
        <v>5.6669230769999999</v>
      </c>
      <c r="F86" s="6">
        <v>0</v>
      </c>
      <c r="G86" s="6">
        <v>0</v>
      </c>
    </row>
    <row r="87" spans="1:7" x14ac:dyDescent="0.75">
      <c r="A87" s="4">
        <v>40358</v>
      </c>
      <c r="B87" s="5" t="s">
        <v>7</v>
      </c>
      <c r="C87" s="5" t="s">
        <v>15</v>
      </c>
      <c r="D87" s="6">
        <v>303.19777569926305</v>
      </c>
      <c r="E87" s="6">
        <v>3.8515384620000002</v>
      </c>
      <c r="F87" s="6">
        <v>0</v>
      </c>
      <c r="G87" s="6">
        <v>0</v>
      </c>
    </row>
    <row r="88" spans="1:7" x14ac:dyDescent="0.75">
      <c r="A88" s="4">
        <v>40365</v>
      </c>
      <c r="B88" s="5" t="s">
        <v>7</v>
      </c>
      <c r="C88" s="5" t="s">
        <v>15</v>
      </c>
      <c r="D88" s="6">
        <v>342.45802828352049</v>
      </c>
      <c r="E88" s="6">
        <v>4.1381249999999996</v>
      </c>
      <c r="F88" s="6">
        <v>0</v>
      </c>
      <c r="G88" s="6">
        <v>0</v>
      </c>
    </row>
    <row r="89" spans="1:7" x14ac:dyDescent="0.75">
      <c r="A89" s="4">
        <v>40372</v>
      </c>
      <c r="B89" s="5" t="s">
        <v>7</v>
      </c>
      <c r="C89" s="5" t="s">
        <v>15</v>
      </c>
      <c r="D89" s="6">
        <v>189.92428664396911</v>
      </c>
      <c r="E89" s="6">
        <v>4.1381249999999996</v>
      </c>
      <c r="F89" s="6">
        <v>0</v>
      </c>
      <c r="G89" s="6">
        <v>0</v>
      </c>
    </row>
    <row r="90" spans="1:7" x14ac:dyDescent="0.75">
      <c r="A90" s="4">
        <v>40302</v>
      </c>
      <c r="B90" s="5" t="s">
        <v>7</v>
      </c>
      <c r="C90" s="5" t="s">
        <v>16</v>
      </c>
      <c r="D90" s="6">
        <v>192.14693620199762</v>
      </c>
      <c r="E90" s="6">
        <v>4.49</v>
      </c>
      <c r="F90" s="6">
        <v>0</v>
      </c>
      <c r="G90" s="6">
        <v>0</v>
      </c>
    </row>
    <row r="91" spans="1:7" x14ac:dyDescent="0.75">
      <c r="A91" s="4">
        <v>40309</v>
      </c>
      <c r="B91" s="5" t="s">
        <v>7</v>
      </c>
      <c r="C91" s="5" t="s">
        <v>16</v>
      </c>
      <c r="D91" s="6">
        <v>166.4431242436884</v>
      </c>
      <c r="E91" s="6">
        <v>4.49</v>
      </c>
      <c r="F91" s="6">
        <v>0</v>
      </c>
      <c r="G91" s="6">
        <v>0</v>
      </c>
    </row>
    <row r="92" spans="1:7" x14ac:dyDescent="0.75">
      <c r="A92" s="4">
        <v>40316</v>
      </c>
      <c r="B92" s="5" t="s">
        <v>7</v>
      </c>
      <c r="C92" s="5" t="s">
        <v>16</v>
      </c>
      <c r="D92" s="6">
        <v>235.78191117171292</v>
      </c>
      <c r="E92" s="6">
        <v>4.1630769230000002</v>
      </c>
      <c r="F92" s="6">
        <v>0</v>
      </c>
      <c r="G92" s="6">
        <v>0</v>
      </c>
    </row>
    <row r="93" spans="1:7" x14ac:dyDescent="0.75">
      <c r="A93" s="4">
        <v>40323</v>
      </c>
      <c r="B93" s="5" t="s">
        <v>7</v>
      </c>
      <c r="C93" s="5" t="s">
        <v>16</v>
      </c>
      <c r="D93" s="6">
        <v>284.67501459199542</v>
      </c>
      <c r="E93" s="6">
        <v>4.0578571429999997</v>
      </c>
      <c r="F93" s="6">
        <v>0</v>
      </c>
      <c r="G93" s="6">
        <v>0</v>
      </c>
    </row>
    <row r="94" spans="1:7" x14ac:dyDescent="0.75">
      <c r="A94" s="4">
        <v>40330</v>
      </c>
      <c r="B94" s="5" t="s">
        <v>7</v>
      </c>
      <c r="C94" s="5" t="s">
        <v>16</v>
      </c>
      <c r="D94" s="6">
        <v>214.07504868302217</v>
      </c>
      <c r="E94" s="6">
        <v>3.9666666670000001</v>
      </c>
      <c r="F94" s="6">
        <v>0</v>
      </c>
      <c r="G94" s="6">
        <v>0</v>
      </c>
    </row>
    <row r="95" spans="1:7" x14ac:dyDescent="0.75">
      <c r="A95" s="4">
        <v>40337</v>
      </c>
      <c r="B95" s="5" t="s">
        <v>7</v>
      </c>
      <c r="C95" s="5" t="s">
        <v>16</v>
      </c>
      <c r="D95" s="6">
        <v>183.77263114909792</v>
      </c>
      <c r="E95" s="6">
        <v>5.443846154</v>
      </c>
      <c r="F95" s="6">
        <v>0</v>
      </c>
      <c r="G95" s="6">
        <v>0</v>
      </c>
    </row>
    <row r="96" spans="1:7" x14ac:dyDescent="0.75">
      <c r="A96" s="4">
        <v>40344</v>
      </c>
      <c r="B96" s="5" t="s">
        <v>7</v>
      </c>
      <c r="C96" s="5" t="s">
        <v>16</v>
      </c>
      <c r="D96" s="6">
        <v>289.28642125223553</v>
      </c>
      <c r="E96" s="6">
        <v>4.29</v>
      </c>
      <c r="F96" s="6">
        <v>0</v>
      </c>
      <c r="G96" s="6">
        <v>0</v>
      </c>
    </row>
    <row r="97" spans="1:7" x14ac:dyDescent="0.75">
      <c r="A97" s="4">
        <v>40351</v>
      </c>
      <c r="B97" s="5" t="s">
        <v>7</v>
      </c>
      <c r="C97" s="5" t="s">
        <v>16</v>
      </c>
      <c r="D97" s="6">
        <v>397.14858141361776</v>
      </c>
      <c r="E97" s="6">
        <v>4.2962499999999997</v>
      </c>
      <c r="F97" s="6">
        <v>1</v>
      </c>
      <c r="G97" s="6">
        <v>0</v>
      </c>
    </row>
    <row r="98" spans="1:7" x14ac:dyDescent="0.75">
      <c r="A98" s="4">
        <v>40358</v>
      </c>
      <c r="B98" s="5" t="s">
        <v>7</v>
      </c>
      <c r="C98" s="5" t="s">
        <v>16</v>
      </c>
      <c r="D98" s="6">
        <v>300.04673067328798</v>
      </c>
      <c r="E98" s="6">
        <v>4.403333333</v>
      </c>
      <c r="F98" s="6">
        <v>0</v>
      </c>
      <c r="G98" s="6">
        <v>1</v>
      </c>
    </row>
    <row r="99" spans="1:7" x14ac:dyDescent="0.75">
      <c r="A99" s="4">
        <v>40365</v>
      </c>
      <c r="B99" s="5" t="s">
        <v>7</v>
      </c>
      <c r="C99" s="5" t="s">
        <v>16</v>
      </c>
      <c r="D99" s="6">
        <v>256.18438620920188</v>
      </c>
      <c r="E99" s="6">
        <v>3.8813333330000002</v>
      </c>
      <c r="F99" s="6">
        <v>0</v>
      </c>
      <c r="G99" s="6">
        <v>1</v>
      </c>
    </row>
    <row r="100" spans="1:7" x14ac:dyDescent="0.75">
      <c r="A100" s="4">
        <v>40372</v>
      </c>
      <c r="B100" s="5" t="s">
        <v>7</v>
      </c>
      <c r="C100" s="5" t="s">
        <v>16</v>
      </c>
      <c r="D100" s="6">
        <v>318.5782889727414</v>
      </c>
      <c r="E100" s="6">
        <v>4.1381249999999996</v>
      </c>
      <c r="F100" s="6">
        <v>0</v>
      </c>
      <c r="G100" s="6">
        <v>1</v>
      </c>
    </row>
    <row r="101" spans="1:7" x14ac:dyDescent="0.75">
      <c r="A101" s="4">
        <v>40302</v>
      </c>
      <c r="B101" s="5" t="s">
        <v>7</v>
      </c>
      <c r="C101" s="5" t="s">
        <v>17</v>
      </c>
      <c r="D101" s="6">
        <v>281.76515409737482</v>
      </c>
      <c r="E101" s="6">
        <v>4.0627272730000001</v>
      </c>
      <c r="F101" s="6">
        <v>0</v>
      </c>
      <c r="G101" s="6">
        <v>0</v>
      </c>
    </row>
    <row r="102" spans="1:7" x14ac:dyDescent="0.75">
      <c r="A102" s="4">
        <v>40309</v>
      </c>
      <c r="B102" s="5" t="s">
        <v>7</v>
      </c>
      <c r="C102" s="5" t="s">
        <v>17</v>
      </c>
      <c r="D102" s="6">
        <v>348.46674668822629</v>
      </c>
      <c r="E102" s="6">
        <v>3.8515384620000002</v>
      </c>
      <c r="F102" s="6">
        <v>1</v>
      </c>
      <c r="G102" s="6">
        <v>0</v>
      </c>
    </row>
    <row r="103" spans="1:7" x14ac:dyDescent="0.75">
      <c r="A103" s="4">
        <v>40316</v>
      </c>
      <c r="B103" s="5" t="s">
        <v>7</v>
      </c>
      <c r="C103" s="5" t="s">
        <v>17</v>
      </c>
      <c r="D103" s="6">
        <v>378.71914793843308</v>
      </c>
      <c r="E103" s="6">
        <v>3.5935714289999998</v>
      </c>
      <c r="F103" s="6">
        <v>0</v>
      </c>
      <c r="G103" s="6">
        <v>1</v>
      </c>
    </row>
    <row r="104" spans="1:7" x14ac:dyDescent="0.75">
      <c r="A104" s="4">
        <v>40323</v>
      </c>
      <c r="B104" s="5" t="s">
        <v>7</v>
      </c>
      <c r="C104" s="5" t="s">
        <v>17</v>
      </c>
      <c r="D104" s="6">
        <v>360.30415645289946</v>
      </c>
      <c r="E104" s="6">
        <v>4.6431250000000004</v>
      </c>
      <c r="F104" s="6">
        <v>0</v>
      </c>
      <c r="G104" s="6">
        <v>1</v>
      </c>
    </row>
    <row r="105" spans="1:7" x14ac:dyDescent="0.75">
      <c r="A105" s="4">
        <v>40330</v>
      </c>
      <c r="B105" s="5" t="s">
        <v>7</v>
      </c>
      <c r="C105" s="5" t="s">
        <v>17</v>
      </c>
      <c r="D105" s="6">
        <v>342.76335527262108</v>
      </c>
      <c r="E105" s="6">
        <v>4.7733333330000001</v>
      </c>
      <c r="F105" s="6">
        <v>0</v>
      </c>
      <c r="G105" s="6">
        <v>1</v>
      </c>
    </row>
    <row r="106" spans="1:7" x14ac:dyDescent="0.75">
      <c r="A106" s="4">
        <v>40337</v>
      </c>
      <c r="B106" s="5" t="s">
        <v>7</v>
      </c>
      <c r="C106" s="5" t="s">
        <v>17</v>
      </c>
      <c r="D106" s="6">
        <v>360.59464988979607</v>
      </c>
      <c r="E106" s="6">
        <v>5.4542857140000001</v>
      </c>
      <c r="F106" s="6">
        <v>0</v>
      </c>
      <c r="G106" s="6">
        <v>0</v>
      </c>
    </row>
    <row r="107" spans="1:7" x14ac:dyDescent="0.75">
      <c r="A107" s="4">
        <v>40344</v>
      </c>
      <c r="B107" s="5" t="s">
        <v>7</v>
      </c>
      <c r="C107" s="5" t="s">
        <v>17</v>
      </c>
      <c r="D107" s="6">
        <v>283.6937634993709</v>
      </c>
      <c r="E107" s="6">
        <v>4.483333333</v>
      </c>
      <c r="F107" s="6">
        <v>0</v>
      </c>
      <c r="G107" s="6">
        <v>0</v>
      </c>
    </row>
    <row r="108" spans="1:7" x14ac:dyDescent="0.75">
      <c r="A108" s="4">
        <v>40351</v>
      </c>
      <c r="B108" s="5" t="s">
        <v>7</v>
      </c>
      <c r="C108" s="5" t="s">
        <v>17</v>
      </c>
      <c r="D108" s="6">
        <v>248.0364410567509</v>
      </c>
      <c r="E108" s="6">
        <v>4.7592307690000002</v>
      </c>
      <c r="F108" s="6">
        <v>0</v>
      </c>
      <c r="G108" s="6">
        <v>0</v>
      </c>
    </row>
    <row r="109" spans="1:7" x14ac:dyDescent="0.75">
      <c r="A109" s="4">
        <v>40358</v>
      </c>
      <c r="B109" s="5" t="s">
        <v>7</v>
      </c>
      <c r="C109" s="5" t="s">
        <v>17</v>
      </c>
      <c r="D109" s="6">
        <v>378.96757551248282</v>
      </c>
      <c r="E109" s="6">
        <v>3.7685714290000001</v>
      </c>
      <c r="F109" s="6">
        <v>1</v>
      </c>
      <c r="G109" s="6">
        <v>0</v>
      </c>
    </row>
    <row r="110" spans="1:7" x14ac:dyDescent="0.75">
      <c r="A110" s="4">
        <v>40365</v>
      </c>
      <c r="B110" s="5" t="s">
        <v>7</v>
      </c>
      <c r="C110" s="5" t="s">
        <v>17</v>
      </c>
      <c r="D110" s="6">
        <v>270.20687266746779</v>
      </c>
      <c r="E110" s="6">
        <v>4.9506249999999996</v>
      </c>
      <c r="F110" s="6">
        <v>0</v>
      </c>
      <c r="G110" s="6">
        <v>1</v>
      </c>
    </row>
    <row r="111" spans="1:7" x14ac:dyDescent="0.75">
      <c r="A111" s="4">
        <v>40372</v>
      </c>
      <c r="B111" s="5" t="s">
        <v>7</v>
      </c>
      <c r="C111" s="5" t="s">
        <v>17</v>
      </c>
      <c r="D111" s="6">
        <v>305.50056886598702</v>
      </c>
      <c r="E111" s="6">
        <v>4.4866666669999997</v>
      </c>
      <c r="F111" s="6">
        <v>0</v>
      </c>
      <c r="G111" s="6">
        <v>1</v>
      </c>
    </row>
    <row r="112" spans="1:7" x14ac:dyDescent="0.75">
      <c r="A112" s="4">
        <v>40302</v>
      </c>
      <c r="B112" s="5" t="s">
        <v>18</v>
      </c>
      <c r="C112" s="5" t="s">
        <v>19</v>
      </c>
      <c r="D112" s="6">
        <v>127.97854653078643</v>
      </c>
      <c r="E112" s="6">
        <v>4.6328571429999998</v>
      </c>
      <c r="F112" s="6">
        <v>0</v>
      </c>
      <c r="G112" s="6">
        <v>0</v>
      </c>
    </row>
    <row r="113" spans="1:7" x14ac:dyDescent="0.75">
      <c r="A113" s="4">
        <v>40309</v>
      </c>
      <c r="B113" s="5" t="s">
        <v>18</v>
      </c>
      <c r="C113" s="5" t="s">
        <v>19</v>
      </c>
      <c r="D113" s="6">
        <v>152.5346601739578</v>
      </c>
      <c r="E113" s="6">
        <v>4.9275000000000002</v>
      </c>
      <c r="F113" s="6">
        <v>0</v>
      </c>
      <c r="G113" s="6">
        <v>0</v>
      </c>
    </row>
    <row r="114" spans="1:7" x14ac:dyDescent="0.75">
      <c r="A114" s="4">
        <v>40316</v>
      </c>
      <c r="B114" s="5" t="s">
        <v>18</v>
      </c>
      <c r="C114" s="5" t="s">
        <v>19</v>
      </c>
      <c r="D114" s="6">
        <v>250.59645711523632</v>
      </c>
      <c r="E114" s="6">
        <v>4.3687500000000004</v>
      </c>
      <c r="F114" s="6">
        <v>0</v>
      </c>
      <c r="G114" s="6">
        <v>0</v>
      </c>
    </row>
    <row r="115" spans="1:7" x14ac:dyDescent="0.75">
      <c r="A115" s="4">
        <v>40323</v>
      </c>
      <c r="B115" s="5" t="s">
        <v>18</v>
      </c>
      <c r="C115" s="5" t="s">
        <v>19</v>
      </c>
      <c r="D115" s="6">
        <v>230.18775321635798</v>
      </c>
      <c r="E115" s="6">
        <v>4.208571429</v>
      </c>
      <c r="F115" s="6">
        <v>0</v>
      </c>
      <c r="G115" s="6">
        <v>0</v>
      </c>
    </row>
    <row r="116" spans="1:7" x14ac:dyDescent="0.75">
      <c r="A116" s="4">
        <v>40330</v>
      </c>
      <c r="B116" s="5" t="s">
        <v>18</v>
      </c>
      <c r="C116" s="5" t="s">
        <v>19</v>
      </c>
      <c r="D116" s="6">
        <v>258.26648249879088</v>
      </c>
      <c r="E116" s="6">
        <v>4.208571429</v>
      </c>
      <c r="F116" s="6">
        <v>0</v>
      </c>
      <c r="G116" s="6">
        <v>0</v>
      </c>
    </row>
    <row r="117" spans="1:7" x14ac:dyDescent="0.75">
      <c r="A117" s="4">
        <v>40337</v>
      </c>
      <c r="B117" s="5" t="s">
        <v>18</v>
      </c>
      <c r="C117" s="5" t="s">
        <v>19</v>
      </c>
      <c r="D117" s="6">
        <v>120.9717472247146</v>
      </c>
      <c r="E117" s="6">
        <v>4.6328571429999998</v>
      </c>
      <c r="F117" s="6">
        <v>0</v>
      </c>
      <c r="G117" s="6">
        <v>0</v>
      </c>
    </row>
    <row r="118" spans="1:7" x14ac:dyDescent="0.75">
      <c r="A118" s="4">
        <v>40344</v>
      </c>
      <c r="B118" s="5" t="s">
        <v>18</v>
      </c>
      <c r="C118" s="5" t="s">
        <v>19</v>
      </c>
      <c r="D118" s="6">
        <v>323.95524257777464</v>
      </c>
      <c r="E118" s="6">
        <v>4.6455555559999997</v>
      </c>
      <c r="F118" s="6">
        <v>1</v>
      </c>
      <c r="G118" s="6">
        <v>0</v>
      </c>
    </row>
    <row r="119" spans="1:7" x14ac:dyDescent="0.75">
      <c r="A119" s="4">
        <v>40351</v>
      </c>
      <c r="B119" s="5" t="s">
        <v>18</v>
      </c>
      <c r="C119" s="5" t="s">
        <v>19</v>
      </c>
      <c r="D119" s="6">
        <v>332.53958284465392</v>
      </c>
      <c r="E119" s="6">
        <v>4.12</v>
      </c>
      <c r="F119" s="6">
        <v>0</v>
      </c>
      <c r="G119" s="6">
        <v>1</v>
      </c>
    </row>
    <row r="120" spans="1:7" x14ac:dyDescent="0.75">
      <c r="A120" s="4">
        <v>40358</v>
      </c>
      <c r="B120" s="5" t="s">
        <v>18</v>
      </c>
      <c r="C120" s="5" t="s">
        <v>19</v>
      </c>
      <c r="D120" s="6">
        <v>318.75480206331304</v>
      </c>
      <c r="E120" s="6">
        <v>4.12</v>
      </c>
      <c r="F120" s="6">
        <v>0</v>
      </c>
      <c r="G120" s="6">
        <v>1</v>
      </c>
    </row>
    <row r="121" spans="1:7" x14ac:dyDescent="0.75">
      <c r="A121" s="4">
        <v>40365</v>
      </c>
      <c r="B121" s="5" t="s">
        <v>18</v>
      </c>
      <c r="C121" s="5" t="s">
        <v>19</v>
      </c>
      <c r="D121" s="6">
        <v>333.84805201146571</v>
      </c>
      <c r="E121" s="6">
        <v>3.3111111110000002</v>
      </c>
      <c r="F121" s="6">
        <v>0</v>
      </c>
      <c r="G121" s="6">
        <v>1</v>
      </c>
    </row>
    <row r="122" spans="1:7" x14ac:dyDescent="0.75">
      <c r="A122" s="4">
        <v>40372</v>
      </c>
      <c r="B122" s="5" t="s">
        <v>18</v>
      </c>
      <c r="C122" s="5" t="s">
        <v>19</v>
      </c>
      <c r="D122" s="6">
        <v>335.28131464737612</v>
      </c>
      <c r="E122" s="6">
        <v>3.1469999999999998</v>
      </c>
      <c r="F122" s="6">
        <v>0</v>
      </c>
      <c r="G122" s="6">
        <v>0</v>
      </c>
    </row>
    <row r="123" spans="1:7" x14ac:dyDescent="0.75">
      <c r="A123" s="4">
        <v>40302</v>
      </c>
      <c r="B123" s="5" t="s">
        <v>18</v>
      </c>
      <c r="C123" s="5" t="s">
        <v>20</v>
      </c>
      <c r="D123" s="6">
        <v>169.60160845688188</v>
      </c>
      <c r="E123" s="6">
        <v>4.24</v>
      </c>
      <c r="F123" s="6">
        <v>0</v>
      </c>
      <c r="G123" s="6">
        <v>0</v>
      </c>
    </row>
    <row r="124" spans="1:7" x14ac:dyDescent="0.75">
      <c r="A124" s="4">
        <v>40309</v>
      </c>
      <c r="B124" s="5" t="s">
        <v>18</v>
      </c>
      <c r="C124" s="5" t="s">
        <v>20</v>
      </c>
      <c r="D124" s="6">
        <v>209.3971488106277</v>
      </c>
      <c r="E124" s="6">
        <v>4.2283333330000001</v>
      </c>
      <c r="F124" s="6">
        <v>0</v>
      </c>
      <c r="G124" s="6">
        <v>0</v>
      </c>
    </row>
    <row r="125" spans="1:7" x14ac:dyDescent="0.75">
      <c r="A125" s="4">
        <v>40316</v>
      </c>
      <c r="B125" s="5" t="s">
        <v>18</v>
      </c>
      <c r="C125" s="5" t="s">
        <v>20</v>
      </c>
      <c r="D125" s="6">
        <v>196.34960394675636</v>
      </c>
      <c r="E125" s="6">
        <v>3.9950000000000001</v>
      </c>
      <c r="F125" s="6">
        <v>0</v>
      </c>
      <c r="G125" s="6">
        <v>0</v>
      </c>
    </row>
    <row r="126" spans="1:7" x14ac:dyDescent="0.75">
      <c r="A126" s="4">
        <v>40323</v>
      </c>
      <c r="B126" s="5" t="s">
        <v>18</v>
      </c>
      <c r="C126" s="5" t="s">
        <v>20</v>
      </c>
      <c r="D126" s="6">
        <v>358.38055216776797</v>
      </c>
      <c r="E126" s="6">
        <v>3.9950000000000001</v>
      </c>
      <c r="F126" s="6">
        <v>0</v>
      </c>
      <c r="G126" s="6">
        <v>0</v>
      </c>
    </row>
    <row r="127" spans="1:7" x14ac:dyDescent="0.75">
      <c r="A127" s="4">
        <v>40330</v>
      </c>
      <c r="B127" s="5" t="s">
        <v>18</v>
      </c>
      <c r="C127" s="5" t="s">
        <v>20</v>
      </c>
      <c r="D127" s="6">
        <v>198.00953936017774</v>
      </c>
      <c r="E127" s="6">
        <v>3.9950000000000001</v>
      </c>
      <c r="F127" s="6">
        <v>0</v>
      </c>
      <c r="G127" s="6">
        <v>0</v>
      </c>
    </row>
    <row r="128" spans="1:7" x14ac:dyDescent="0.75">
      <c r="A128" s="4">
        <v>40337</v>
      </c>
      <c r="B128" s="5" t="s">
        <v>18</v>
      </c>
      <c r="C128" s="5" t="s">
        <v>20</v>
      </c>
      <c r="D128" s="6">
        <v>166.40779961215463</v>
      </c>
      <c r="E128" s="6">
        <v>4.24</v>
      </c>
      <c r="F128" s="6">
        <v>0</v>
      </c>
      <c r="G128" s="6">
        <v>0</v>
      </c>
    </row>
    <row r="129" spans="1:7" x14ac:dyDescent="0.75">
      <c r="A129" s="4">
        <v>40344</v>
      </c>
      <c r="B129" s="5" t="s">
        <v>18</v>
      </c>
      <c r="C129" s="5" t="s">
        <v>20</v>
      </c>
      <c r="D129" s="6">
        <v>299.87320850245294</v>
      </c>
      <c r="E129" s="6">
        <v>4.24</v>
      </c>
      <c r="F129" s="6">
        <v>1</v>
      </c>
      <c r="G129" s="6">
        <v>0</v>
      </c>
    </row>
    <row r="130" spans="1:7" x14ac:dyDescent="0.75">
      <c r="A130" s="4">
        <v>40351</v>
      </c>
      <c r="B130" s="5" t="s">
        <v>18</v>
      </c>
      <c r="C130" s="5" t="s">
        <v>20</v>
      </c>
      <c r="D130" s="6">
        <v>344.85569958245247</v>
      </c>
      <c r="E130" s="6">
        <v>4.24</v>
      </c>
      <c r="F130" s="6">
        <v>0</v>
      </c>
      <c r="G130" s="6">
        <v>1</v>
      </c>
    </row>
    <row r="131" spans="1:7" x14ac:dyDescent="0.75">
      <c r="A131" s="4">
        <v>40358</v>
      </c>
      <c r="B131" s="5" t="s">
        <v>18</v>
      </c>
      <c r="C131" s="5" t="s">
        <v>20</v>
      </c>
      <c r="D131" s="6">
        <v>340.26696321400709</v>
      </c>
      <c r="E131" s="6">
        <v>4.24</v>
      </c>
      <c r="F131" s="6">
        <v>0</v>
      </c>
      <c r="G131" s="6">
        <v>1</v>
      </c>
    </row>
    <row r="132" spans="1:7" x14ac:dyDescent="0.75">
      <c r="A132" s="4">
        <v>40365</v>
      </c>
      <c r="B132" s="5" t="s">
        <v>18</v>
      </c>
      <c r="C132" s="5" t="s">
        <v>20</v>
      </c>
      <c r="D132" s="6">
        <v>262.28117718093938</v>
      </c>
      <c r="E132" s="6">
        <v>3.7450000000000001</v>
      </c>
      <c r="F132" s="6">
        <v>0</v>
      </c>
      <c r="G132" s="6">
        <v>1</v>
      </c>
    </row>
    <row r="133" spans="1:7" x14ac:dyDescent="0.75">
      <c r="A133" s="4">
        <v>40372</v>
      </c>
      <c r="B133" s="5" t="s">
        <v>18</v>
      </c>
      <c r="C133" s="5" t="s">
        <v>20</v>
      </c>
      <c r="D133" s="6">
        <v>235.86848608428613</v>
      </c>
      <c r="E133" s="6">
        <v>3.7450000000000001</v>
      </c>
      <c r="F133" s="6">
        <v>0</v>
      </c>
      <c r="G133" s="6">
        <v>0</v>
      </c>
    </row>
    <row r="134" spans="1:7" x14ac:dyDescent="0.75">
      <c r="A134" s="4">
        <v>40302</v>
      </c>
      <c r="B134" s="5" t="s">
        <v>18</v>
      </c>
      <c r="C134" s="5" t="s">
        <v>21</v>
      </c>
      <c r="D134" s="6">
        <v>203.79754865341786</v>
      </c>
      <c r="E134" s="6">
        <v>4.2042857140000001</v>
      </c>
      <c r="F134" s="6">
        <v>0</v>
      </c>
      <c r="G134" s="6">
        <v>0</v>
      </c>
    </row>
    <row r="135" spans="1:7" x14ac:dyDescent="0.75">
      <c r="A135" s="4">
        <v>40309</v>
      </c>
      <c r="B135" s="5" t="s">
        <v>18</v>
      </c>
      <c r="C135" s="5" t="s">
        <v>21</v>
      </c>
      <c r="D135" s="6">
        <v>219.29149989342258</v>
      </c>
      <c r="E135" s="6">
        <v>4.8233333329999999</v>
      </c>
      <c r="F135" s="6">
        <v>0</v>
      </c>
      <c r="G135" s="6">
        <v>0</v>
      </c>
    </row>
    <row r="136" spans="1:7" x14ac:dyDescent="0.75">
      <c r="A136" s="4">
        <v>40316</v>
      </c>
      <c r="B136" s="5" t="s">
        <v>18</v>
      </c>
      <c r="C136" s="5" t="s">
        <v>21</v>
      </c>
      <c r="D136" s="6">
        <v>294.08243374242301</v>
      </c>
      <c r="E136" s="6">
        <v>4.12</v>
      </c>
      <c r="F136" s="6">
        <v>0</v>
      </c>
      <c r="G136" s="6">
        <v>0</v>
      </c>
    </row>
    <row r="137" spans="1:7" x14ac:dyDescent="0.75">
      <c r="A137" s="4">
        <v>40323</v>
      </c>
      <c r="B137" s="5" t="s">
        <v>18</v>
      </c>
      <c r="C137" s="5" t="s">
        <v>21</v>
      </c>
      <c r="D137" s="6">
        <v>337.72974904051551</v>
      </c>
      <c r="E137" s="6">
        <v>3.9242857139999998</v>
      </c>
      <c r="F137" s="6">
        <v>0</v>
      </c>
      <c r="G137" s="6">
        <v>0</v>
      </c>
    </row>
    <row r="138" spans="1:7" x14ac:dyDescent="0.75">
      <c r="A138" s="4">
        <v>40330</v>
      </c>
      <c r="B138" s="5" t="s">
        <v>18</v>
      </c>
      <c r="C138" s="5" t="s">
        <v>21</v>
      </c>
      <c r="D138" s="6">
        <v>198.84945852895032</v>
      </c>
      <c r="E138" s="6">
        <v>3.9242857139999998</v>
      </c>
      <c r="F138" s="6">
        <v>0</v>
      </c>
      <c r="G138" s="6">
        <v>0</v>
      </c>
    </row>
    <row r="139" spans="1:7" x14ac:dyDescent="0.75">
      <c r="A139" s="4">
        <v>40337</v>
      </c>
      <c r="B139" s="5" t="s">
        <v>18</v>
      </c>
      <c r="C139" s="5" t="s">
        <v>21</v>
      </c>
      <c r="D139" s="6">
        <v>224.22524285785963</v>
      </c>
      <c r="E139" s="6">
        <v>4.2042857140000001</v>
      </c>
      <c r="F139" s="6">
        <v>0</v>
      </c>
      <c r="G139" s="6">
        <v>0</v>
      </c>
    </row>
    <row r="140" spans="1:7" x14ac:dyDescent="0.75">
      <c r="A140" s="4">
        <v>40344</v>
      </c>
      <c r="B140" s="5" t="s">
        <v>18</v>
      </c>
      <c r="C140" s="5" t="s">
        <v>21</v>
      </c>
      <c r="D140" s="6">
        <v>258.85789097402039</v>
      </c>
      <c r="E140" s="6">
        <v>4.2042857140000001</v>
      </c>
      <c r="F140" s="6">
        <v>0</v>
      </c>
      <c r="G140" s="6">
        <v>0</v>
      </c>
    </row>
    <row r="141" spans="1:7" x14ac:dyDescent="0.75">
      <c r="A141" s="4">
        <v>40351</v>
      </c>
      <c r="B141" s="5" t="s">
        <v>18</v>
      </c>
      <c r="C141" s="5" t="s">
        <v>21</v>
      </c>
      <c r="D141" s="6">
        <v>259.40173476767922</v>
      </c>
      <c r="E141" s="6">
        <v>3.801111111</v>
      </c>
      <c r="F141" s="6">
        <v>0</v>
      </c>
      <c r="G141" s="6">
        <v>0</v>
      </c>
    </row>
    <row r="142" spans="1:7" x14ac:dyDescent="0.75">
      <c r="A142" s="4">
        <v>40358</v>
      </c>
      <c r="B142" s="5" t="s">
        <v>18</v>
      </c>
      <c r="C142" s="5" t="s">
        <v>21</v>
      </c>
      <c r="D142" s="6">
        <v>206.1745931678478</v>
      </c>
      <c r="E142" s="6">
        <v>3.9337499999999999</v>
      </c>
      <c r="F142" s="6">
        <v>0</v>
      </c>
      <c r="G142" s="6">
        <v>0</v>
      </c>
    </row>
    <row r="143" spans="1:7" x14ac:dyDescent="0.75">
      <c r="A143" s="4">
        <v>40365</v>
      </c>
      <c r="B143" s="5" t="s">
        <v>18</v>
      </c>
      <c r="C143" s="5" t="s">
        <v>21</v>
      </c>
      <c r="D143" s="6">
        <v>304.46835954757643</v>
      </c>
      <c r="E143" s="6">
        <v>3.3111111110000002</v>
      </c>
      <c r="F143" s="6">
        <v>0</v>
      </c>
      <c r="G143" s="6">
        <v>0</v>
      </c>
    </row>
    <row r="144" spans="1:7" x14ac:dyDescent="0.75">
      <c r="A144" s="4">
        <v>40372</v>
      </c>
      <c r="B144" s="5" t="s">
        <v>18</v>
      </c>
      <c r="C144" s="5" t="s">
        <v>21</v>
      </c>
      <c r="D144" s="6">
        <v>331.18181179812558</v>
      </c>
      <c r="E144" s="6">
        <v>3.1469999999999998</v>
      </c>
      <c r="F144" s="6">
        <v>0</v>
      </c>
      <c r="G144" s="6">
        <v>0</v>
      </c>
    </row>
    <row r="145" spans="1:7" x14ac:dyDescent="0.75">
      <c r="A145" s="4">
        <v>40302</v>
      </c>
      <c r="B145" s="5" t="s">
        <v>18</v>
      </c>
      <c r="C145" s="5" t="s">
        <v>22</v>
      </c>
      <c r="D145" s="6">
        <v>280.66506151742271</v>
      </c>
      <c r="E145" s="6">
        <v>4.1614285710000001</v>
      </c>
      <c r="F145" s="6">
        <v>0</v>
      </c>
      <c r="G145" s="6">
        <v>1</v>
      </c>
    </row>
    <row r="146" spans="1:7" x14ac:dyDescent="0.75">
      <c r="A146" s="4">
        <v>40309</v>
      </c>
      <c r="B146" s="5" t="s">
        <v>18</v>
      </c>
      <c r="C146" s="5" t="s">
        <v>22</v>
      </c>
      <c r="D146" s="6">
        <v>340.35566181391414</v>
      </c>
      <c r="E146" s="6">
        <v>4.1614285710000001</v>
      </c>
      <c r="F146" s="6">
        <v>0</v>
      </c>
      <c r="G146" s="6">
        <v>0</v>
      </c>
    </row>
    <row r="147" spans="1:7" x14ac:dyDescent="0.75">
      <c r="A147" s="4">
        <v>40316</v>
      </c>
      <c r="B147" s="5" t="s">
        <v>18</v>
      </c>
      <c r="C147" s="5" t="s">
        <v>22</v>
      </c>
      <c r="D147" s="6">
        <v>293.192482907672</v>
      </c>
      <c r="E147" s="6">
        <v>3.9449999999999998</v>
      </c>
      <c r="F147" s="6">
        <v>0</v>
      </c>
      <c r="G147" s="6">
        <v>0</v>
      </c>
    </row>
    <row r="148" spans="1:7" x14ac:dyDescent="0.75">
      <c r="A148" s="4">
        <v>40323</v>
      </c>
      <c r="B148" s="5" t="s">
        <v>18</v>
      </c>
      <c r="C148" s="5" t="s">
        <v>22</v>
      </c>
      <c r="D148" s="6">
        <v>247.64821289163172</v>
      </c>
      <c r="E148" s="6">
        <v>4.2371428570000003</v>
      </c>
      <c r="F148" s="6">
        <v>0</v>
      </c>
      <c r="G148" s="6">
        <v>0</v>
      </c>
    </row>
    <row r="149" spans="1:7" x14ac:dyDescent="0.75">
      <c r="A149" s="4">
        <v>40330</v>
      </c>
      <c r="B149" s="5" t="s">
        <v>18</v>
      </c>
      <c r="C149" s="5" t="s">
        <v>22</v>
      </c>
      <c r="D149" s="6">
        <v>236.22983595974381</v>
      </c>
      <c r="E149" s="6">
        <v>4.4562499999999998</v>
      </c>
      <c r="F149" s="6">
        <v>0</v>
      </c>
      <c r="G149" s="6">
        <v>0</v>
      </c>
    </row>
    <row r="150" spans="1:7" x14ac:dyDescent="0.75">
      <c r="A150" s="4">
        <v>40337</v>
      </c>
      <c r="B150" s="5" t="s">
        <v>18</v>
      </c>
      <c r="C150" s="5" t="s">
        <v>22</v>
      </c>
      <c r="D150" s="6">
        <v>272.23564345348746</v>
      </c>
      <c r="E150" s="6">
        <v>4.7328571430000004</v>
      </c>
      <c r="F150" s="6">
        <v>0</v>
      </c>
      <c r="G150" s="6">
        <v>0</v>
      </c>
    </row>
    <row r="151" spans="1:7" x14ac:dyDescent="0.75">
      <c r="A151" s="4">
        <v>40344</v>
      </c>
      <c r="B151" s="5" t="s">
        <v>18</v>
      </c>
      <c r="C151" s="5" t="s">
        <v>22</v>
      </c>
      <c r="D151" s="6">
        <v>183.67520776248719</v>
      </c>
      <c r="E151" s="6">
        <v>4.1614285710000001</v>
      </c>
      <c r="F151" s="6">
        <v>0</v>
      </c>
      <c r="G151" s="6">
        <v>0</v>
      </c>
    </row>
    <row r="152" spans="1:7" x14ac:dyDescent="0.75">
      <c r="A152" s="4">
        <v>40351</v>
      </c>
      <c r="B152" s="5" t="s">
        <v>18</v>
      </c>
      <c r="C152" s="5" t="s">
        <v>22</v>
      </c>
      <c r="D152" s="6">
        <v>252.50665912191596</v>
      </c>
      <c r="E152" s="6">
        <v>4.1900000000000004</v>
      </c>
      <c r="F152" s="6">
        <v>0</v>
      </c>
      <c r="G152" s="6">
        <v>0</v>
      </c>
    </row>
    <row r="153" spans="1:7" x14ac:dyDescent="0.75">
      <c r="A153" s="4">
        <v>40358</v>
      </c>
      <c r="B153" s="5" t="s">
        <v>18</v>
      </c>
      <c r="C153" s="5" t="s">
        <v>22</v>
      </c>
      <c r="D153" s="6">
        <v>289.86053137541177</v>
      </c>
      <c r="E153" s="6">
        <v>4.1614285710000001</v>
      </c>
      <c r="F153" s="6">
        <v>0</v>
      </c>
      <c r="G153" s="6">
        <v>0</v>
      </c>
    </row>
    <row r="154" spans="1:7" x14ac:dyDescent="0.75">
      <c r="A154" s="4">
        <v>40365</v>
      </c>
      <c r="B154" s="5" t="s">
        <v>18</v>
      </c>
      <c r="C154" s="5" t="s">
        <v>22</v>
      </c>
      <c r="D154" s="6">
        <v>200.91386435089427</v>
      </c>
      <c r="E154" s="6">
        <v>3.78</v>
      </c>
      <c r="F154" s="6">
        <v>0</v>
      </c>
      <c r="G154" s="6">
        <v>0</v>
      </c>
    </row>
    <row r="155" spans="1:7" x14ac:dyDescent="0.75">
      <c r="A155" s="4">
        <v>40372</v>
      </c>
      <c r="B155" s="5" t="s">
        <v>18</v>
      </c>
      <c r="C155" s="5" t="s">
        <v>22</v>
      </c>
      <c r="D155" s="6">
        <v>135.1673761865116</v>
      </c>
      <c r="E155" s="6">
        <v>3.78</v>
      </c>
      <c r="F155" s="6">
        <v>0</v>
      </c>
      <c r="G155" s="6">
        <v>0</v>
      </c>
    </row>
    <row r="156" spans="1:7" x14ac:dyDescent="0.75">
      <c r="A156" s="4">
        <v>40302</v>
      </c>
      <c r="B156" s="5" t="s">
        <v>18</v>
      </c>
      <c r="C156" s="5" t="s">
        <v>23</v>
      </c>
      <c r="D156" s="6">
        <v>89.823337547925831</v>
      </c>
      <c r="E156" s="6">
        <v>4.8566666669999998</v>
      </c>
      <c r="F156" s="6">
        <v>0</v>
      </c>
      <c r="G156" s="6">
        <v>0</v>
      </c>
    </row>
    <row r="157" spans="1:7" x14ac:dyDescent="0.75">
      <c r="A157" s="4">
        <v>40309</v>
      </c>
      <c r="B157" s="5" t="s">
        <v>18</v>
      </c>
      <c r="C157" s="5" t="s">
        <v>23</v>
      </c>
      <c r="D157" s="6">
        <v>171.57186238849636</v>
      </c>
      <c r="E157" s="6">
        <v>4.8566666669999998</v>
      </c>
      <c r="F157" s="6">
        <v>0</v>
      </c>
      <c r="G157" s="6">
        <v>0</v>
      </c>
    </row>
    <row r="158" spans="1:7" x14ac:dyDescent="0.75">
      <c r="A158" s="4">
        <v>40316</v>
      </c>
      <c r="B158" s="5" t="s">
        <v>18</v>
      </c>
      <c r="C158" s="5" t="s">
        <v>23</v>
      </c>
      <c r="D158" s="6">
        <v>197.55094390304976</v>
      </c>
      <c r="E158" s="6">
        <v>4.3499999999999996</v>
      </c>
      <c r="F158" s="6">
        <v>0</v>
      </c>
      <c r="G158" s="6">
        <v>0</v>
      </c>
    </row>
    <row r="159" spans="1:7" x14ac:dyDescent="0.75">
      <c r="A159" s="4">
        <v>40323</v>
      </c>
      <c r="B159" s="5" t="s">
        <v>18</v>
      </c>
      <c r="C159" s="5" t="s">
        <v>23</v>
      </c>
      <c r="D159" s="6">
        <v>268.89447791817884</v>
      </c>
      <c r="E159" s="6">
        <v>4.3499999999999996</v>
      </c>
      <c r="F159" s="6">
        <v>0</v>
      </c>
      <c r="G159" s="6">
        <v>0</v>
      </c>
    </row>
    <row r="160" spans="1:7" x14ac:dyDescent="0.75">
      <c r="A160" s="4">
        <v>40330</v>
      </c>
      <c r="B160" s="5" t="s">
        <v>18</v>
      </c>
      <c r="C160" s="5" t="s">
        <v>23</v>
      </c>
      <c r="D160" s="6">
        <v>173.2082566698104</v>
      </c>
      <c r="E160" s="6">
        <v>4.1449999999999996</v>
      </c>
      <c r="F160" s="6">
        <v>0</v>
      </c>
      <c r="G160" s="6">
        <v>0</v>
      </c>
    </row>
    <row r="161" spans="1:7" x14ac:dyDescent="0.75">
      <c r="A161" s="4">
        <v>40337</v>
      </c>
      <c r="B161" s="5" t="s">
        <v>18</v>
      </c>
      <c r="C161" s="5" t="s">
        <v>23</v>
      </c>
      <c r="D161" s="6">
        <v>299.9339069101668</v>
      </c>
      <c r="E161" s="6">
        <v>4.6399999999999997</v>
      </c>
      <c r="F161" s="6">
        <v>0</v>
      </c>
      <c r="G161" s="6">
        <v>0</v>
      </c>
    </row>
    <row r="162" spans="1:7" x14ac:dyDescent="0.75">
      <c r="A162" s="4">
        <v>40344</v>
      </c>
      <c r="B162" s="5" t="s">
        <v>18</v>
      </c>
      <c r="C162" s="5" t="s">
        <v>23</v>
      </c>
      <c r="D162" s="6">
        <v>244.48261981110159</v>
      </c>
      <c r="E162" s="6">
        <v>4.1900000000000004</v>
      </c>
      <c r="F162" s="6">
        <v>0</v>
      </c>
      <c r="G162" s="6">
        <v>0</v>
      </c>
    </row>
    <row r="163" spans="1:7" x14ac:dyDescent="0.75">
      <c r="A163" s="4">
        <v>40351</v>
      </c>
      <c r="B163" s="5" t="s">
        <v>18</v>
      </c>
      <c r="C163" s="5" t="s">
        <v>23</v>
      </c>
      <c r="D163" s="6">
        <v>440.97002195203333</v>
      </c>
      <c r="E163" s="6">
        <v>4.1900000000000004</v>
      </c>
      <c r="F163" s="6">
        <v>1</v>
      </c>
      <c r="G163" s="6">
        <v>0</v>
      </c>
    </row>
    <row r="164" spans="1:7" x14ac:dyDescent="0.75">
      <c r="A164" s="4">
        <v>40358</v>
      </c>
      <c r="B164" s="5" t="s">
        <v>18</v>
      </c>
      <c r="C164" s="5" t="s">
        <v>23</v>
      </c>
      <c r="D164" s="6">
        <v>269.93480159233297</v>
      </c>
      <c r="E164" s="6">
        <v>3.94</v>
      </c>
      <c r="F164" s="6">
        <v>0</v>
      </c>
      <c r="G164" s="6">
        <v>1</v>
      </c>
    </row>
    <row r="165" spans="1:7" x14ac:dyDescent="0.75">
      <c r="A165" s="4">
        <v>40365</v>
      </c>
      <c r="B165" s="5" t="s">
        <v>18</v>
      </c>
      <c r="C165" s="5" t="s">
        <v>23</v>
      </c>
      <c r="D165" s="6">
        <v>334.96321778716339</v>
      </c>
      <c r="E165" s="6">
        <v>4.1790000000000003</v>
      </c>
      <c r="F165" s="6">
        <v>0</v>
      </c>
      <c r="G165" s="6">
        <v>1</v>
      </c>
    </row>
    <row r="166" spans="1:7" x14ac:dyDescent="0.75">
      <c r="A166" s="4">
        <v>40372</v>
      </c>
      <c r="B166" s="5" t="s">
        <v>18</v>
      </c>
      <c r="C166" s="5" t="s">
        <v>23</v>
      </c>
      <c r="D166" s="6">
        <v>357.7484603303962</v>
      </c>
      <c r="E166" s="6">
        <v>4.1790000000000003</v>
      </c>
      <c r="F166" s="6">
        <v>0</v>
      </c>
      <c r="G166" s="6">
        <v>1</v>
      </c>
    </row>
    <row r="167" spans="1:7" x14ac:dyDescent="0.75">
      <c r="A167" s="4">
        <v>40302</v>
      </c>
      <c r="B167" s="5" t="s">
        <v>18</v>
      </c>
      <c r="C167" s="5" t="s">
        <v>24</v>
      </c>
      <c r="D167" s="6">
        <v>230.50294470959292</v>
      </c>
      <c r="E167" s="6">
        <v>5.29</v>
      </c>
      <c r="F167" s="6">
        <v>0</v>
      </c>
      <c r="G167" s="6">
        <v>1</v>
      </c>
    </row>
    <row r="168" spans="1:7" x14ac:dyDescent="0.75">
      <c r="A168" s="4">
        <v>40309</v>
      </c>
      <c r="B168" s="5" t="s">
        <v>18</v>
      </c>
      <c r="C168" s="5" t="s">
        <v>24</v>
      </c>
      <c r="D168" s="6">
        <v>363.78535420602554</v>
      </c>
      <c r="E168" s="6">
        <v>4.3899999999999997</v>
      </c>
      <c r="F168" s="6">
        <v>0</v>
      </c>
      <c r="G168" s="6">
        <v>0</v>
      </c>
    </row>
    <row r="169" spans="1:7" x14ac:dyDescent="0.75">
      <c r="A169" s="4">
        <v>40316</v>
      </c>
      <c r="B169" s="5" t="s">
        <v>18</v>
      </c>
      <c r="C169" s="5" t="s">
        <v>24</v>
      </c>
      <c r="D169" s="6">
        <v>268.40864887242094</v>
      </c>
      <c r="E169" s="6">
        <v>4.79</v>
      </c>
      <c r="F169" s="6">
        <v>0</v>
      </c>
      <c r="G169" s="6">
        <v>0</v>
      </c>
    </row>
    <row r="170" spans="1:7" x14ac:dyDescent="0.75">
      <c r="A170" s="4">
        <v>40323</v>
      </c>
      <c r="B170" s="5" t="s">
        <v>18</v>
      </c>
      <c r="C170" s="5" t="s">
        <v>24</v>
      </c>
      <c r="D170" s="6">
        <v>211.23872621363978</v>
      </c>
      <c r="E170" s="6">
        <v>4.3899999999999997</v>
      </c>
      <c r="F170" s="6">
        <v>0</v>
      </c>
      <c r="G170" s="6">
        <v>0</v>
      </c>
    </row>
    <row r="171" spans="1:7" x14ac:dyDescent="0.75">
      <c r="A171" s="4">
        <v>40330</v>
      </c>
      <c r="B171" s="5" t="s">
        <v>18</v>
      </c>
      <c r="C171" s="5" t="s">
        <v>24</v>
      </c>
      <c r="D171" s="6">
        <v>223.0831529572697</v>
      </c>
      <c r="E171" s="6">
        <v>4.79</v>
      </c>
      <c r="F171" s="6">
        <v>0</v>
      </c>
      <c r="G171" s="6">
        <v>0</v>
      </c>
    </row>
    <row r="172" spans="1:7" x14ac:dyDescent="0.75">
      <c r="A172" s="4">
        <v>40337</v>
      </c>
      <c r="B172" s="5" t="s">
        <v>18</v>
      </c>
      <c r="C172" s="5" t="s">
        <v>24</v>
      </c>
      <c r="D172" s="6">
        <v>351.97074735656679</v>
      </c>
      <c r="E172" s="6">
        <v>5.29</v>
      </c>
      <c r="F172" s="6">
        <v>0</v>
      </c>
      <c r="G172" s="6">
        <v>0</v>
      </c>
    </row>
    <row r="173" spans="1:7" x14ac:dyDescent="0.75">
      <c r="A173" s="4">
        <v>40344</v>
      </c>
      <c r="B173" s="5" t="s">
        <v>18</v>
      </c>
      <c r="C173" s="5" t="s">
        <v>24</v>
      </c>
      <c r="D173" s="6">
        <v>168.5650474293837</v>
      </c>
      <c r="E173" s="6">
        <v>5.83</v>
      </c>
      <c r="F173" s="6">
        <v>0</v>
      </c>
      <c r="G173" s="6">
        <v>0</v>
      </c>
    </row>
    <row r="174" spans="1:7" x14ac:dyDescent="0.75">
      <c r="A174" s="4">
        <v>40351</v>
      </c>
      <c r="B174" s="5" t="s">
        <v>18</v>
      </c>
      <c r="C174" s="5" t="s">
        <v>24</v>
      </c>
      <c r="D174" s="6">
        <v>241.95493277686541</v>
      </c>
      <c r="E174" s="6">
        <v>6.19</v>
      </c>
      <c r="F174" s="6">
        <v>0</v>
      </c>
      <c r="G174" s="6">
        <v>0</v>
      </c>
    </row>
    <row r="175" spans="1:7" x14ac:dyDescent="0.75">
      <c r="A175" s="4">
        <v>40358</v>
      </c>
      <c r="B175" s="5" t="s">
        <v>18</v>
      </c>
      <c r="C175" s="5" t="s">
        <v>24</v>
      </c>
      <c r="D175" s="6">
        <v>184.85808826771864</v>
      </c>
      <c r="E175" s="6">
        <v>5.59</v>
      </c>
      <c r="F175" s="6">
        <v>0</v>
      </c>
      <c r="G175" s="6">
        <v>0</v>
      </c>
    </row>
    <row r="176" spans="1:7" x14ac:dyDescent="0.75">
      <c r="A176" s="4">
        <v>40365</v>
      </c>
      <c r="B176" s="5" t="s">
        <v>18</v>
      </c>
      <c r="C176" s="5" t="s">
        <v>24</v>
      </c>
      <c r="D176" s="6">
        <v>200.07702230282163</v>
      </c>
      <c r="E176" s="6">
        <v>4.6224999999999996</v>
      </c>
      <c r="F176" s="6">
        <v>0</v>
      </c>
      <c r="G176" s="6">
        <v>0</v>
      </c>
    </row>
    <row r="177" spans="1:7" x14ac:dyDescent="0.75">
      <c r="A177" s="4">
        <v>40372</v>
      </c>
      <c r="B177" s="5" t="s">
        <v>18</v>
      </c>
      <c r="C177" s="5" t="s">
        <v>24</v>
      </c>
      <c r="D177" s="6">
        <v>181.75129023351653</v>
      </c>
      <c r="E177" s="6">
        <v>4.6224999999999996</v>
      </c>
      <c r="F177" s="6">
        <v>0</v>
      </c>
      <c r="G177" s="6">
        <v>0</v>
      </c>
    </row>
    <row r="178" spans="1:7" x14ac:dyDescent="0.75">
      <c r="A178" s="4">
        <v>40302</v>
      </c>
      <c r="B178" s="5" t="s">
        <v>18</v>
      </c>
      <c r="C178" s="5" t="s">
        <v>25</v>
      </c>
      <c r="D178" s="6">
        <v>154.70125058617577</v>
      </c>
      <c r="E178" s="6">
        <v>4.7328571430000004</v>
      </c>
      <c r="F178" s="6">
        <v>0</v>
      </c>
      <c r="G178" s="6">
        <v>0</v>
      </c>
    </row>
    <row r="179" spans="1:7" x14ac:dyDescent="0.75">
      <c r="A179" s="4">
        <v>40309</v>
      </c>
      <c r="B179" s="5" t="s">
        <v>18</v>
      </c>
      <c r="C179" s="5" t="s">
        <v>25</v>
      </c>
      <c r="D179" s="6">
        <v>120.08165652683778</v>
      </c>
      <c r="E179" s="6">
        <v>4.03</v>
      </c>
      <c r="F179" s="6">
        <v>0</v>
      </c>
      <c r="G179" s="6">
        <v>0</v>
      </c>
    </row>
    <row r="180" spans="1:7" x14ac:dyDescent="0.75">
      <c r="A180" s="4">
        <v>40316</v>
      </c>
      <c r="B180" s="5" t="s">
        <v>18</v>
      </c>
      <c r="C180" s="5" t="s">
        <v>25</v>
      </c>
      <c r="D180" s="6">
        <v>284.8292030196755</v>
      </c>
      <c r="E180" s="6">
        <v>3.6663636359999998</v>
      </c>
      <c r="F180" s="6">
        <v>0</v>
      </c>
      <c r="G180" s="6">
        <v>0</v>
      </c>
    </row>
    <row r="181" spans="1:7" x14ac:dyDescent="0.75">
      <c r="A181" s="4">
        <v>40323</v>
      </c>
      <c r="B181" s="5" t="s">
        <v>18</v>
      </c>
      <c r="C181" s="5" t="s">
        <v>25</v>
      </c>
      <c r="D181" s="6">
        <v>248.17471444662888</v>
      </c>
      <c r="E181" s="6">
        <v>3.6663636359999998</v>
      </c>
      <c r="F181" s="6">
        <v>0</v>
      </c>
      <c r="G181" s="6">
        <v>0</v>
      </c>
    </row>
    <row r="182" spans="1:7" x14ac:dyDescent="0.75">
      <c r="A182" s="4">
        <v>40330</v>
      </c>
      <c r="B182" s="5" t="s">
        <v>18</v>
      </c>
      <c r="C182" s="5" t="s">
        <v>25</v>
      </c>
      <c r="D182" s="6">
        <v>278.14696766500168</v>
      </c>
      <c r="E182" s="6">
        <v>3.794</v>
      </c>
      <c r="F182" s="6">
        <v>0</v>
      </c>
      <c r="G182" s="6">
        <v>0</v>
      </c>
    </row>
    <row r="183" spans="1:7" x14ac:dyDescent="0.75">
      <c r="A183" s="4">
        <v>40337</v>
      </c>
      <c r="B183" s="5" t="s">
        <v>18</v>
      </c>
      <c r="C183" s="5" t="s">
        <v>25</v>
      </c>
      <c r="D183" s="6">
        <v>275.66126852782827</v>
      </c>
      <c r="E183" s="6">
        <v>4.03</v>
      </c>
      <c r="F183" s="6">
        <v>0</v>
      </c>
      <c r="G183" s="6">
        <v>0</v>
      </c>
    </row>
    <row r="184" spans="1:7" x14ac:dyDescent="0.75">
      <c r="A184" s="4">
        <v>40344</v>
      </c>
      <c r="B184" s="5" t="s">
        <v>18</v>
      </c>
      <c r="C184" s="5" t="s">
        <v>25</v>
      </c>
      <c r="D184" s="6">
        <v>325.03973275525487</v>
      </c>
      <c r="E184" s="6">
        <v>3.63</v>
      </c>
      <c r="F184" s="6">
        <v>1</v>
      </c>
      <c r="G184" s="6">
        <v>0</v>
      </c>
    </row>
    <row r="185" spans="1:7" x14ac:dyDescent="0.75">
      <c r="A185" s="4">
        <v>40351</v>
      </c>
      <c r="B185" s="5" t="s">
        <v>18</v>
      </c>
      <c r="C185" s="5" t="s">
        <v>25</v>
      </c>
      <c r="D185" s="6">
        <v>336.94447229060336</v>
      </c>
      <c r="E185" s="6">
        <v>4.03</v>
      </c>
      <c r="F185" s="6">
        <v>0</v>
      </c>
      <c r="G185" s="6">
        <v>1</v>
      </c>
    </row>
    <row r="186" spans="1:7" x14ac:dyDescent="0.75">
      <c r="A186" s="4">
        <v>40358</v>
      </c>
      <c r="B186" s="5" t="s">
        <v>18</v>
      </c>
      <c r="C186" s="5" t="s">
        <v>25</v>
      </c>
      <c r="D186" s="6">
        <v>304.84372440863598</v>
      </c>
      <c r="E186" s="6">
        <v>4.2122222220000003</v>
      </c>
      <c r="F186" s="6">
        <v>0</v>
      </c>
      <c r="G186" s="6">
        <v>1</v>
      </c>
    </row>
    <row r="187" spans="1:7" x14ac:dyDescent="0.75">
      <c r="A187" s="4">
        <v>40365</v>
      </c>
      <c r="B187" s="5" t="s">
        <v>18</v>
      </c>
      <c r="C187" s="5" t="s">
        <v>25</v>
      </c>
      <c r="D187" s="6">
        <v>257.52693757002027</v>
      </c>
      <c r="E187" s="6">
        <v>4.0199999999999996</v>
      </c>
      <c r="F187" s="6">
        <v>0</v>
      </c>
      <c r="G187" s="6">
        <v>1</v>
      </c>
    </row>
    <row r="188" spans="1:7" x14ac:dyDescent="0.75">
      <c r="A188" s="4">
        <v>40372</v>
      </c>
      <c r="B188" s="5" t="s">
        <v>18</v>
      </c>
      <c r="C188" s="5" t="s">
        <v>25</v>
      </c>
      <c r="D188" s="6">
        <v>280.49607322898152</v>
      </c>
      <c r="E188" s="6">
        <v>4.0162500000000003</v>
      </c>
      <c r="F188" s="6">
        <v>0</v>
      </c>
      <c r="G188" s="6">
        <v>0</v>
      </c>
    </row>
    <row r="189" spans="1:7" x14ac:dyDescent="0.75">
      <c r="A189" s="4">
        <v>40302</v>
      </c>
      <c r="B189" s="5" t="s">
        <v>18</v>
      </c>
      <c r="C189" s="5" t="s">
        <v>26</v>
      </c>
      <c r="D189" s="6">
        <v>234.36817392164625</v>
      </c>
      <c r="E189" s="6">
        <v>4.2042857140000001</v>
      </c>
      <c r="F189" s="6">
        <v>0</v>
      </c>
      <c r="G189" s="6">
        <v>0</v>
      </c>
    </row>
    <row r="190" spans="1:7" x14ac:dyDescent="0.75">
      <c r="A190" s="4">
        <v>40309</v>
      </c>
      <c r="B190" s="5" t="s">
        <v>18</v>
      </c>
      <c r="C190" s="5" t="s">
        <v>26</v>
      </c>
      <c r="D190" s="6">
        <v>240.35825174778387</v>
      </c>
      <c r="E190" s="6">
        <v>4.181666667</v>
      </c>
      <c r="F190" s="6">
        <v>0</v>
      </c>
      <c r="G190" s="6">
        <v>0</v>
      </c>
    </row>
    <row r="191" spans="1:7" x14ac:dyDescent="0.75">
      <c r="A191" s="4">
        <v>40316</v>
      </c>
      <c r="B191" s="5" t="s">
        <v>18</v>
      </c>
      <c r="C191" s="5" t="s">
        <v>26</v>
      </c>
      <c r="D191" s="6">
        <v>212.82588288712984</v>
      </c>
      <c r="E191" s="6">
        <v>3.9242857139999998</v>
      </c>
      <c r="F191" s="6">
        <v>0</v>
      </c>
      <c r="G191" s="6">
        <v>0</v>
      </c>
    </row>
    <row r="192" spans="1:7" x14ac:dyDescent="0.75">
      <c r="A192" s="4">
        <v>40323</v>
      </c>
      <c r="B192" s="5" t="s">
        <v>18</v>
      </c>
      <c r="C192" s="5" t="s">
        <v>26</v>
      </c>
      <c r="D192" s="6">
        <v>213.59333551683733</v>
      </c>
      <c r="E192" s="6">
        <v>3.8842857139999998</v>
      </c>
      <c r="F192" s="6">
        <v>0</v>
      </c>
      <c r="G192" s="6">
        <v>0</v>
      </c>
    </row>
    <row r="193" spans="1:7" x14ac:dyDescent="0.75">
      <c r="A193" s="4">
        <v>40330</v>
      </c>
      <c r="B193" s="5" t="s">
        <v>18</v>
      </c>
      <c r="C193" s="5" t="s">
        <v>26</v>
      </c>
      <c r="D193" s="6">
        <v>202.78247809055952</v>
      </c>
      <c r="E193" s="6">
        <v>3.464</v>
      </c>
      <c r="F193" s="6">
        <v>0</v>
      </c>
      <c r="G193" s="6">
        <v>0</v>
      </c>
    </row>
    <row r="194" spans="1:7" x14ac:dyDescent="0.75">
      <c r="A194" s="4">
        <v>40337</v>
      </c>
      <c r="B194" s="5" t="s">
        <v>18</v>
      </c>
      <c r="C194" s="5" t="s">
        <v>26</v>
      </c>
      <c r="D194" s="6">
        <v>172.89299098579787</v>
      </c>
      <c r="E194" s="6">
        <v>3.66</v>
      </c>
      <c r="F194" s="6">
        <v>0</v>
      </c>
      <c r="G194" s="6">
        <v>0</v>
      </c>
    </row>
    <row r="195" spans="1:7" x14ac:dyDescent="0.75">
      <c r="A195" s="4">
        <v>40344</v>
      </c>
      <c r="B195" s="5" t="s">
        <v>18</v>
      </c>
      <c r="C195" s="5" t="s">
        <v>26</v>
      </c>
      <c r="D195" s="6">
        <v>270.36572840572046</v>
      </c>
      <c r="E195" s="6">
        <v>3.6233333330000002</v>
      </c>
      <c r="F195" s="6">
        <v>0</v>
      </c>
      <c r="G195" s="6">
        <v>0</v>
      </c>
    </row>
    <row r="196" spans="1:7" x14ac:dyDescent="0.75">
      <c r="A196" s="4">
        <v>40351</v>
      </c>
      <c r="B196" s="5" t="s">
        <v>18</v>
      </c>
      <c r="C196" s="5" t="s">
        <v>26</v>
      </c>
      <c r="D196" s="6">
        <v>280.23676981467042</v>
      </c>
      <c r="E196" s="6">
        <v>3.96</v>
      </c>
      <c r="F196" s="6">
        <v>0</v>
      </c>
      <c r="G196" s="6">
        <v>0</v>
      </c>
    </row>
    <row r="197" spans="1:7" x14ac:dyDescent="0.75">
      <c r="A197" s="4">
        <v>40358</v>
      </c>
      <c r="B197" s="5" t="s">
        <v>18</v>
      </c>
      <c r="C197" s="5" t="s">
        <v>26</v>
      </c>
      <c r="D197" s="6">
        <v>350.55099080856598</v>
      </c>
      <c r="E197" s="6">
        <v>3.629</v>
      </c>
      <c r="F197" s="6">
        <v>1</v>
      </c>
      <c r="G197" s="6">
        <v>0</v>
      </c>
    </row>
    <row r="198" spans="1:7" x14ac:dyDescent="0.75">
      <c r="A198" s="4">
        <v>40365</v>
      </c>
      <c r="B198" s="5" t="s">
        <v>18</v>
      </c>
      <c r="C198" s="5" t="s">
        <v>26</v>
      </c>
      <c r="D198" s="6">
        <v>351.30307609863956</v>
      </c>
      <c r="E198" s="6">
        <v>3.0049999999999999</v>
      </c>
      <c r="F198" s="6">
        <v>0</v>
      </c>
      <c r="G198" s="6">
        <v>1</v>
      </c>
    </row>
    <row r="199" spans="1:7" x14ac:dyDescent="0.75">
      <c r="A199" s="4">
        <v>40372</v>
      </c>
      <c r="B199" s="5" t="s">
        <v>18</v>
      </c>
      <c r="C199" s="5" t="s">
        <v>26</v>
      </c>
      <c r="D199" s="6">
        <v>313.2871856579099</v>
      </c>
      <c r="E199" s="6">
        <v>3.1419999999999999</v>
      </c>
      <c r="F199" s="6">
        <v>0</v>
      </c>
      <c r="G199" s="6">
        <v>1</v>
      </c>
    </row>
    <row r="200" spans="1:7" x14ac:dyDescent="0.75">
      <c r="A200" s="4">
        <v>40302</v>
      </c>
      <c r="B200" s="5" t="s">
        <v>18</v>
      </c>
      <c r="C200" s="5" t="s">
        <v>27</v>
      </c>
      <c r="D200" s="6">
        <v>206.85485160026474</v>
      </c>
      <c r="E200" s="6">
        <v>4.7328571430000004</v>
      </c>
      <c r="F200" s="6">
        <v>0</v>
      </c>
      <c r="G200" s="6">
        <v>0</v>
      </c>
    </row>
    <row r="201" spans="1:7" x14ac:dyDescent="0.75">
      <c r="A201" s="4">
        <v>40309</v>
      </c>
      <c r="B201" s="5" t="s">
        <v>18</v>
      </c>
      <c r="C201" s="5" t="s">
        <v>27</v>
      </c>
      <c r="D201" s="6">
        <v>142.74466259605006</v>
      </c>
      <c r="E201" s="6">
        <v>4.1614285710000001</v>
      </c>
      <c r="F201" s="6">
        <v>0</v>
      </c>
      <c r="G201" s="6">
        <v>0</v>
      </c>
    </row>
    <row r="202" spans="1:7" x14ac:dyDescent="0.75">
      <c r="A202" s="4">
        <v>40316</v>
      </c>
      <c r="B202" s="5" t="s">
        <v>18</v>
      </c>
      <c r="C202" s="5" t="s">
        <v>27</v>
      </c>
      <c r="D202" s="6">
        <v>227.90986270015858</v>
      </c>
      <c r="E202" s="6">
        <v>3.8814285709999998</v>
      </c>
      <c r="F202" s="6">
        <v>0</v>
      </c>
      <c r="G202" s="6">
        <v>0</v>
      </c>
    </row>
    <row r="203" spans="1:7" x14ac:dyDescent="0.75">
      <c r="A203" s="4">
        <v>40323</v>
      </c>
      <c r="B203" s="5" t="s">
        <v>18</v>
      </c>
      <c r="C203" s="5" t="s">
        <v>27</v>
      </c>
      <c r="D203" s="6">
        <v>223.9126389906113</v>
      </c>
      <c r="E203" s="6">
        <v>4.1449999999999996</v>
      </c>
      <c r="F203" s="6">
        <v>0</v>
      </c>
      <c r="G203" s="6">
        <v>0</v>
      </c>
    </row>
    <row r="204" spans="1:7" x14ac:dyDescent="0.75">
      <c r="A204" s="4">
        <v>40330</v>
      </c>
      <c r="B204" s="5" t="s">
        <v>18</v>
      </c>
      <c r="C204" s="5" t="s">
        <v>27</v>
      </c>
      <c r="D204" s="6">
        <v>220.86505026355866</v>
      </c>
      <c r="E204" s="6">
        <v>3.8814285709999998</v>
      </c>
      <c r="F204" s="6">
        <v>0</v>
      </c>
      <c r="G204" s="6">
        <v>0</v>
      </c>
    </row>
    <row r="205" spans="1:7" x14ac:dyDescent="0.75">
      <c r="A205" s="4">
        <v>40337</v>
      </c>
      <c r="B205" s="5" t="s">
        <v>18</v>
      </c>
      <c r="C205" s="5" t="s">
        <v>27</v>
      </c>
      <c r="D205" s="6">
        <v>229.21950133471654</v>
      </c>
      <c r="E205" s="6">
        <v>4.1900000000000004</v>
      </c>
      <c r="F205" s="6">
        <v>0</v>
      </c>
      <c r="G205" s="6">
        <v>0</v>
      </c>
    </row>
    <row r="206" spans="1:7" x14ac:dyDescent="0.75">
      <c r="A206" s="4">
        <v>40344</v>
      </c>
      <c r="B206" s="5" t="s">
        <v>18</v>
      </c>
      <c r="C206" s="5" t="s">
        <v>27</v>
      </c>
      <c r="D206" s="6">
        <v>224.88853710671569</v>
      </c>
      <c r="E206" s="6">
        <v>4.1614285710000001</v>
      </c>
      <c r="F206" s="6">
        <v>0</v>
      </c>
      <c r="G206" s="6">
        <v>0</v>
      </c>
    </row>
    <row r="207" spans="1:7" x14ac:dyDescent="0.75">
      <c r="A207" s="4">
        <v>40351</v>
      </c>
      <c r="B207" s="5" t="s">
        <v>18</v>
      </c>
      <c r="C207" s="5" t="s">
        <v>27</v>
      </c>
      <c r="D207" s="6">
        <v>241.56974188162042</v>
      </c>
      <c r="E207" s="6">
        <v>4.1614285710000001</v>
      </c>
      <c r="F207" s="6">
        <v>0</v>
      </c>
      <c r="G207" s="6">
        <v>0</v>
      </c>
    </row>
    <row r="208" spans="1:7" x14ac:dyDescent="0.75">
      <c r="A208" s="4">
        <v>40358</v>
      </c>
      <c r="B208" s="5" t="s">
        <v>18</v>
      </c>
      <c r="C208" s="5" t="s">
        <v>27</v>
      </c>
      <c r="D208" s="6">
        <v>230.10048123327263</v>
      </c>
      <c r="E208" s="6">
        <v>4.1614285710000001</v>
      </c>
      <c r="F208" s="6">
        <v>0</v>
      </c>
      <c r="G208" s="6">
        <v>0</v>
      </c>
    </row>
    <row r="209" spans="1:7" x14ac:dyDescent="0.75">
      <c r="A209" s="4">
        <v>40365</v>
      </c>
      <c r="B209" s="5" t="s">
        <v>18</v>
      </c>
      <c r="C209" s="5" t="s">
        <v>27</v>
      </c>
      <c r="D209" s="6">
        <v>308.24658556892086</v>
      </c>
      <c r="E209" s="6">
        <v>3.7450000000000001</v>
      </c>
      <c r="F209" s="6">
        <v>0</v>
      </c>
      <c r="G209" s="6">
        <v>0</v>
      </c>
    </row>
    <row r="210" spans="1:7" x14ac:dyDescent="0.75">
      <c r="A210" s="4">
        <v>40372</v>
      </c>
      <c r="B210" s="5" t="s">
        <v>18</v>
      </c>
      <c r="C210" s="5" t="s">
        <v>27</v>
      </c>
      <c r="D210" s="6">
        <v>326.65294605776489</v>
      </c>
      <c r="E210" s="6">
        <v>3.7450000000000001</v>
      </c>
      <c r="F210" s="6">
        <v>0</v>
      </c>
      <c r="G210" s="6">
        <v>0</v>
      </c>
    </row>
    <row r="211" spans="1:7" x14ac:dyDescent="0.75">
      <c r="A211" s="4">
        <v>40302</v>
      </c>
      <c r="B211" s="5" t="s">
        <v>18</v>
      </c>
      <c r="C211" s="5" t="s">
        <v>28</v>
      </c>
      <c r="D211" s="6">
        <v>120.51899294525484</v>
      </c>
      <c r="E211" s="6">
        <v>4.1614285710000001</v>
      </c>
      <c r="F211" s="6">
        <v>0</v>
      </c>
      <c r="G211" s="6">
        <v>0</v>
      </c>
    </row>
    <row r="212" spans="1:7" x14ac:dyDescent="0.75">
      <c r="A212" s="4">
        <v>40309</v>
      </c>
      <c r="B212" s="5" t="s">
        <v>18</v>
      </c>
      <c r="C212" s="5" t="s">
        <v>28</v>
      </c>
      <c r="D212" s="6">
        <v>199.31599103370235</v>
      </c>
      <c r="E212" s="6">
        <v>4.128571429</v>
      </c>
      <c r="F212" s="6">
        <v>0</v>
      </c>
      <c r="G212" s="6">
        <v>0</v>
      </c>
    </row>
    <row r="213" spans="1:7" x14ac:dyDescent="0.75">
      <c r="A213" s="4">
        <v>40316</v>
      </c>
      <c r="B213" s="5" t="s">
        <v>18</v>
      </c>
      <c r="C213" s="5" t="s">
        <v>28</v>
      </c>
      <c r="D213" s="6">
        <v>265.2078074172141</v>
      </c>
      <c r="E213" s="6">
        <v>3.8814285709999998</v>
      </c>
      <c r="F213" s="6">
        <v>0</v>
      </c>
      <c r="G213" s="6">
        <v>0</v>
      </c>
    </row>
    <row r="214" spans="1:7" x14ac:dyDescent="0.75">
      <c r="A214" s="4">
        <v>40323</v>
      </c>
      <c r="B214" s="5" t="s">
        <v>18</v>
      </c>
      <c r="C214" s="5" t="s">
        <v>28</v>
      </c>
      <c r="D214" s="6">
        <v>292.62008799438132</v>
      </c>
      <c r="E214" s="6">
        <v>3.8814285709999998</v>
      </c>
      <c r="F214" s="6">
        <v>0</v>
      </c>
      <c r="G214" s="6">
        <v>0</v>
      </c>
    </row>
    <row r="215" spans="1:7" x14ac:dyDescent="0.75">
      <c r="A215" s="4">
        <v>40330</v>
      </c>
      <c r="B215" s="5" t="s">
        <v>18</v>
      </c>
      <c r="C215" s="5" t="s">
        <v>28</v>
      </c>
      <c r="D215" s="6">
        <v>296.42927521325447</v>
      </c>
      <c r="E215" s="6">
        <v>3.8814285709999998</v>
      </c>
      <c r="F215" s="6">
        <v>0</v>
      </c>
      <c r="G215" s="6">
        <v>0</v>
      </c>
    </row>
    <row r="216" spans="1:7" x14ac:dyDescent="0.75">
      <c r="A216" s="4">
        <v>40337</v>
      </c>
      <c r="B216" s="5" t="s">
        <v>18</v>
      </c>
      <c r="C216" s="5" t="s">
        <v>28</v>
      </c>
      <c r="D216" s="6">
        <v>349.29649762786892</v>
      </c>
      <c r="E216" s="6">
        <v>4.125714286</v>
      </c>
      <c r="F216" s="6">
        <v>1</v>
      </c>
      <c r="G216" s="6">
        <v>0</v>
      </c>
    </row>
    <row r="217" spans="1:7" x14ac:dyDescent="0.75">
      <c r="A217" s="4">
        <v>40344</v>
      </c>
      <c r="B217" s="5" t="s">
        <v>18</v>
      </c>
      <c r="C217" s="5" t="s">
        <v>28</v>
      </c>
      <c r="D217" s="6">
        <v>284.12361474754738</v>
      </c>
      <c r="E217" s="6">
        <v>4.1614285710000001</v>
      </c>
      <c r="F217" s="6">
        <v>0</v>
      </c>
      <c r="G217" s="6">
        <v>1</v>
      </c>
    </row>
    <row r="218" spans="1:7" x14ac:dyDescent="0.75">
      <c r="A218" s="4">
        <v>40351</v>
      </c>
      <c r="B218" s="5" t="s">
        <v>18</v>
      </c>
      <c r="C218" s="5" t="s">
        <v>28</v>
      </c>
      <c r="D218" s="6">
        <v>302.02682443031557</v>
      </c>
      <c r="E218" s="6">
        <v>4.1614285710000001</v>
      </c>
      <c r="F218" s="6">
        <v>0</v>
      </c>
      <c r="G218" s="6">
        <v>1</v>
      </c>
    </row>
    <row r="219" spans="1:7" x14ac:dyDescent="0.75">
      <c r="A219" s="4">
        <v>40358</v>
      </c>
      <c r="B219" s="5" t="s">
        <v>18</v>
      </c>
      <c r="C219" s="5" t="s">
        <v>28</v>
      </c>
      <c r="D219" s="6">
        <v>262.65703595214245</v>
      </c>
      <c r="E219" s="6">
        <v>4.1614285710000001</v>
      </c>
      <c r="F219" s="6">
        <v>0</v>
      </c>
      <c r="G219" s="6">
        <v>1</v>
      </c>
    </row>
    <row r="220" spans="1:7" x14ac:dyDescent="0.75">
      <c r="A220" s="4">
        <v>40365</v>
      </c>
      <c r="B220" s="5" t="s">
        <v>18</v>
      </c>
      <c r="C220" s="5" t="s">
        <v>28</v>
      </c>
      <c r="D220" s="6">
        <v>377.139476472588</v>
      </c>
      <c r="E220" s="6">
        <v>3.826666667</v>
      </c>
      <c r="F220" s="6">
        <v>0</v>
      </c>
      <c r="G220" s="6">
        <v>0</v>
      </c>
    </row>
    <row r="221" spans="1:7" x14ac:dyDescent="0.75">
      <c r="A221" s="4">
        <v>40372</v>
      </c>
      <c r="B221" s="5" t="s">
        <v>18</v>
      </c>
      <c r="C221" s="5" t="s">
        <v>28</v>
      </c>
      <c r="D221" s="6">
        <v>327.86669151320319</v>
      </c>
      <c r="E221" s="6">
        <v>3.5185714290000001</v>
      </c>
      <c r="F221" s="6">
        <v>0</v>
      </c>
      <c r="G221" s="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6C1A3-0848-40A5-B025-F1EFF3985F66}">
  <dimension ref="A1:I20"/>
  <sheetViews>
    <sheetView topLeftCell="A10" workbookViewId="0">
      <selection activeCell="A18" sqref="A18:A20"/>
    </sheetView>
  </sheetViews>
  <sheetFormatPr defaultRowHeight="14.75" x14ac:dyDescent="0.75"/>
  <cols>
    <col min="1" max="1" width="16.86328125" bestFit="1" customWidth="1"/>
    <col min="2" max="2" width="12.26953125" bestFit="1" customWidth="1"/>
    <col min="3" max="3" width="13.453125" bestFit="1" customWidth="1"/>
    <col min="4" max="4" width="12.26953125" bestFit="1" customWidth="1"/>
    <col min="5" max="5" width="11.6796875" bestFit="1" customWidth="1"/>
    <col min="6" max="6" width="12.40625" bestFit="1" customWidth="1"/>
    <col min="7" max="7" width="12.26953125" bestFit="1" customWidth="1"/>
    <col min="8" max="8" width="59.76953125" bestFit="1" customWidth="1"/>
    <col min="9" max="9" width="12.26953125" bestFit="1" customWidth="1"/>
  </cols>
  <sheetData>
    <row r="1" spans="1:9" ht="15.5" thickBot="1" x14ac:dyDescent="0.9">
      <c r="A1" t="s">
        <v>45</v>
      </c>
    </row>
    <row r="2" spans="1:9" ht="15.5" thickBot="1" x14ac:dyDescent="0.9">
      <c r="H2" s="13" t="s">
        <v>38</v>
      </c>
    </row>
    <row r="3" spans="1:9" x14ac:dyDescent="0.75">
      <c r="A3" s="19" t="s">
        <v>46</v>
      </c>
      <c r="B3" s="19"/>
      <c r="H3" s="14" t="s">
        <v>41</v>
      </c>
    </row>
    <row r="4" spans="1:9" x14ac:dyDescent="0.75">
      <c r="A4" s="16" t="s">
        <v>47</v>
      </c>
      <c r="B4" s="16">
        <v>0.62009813407996217</v>
      </c>
      <c r="H4" s="14" t="s">
        <v>39</v>
      </c>
    </row>
    <row r="5" spans="1:9" ht="15.5" thickBot="1" x14ac:dyDescent="0.9">
      <c r="A5" s="16" t="s">
        <v>48</v>
      </c>
      <c r="B5" s="16">
        <v>0.38452169588945073</v>
      </c>
      <c r="H5" s="15" t="s">
        <v>40</v>
      </c>
    </row>
    <row r="6" spans="1:9" x14ac:dyDescent="0.75">
      <c r="A6" s="16" t="s">
        <v>49</v>
      </c>
      <c r="B6" s="16">
        <v>0.36710249860330313</v>
      </c>
    </row>
    <row r="7" spans="1:9" x14ac:dyDescent="0.75">
      <c r="A7" s="16" t="s">
        <v>50</v>
      </c>
      <c r="B7" s="16">
        <v>100.23791463763035</v>
      </c>
    </row>
    <row r="8" spans="1:9" ht="15.5" thickBot="1" x14ac:dyDescent="0.9">
      <c r="A8" s="17" t="s">
        <v>34</v>
      </c>
      <c r="B8" s="17">
        <v>110</v>
      </c>
    </row>
    <row r="10" spans="1:9" ht="15.5" thickBot="1" x14ac:dyDescent="0.9">
      <c r="A10" t="s">
        <v>51</v>
      </c>
    </row>
    <row r="11" spans="1:9" x14ac:dyDescent="0.75">
      <c r="A11" s="18"/>
      <c r="B11" s="18" t="s">
        <v>54</v>
      </c>
      <c r="C11" s="18" t="s">
        <v>55</v>
      </c>
      <c r="D11" s="18" t="s">
        <v>56</v>
      </c>
      <c r="E11" s="18" t="s">
        <v>35</v>
      </c>
      <c r="F11" s="18" t="s">
        <v>57</v>
      </c>
    </row>
    <row r="12" spans="1:9" x14ac:dyDescent="0.75">
      <c r="A12" s="16" t="s">
        <v>52</v>
      </c>
      <c r="B12" s="16">
        <v>3</v>
      </c>
      <c r="C12" s="16">
        <v>665392.66912953183</v>
      </c>
      <c r="D12" s="16">
        <v>221797.55637651062</v>
      </c>
      <c r="E12" s="16">
        <v>22.074593310636445</v>
      </c>
      <c r="F12" s="16">
        <v>3.5049630707960613E-11</v>
      </c>
    </row>
    <row r="13" spans="1:9" x14ac:dyDescent="0.75">
      <c r="A13" s="16" t="s">
        <v>37</v>
      </c>
      <c r="B13" s="16">
        <v>106</v>
      </c>
      <c r="C13" s="16">
        <v>1065049.7902754922</v>
      </c>
      <c r="D13" s="16">
        <v>10047.639530900869</v>
      </c>
      <c r="E13" s="16"/>
      <c r="F13" s="16"/>
    </row>
    <row r="14" spans="1:9" ht="15.5" thickBot="1" x14ac:dyDescent="0.9">
      <c r="A14" s="17" t="s">
        <v>53</v>
      </c>
      <c r="B14" s="17">
        <v>109</v>
      </c>
      <c r="C14" s="17">
        <v>1730442.4594050241</v>
      </c>
      <c r="D14" s="17"/>
      <c r="E14" s="17"/>
      <c r="F14" s="17"/>
    </row>
    <row r="15" spans="1:9" ht="15.5" thickBot="1" x14ac:dyDescent="0.9"/>
    <row r="16" spans="1:9" x14ac:dyDescent="0.75">
      <c r="A16" s="18"/>
      <c r="B16" s="18" t="s">
        <v>58</v>
      </c>
      <c r="C16" s="18" t="s">
        <v>50</v>
      </c>
      <c r="D16" s="18" t="s">
        <v>59</v>
      </c>
      <c r="E16" s="18" t="s">
        <v>60</v>
      </c>
      <c r="F16" s="18" t="s">
        <v>61</v>
      </c>
      <c r="G16" s="18" t="s">
        <v>62</v>
      </c>
      <c r="H16" s="18" t="s">
        <v>63</v>
      </c>
      <c r="I16" s="18" t="s">
        <v>64</v>
      </c>
    </row>
    <row r="17" spans="1:9" x14ac:dyDescent="0.75">
      <c r="A17" s="16" t="s">
        <v>36</v>
      </c>
      <c r="B17" s="16">
        <v>592.32626552520878</v>
      </c>
      <c r="C17" s="16">
        <v>81.564378765962431</v>
      </c>
      <c r="D17" s="16">
        <v>7.2620704587820883</v>
      </c>
      <c r="E17" s="16">
        <v>6.6829777599014871E-11</v>
      </c>
      <c r="F17" s="16">
        <v>430.61695152620763</v>
      </c>
      <c r="G17" s="16">
        <v>754.03557952420988</v>
      </c>
      <c r="H17" s="16">
        <v>430.61695152620763</v>
      </c>
      <c r="I17" s="16">
        <v>754.03557952420988</v>
      </c>
    </row>
    <row r="18" spans="1:9" x14ac:dyDescent="0.75">
      <c r="A18" s="16" t="s">
        <v>4</v>
      </c>
      <c r="B18" s="16">
        <v>-76.987146519573386</v>
      </c>
      <c r="C18" s="16">
        <v>18.126577768768012</v>
      </c>
      <c r="D18" s="16">
        <v>-4.2471969889551788</v>
      </c>
      <c r="E18" s="16">
        <v>4.6615661556476064E-5</v>
      </c>
      <c r="F18" s="16">
        <v>-112.92484996911222</v>
      </c>
      <c r="G18" s="16">
        <v>-41.049443070034556</v>
      </c>
      <c r="H18" s="16">
        <v>-112.92484996911222</v>
      </c>
      <c r="I18" s="16">
        <v>-41.049443070034556</v>
      </c>
    </row>
    <row r="19" spans="1:9" x14ac:dyDescent="0.75">
      <c r="A19" s="16" t="s">
        <v>5</v>
      </c>
      <c r="B19" s="16">
        <v>130.66110008862779</v>
      </c>
      <c r="C19" s="16">
        <v>27.238081474097829</v>
      </c>
      <c r="D19" s="16">
        <v>4.7970008538553106</v>
      </c>
      <c r="E19" s="16">
        <v>5.2925262523763813E-6</v>
      </c>
      <c r="F19" s="16">
        <v>76.658954342335861</v>
      </c>
      <c r="G19" s="16">
        <v>184.66324583491973</v>
      </c>
      <c r="H19" s="16">
        <v>76.658954342335861</v>
      </c>
      <c r="I19" s="16">
        <v>184.66324583491973</v>
      </c>
    </row>
    <row r="20" spans="1:9" ht="15.5" thickBot="1" x14ac:dyDescent="0.9">
      <c r="A20" s="17" t="s">
        <v>6</v>
      </c>
      <c r="B20" s="17">
        <v>89.444803759081637</v>
      </c>
      <c r="C20" s="17">
        <v>20.26999328131798</v>
      </c>
      <c r="D20" s="17">
        <v>4.4126706169912371</v>
      </c>
      <c r="E20" s="17">
        <v>2.4628862193869999E-5</v>
      </c>
      <c r="F20" s="17">
        <v>49.257570583535546</v>
      </c>
      <c r="G20" s="17">
        <v>129.63203693462773</v>
      </c>
      <c r="H20" s="17">
        <v>49.257570583535546</v>
      </c>
      <c r="I20" s="17">
        <v>129.63203693462773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CD952-5819-4B31-B97F-42E36121CF1E}">
  <dimension ref="A1:K20"/>
  <sheetViews>
    <sheetView workbookViewId="0">
      <selection activeCell="A18" sqref="A18:A20"/>
    </sheetView>
  </sheetViews>
  <sheetFormatPr defaultRowHeight="14.75" x14ac:dyDescent="0.75"/>
  <cols>
    <col min="11" max="11" width="59.76953125" bestFit="1" customWidth="1"/>
  </cols>
  <sheetData>
    <row r="1" spans="1:11" x14ac:dyDescent="0.75">
      <c r="A1" t="s">
        <v>45</v>
      </c>
    </row>
    <row r="2" spans="1:11" ht="15.5" thickBot="1" x14ac:dyDescent="0.9"/>
    <row r="3" spans="1:11" x14ac:dyDescent="0.75">
      <c r="A3" s="19" t="s">
        <v>46</v>
      </c>
      <c r="B3" s="19"/>
      <c r="K3" s="13" t="s">
        <v>38</v>
      </c>
    </row>
    <row r="4" spans="1:11" x14ac:dyDescent="0.75">
      <c r="A4" s="16" t="s">
        <v>47</v>
      </c>
      <c r="B4" s="16">
        <v>0.58185126257285569</v>
      </c>
      <c r="K4" s="14" t="s">
        <v>42</v>
      </c>
    </row>
    <row r="5" spans="1:11" x14ac:dyDescent="0.75">
      <c r="A5" s="16" t="s">
        <v>48</v>
      </c>
      <c r="B5" s="16">
        <v>0.33855089175762632</v>
      </c>
      <c r="K5" s="14" t="s">
        <v>43</v>
      </c>
    </row>
    <row r="6" spans="1:11" ht="15.5" thickBot="1" x14ac:dyDescent="0.9">
      <c r="A6" s="16" t="s">
        <v>49</v>
      </c>
      <c r="B6" s="16">
        <v>0.31983063397718176</v>
      </c>
      <c r="K6" s="15" t="s">
        <v>44</v>
      </c>
    </row>
    <row r="7" spans="1:11" x14ac:dyDescent="0.75">
      <c r="A7" s="16" t="s">
        <v>50</v>
      </c>
      <c r="B7" s="16">
        <v>55.633437396670523</v>
      </c>
    </row>
    <row r="8" spans="1:11" ht="15.5" thickBot="1" x14ac:dyDescent="0.9">
      <c r="A8" s="17" t="s">
        <v>34</v>
      </c>
      <c r="B8" s="17">
        <v>110</v>
      </c>
    </row>
    <row r="10" spans="1:11" ht="15.5" thickBot="1" x14ac:dyDescent="0.9">
      <c r="A10" t="s">
        <v>51</v>
      </c>
    </row>
    <row r="11" spans="1:11" x14ac:dyDescent="0.75">
      <c r="A11" s="18"/>
      <c r="B11" s="18" t="s">
        <v>54</v>
      </c>
      <c r="C11" s="18" t="s">
        <v>55</v>
      </c>
      <c r="D11" s="18" t="s">
        <v>56</v>
      </c>
      <c r="E11" s="18" t="s">
        <v>35</v>
      </c>
      <c r="F11" s="18" t="s">
        <v>57</v>
      </c>
    </row>
    <row r="12" spans="1:11" x14ac:dyDescent="0.75">
      <c r="A12" s="16" t="s">
        <v>52</v>
      </c>
      <c r="B12" s="16">
        <v>3</v>
      </c>
      <c r="C12" s="16">
        <v>167921.06527321442</v>
      </c>
      <c r="D12" s="16">
        <v>55973.688424404805</v>
      </c>
      <c r="E12" s="16">
        <v>18.084734501427732</v>
      </c>
      <c r="F12" s="16">
        <v>1.5011551563894865E-9</v>
      </c>
    </row>
    <row r="13" spans="1:11" x14ac:dyDescent="0.75">
      <c r="A13" s="16" t="s">
        <v>37</v>
      </c>
      <c r="B13" s="16">
        <v>106</v>
      </c>
      <c r="C13" s="16">
        <v>328078.41179634136</v>
      </c>
      <c r="D13" s="16">
        <v>3095.0793565692579</v>
      </c>
      <c r="E13" s="16"/>
      <c r="F13" s="16"/>
    </row>
    <row r="14" spans="1:11" ht="15.5" thickBot="1" x14ac:dyDescent="0.9">
      <c r="A14" s="17" t="s">
        <v>53</v>
      </c>
      <c r="B14" s="17">
        <v>109</v>
      </c>
      <c r="C14" s="17">
        <v>495999.47706955578</v>
      </c>
      <c r="D14" s="17"/>
      <c r="E14" s="17"/>
      <c r="F14" s="17"/>
    </row>
    <row r="15" spans="1:11" ht="15.5" thickBot="1" x14ac:dyDescent="0.9"/>
    <row r="16" spans="1:11" x14ac:dyDescent="0.75">
      <c r="A16" s="18"/>
      <c r="B16" s="18" t="s">
        <v>58</v>
      </c>
      <c r="C16" s="18" t="s">
        <v>50</v>
      </c>
      <c r="D16" s="18" t="s">
        <v>59</v>
      </c>
      <c r="E16" s="18" t="s">
        <v>60</v>
      </c>
      <c r="F16" s="18" t="s">
        <v>61</v>
      </c>
      <c r="G16" s="18" t="s">
        <v>62</v>
      </c>
      <c r="H16" s="18" t="s">
        <v>63</v>
      </c>
      <c r="I16" s="18" t="s">
        <v>64</v>
      </c>
    </row>
    <row r="17" spans="1:9" x14ac:dyDescent="0.75">
      <c r="A17" s="16" t="s">
        <v>36</v>
      </c>
      <c r="B17" s="16">
        <v>388.05622971485542</v>
      </c>
      <c r="C17" s="16">
        <v>45.194390857327278</v>
      </c>
      <c r="D17" s="16">
        <v>8.5863803528162972</v>
      </c>
      <c r="E17" s="16">
        <v>8.3752121082151722E-14</v>
      </c>
      <c r="F17" s="16">
        <v>298.45395415395865</v>
      </c>
      <c r="G17" s="16">
        <v>477.65850527575219</v>
      </c>
      <c r="H17" s="16">
        <v>298.45395415395865</v>
      </c>
      <c r="I17" s="16">
        <v>477.65850527575219</v>
      </c>
    </row>
    <row r="18" spans="1:9" x14ac:dyDescent="0.75">
      <c r="A18" s="16" t="s">
        <v>4</v>
      </c>
      <c r="B18" s="16">
        <v>-36.194976781599557</v>
      </c>
      <c r="C18" s="16">
        <v>10.671854459578419</v>
      </c>
      <c r="D18" s="16">
        <v>-3.3916295353065937</v>
      </c>
      <c r="E18" s="16">
        <v>9.7744394503226722E-4</v>
      </c>
      <c r="F18" s="16">
        <v>-57.352966211119664</v>
      </c>
      <c r="G18" s="16">
        <v>-15.03698735207945</v>
      </c>
      <c r="H18" s="16">
        <v>-57.352966211119664</v>
      </c>
      <c r="I18" s="16">
        <v>-15.03698735207945</v>
      </c>
    </row>
    <row r="19" spans="1:9" x14ac:dyDescent="0.75">
      <c r="A19" s="16" t="s">
        <v>5</v>
      </c>
      <c r="B19" s="16">
        <v>107.78120248961105</v>
      </c>
      <c r="C19" s="16">
        <v>23.53522981379249</v>
      </c>
      <c r="D19" s="16">
        <v>4.5795687291928369</v>
      </c>
      <c r="E19" s="16">
        <v>1.2749830355188093E-5</v>
      </c>
      <c r="F19" s="16">
        <v>61.120320305764317</v>
      </c>
      <c r="G19" s="16">
        <v>154.44208467345777</v>
      </c>
      <c r="H19" s="16">
        <v>61.120320305764317</v>
      </c>
      <c r="I19" s="16">
        <v>154.44208467345777</v>
      </c>
    </row>
    <row r="20" spans="1:9" ht="15.5" thickBot="1" x14ac:dyDescent="0.9">
      <c r="A20" s="17" t="s">
        <v>6</v>
      </c>
      <c r="B20" s="17">
        <v>63.788995977713796</v>
      </c>
      <c r="C20" s="17">
        <v>14.240684761803488</v>
      </c>
      <c r="D20" s="17">
        <v>4.4793489249062866</v>
      </c>
      <c r="E20" s="17">
        <v>1.8965836177343846E-5</v>
      </c>
      <c r="F20" s="17">
        <v>35.555453363296536</v>
      </c>
      <c r="G20" s="17">
        <v>92.022538592131056</v>
      </c>
      <c r="H20" s="17">
        <v>35.555453363296536</v>
      </c>
      <c r="I20" s="17">
        <v>92.022538592131056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5FEB1-FD73-436C-8DBE-5B07D63798CB}">
  <dimension ref="A1:J20"/>
  <sheetViews>
    <sheetView topLeftCell="A2" workbookViewId="0">
      <selection activeCell="J7" sqref="J7"/>
    </sheetView>
  </sheetViews>
  <sheetFormatPr defaultRowHeight="14.75" x14ac:dyDescent="0.75"/>
  <cols>
    <col min="10" max="10" width="59.76953125" bestFit="1" customWidth="1"/>
  </cols>
  <sheetData>
    <row r="1" spans="1:10" x14ac:dyDescent="0.75">
      <c r="A1" t="s">
        <v>45</v>
      </c>
    </row>
    <row r="2" spans="1:10" ht="15.5" thickBot="1" x14ac:dyDescent="0.9"/>
    <row r="3" spans="1:10" x14ac:dyDescent="0.75">
      <c r="A3" s="19" t="s">
        <v>46</v>
      </c>
      <c r="B3" s="19"/>
      <c r="J3" s="13" t="s">
        <v>38</v>
      </c>
    </row>
    <row r="4" spans="1:10" x14ac:dyDescent="0.75">
      <c r="A4" s="16" t="s">
        <v>47</v>
      </c>
      <c r="B4" s="16">
        <v>0.60328385473695756</v>
      </c>
      <c r="J4" s="14" t="s">
        <v>65</v>
      </c>
    </row>
    <row r="5" spans="1:10" x14ac:dyDescent="0.75">
      <c r="A5" s="16" t="s">
        <v>48</v>
      </c>
      <c r="B5" s="16">
        <v>0.36395140938628256</v>
      </c>
      <c r="J5" s="14" t="s">
        <v>66</v>
      </c>
    </row>
    <row r="6" spans="1:10" ht="15.5" thickBot="1" x14ac:dyDescent="0.9">
      <c r="A6" s="16" t="s">
        <v>49</v>
      </c>
      <c r="B6" s="16">
        <v>0.35511740118331431</v>
      </c>
      <c r="J6" s="15" t="s">
        <v>67</v>
      </c>
    </row>
    <row r="7" spans="1:10" x14ac:dyDescent="0.75">
      <c r="A7" s="16" t="s">
        <v>50</v>
      </c>
      <c r="B7" s="16">
        <v>83.24379462837976</v>
      </c>
    </row>
    <row r="8" spans="1:10" ht="15.5" thickBot="1" x14ac:dyDescent="0.9">
      <c r="A8" s="17" t="s">
        <v>34</v>
      </c>
      <c r="B8" s="17">
        <v>220</v>
      </c>
    </row>
    <row r="10" spans="1:10" ht="15.5" thickBot="1" x14ac:dyDescent="0.9">
      <c r="A10" t="s">
        <v>51</v>
      </c>
    </row>
    <row r="11" spans="1:10" x14ac:dyDescent="0.75">
      <c r="A11" s="18"/>
      <c r="B11" s="18" t="s">
        <v>54</v>
      </c>
      <c r="C11" s="18" t="s">
        <v>55</v>
      </c>
      <c r="D11" s="18" t="s">
        <v>56</v>
      </c>
      <c r="E11" s="18" t="s">
        <v>35</v>
      </c>
      <c r="F11" s="18" t="s">
        <v>57</v>
      </c>
    </row>
    <row r="12" spans="1:10" x14ac:dyDescent="0.75">
      <c r="A12" s="16" t="s">
        <v>52</v>
      </c>
      <c r="B12" s="16">
        <v>3</v>
      </c>
      <c r="C12" s="16">
        <v>856466.93320920132</v>
      </c>
      <c r="D12" s="16">
        <v>285488.97773640044</v>
      </c>
      <c r="E12" s="16">
        <v>41.198898735909253</v>
      </c>
      <c r="F12" s="16">
        <v>4.2813887172459192E-21</v>
      </c>
    </row>
    <row r="13" spans="1:10" x14ac:dyDescent="0.75">
      <c r="A13" s="16" t="s">
        <v>37</v>
      </c>
      <c r="B13" s="16">
        <v>216</v>
      </c>
      <c r="C13" s="16">
        <v>1496778.3383324831</v>
      </c>
      <c r="D13" s="16">
        <v>6929.5293441318663</v>
      </c>
      <c r="E13" s="16"/>
      <c r="F13" s="16"/>
    </row>
    <row r="14" spans="1:10" ht="15.5" thickBot="1" x14ac:dyDescent="0.9">
      <c r="A14" s="17" t="s">
        <v>53</v>
      </c>
      <c r="B14" s="17">
        <v>219</v>
      </c>
      <c r="C14" s="17">
        <v>2353245.2715416844</v>
      </c>
      <c r="D14" s="17"/>
      <c r="E14" s="17"/>
      <c r="F14" s="17"/>
    </row>
    <row r="15" spans="1:10" ht="15.5" thickBot="1" x14ac:dyDescent="0.9"/>
    <row r="16" spans="1:10" x14ac:dyDescent="0.75">
      <c r="A16" s="18"/>
      <c r="B16" s="18" t="s">
        <v>58</v>
      </c>
      <c r="C16" s="18" t="s">
        <v>50</v>
      </c>
      <c r="D16" s="18" t="s">
        <v>59</v>
      </c>
      <c r="E16" s="18" t="s">
        <v>60</v>
      </c>
      <c r="F16" s="18" t="s">
        <v>61</v>
      </c>
      <c r="G16" s="18" t="s">
        <v>62</v>
      </c>
      <c r="H16" s="18" t="s">
        <v>63</v>
      </c>
      <c r="I16" s="18" t="s">
        <v>64</v>
      </c>
    </row>
    <row r="17" spans="1:9" x14ac:dyDescent="0.75">
      <c r="A17" s="16" t="s">
        <v>36</v>
      </c>
      <c r="B17" s="16">
        <v>450.92854132483507</v>
      </c>
      <c r="C17" s="16">
        <v>46.065684486478411</v>
      </c>
      <c r="D17" s="16">
        <v>9.7888166940663925</v>
      </c>
      <c r="E17" s="16">
        <v>5.8248948720957068E-19</v>
      </c>
      <c r="F17" s="16">
        <v>360.13273299898555</v>
      </c>
      <c r="G17" s="16">
        <v>541.72434965068464</v>
      </c>
      <c r="H17" s="16">
        <v>360.13273299898555</v>
      </c>
      <c r="I17" s="16">
        <v>541.72434965068464</v>
      </c>
    </row>
    <row r="18" spans="1:9" x14ac:dyDescent="0.75">
      <c r="A18" s="16" t="s">
        <v>4</v>
      </c>
      <c r="B18" s="16">
        <v>-48.705348402357892</v>
      </c>
      <c r="C18" s="16">
        <v>10.593971931538496</v>
      </c>
      <c r="D18" s="16">
        <v>-4.5974586979375465</v>
      </c>
      <c r="E18" s="16">
        <v>7.2767230119311356E-6</v>
      </c>
      <c r="F18" s="16">
        <v>-69.58614623762594</v>
      </c>
      <c r="G18" s="16">
        <v>-27.824550567089847</v>
      </c>
      <c r="H18" s="16">
        <v>-69.58614623762594</v>
      </c>
      <c r="I18" s="16">
        <v>-27.824550567089847</v>
      </c>
    </row>
    <row r="19" spans="1:9" x14ac:dyDescent="0.75">
      <c r="A19" s="16" t="s">
        <v>5</v>
      </c>
      <c r="B19" s="16">
        <v>136.26780795730866</v>
      </c>
      <c r="C19" s="16">
        <v>18.723561997958136</v>
      </c>
      <c r="D19" s="16">
        <v>7.277878427842368</v>
      </c>
      <c r="E19" s="16">
        <v>6.2044135642177519E-12</v>
      </c>
      <c r="F19" s="16">
        <v>99.363527356794151</v>
      </c>
      <c r="G19" s="16">
        <v>173.17208855782317</v>
      </c>
      <c r="H19" s="16">
        <v>99.363527356794151</v>
      </c>
      <c r="I19" s="16">
        <v>173.17208855782317</v>
      </c>
    </row>
    <row r="20" spans="1:9" ht="15.5" thickBot="1" x14ac:dyDescent="0.9">
      <c r="A20" s="17" t="s">
        <v>6</v>
      </c>
      <c r="B20" s="17">
        <v>87.924967308069753</v>
      </c>
      <c r="C20" s="17">
        <v>12.897458385570056</v>
      </c>
      <c r="D20" s="17">
        <v>6.8172320994996989</v>
      </c>
      <c r="E20" s="17">
        <v>9.1390332164050083E-11</v>
      </c>
      <c r="F20" s="17">
        <v>62.503980460244414</v>
      </c>
      <c r="G20" s="17">
        <v>113.3459541558951</v>
      </c>
      <c r="H20" s="17">
        <v>62.503980460244414</v>
      </c>
      <c r="I20" s="17">
        <v>113.3459541558951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76267-A996-4EE9-90E5-A7333236D84F}">
  <dimension ref="A1:Q221"/>
  <sheetViews>
    <sheetView topLeftCell="D8" workbookViewId="0">
      <selection activeCell="P1" sqref="P1"/>
    </sheetView>
  </sheetViews>
  <sheetFormatPr defaultRowHeight="14.75" x14ac:dyDescent="0.75"/>
  <cols>
    <col min="1" max="1" width="9.2265625" bestFit="1" customWidth="1"/>
    <col min="2" max="2" width="6.26953125" bestFit="1" customWidth="1"/>
    <col min="3" max="3" width="19.1796875" bestFit="1" customWidth="1"/>
    <col min="4" max="4" width="11.6796875" bestFit="1" customWidth="1"/>
    <col min="5" max="5" width="17" bestFit="1" customWidth="1"/>
    <col min="6" max="6" width="5.54296875" bestFit="1" customWidth="1"/>
    <col min="7" max="7" width="8.1328125" bestFit="1" customWidth="1"/>
    <col min="8" max="8" width="10.26953125" bestFit="1" customWidth="1"/>
    <col min="9" max="9" width="13" bestFit="1" customWidth="1"/>
    <col min="10" max="10" width="16.04296875" bestFit="1" customWidth="1"/>
    <col min="11" max="11" width="12.58984375" bestFit="1" customWidth="1"/>
    <col min="13" max="13" width="24.40625" customWidth="1"/>
    <col min="14" max="14" width="12.26953125" bestFit="1" customWidth="1"/>
    <col min="15" max="15" width="13.453125" bestFit="1" customWidth="1"/>
    <col min="16" max="16" width="12.26953125" bestFit="1" customWidth="1"/>
    <col min="17" max="17" width="11.6796875" bestFit="1" customWidth="1"/>
  </cols>
  <sheetData>
    <row r="1" spans="1:17" x14ac:dyDescent="0.7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68</v>
      </c>
      <c r="I1" s="12" t="s">
        <v>69</v>
      </c>
      <c r="J1" s="12" t="s">
        <v>70</v>
      </c>
      <c r="K1" s="12" t="s">
        <v>71</v>
      </c>
    </row>
    <row r="2" spans="1:17" ht="15.5" thickBot="1" x14ac:dyDescent="0.9">
      <c r="A2" s="23">
        <v>40302</v>
      </c>
      <c r="B2" t="s">
        <v>7</v>
      </c>
      <c r="C2" t="s">
        <v>8</v>
      </c>
      <c r="D2">
        <v>270.74889999999999</v>
      </c>
      <c r="E2">
        <v>4.29</v>
      </c>
      <c r="F2">
        <v>0</v>
      </c>
      <c r="G2">
        <v>0</v>
      </c>
      <c r="H2">
        <v>1</v>
      </c>
      <c r="I2">
        <v>0</v>
      </c>
      <c r="J2">
        <v>0</v>
      </c>
      <c r="K2">
        <v>4.29</v>
      </c>
    </row>
    <row r="3" spans="1:17" ht="15.5" thickBot="1" x14ac:dyDescent="0.9">
      <c r="A3" s="23">
        <v>40309</v>
      </c>
      <c r="B3" t="s">
        <v>7</v>
      </c>
      <c r="C3" t="s">
        <v>8</v>
      </c>
      <c r="D3">
        <v>314.50582439999999</v>
      </c>
      <c r="E3">
        <v>4.29</v>
      </c>
      <c r="F3">
        <v>1</v>
      </c>
      <c r="G3">
        <v>0</v>
      </c>
      <c r="H3">
        <v>1</v>
      </c>
      <c r="I3">
        <v>1</v>
      </c>
      <c r="J3">
        <v>0</v>
      </c>
      <c r="K3">
        <v>4.29</v>
      </c>
      <c r="M3" s="33" t="s">
        <v>76</v>
      </c>
    </row>
    <row r="4" spans="1:17" x14ac:dyDescent="0.75">
      <c r="A4" s="23">
        <v>40316</v>
      </c>
      <c r="B4" t="s">
        <v>7</v>
      </c>
      <c r="C4" t="s">
        <v>8</v>
      </c>
      <c r="D4">
        <v>390.60697920000001</v>
      </c>
      <c r="E4">
        <v>4.0858333330000001</v>
      </c>
      <c r="F4">
        <v>0</v>
      </c>
      <c r="G4">
        <v>1</v>
      </c>
      <c r="H4">
        <v>1</v>
      </c>
      <c r="I4">
        <v>0</v>
      </c>
      <c r="J4">
        <v>1</v>
      </c>
      <c r="K4">
        <v>4.0858333330000001</v>
      </c>
      <c r="M4" s="12"/>
    </row>
    <row r="5" spans="1:17" ht="15.5" thickBot="1" x14ac:dyDescent="0.9">
      <c r="A5" s="23">
        <v>40323</v>
      </c>
      <c r="B5" t="s">
        <v>7</v>
      </c>
      <c r="C5" t="s">
        <v>8</v>
      </c>
      <c r="D5">
        <v>249.86237980000001</v>
      </c>
      <c r="E5">
        <v>4.0858333330000001</v>
      </c>
      <c r="F5">
        <v>0</v>
      </c>
      <c r="G5">
        <v>1</v>
      </c>
      <c r="H5">
        <v>1</v>
      </c>
      <c r="I5">
        <v>0</v>
      </c>
      <c r="J5">
        <v>1</v>
      </c>
      <c r="K5">
        <v>4.0858333330000001</v>
      </c>
      <c r="O5" s="12" t="s">
        <v>72</v>
      </c>
    </row>
    <row r="6" spans="1:17" x14ac:dyDescent="0.75">
      <c r="A6" s="23">
        <v>40330</v>
      </c>
      <c r="B6" t="s">
        <v>7</v>
      </c>
      <c r="C6" t="s">
        <v>8</v>
      </c>
      <c r="D6">
        <v>222.03389429999999</v>
      </c>
      <c r="E6">
        <v>4.7931249999999999</v>
      </c>
      <c r="F6">
        <v>0</v>
      </c>
      <c r="G6">
        <v>1</v>
      </c>
      <c r="H6">
        <v>1</v>
      </c>
      <c r="I6">
        <v>0</v>
      </c>
      <c r="J6">
        <v>1</v>
      </c>
      <c r="K6">
        <v>4.7931249999999999</v>
      </c>
      <c r="M6" s="22"/>
      <c r="N6" s="22" t="s">
        <v>58</v>
      </c>
      <c r="O6" s="22" t="s">
        <v>50</v>
      </c>
      <c r="P6" s="22" t="s">
        <v>59</v>
      </c>
      <c r="Q6" s="22" t="s">
        <v>60</v>
      </c>
    </row>
    <row r="7" spans="1:17" x14ac:dyDescent="0.75">
      <c r="A7" s="23">
        <v>40337</v>
      </c>
      <c r="B7" t="s">
        <v>7</v>
      </c>
      <c r="C7" t="s">
        <v>8</v>
      </c>
      <c r="D7">
        <v>276.35819709999998</v>
      </c>
      <c r="E7">
        <v>4.1471428570000004</v>
      </c>
      <c r="F7">
        <v>0</v>
      </c>
      <c r="G7">
        <v>0</v>
      </c>
      <c r="H7">
        <v>1</v>
      </c>
      <c r="I7">
        <v>0</v>
      </c>
      <c r="J7">
        <v>0</v>
      </c>
      <c r="K7">
        <v>4.1471428570000004</v>
      </c>
      <c r="M7" s="20" t="s">
        <v>36</v>
      </c>
      <c r="N7" s="20">
        <v>472.23789052850373</v>
      </c>
      <c r="O7" s="20">
        <v>45.592862229738692</v>
      </c>
      <c r="P7" s="20">
        <v>10.357715384240098</v>
      </c>
      <c r="Q7" s="20">
        <v>1.1799597981574287E-20</v>
      </c>
    </row>
    <row r="8" spans="1:17" x14ac:dyDescent="0.75">
      <c r="A8" s="23">
        <v>40344</v>
      </c>
      <c r="B8" t="s">
        <v>7</v>
      </c>
      <c r="C8" t="s">
        <v>8</v>
      </c>
      <c r="D8">
        <v>294.86318139999997</v>
      </c>
      <c r="E8">
        <v>4.1471428570000004</v>
      </c>
      <c r="F8">
        <v>0</v>
      </c>
      <c r="G8">
        <v>0</v>
      </c>
      <c r="H8">
        <v>1</v>
      </c>
      <c r="I8">
        <v>0</v>
      </c>
      <c r="J8">
        <v>0</v>
      </c>
      <c r="K8">
        <v>4.1471428570000004</v>
      </c>
      <c r="M8" s="20" t="s">
        <v>4</v>
      </c>
      <c r="N8" s="20">
        <v>-57.311178233440764</v>
      </c>
      <c r="O8" s="20">
        <v>10.714701652047475</v>
      </c>
      <c r="P8" s="20">
        <v>-5.348835655399621</v>
      </c>
      <c r="Q8" s="20">
        <v>2.25828276187431E-7</v>
      </c>
    </row>
    <row r="9" spans="1:17" x14ac:dyDescent="0.75">
      <c r="A9" s="23">
        <v>40351</v>
      </c>
      <c r="B9" t="s">
        <v>7</v>
      </c>
      <c r="C9" t="s">
        <v>8</v>
      </c>
      <c r="D9">
        <v>383.45580710000002</v>
      </c>
      <c r="E9">
        <v>4.05</v>
      </c>
      <c r="F9">
        <v>1</v>
      </c>
      <c r="G9">
        <v>0</v>
      </c>
      <c r="H9">
        <v>1</v>
      </c>
      <c r="I9">
        <v>1</v>
      </c>
      <c r="J9">
        <v>0</v>
      </c>
      <c r="K9">
        <v>4.05</v>
      </c>
      <c r="M9" s="20" t="s">
        <v>5</v>
      </c>
      <c r="N9" s="20">
        <v>125.99656874936653</v>
      </c>
      <c r="O9" s="20">
        <v>18.611155070881114</v>
      </c>
      <c r="P9" s="20">
        <v>6.7699488972879438</v>
      </c>
      <c r="Q9" s="20">
        <v>1.2083206062251037E-10</v>
      </c>
    </row>
    <row r="10" spans="1:17" x14ac:dyDescent="0.75">
      <c r="A10" s="23">
        <v>40358</v>
      </c>
      <c r="B10" t="s">
        <v>7</v>
      </c>
      <c r="C10" t="s">
        <v>8</v>
      </c>
      <c r="D10">
        <v>300.29424460000001</v>
      </c>
      <c r="E10">
        <v>4.05</v>
      </c>
      <c r="F10">
        <v>0</v>
      </c>
      <c r="G10">
        <v>1</v>
      </c>
      <c r="H10">
        <v>1</v>
      </c>
      <c r="I10">
        <v>0</v>
      </c>
      <c r="J10">
        <v>1</v>
      </c>
      <c r="K10">
        <v>4.05</v>
      </c>
      <c r="M10" s="20" t="s">
        <v>6</v>
      </c>
      <c r="N10" s="20">
        <v>79.262985070461468</v>
      </c>
      <c r="O10" s="20">
        <v>12.914354812118825</v>
      </c>
      <c r="P10" s="20">
        <v>6.1375876862296765</v>
      </c>
      <c r="Q10" s="20">
        <v>3.9842977765029654E-9</v>
      </c>
    </row>
    <row r="11" spans="1:17" ht="15.5" thickBot="1" x14ac:dyDescent="0.9">
      <c r="A11" s="23">
        <v>40365</v>
      </c>
      <c r="B11" t="s">
        <v>7</v>
      </c>
      <c r="C11" t="s">
        <v>8</v>
      </c>
      <c r="D11">
        <v>296.74312209999999</v>
      </c>
      <c r="E11">
        <v>4.5813333329999999</v>
      </c>
      <c r="F11">
        <v>0</v>
      </c>
      <c r="G11">
        <v>1</v>
      </c>
      <c r="H11">
        <v>1</v>
      </c>
      <c r="I11">
        <v>0</v>
      </c>
      <c r="J11">
        <v>1</v>
      </c>
      <c r="K11">
        <v>4.5813333329999999</v>
      </c>
      <c r="M11" s="21" t="s">
        <v>68</v>
      </c>
      <c r="N11" s="21">
        <v>37.5448100541022</v>
      </c>
      <c r="O11" s="21">
        <v>11.705788885157233</v>
      </c>
      <c r="P11" s="21">
        <v>3.2073711923600863</v>
      </c>
      <c r="Q11" s="21">
        <v>1.5439205557508699E-3</v>
      </c>
    </row>
    <row r="12" spans="1:17" x14ac:dyDescent="0.75">
      <c r="A12" s="23">
        <v>40372</v>
      </c>
      <c r="B12" t="s">
        <v>7</v>
      </c>
      <c r="C12" t="s">
        <v>8</v>
      </c>
      <c r="D12">
        <v>429.79776570000001</v>
      </c>
      <c r="E12">
        <v>3.556923077</v>
      </c>
      <c r="F12">
        <v>0</v>
      </c>
      <c r="G12">
        <v>1</v>
      </c>
      <c r="H12">
        <v>1</v>
      </c>
      <c r="I12">
        <v>0</v>
      </c>
      <c r="J12">
        <v>1</v>
      </c>
      <c r="K12">
        <v>3.556923077</v>
      </c>
      <c r="M12" s="25"/>
      <c r="N12" s="25"/>
      <c r="O12" s="25"/>
      <c r="P12" s="25"/>
      <c r="Q12" s="25"/>
    </row>
    <row r="13" spans="1:17" ht="15.5" thickBot="1" x14ac:dyDescent="0.9">
      <c r="A13" s="23">
        <v>40302</v>
      </c>
      <c r="B13" t="s">
        <v>7</v>
      </c>
      <c r="C13" t="s">
        <v>9</v>
      </c>
      <c r="D13">
        <v>297.217085</v>
      </c>
      <c r="E13">
        <v>4.29</v>
      </c>
      <c r="F13">
        <v>0</v>
      </c>
      <c r="G13">
        <v>0</v>
      </c>
      <c r="H13">
        <v>1</v>
      </c>
      <c r="I13">
        <v>0</v>
      </c>
      <c r="J13">
        <v>0</v>
      </c>
      <c r="K13">
        <v>4.29</v>
      </c>
      <c r="O13" s="12" t="s">
        <v>73</v>
      </c>
    </row>
    <row r="14" spans="1:17" x14ac:dyDescent="0.75">
      <c r="A14" s="23">
        <v>40309</v>
      </c>
      <c r="B14" t="s">
        <v>7</v>
      </c>
      <c r="C14" t="s">
        <v>9</v>
      </c>
      <c r="D14">
        <v>268.40556670000001</v>
      </c>
      <c r="E14">
        <v>4.29</v>
      </c>
      <c r="F14">
        <v>0</v>
      </c>
      <c r="G14">
        <v>0</v>
      </c>
      <c r="H14">
        <v>1</v>
      </c>
      <c r="I14">
        <v>0</v>
      </c>
      <c r="J14">
        <v>0</v>
      </c>
      <c r="K14">
        <v>4.29</v>
      </c>
      <c r="M14" s="27"/>
      <c r="N14" s="27" t="s">
        <v>58</v>
      </c>
      <c r="O14" s="27" t="s">
        <v>50</v>
      </c>
      <c r="P14" s="27" t="s">
        <v>59</v>
      </c>
      <c r="Q14" s="27" t="s">
        <v>60</v>
      </c>
    </row>
    <row r="15" spans="1:17" x14ac:dyDescent="0.75">
      <c r="A15" s="23">
        <v>40316</v>
      </c>
      <c r="B15" t="s">
        <v>7</v>
      </c>
      <c r="C15" t="s">
        <v>9</v>
      </c>
      <c r="D15">
        <v>206.02798849999999</v>
      </c>
      <c r="E15">
        <v>4.0858333330000001</v>
      </c>
      <c r="F15">
        <v>0</v>
      </c>
      <c r="G15">
        <v>0</v>
      </c>
      <c r="H15">
        <v>1</v>
      </c>
      <c r="I15">
        <v>0</v>
      </c>
      <c r="J15">
        <v>0</v>
      </c>
      <c r="K15">
        <v>4.0858333330000001</v>
      </c>
      <c r="M15" s="25" t="s">
        <v>36</v>
      </c>
      <c r="N15" s="25">
        <v>376.74432485045099</v>
      </c>
      <c r="O15" s="25">
        <v>64.890029514809271</v>
      </c>
      <c r="P15" s="25">
        <v>5.805889250897474</v>
      </c>
      <c r="Q15" s="25">
        <v>2.2908925002085716E-8</v>
      </c>
    </row>
    <row r="16" spans="1:17" x14ac:dyDescent="0.75">
      <c r="A16" s="23">
        <v>40323</v>
      </c>
      <c r="B16" t="s">
        <v>7</v>
      </c>
      <c r="C16" t="s">
        <v>9</v>
      </c>
      <c r="D16">
        <v>201.9673415</v>
      </c>
      <c r="E16">
        <v>4.0858333330000001</v>
      </c>
      <c r="F16">
        <v>0</v>
      </c>
      <c r="G16">
        <v>0</v>
      </c>
      <c r="H16">
        <v>1</v>
      </c>
      <c r="I16">
        <v>0</v>
      </c>
      <c r="J16">
        <v>0</v>
      </c>
      <c r="K16">
        <v>4.0858333330000001</v>
      </c>
      <c r="M16" s="25" t="s">
        <v>4</v>
      </c>
      <c r="N16" s="25">
        <v>-34.364777001516757</v>
      </c>
      <c r="O16" s="25">
        <v>15.426763989958932</v>
      </c>
      <c r="P16" s="25">
        <v>-2.2276076190628387</v>
      </c>
      <c r="Q16" s="25">
        <v>2.6947814603322986E-2</v>
      </c>
    </row>
    <row r="17" spans="1:17" x14ac:dyDescent="0.75">
      <c r="A17" s="23">
        <v>40330</v>
      </c>
      <c r="B17" t="s">
        <v>7</v>
      </c>
      <c r="C17" t="s">
        <v>9</v>
      </c>
      <c r="D17">
        <v>239.72697460000001</v>
      </c>
      <c r="E17">
        <v>3.84</v>
      </c>
      <c r="F17">
        <v>0</v>
      </c>
      <c r="G17">
        <v>0</v>
      </c>
      <c r="H17">
        <v>1</v>
      </c>
      <c r="I17">
        <v>0</v>
      </c>
      <c r="J17">
        <v>0</v>
      </c>
      <c r="K17">
        <v>3.84</v>
      </c>
      <c r="M17" s="25" t="s">
        <v>5</v>
      </c>
      <c r="N17" s="25">
        <v>124.58623018478619</v>
      </c>
      <c r="O17" s="25">
        <v>18.486240982222068</v>
      </c>
      <c r="P17" s="25">
        <v>6.7394031217378831</v>
      </c>
      <c r="Q17" s="25">
        <v>1.4507087560899316E-10</v>
      </c>
    </row>
    <row r="18" spans="1:17" x14ac:dyDescent="0.75">
      <c r="A18" s="23">
        <v>40337</v>
      </c>
      <c r="B18" t="s">
        <v>7</v>
      </c>
      <c r="C18" t="s">
        <v>9</v>
      </c>
      <c r="D18">
        <v>171.3928186</v>
      </c>
      <c r="E18">
        <v>4.2592307690000002</v>
      </c>
      <c r="F18">
        <v>0</v>
      </c>
      <c r="G18">
        <v>0</v>
      </c>
      <c r="H18">
        <v>1</v>
      </c>
      <c r="I18">
        <v>0</v>
      </c>
      <c r="J18">
        <v>0</v>
      </c>
      <c r="K18">
        <v>4.2592307690000002</v>
      </c>
      <c r="M18" s="25" t="s">
        <v>6</v>
      </c>
      <c r="N18" s="25">
        <v>79.890891531565757</v>
      </c>
      <c r="O18" s="25">
        <v>12.822466666946717</v>
      </c>
      <c r="P18" s="25">
        <v>6.2305400050292628</v>
      </c>
      <c r="Q18" s="25">
        <v>2.4331371758374894E-9</v>
      </c>
    </row>
    <row r="19" spans="1:17" x14ac:dyDescent="0.75">
      <c r="A19" s="23">
        <v>40344</v>
      </c>
      <c r="B19" t="s">
        <v>7</v>
      </c>
      <c r="C19" t="s">
        <v>9</v>
      </c>
      <c r="D19">
        <v>172.74559450000001</v>
      </c>
      <c r="E19">
        <v>4.99</v>
      </c>
      <c r="F19">
        <v>0</v>
      </c>
      <c r="G19">
        <v>0</v>
      </c>
      <c r="H19">
        <v>1</v>
      </c>
      <c r="I19">
        <v>0</v>
      </c>
      <c r="J19">
        <v>0</v>
      </c>
      <c r="K19">
        <v>4.99</v>
      </c>
      <c r="M19" s="25" t="s">
        <v>68</v>
      </c>
      <c r="N19" s="25">
        <v>223.52566016020768</v>
      </c>
      <c r="O19" s="25">
        <v>91.312818697318505</v>
      </c>
      <c r="P19" s="25">
        <v>2.4479110747982169</v>
      </c>
      <c r="Q19" s="25">
        <v>1.517404559533511E-2</v>
      </c>
    </row>
    <row r="20" spans="1:17" ht="15.5" thickBot="1" x14ac:dyDescent="0.9">
      <c r="A20" s="23">
        <v>40351</v>
      </c>
      <c r="B20" t="s">
        <v>7</v>
      </c>
      <c r="C20" t="s">
        <v>9</v>
      </c>
      <c r="D20">
        <v>379.2041274</v>
      </c>
      <c r="E20">
        <v>3.7685714290000001</v>
      </c>
      <c r="F20">
        <v>1</v>
      </c>
      <c r="G20">
        <v>0</v>
      </c>
      <c r="H20">
        <v>1</v>
      </c>
      <c r="I20">
        <v>1</v>
      </c>
      <c r="J20">
        <v>0</v>
      </c>
      <c r="K20">
        <v>3.7685714290000001</v>
      </c>
      <c r="M20" s="26" t="s">
        <v>71</v>
      </c>
      <c r="N20" s="26">
        <v>-43.495844870307202</v>
      </c>
      <c r="O20" s="26">
        <v>21.181980543429969</v>
      </c>
      <c r="P20" s="26">
        <v>-2.0534361638717651</v>
      </c>
      <c r="Q20" s="26">
        <v>4.124628245433147E-2</v>
      </c>
    </row>
    <row r="21" spans="1:17" x14ac:dyDescent="0.75">
      <c r="A21" s="23">
        <v>40358</v>
      </c>
      <c r="B21" t="s">
        <v>7</v>
      </c>
      <c r="C21" t="s">
        <v>9</v>
      </c>
      <c r="D21">
        <v>346.14938030000002</v>
      </c>
      <c r="E21">
        <v>4.7024999999999997</v>
      </c>
      <c r="F21">
        <v>0</v>
      </c>
      <c r="G21">
        <v>1</v>
      </c>
      <c r="H21">
        <v>1</v>
      </c>
      <c r="I21">
        <v>0</v>
      </c>
      <c r="J21">
        <v>1</v>
      </c>
      <c r="K21">
        <v>4.7024999999999997</v>
      </c>
      <c r="M21" s="25"/>
      <c r="N21" s="25"/>
      <c r="O21" s="25"/>
      <c r="P21" s="25"/>
      <c r="Q21" s="25"/>
    </row>
    <row r="22" spans="1:17" ht="15.5" thickBot="1" x14ac:dyDescent="0.9">
      <c r="A22" s="23">
        <v>40365</v>
      </c>
      <c r="B22" t="s">
        <v>7</v>
      </c>
      <c r="C22" t="s">
        <v>9</v>
      </c>
      <c r="D22">
        <v>371.48530149999999</v>
      </c>
      <c r="E22">
        <v>3.5878571429999999</v>
      </c>
      <c r="F22">
        <v>0</v>
      </c>
      <c r="G22">
        <v>1</v>
      </c>
      <c r="H22">
        <v>1</v>
      </c>
      <c r="I22">
        <v>0</v>
      </c>
      <c r="J22">
        <v>1</v>
      </c>
      <c r="K22">
        <v>3.5878571429999999</v>
      </c>
      <c r="M22" s="24"/>
      <c r="N22" s="24"/>
      <c r="O22" s="12" t="s">
        <v>74</v>
      </c>
      <c r="P22" s="24"/>
      <c r="Q22" s="24"/>
    </row>
    <row r="23" spans="1:17" x14ac:dyDescent="0.75">
      <c r="A23" s="23">
        <v>40372</v>
      </c>
      <c r="B23" t="s">
        <v>7</v>
      </c>
      <c r="C23" t="s">
        <v>9</v>
      </c>
      <c r="D23">
        <v>302.60708519999997</v>
      </c>
      <c r="E23">
        <v>3.8450000000000002</v>
      </c>
      <c r="F23">
        <v>0</v>
      </c>
      <c r="G23">
        <v>1</v>
      </c>
      <c r="H23">
        <v>1</v>
      </c>
      <c r="I23">
        <v>0</v>
      </c>
      <c r="J23">
        <v>1</v>
      </c>
      <c r="K23">
        <v>3.8450000000000002</v>
      </c>
      <c r="M23" s="27"/>
      <c r="N23" s="27" t="s">
        <v>58</v>
      </c>
      <c r="O23" s="27" t="s">
        <v>50</v>
      </c>
      <c r="P23" s="27" t="s">
        <v>59</v>
      </c>
      <c r="Q23" s="27" t="s">
        <v>60</v>
      </c>
    </row>
    <row r="24" spans="1:17" x14ac:dyDescent="0.75">
      <c r="A24" s="23">
        <v>40302</v>
      </c>
      <c r="B24" t="s">
        <v>7</v>
      </c>
      <c r="C24" t="s">
        <v>10</v>
      </c>
      <c r="D24">
        <v>145.7833608</v>
      </c>
      <c r="E24">
        <v>5.39</v>
      </c>
      <c r="F24">
        <v>0</v>
      </c>
      <c r="G24">
        <v>0</v>
      </c>
      <c r="H24">
        <v>1</v>
      </c>
      <c r="I24">
        <v>0</v>
      </c>
      <c r="J24">
        <v>0</v>
      </c>
      <c r="K24">
        <v>5.39</v>
      </c>
      <c r="M24" s="25" t="s">
        <v>36</v>
      </c>
      <c r="N24" s="25">
        <v>478.70258330923161</v>
      </c>
      <c r="O24" s="25">
        <v>45.905503463022399</v>
      </c>
      <c r="P24" s="25">
        <v>10.427999851800646</v>
      </c>
      <c r="Q24" s="25">
        <v>7.7912092379137066E-21</v>
      </c>
    </row>
    <row r="25" spans="1:17" x14ac:dyDescent="0.75">
      <c r="A25" s="23">
        <v>40309</v>
      </c>
      <c r="B25" t="s">
        <v>7</v>
      </c>
      <c r="C25" t="s">
        <v>10</v>
      </c>
      <c r="D25">
        <v>309.05276249999997</v>
      </c>
      <c r="E25">
        <v>5.0185714289999996</v>
      </c>
      <c r="F25">
        <v>0</v>
      </c>
      <c r="G25">
        <v>0</v>
      </c>
      <c r="H25">
        <v>1</v>
      </c>
      <c r="I25">
        <v>0</v>
      </c>
      <c r="J25">
        <v>0</v>
      </c>
      <c r="K25">
        <v>5.0185714289999996</v>
      </c>
      <c r="M25" s="25" t="s">
        <v>4</v>
      </c>
      <c r="N25" s="25">
        <v>-57.792887903142791</v>
      </c>
      <c r="O25" s="25">
        <v>10.73265869431509</v>
      </c>
      <c r="P25" s="25">
        <v>-5.3847690073061507</v>
      </c>
      <c r="Q25" s="25">
        <v>1.9104219822552845E-7</v>
      </c>
    </row>
    <row r="26" spans="1:17" x14ac:dyDescent="0.75">
      <c r="A26" s="23">
        <v>40316</v>
      </c>
      <c r="B26" t="s">
        <v>7</v>
      </c>
      <c r="C26" t="s">
        <v>10</v>
      </c>
      <c r="D26">
        <v>154.59788080000001</v>
      </c>
      <c r="E26">
        <v>5.2149999999999999</v>
      </c>
      <c r="F26">
        <v>0</v>
      </c>
      <c r="G26">
        <v>0</v>
      </c>
      <c r="H26">
        <v>1</v>
      </c>
      <c r="I26">
        <v>0</v>
      </c>
      <c r="J26">
        <v>0</v>
      </c>
      <c r="K26">
        <v>5.2149999999999999</v>
      </c>
      <c r="M26" s="25" t="s">
        <v>5</v>
      </c>
      <c r="N26" s="25">
        <v>105.1833045713154</v>
      </c>
      <c r="O26" s="25">
        <v>34.478336954683883</v>
      </c>
      <c r="P26" s="25">
        <v>3.0507070195862869</v>
      </c>
      <c r="Q26" s="25">
        <v>2.5730038830172712E-3</v>
      </c>
    </row>
    <row r="27" spans="1:17" x14ac:dyDescent="0.75">
      <c r="A27" s="23">
        <v>40323</v>
      </c>
      <c r="B27" t="s">
        <v>7</v>
      </c>
      <c r="C27" t="s">
        <v>10</v>
      </c>
      <c r="D27">
        <v>247.72564560000001</v>
      </c>
      <c r="E27">
        <v>4.8816666670000002</v>
      </c>
      <c r="F27">
        <v>0</v>
      </c>
      <c r="G27">
        <v>0</v>
      </c>
      <c r="H27">
        <v>1</v>
      </c>
      <c r="I27">
        <v>0</v>
      </c>
      <c r="J27">
        <v>0</v>
      </c>
      <c r="K27">
        <v>4.8816666670000002</v>
      </c>
      <c r="M27" s="25" t="s">
        <v>6</v>
      </c>
      <c r="N27" s="25">
        <v>60.01063177412459</v>
      </c>
      <c r="O27" s="25">
        <v>20.783369726216883</v>
      </c>
      <c r="P27" s="25">
        <v>2.8874351255188921</v>
      </c>
      <c r="Q27" s="25">
        <v>4.2844803972329794E-3</v>
      </c>
    </row>
    <row r="28" spans="1:17" x14ac:dyDescent="0.75">
      <c r="A28" s="23">
        <v>40330</v>
      </c>
      <c r="B28" t="s">
        <v>7</v>
      </c>
      <c r="C28" t="s">
        <v>10</v>
      </c>
      <c r="D28">
        <v>227.99236329999999</v>
      </c>
      <c r="E28">
        <v>3.9666666670000001</v>
      </c>
      <c r="F28">
        <v>0</v>
      </c>
      <c r="G28">
        <v>0</v>
      </c>
      <c r="H28">
        <v>1</v>
      </c>
      <c r="I28">
        <v>0</v>
      </c>
      <c r="J28">
        <v>0</v>
      </c>
      <c r="K28">
        <v>3.9666666670000001</v>
      </c>
      <c r="M28" s="25" t="s">
        <v>68</v>
      </c>
      <c r="N28" s="25">
        <v>28.262725470844419</v>
      </c>
      <c r="O28" s="25">
        <v>13.699286373208153</v>
      </c>
      <c r="P28" s="25">
        <v>2.0630801270143637</v>
      </c>
      <c r="Q28" s="25">
        <v>4.0317645087845189E-2</v>
      </c>
    </row>
    <row r="29" spans="1:17" x14ac:dyDescent="0.75">
      <c r="A29" s="23">
        <v>40337</v>
      </c>
      <c r="B29" t="s">
        <v>7</v>
      </c>
      <c r="C29" t="s">
        <v>10</v>
      </c>
      <c r="D29">
        <v>226.59649680000001</v>
      </c>
      <c r="E29">
        <v>3.997692308</v>
      </c>
      <c r="F29">
        <v>0</v>
      </c>
      <c r="G29">
        <v>0</v>
      </c>
      <c r="H29">
        <v>1</v>
      </c>
      <c r="I29">
        <v>0</v>
      </c>
      <c r="J29">
        <v>0</v>
      </c>
      <c r="K29">
        <v>3.997692308</v>
      </c>
      <c r="M29" s="25" t="s">
        <v>69</v>
      </c>
      <c r="N29" s="25">
        <v>28.224126227777472</v>
      </c>
      <c r="O29" s="25">
        <v>40.913853035626737</v>
      </c>
      <c r="P29" s="25">
        <v>0.68984278266827193</v>
      </c>
      <c r="Q29" s="25">
        <v>0.4910439614891311</v>
      </c>
    </row>
    <row r="30" spans="1:17" ht="15.5" thickBot="1" x14ac:dyDescent="0.9">
      <c r="A30" s="23">
        <v>40344</v>
      </c>
      <c r="B30" t="s">
        <v>7</v>
      </c>
      <c r="C30" t="s">
        <v>10</v>
      </c>
      <c r="D30">
        <v>233.31521079999999</v>
      </c>
      <c r="E30">
        <v>4.8958823530000002</v>
      </c>
      <c r="F30">
        <v>0</v>
      </c>
      <c r="G30">
        <v>0</v>
      </c>
      <c r="H30">
        <v>1</v>
      </c>
      <c r="I30">
        <v>0</v>
      </c>
      <c r="J30">
        <v>0</v>
      </c>
      <c r="K30">
        <v>4.8958823530000002</v>
      </c>
      <c r="M30" s="26" t="s">
        <v>70</v>
      </c>
      <c r="N30" s="26">
        <v>30.730251514662474</v>
      </c>
      <c r="O30" s="26">
        <v>26.472898614633742</v>
      </c>
      <c r="P30" s="26">
        <v>1.1608192953103875</v>
      </c>
      <c r="Q30" s="26">
        <v>0.24701471825739102</v>
      </c>
    </row>
    <row r="31" spans="1:17" x14ac:dyDescent="0.75">
      <c r="A31" s="23">
        <v>40351</v>
      </c>
      <c r="B31" t="s">
        <v>7</v>
      </c>
      <c r="C31" t="s">
        <v>10</v>
      </c>
      <c r="D31">
        <v>215.20722620000001</v>
      </c>
      <c r="E31">
        <v>4.9275000000000002</v>
      </c>
      <c r="F31">
        <v>0</v>
      </c>
      <c r="G31">
        <v>0</v>
      </c>
      <c r="H31">
        <v>1</v>
      </c>
      <c r="I31">
        <v>0</v>
      </c>
      <c r="J31">
        <v>0</v>
      </c>
      <c r="K31">
        <v>4.9275000000000002</v>
      </c>
      <c r="M31" s="25"/>
      <c r="N31" s="25"/>
      <c r="O31" s="25"/>
      <c r="P31" s="25"/>
      <c r="Q31" s="25"/>
    </row>
    <row r="32" spans="1:17" ht="15.5" thickBot="1" x14ac:dyDescent="0.9">
      <c r="A32" s="23">
        <v>40358</v>
      </c>
      <c r="B32" t="s">
        <v>7</v>
      </c>
      <c r="C32" t="s">
        <v>10</v>
      </c>
      <c r="D32">
        <v>233.4145412</v>
      </c>
      <c r="E32">
        <v>4.3166666669999998</v>
      </c>
      <c r="F32">
        <v>0</v>
      </c>
      <c r="G32">
        <v>0</v>
      </c>
      <c r="H32">
        <v>1</v>
      </c>
      <c r="I32">
        <v>0</v>
      </c>
      <c r="J32">
        <v>0</v>
      </c>
      <c r="K32">
        <v>4.3166666669999998</v>
      </c>
      <c r="M32" s="24"/>
      <c r="N32" s="24"/>
      <c r="O32" s="12" t="s">
        <v>75</v>
      </c>
      <c r="P32" s="24"/>
      <c r="Q32" s="24"/>
    </row>
    <row r="33" spans="1:17" x14ac:dyDescent="0.75">
      <c r="A33" s="23">
        <v>40365</v>
      </c>
      <c r="B33" t="s">
        <v>7</v>
      </c>
      <c r="C33" t="s">
        <v>10</v>
      </c>
      <c r="D33">
        <v>297.11769229999999</v>
      </c>
      <c r="E33">
        <v>4.1213333329999999</v>
      </c>
      <c r="F33">
        <v>0</v>
      </c>
      <c r="G33">
        <v>0</v>
      </c>
      <c r="H33">
        <v>1</v>
      </c>
      <c r="I33">
        <v>0</v>
      </c>
      <c r="J33">
        <v>0</v>
      </c>
      <c r="K33">
        <v>4.1213333329999999</v>
      </c>
      <c r="M33" s="27"/>
      <c r="N33" s="27" t="s">
        <v>58</v>
      </c>
      <c r="O33" s="27" t="s">
        <v>50</v>
      </c>
      <c r="P33" s="27" t="s">
        <v>59</v>
      </c>
      <c r="Q33" s="27" t="s">
        <v>60</v>
      </c>
    </row>
    <row r="34" spans="1:17" x14ac:dyDescent="0.75">
      <c r="A34" s="23">
        <v>40372</v>
      </c>
      <c r="B34" t="s">
        <v>7</v>
      </c>
      <c r="C34" t="s">
        <v>10</v>
      </c>
      <c r="D34">
        <v>258.46230880000002</v>
      </c>
      <c r="E34">
        <v>4.6806666669999997</v>
      </c>
      <c r="F34">
        <v>0</v>
      </c>
      <c r="G34">
        <v>0</v>
      </c>
      <c r="H34">
        <v>1</v>
      </c>
      <c r="I34">
        <v>0</v>
      </c>
      <c r="J34">
        <v>0</v>
      </c>
      <c r="K34">
        <v>4.6806666669999997</v>
      </c>
      <c r="M34" s="25" t="s">
        <v>36</v>
      </c>
      <c r="N34" s="25">
        <v>388.05622971485587</v>
      </c>
      <c r="O34" s="25">
        <v>65.853104625215877</v>
      </c>
      <c r="P34" s="25">
        <v>5.8927552759033457</v>
      </c>
      <c r="Q34" s="25">
        <v>1.4774682614013544E-8</v>
      </c>
    </row>
    <row r="35" spans="1:17" x14ac:dyDescent="0.75">
      <c r="A35" s="23">
        <v>40302</v>
      </c>
      <c r="B35" t="s">
        <v>7</v>
      </c>
      <c r="C35" t="s">
        <v>11</v>
      </c>
      <c r="D35">
        <v>336.22133220000001</v>
      </c>
      <c r="E35">
        <v>4.3172727269999998</v>
      </c>
      <c r="F35">
        <v>0</v>
      </c>
      <c r="G35">
        <v>0</v>
      </c>
      <c r="H35">
        <v>1</v>
      </c>
      <c r="I35">
        <v>0</v>
      </c>
      <c r="J35">
        <v>0</v>
      </c>
      <c r="K35">
        <v>4.3172727269999998</v>
      </c>
      <c r="M35" s="25" t="s">
        <v>4</v>
      </c>
      <c r="N35" s="25">
        <v>-36.194976781599536</v>
      </c>
      <c r="O35" s="25">
        <v>15.550043599221441</v>
      </c>
      <c r="P35" s="25">
        <v>-2.3276447137043235</v>
      </c>
      <c r="Q35" s="25">
        <v>2.0874017554816292E-2</v>
      </c>
    </row>
    <row r="36" spans="1:17" x14ac:dyDescent="0.75">
      <c r="A36" s="23">
        <v>40309</v>
      </c>
      <c r="B36" t="s">
        <v>7</v>
      </c>
      <c r="C36" t="s">
        <v>11</v>
      </c>
      <c r="D36">
        <v>364.17453899999998</v>
      </c>
      <c r="E36">
        <v>4.5233333330000001</v>
      </c>
      <c r="F36">
        <v>0</v>
      </c>
      <c r="G36">
        <v>0</v>
      </c>
      <c r="H36">
        <v>1</v>
      </c>
      <c r="I36">
        <v>0</v>
      </c>
      <c r="J36">
        <v>0</v>
      </c>
      <c r="K36">
        <v>4.5233333330000001</v>
      </c>
      <c r="M36" s="25" t="s">
        <v>5</v>
      </c>
      <c r="N36" s="25">
        <v>107.78120248961109</v>
      </c>
      <c r="O36" s="25">
        <v>34.293369639584377</v>
      </c>
      <c r="P36" s="25">
        <v>3.1429166518883198</v>
      </c>
      <c r="Q36" s="25">
        <v>1.9121113140583741E-3</v>
      </c>
    </row>
    <row r="37" spans="1:17" x14ac:dyDescent="0.75">
      <c r="A37" s="23">
        <v>40316</v>
      </c>
      <c r="B37" t="s">
        <v>7</v>
      </c>
      <c r="C37" t="s">
        <v>11</v>
      </c>
      <c r="D37">
        <v>291.1947988</v>
      </c>
      <c r="E37">
        <v>4.9469230770000001</v>
      </c>
      <c r="F37">
        <v>1</v>
      </c>
      <c r="G37">
        <v>0</v>
      </c>
      <c r="H37">
        <v>1</v>
      </c>
      <c r="I37">
        <v>1</v>
      </c>
      <c r="J37">
        <v>0</v>
      </c>
      <c r="K37">
        <v>4.9469230770000001</v>
      </c>
      <c r="M37" s="25" t="s">
        <v>6</v>
      </c>
      <c r="N37" s="25">
        <v>63.788995977713931</v>
      </c>
      <c r="O37" s="25">
        <v>20.750214479364288</v>
      </c>
      <c r="P37" s="25">
        <v>3.0741367054856674</v>
      </c>
      <c r="Q37" s="25">
        <v>2.3885792537384344E-3</v>
      </c>
    </row>
    <row r="38" spans="1:17" x14ac:dyDescent="0.75">
      <c r="A38" s="23">
        <v>40323</v>
      </c>
      <c r="B38" t="s">
        <v>7</v>
      </c>
      <c r="C38" t="s">
        <v>11</v>
      </c>
      <c r="D38">
        <v>279.62964249999999</v>
      </c>
      <c r="E38">
        <v>4.693846154</v>
      </c>
      <c r="F38">
        <v>0</v>
      </c>
      <c r="G38">
        <v>1</v>
      </c>
      <c r="H38">
        <v>1</v>
      </c>
      <c r="I38">
        <v>0</v>
      </c>
      <c r="J38">
        <v>1</v>
      </c>
      <c r="K38">
        <v>4.693846154</v>
      </c>
      <c r="M38" s="25" t="s">
        <v>68</v>
      </c>
      <c r="N38" s="25">
        <v>204.27003581035311</v>
      </c>
      <c r="O38" s="25">
        <v>93.207634028452077</v>
      </c>
      <c r="P38" s="25">
        <v>2.1915590706658072</v>
      </c>
      <c r="Q38" s="25">
        <v>2.9500503136448492E-2</v>
      </c>
    </row>
    <row r="39" spans="1:17" x14ac:dyDescent="0.75">
      <c r="A39" s="23">
        <v>40330</v>
      </c>
      <c r="B39" t="s">
        <v>7</v>
      </c>
      <c r="C39" t="s">
        <v>11</v>
      </c>
      <c r="D39">
        <v>328.56464510000001</v>
      </c>
      <c r="E39">
        <v>4.8435714289999998</v>
      </c>
      <c r="F39">
        <v>0</v>
      </c>
      <c r="G39">
        <v>1</v>
      </c>
      <c r="H39">
        <v>1</v>
      </c>
      <c r="I39">
        <v>0</v>
      </c>
      <c r="J39">
        <v>1</v>
      </c>
      <c r="K39">
        <v>4.8435714289999998</v>
      </c>
      <c r="M39" s="25" t="s">
        <v>69</v>
      </c>
      <c r="N39" s="25">
        <v>22.879897599016797</v>
      </c>
      <c r="O39" s="25">
        <v>40.758574074848951</v>
      </c>
      <c r="P39" s="25">
        <v>0.56135176753240201</v>
      </c>
      <c r="Q39" s="25">
        <v>0.57515065496167128</v>
      </c>
    </row>
    <row r="40" spans="1:17" x14ac:dyDescent="0.75">
      <c r="A40" s="23">
        <v>40337</v>
      </c>
      <c r="B40" t="s">
        <v>7</v>
      </c>
      <c r="C40" t="s">
        <v>11</v>
      </c>
      <c r="D40">
        <v>329.4023282</v>
      </c>
      <c r="E40">
        <v>4.7024999999999997</v>
      </c>
      <c r="F40">
        <v>0</v>
      </c>
      <c r="G40">
        <v>1</v>
      </c>
      <c r="H40">
        <v>1</v>
      </c>
      <c r="I40">
        <v>0</v>
      </c>
      <c r="J40">
        <v>1</v>
      </c>
      <c r="K40">
        <v>4.7024999999999997</v>
      </c>
      <c r="M40" s="25" t="s">
        <v>70</v>
      </c>
      <c r="N40" s="25">
        <v>25.655807781367816</v>
      </c>
      <c r="O40" s="25">
        <v>26.444099689064739</v>
      </c>
      <c r="P40" s="25">
        <v>0.97019025351719956</v>
      </c>
      <c r="Q40" s="25">
        <v>0.33305724907403278</v>
      </c>
    </row>
    <row r="41" spans="1:17" ht="15.5" thickBot="1" x14ac:dyDescent="0.9">
      <c r="A41" s="23">
        <v>40344</v>
      </c>
      <c r="B41" t="s">
        <v>7</v>
      </c>
      <c r="C41" t="s">
        <v>11</v>
      </c>
      <c r="D41">
        <v>211.3729347</v>
      </c>
      <c r="E41">
        <v>4.8958823530000002</v>
      </c>
      <c r="F41">
        <v>0</v>
      </c>
      <c r="G41">
        <v>0</v>
      </c>
      <c r="H41">
        <v>1</v>
      </c>
      <c r="I41">
        <v>0</v>
      </c>
      <c r="J41">
        <v>0</v>
      </c>
      <c r="K41">
        <v>4.8958823530000002</v>
      </c>
      <c r="M41" s="26" t="s">
        <v>71</v>
      </c>
      <c r="N41" s="26">
        <v>-40.792169737973907</v>
      </c>
      <c r="O41" s="26">
        <v>21.370473225984291</v>
      </c>
      <c r="P41" s="26">
        <v>-1.9088098474288737</v>
      </c>
      <c r="Q41" s="26">
        <v>5.7637224405162647E-2</v>
      </c>
    </row>
    <row r="42" spans="1:17" x14ac:dyDescent="0.75">
      <c r="A42" s="23">
        <v>40351</v>
      </c>
      <c r="B42" t="s">
        <v>7</v>
      </c>
      <c r="C42" t="s">
        <v>11</v>
      </c>
      <c r="D42">
        <v>428.35016050000002</v>
      </c>
      <c r="E42">
        <v>4.0257142860000004</v>
      </c>
      <c r="F42">
        <v>1</v>
      </c>
      <c r="G42">
        <v>0</v>
      </c>
      <c r="H42">
        <v>1</v>
      </c>
      <c r="I42">
        <v>1</v>
      </c>
      <c r="J42">
        <v>0</v>
      </c>
      <c r="K42">
        <v>4.0257142860000004</v>
      </c>
    </row>
    <row r="43" spans="1:17" x14ac:dyDescent="0.75">
      <c r="A43" s="23">
        <v>40358</v>
      </c>
      <c r="B43" t="s">
        <v>7</v>
      </c>
      <c r="C43" t="s">
        <v>11</v>
      </c>
      <c r="D43">
        <v>412.79178439999998</v>
      </c>
      <c r="E43">
        <v>4.8366666670000003</v>
      </c>
      <c r="F43">
        <v>1</v>
      </c>
      <c r="G43">
        <v>1</v>
      </c>
      <c r="H43">
        <v>1</v>
      </c>
      <c r="I43">
        <v>1</v>
      </c>
      <c r="J43">
        <v>1</v>
      </c>
      <c r="K43">
        <v>4.8366666670000003</v>
      </c>
    </row>
    <row r="44" spans="1:17" x14ac:dyDescent="0.75">
      <c r="A44" s="23">
        <v>40365</v>
      </c>
      <c r="B44" t="s">
        <v>7</v>
      </c>
      <c r="C44" t="s">
        <v>11</v>
      </c>
      <c r="D44">
        <v>328.22108300000002</v>
      </c>
      <c r="E44">
        <v>4.2473333330000003</v>
      </c>
      <c r="F44">
        <v>0</v>
      </c>
      <c r="G44">
        <v>1</v>
      </c>
      <c r="H44">
        <v>1</v>
      </c>
      <c r="I44">
        <v>0</v>
      </c>
      <c r="J44">
        <v>1</v>
      </c>
      <c r="K44">
        <v>4.2473333330000003</v>
      </c>
    </row>
    <row r="45" spans="1:17" x14ac:dyDescent="0.75">
      <c r="A45" s="23">
        <v>40372</v>
      </c>
      <c r="B45" t="s">
        <v>7</v>
      </c>
      <c r="C45" t="s">
        <v>11</v>
      </c>
      <c r="D45">
        <v>269.83398929999998</v>
      </c>
      <c r="E45">
        <v>4.5443749999999996</v>
      </c>
      <c r="F45">
        <v>0</v>
      </c>
      <c r="G45">
        <v>1</v>
      </c>
      <c r="H45">
        <v>1</v>
      </c>
      <c r="I45">
        <v>0</v>
      </c>
      <c r="J45">
        <v>1</v>
      </c>
      <c r="K45">
        <v>4.5443749999999996</v>
      </c>
    </row>
    <row r="46" spans="1:17" x14ac:dyDescent="0.75">
      <c r="A46" s="23">
        <v>40302</v>
      </c>
      <c r="B46" t="s">
        <v>7</v>
      </c>
      <c r="C46" t="s">
        <v>12</v>
      </c>
      <c r="D46">
        <v>286.13829190000001</v>
      </c>
      <c r="E46">
        <v>4.0627272730000001</v>
      </c>
      <c r="F46">
        <v>0</v>
      </c>
      <c r="G46">
        <v>0</v>
      </c>
      <c r="H46">
        <v>1</v>
      </c>
      <c r="I46">
        <v>0</v>
      </c>
      <c r="J46">
        <v>0</v>
      </c>
      <c r="K46">
        <v>4.0627272730000001</v>
      </c>
    </row>
    <row r="47" spans="1:17" x14ac:dyDescent="0.75">
      <c r="A47" s="23">
        <v>40309</v>
      </c>
      <c r="B47" t="s">
        <v>7</v>
      </c>
      <c r="C47" t="s">
        <v>12</v>
      </c>
      <c r="D47">
        <v>100.0997608</v>
      </c>
      <c r="E47">
        <v>4.7233333330000002</v>
      </c>
      <c r="F47">
        <v>0</v>
      </c>
      <c r="G47">
        <v>0</v>
      </c>
      <c r="H47">
        <v>1</v>
      </c>
      <c r="I47">
        <v>0</v>
      </c>
      <c r="J47">
        <v>0</v>
      </c>
      <c r="K47">
        <v>4.7233333330000002</v>
      </c>
    </row>
    <row r="48" spans="1:17" x14ac:dyDescent="0.75">
      <c r="A48" s="23">
        <v>40316</v>
      </c>
      <c r="B48" t="s">
        <v>7</v>
      </c>
      <c r="C48" t="s">
        <v>12</v>
      </c>
      <c r="D48">
        <v>202.21177779999999</v>
      </c>
      <c r="E48">
        <v>4.0945454549999996</v>
      </c>
      <c r="F48">
        <v>0</v>
      </c>
      <c r="G48">
        <v>0</v>
      </c>
      <c r="H48">
        <v>1</v>
      </c>
      <c r="I48">
        <v>0</v>
      </c>
      <c r="J48">
        <v>0</v>
      </c>
      <c r="K48">
        <v>4.0945454549999996</v>
      </c>
    </row>
    <row r="49" spans="1:11" x14ac:dyDescent="0.75">
      <c r="A49" s="23">
        <v>40323</v>
      </c>
      <c r="B49" t="s">
        <v>7</v>
      </c>
      <c r="C49" t="s">
        <v>12</v>
      </c>
      <c r="D49">
        <v>277.05184350000002</v>
      </c>
      <c r="E49">
        <v>4.0581818180000004</v>
      </c>
      <c r="F49">
        <v>1</v>
      </c>
      <c r="G49">
        <v>0</v>
      </c>
      <c r="H49">
        <v>1</v>
      </c>
      <c r="I49">
        <v>1</v>
      </c>
      <c r="J49">
        <v>0</v>
      </c>
      <c r="K49">
        <v>4.0581818180000004</v>
      </c>
    </row>
    <row r="50" spans="1:11" x14ac:dyDescent="0.75">
      <c r="A50" s="23">
        <v>40330</v>
      </c>
      <c r="B50" t="s">
        <v>7</v>
      </c>
      <c r="C50" t="s">
        <v>12</v>
      </c>
      <c r="D50">
        <v>432.8902526</v>
      </c>
      <c r="E50">
        <v>3.84</v>
      </c>
      <c r="F50">
        <v>1</v>
      </c>
      <c r="G50">
        <v>1</v>
      </c>
      <c r="H50">
        <v>1</v>
      </c>
      <c r="I50">
        <v>1</v>
      </c>
      <c r="J50">
        <v>1</v>
      </c>
      <c r="K50">
        <v>3.84</v>
      </c>
    </row>
    <row r="51" spans="1:11" x14ac:dyDescent="0.75">
      <c r="A51" s="23">
        <v>40337</v>
      </c>
      <c r="B51" t="s">
        <v>7</v>
      </c>
      <c r="C51" t="s">
        <v>12</v>
      </c>
      <c r="D51">
        <v>427.79262610000001</v>
      </c>
      <c r="E51">
        <v>5.1669230769999999</v>
      </c>
      <c r="F51">
        <v>1</v>
      </c>
      <c r="G51">
        <v>1</v>
      </c>
      <c r="H51">
        <v>1</v>
      </c>
      <c r="I51">
        <v>1</v>
      </c>
      <c r="J51">
        <v>1</v>
      </c>
      <c r="K51">
        <v>5.1669230769999999</v>
      </c>
    </row>
    <row r="52" spans="1:11" x14ac:dyDescent="0.75">
      <c r="A52" s="23">
        <v>40344</v>
      </c>
      <c r="B52" t="s">
        <v>7</v>
      </c>
      <c r="C52" t="s">
        <v>12</v>
      </c>
      <c r="D52">
        <v>241.0467439</v>
      </c>
      <c r="E52">
        <v>4.05</v>
      </c>
      <c r="F52">
        <v>0</v>
      </c>
      <c r="G52">
        <v>1</v>
      </c>
      <c r="H52">
        <v>1</v>
      </c>
      <c r="I52">
        <v>0</v>
      </c>
      <c r="J52">
        <v>1</v>
      </c>
      <c r="K52">
        <v>4.05</v>
      </c>
    </row>
    <row r="53" spans="1:11" x14ac:dyDescent="0.75">
      <c r="A53" s="23">
        <v>40351</v>
      </c>
      <c r="B53" t="s">
        <v>7</v>
      </c>
      <c r="C53" t="s">
        <v>12</v>
      </c>
      <c r="D53">
        <v>556.55004169999995</v>
      </c>
      <c r="E53">
        <v>3.8515384620000002</v>
      </c>
      <c r="F53">
        <v>1</v>
      </c>
      <c r="G53">
        <v>1</v>
      </c>
      <c r="H53">
        <v>1</v>
      </c>
      <c r="I53">
        <v>1</v>
      </c>
      <c r="J53">
        <v>1</v>
      </c>
      <c r="K53">
        <v>3.8515384620000002</v>
      </c>
    </row>
    <row r="54" spans="1:11" x14ac:dyDescent="0.75">
      <c r="A54" s="23">
        <v>40358</v>
      </c>
      <c r="B54" t="s">
        <v>7</v>
      </c>
      <c r="C54" t="s">
        <v>12</v>
      </c>
      <c r="D54">
        <v>309.9996663</v>
      </c>
      <c r="E54">
        <v>3.8515384620000002</v>
      </c>
      <c r="F54">
        <v>0</v>
      </c>
      <c r="G54">
        <v>1</v>
      </c>
      <c r="H54">
        <v>1</v>
      </c>
      <c r="I54">
        <v>0</v>
      </c>
      <c r="J54">
        <v>1</v>
      </c>
      <c r="K54">
        <v>3.8515384620000002</v>
      </c>
    </row>
    <row r="55" spans="1:11" x14ac:dyDescent="0.75">
      <c r="A55" s="23">
        <v>40365</v>
      </c>
      <c r="B55" t="s">
        <v>7</v>
      </c>
      <c r="C55" t="s">
        <v>12</v>
      </c>
      <c r="D55">
        <v>409.73567789999998</v>
      </c>
      <c r="E55">
        <v>4.4442857140000003</v>
      </c>
      <c r="F55">
        <v>0</v>
      </c>
      <c r="G55">
        <v>1</v>
      </c>
      <c r="H55">
        <v>1</v>
      </c>
      <c r="I55">
        <v>0</v>
      </c>
      <c r="J55">
        <v>1</v>
      </c>
      <c r="K55">
        <v>4.4442857140000003</v>
      </c>
    </row>
    <row r="56" spans="1:11" x14ac:dyDescent="0.75">
      <c r="A56" s="23">
        <v>40372</v>
      </c>
      <c r="B56" t="s">
        <v>7</v>
      </c>
      <c r="C56" t="s">
        <v>12</v>
      </c>
      <c r="D56">
        <v>347.35825790000001</v>
      </c>
      <c r="E56">
        <v>4.314666667</v>
      </c>
      <c r="F56">
        <v>0</v>
      </c>
      <c r="G56">
        <v>1</v>
      </c>
      <c r="H56">
        <v>1</v>
      </c>
      <c r="I56">
        <v>0</v>
      </c>
      <c r="J56">
        <v>1</v>
      </c>
      <c r="K56">
        <v>4.314666667</v>
      </c>
    </row>
    <row r="57" spans="1:11" x14ac:dyDescent="0.75">
      <c r="A57" s="23">
        <v>40302</v>
      </c>
      <c r="B57" t="s">
        <v>7</v>
      </c>
      <c r="C57" t="s">
        <v>13</v>
      </c>
      <c r="D57">
        <v>305.04944449999999</v>
      </c>
      <c r="E57">
        <v>4.3899999999999997</v>
      </c>
      <c r="F57">
        <v>0</v>
      </c>
      <c r="G57">
        <v>0</v>
      </c>
      <c r="H57">
        <v>1</v>
      </c>
      <c r="I57">
        <v>0</v>
      </c>
      <c r="J57">
        <v>0</v>
      </c>
      <c r="K57">
        <v>4.3899999999999997</v>
      </c>
    </row>
    <row r="58" spans="1:11" x14ac:dyDescent="0.75">
      <c r="A58" s="23">
        <v>40309</v>
      </c>
      <c r="B58" t="s">
        <v>7</v>
      </c>
      <c r="C58" t="s">
        <v>13</v>
      </c>
      <c r="D58">
        <v>219.65535220000001</v>
      </c>
      <c r="E58">
        <v>4.34</v>
      </c>
      <c r="F58">
        <v>0</v>
      </c>
      <c r="G58">
        <v>0</v>
      </c>
      <c r="H58">
        <v>1</v>
      </c>
      <c r="I58">
        <v>0</v>
      </c>
      <c r="J58">
        <v>0</v>
      </c>
      <c r="K58">
        <v>4.34</v>
      </c>
    </row>
    <row r="59" spans="1:11" x14ac:dyDescent="0.75">
      <c r="A59" s="23">
        <v>40316</v>
      </c>
      <c r="B59" t="s">
        <v>7</v>
      </c>
      <c r="C59" t="s">
        <v>13</v>
      </c>
      <c r="D59">
        <v>239.05316730000001</v>
      </c>
      <c r="E59">
        <v>4.0949999999999998</v>
      </c>
      <c r="F59">
        <v>0</v>
      </c>
      <c r="G59">
        <v>0</v>
      </c>
      <c r="H59">
        <v>1</v>
      </c>
      <c r="I59">
        <v>0</v>
      </c>
      <c r="J59">
        <v>0</v>
      </c>
      <c r="K59">
        <v>4.0949999999999998</v>
      </c>
    </row>
    <row r="60" spans="1:11" x14ac:dyDescent="0.75">
      <c r="A60" s="23">
        <v>40323</v>
      </c>
      <c r="B60" t="s">
        <v>7</v>
      </c>
      <c r="C60" t="s">
        <v>13</v>
      </c>
      <c r="D60">
        <v>249.14047550000001</v>
      </c>
      <c r="E60">
        <v>3.8140000000000001</v>
      </c>
      <c r="F60">
        <v>0</v>
      </c>
      <c r="G60">
        <v>0</v>
      </c>
      <c r="H60">
        <v>1</v>
      </c>
      <c r="I60">
        <v>0</v>
      </c>
      <c r="J60">
        <v>0</v>
      </c>
      <c r="K60">
        <v>3.8140000000000001</v>
      </c>
    </row>
    <row r="61" spans="1:11" x14ac:dyDescent="0.75">
      <c r="A61" s="23">
        <v>40330</v>
      </c>
      <c r="B61" t="s">
        <v>7</v>
      </c>
      <c r="C61" t="s">
        <v>13</v>
      </c>
      <c r="D61">
        <v>263.47531170000002</v>
      </c>
      <c r="E61">
        <v>3.8140000000000001</v>
      </c>
      <c r="F61">
        <v>0</v>
      </c>
      <c r="G61">
        <v>0</v>
      </c>
      <c r="H61">
        <v>1</v>
      </c>
      <c r="I61">
        <v>0</v>
      </c>
      <c r="J61">
        <v>0</v>
      </c>
      <c r="K61">
        <v>3.8140000000000001</v>
      </c>
    </row>
    <row r="62" spans="1:11" x14ac:dyDescent="0.75">
      <c r="A62" s="23">
        <v>40337</v>
      </c>
      <c r="B62" t="s">
        <v>7</v>
      </c>
      <c r="C62" t="s">
        <v>13</v>
      </c>
      <c r="D62">
        <v>666.72935150000001</v>
      </c>
      <c r="E62">
        <v>3.3260000000000001</v>
      </c>
      <c r="F62">
        <v>0</v>
      </c>
      <c r="G62">
        <v>0</v>
      </c>
      <c r="H62">
        <v>1</v>
      </c>
      <c r="I62">
        <v>0</v>
      </c>
      <c r="J62">
        <v>0</v>
      </c>
      <c r="K62">
        <v>3.3260000000000001</v>
      </c>
    </row>
    <row r="63" spans="1:11" x14ac:dyDescent="0.75">
      <c r="A63" s="23">
        <v>40344</v>
      </c>
      <c r="B63" t="s">
        <v>7</v>
      </c>
      <c r="C63" t="s">
        <v>13</v>
      </c>
      <c r="D63">
        <v>711.86493989999997</v>
      </c>
      <c r="E63">
        <v>3.1986666669999999</v>
      </c>
      <c r="F63">
        <v>0</v>
      </c>
      <c r="G63">
        <v>0</v>
      </c>
      <c r="H63">
        <v>1</v>
      </c>
      <c r="I63">
        <v>0</v>
      </c>
      <c r="J63">
        <v>0</v>
      </c>
      <c r="K63">
        <v>3.1986666669999999</v>
      </c>
    </row>
    <row r="64" spans="1:11" x14ac:dyDescent="0.75">
      <c r="A64" s="23">
        <v>40351</v>
      </c>
      <c r="B64" t="s">
        <v>7</v>
      </c>
      <c r="C64" t="s">
        <v>13</v>
      </c>
      <c r="D64">
        <v>328.157804</v>
      </c>
      <c r="E64">
        <v>4.3666666669999996</v>
      </c>
      <c r="F64">
        <v>0</v>
      </c>
      <c r="G64">
        <v>0</v>
      </c>
      <c r="H64">
        <v>1</v>
      </c>
      <c r="I64">
        <v>0</v>
      </c>
      <c r="J64">
        <v>0</v>
      </c>
      <c r="K64">
        <v>4.3666666669999996</v>
      </c>
    </row>
    <row r="65" spans="1:11" x14ac:dyDescent="0.75">
      <c r="A65" s="23">
        <v>40358</v>
      </c>
      <c r="B65" t="s">
        <v>7</v>
      </c>
      <c r="C65" t="s">
        <v>13</v>
      </c>
      <c r="D65">
        <v>144.59522039999999</v>
      </c>
      <c r="E65">
        <v>3.979090909</v>
      </c>
      <c r="F65">
        <v>0</v>
      </c>
      <c r="G65">
        <v>0</v>
      </c>
      <c r="H65">
        <v>1</v>
      </c>
      <c r="I65">
        <v>0</v>
      </c>
      <c r="J65">
        <v>0</v>
      </c>
      <c r="K65">
        <v>3.979090909</v>
      </c>
    </row>
    <row r="66" spans="1:11" x14ac:dyDescent="0.75">
      <c r="A66" s="23">
        <v>40365</v>
      </c>
      <c r="B66" t="s">
        <v>7</v>
      </c>
      <c r="C66" t="s">
        <v>13</v>
      </c>
      <c r="D66">
        <v>266.1295672</v>
      </c>
      <c r="E66">
        <v>4.9561538460000003</v>
      </c>
      <c r="F66">
        <v>0</v>
      </c>
      <c r="G66">
        <v>0</v>
      </c>
      <c r="H66">
        <v>1</v>
      </c>
      <c r="I66">
        <v>0</v>
      </c>
      <c r="J66">
        <v>0</v>
      </c>
      <c r="K66">
        <v>4.9561538460000003</v>
      </c>
    </row>
    <row r="67" spans="1:11" x14ac:dyDescent="0.75">
      <c r="A67" s="23">
        <v>40372</v>
      </c>
      <c r="B67" t="s">
        <v>7</v>
      </c>
      <c r="C67" t="s">
        <v>13</v>
      </c>
      <c r="D67">
        <v>277.18746770000001</v>
      </c>
      <c r="E67">
        <v>3.8136363640000002</v>
      </c>
      <c r="F67">
        <v>0</v>
      </c>
      <c r="G67">
        <v>0</v>
      </c>
      <c r="H67">
        <v>1</v>
      </c>
      <c r="I67">
        <v>0</v>
      </c>
      <c r="J67">
        <v>0</v>
      </c>
      <c r="K67">
        <v>3.8136363640000002</v>
      </c>
    </row>
    <row r="68" spans="1:11" x14ac:dyDescent="0.75">
      <c r="A68" s="23">
        <v>40302</v>
      </c>
      <c r="B68" t="s">
        <v>7</v>
      </c>
      <c r="C68" t="s">
        <v>14</v>
      </c>
      <c r="D68">
        <v>153.97779969999999</v>
      </c>
      <c r="E68">
        <v>5.0185714289999996</v>
      </c>
      <c r="F68">
        <v>0</v>
      </c>
      <c r="G68">
        <v>0</v>
      </c>
      <c r="H68">
        <v>1</v>
      </c>
      <c r="I68">
        <v>0</v>
      </c>
      <c r="J68">
        <v>0</v>
      </c>
      <c r="K68">
        <v>5.0185714289999996</v>
      </c>
    </row>
    <row r="69" spans="1:11" x14ac:dyDescent="0.75">
      <c r="A69" s="23">
        <v>40309</v>
      </c>
      <c r="B69" t="s">
        <v>7</v>
      </c>
      <c r="C69" t="s">
        <v>14</v>
      </c>
      <c r="D69">
        <v>232.91486209999999</v>
      </c>
      <c r="E69">
        <v>5.0185714289999996</v>
      </c>
      <c r="F69">
        <v>0</v>
      </c>
      <c r="G69">
        <v>0</v>
      </c>
      <c r="H69">
        <v>1</v>
      </c>
      <c r="I69">
        <v>0</v>
      </c>
      <c r="J69">
        <v>0</v>
      </c>
      <c r="K69">
        <v>5.0185714289999996</v>
      </c>
    </row>
    <row r="70" spans="1:11" x14ac:dyDescent="0.75">
      <c r="A70" s="23">
        <v>40316</v>
      </c>
      <c r="B70" t="s">
        <v>7</v>
      </c>
      <c r="C70" t="s">
        <v>14</v>
      </c>
      <c r="D70">
        <v>308.27675199999999</v>
      </c>
      <c r="E70">
        <v>4.4635294119999998</v>
      </c>
      <c r="F70">
        <v>1</v>
      </c>
      <c r="G70">
        <v>0</v>
      </c>
      <c r="H70">
        <v>1</v>
      </c>
      <c r="I70">
        <v>1</v>
      </c>
      <c r="J70">
        <v>0</v>
      </c>
      <c r="K70">
        <v>4.4635294119999998</v>
      </c>
    </row>
    <row r="71" spans="1:11" x14ac:dyDescent="0.75">
      <c r="A71" s="23">
        <v>40323</v>
      </c>
      <c r="B71" t="s">
        <v>7</v>
      </c>
      <c r="C71" t="s">
        <v>14</v>
      </c>
      <c r="D71">
        <v>272.20570079999999</v>
      </c>
      <c r="E71">
        <v>5.0105882350000002</v>
      </c>
      <c r="F71">
        <v>0</v>
      </c>
      <c r="G71">
        <v>1</v>
      </c>
      <c r="H71">
        <v>1</v>
      </c>
      <c r="I71">
        <v>0</v>
      </c>
      <c r="J71">
        <v>1</v>
      </c>
      <c r="K71">
        <v>5.0105882350000002</v>
      </c>
    </row>
    <row r="72" spans="1:11" x14ac:dyDescent="0.75">
      <c r="A72" s="23">
        <v>40330</v>
      </c>
      <c r="B72" t="s">
        <v>7</v>
      </c>
      <c r="C72" t="s">
        <v>14</v>
      </c>
      <c r="D72">
        <v>355.87124569999997</v>
      </c>
      <c r="E72">
        <v>4.8816666670000002</v>
      </c>
      <c r="F72">
        <v>0</v>
      </c>
      <c r="G72">
        <v>1</v>
      </c>
      <c r="H72">
        <v>1</v>
      </c>
      <c r="I72">
        <v>0</v>
      </c>
      <c r="J72">
        <v>1</v>
      </c>
      <c r="K72">
        <v>4.8816666670000002</v>
      </c>
    </row>
    <row r="73" spans="1:11" x14ac:dyDescent="0.75">
      <c r="A73" s="23">
        <v>40337</v>
      </c>
      <c r="B73" t="s">
        <v>7</v>
      </c>
      <c r="C73" t="s">
        <v>14</v>
      </c>
      <c r="D73">
        <v>337.17576309999998</v>
      </c>
      <c r="E73">
        <v>4.8329411760000003</v>
      </c>
      <c r="F73">
        <v>0</v>
      </c>
      <c r="G73">
        <v>1</v>
      </c>
      <c r="H73">
        <v>1</v>
      </c>
      <c r="I73">
        <v>0</v>
      </c>
      <c r="J73">
        <v>1</v>
      </c>
      <c r="K73">
        <v>4.8329411760000003</v>
      </c>
    </row>
    <row r="74" spans="1:11" x14ac:dyDescent="0.75">
      <c r="A74" s="23">
        <v>40344</v>
      </c>
      <c r="B74" t="s">
        <v>7</v>
      </c>
      <c r="C74" t="s">
        <v>14</v>
      </c>
      <c r="D74">
        <v>361.36155200000002</v>
      </c>
      <c r="E74">
        <v>5.2305555559999997</v>
      </c>
      <c r="F74">
        <v>1</v>
      </c>
      <c r="G74">
        <v>0</v>
      </c>
      <c r="H74">
        <v>1</v>
      </c>
      <c r="I74">
        <v>1</v>
      </c>
      <c r="J74">
        <v>0</v>
      </c>
      <c r="K74">
        <v>5.2305555559999997</v>
      </c>
    </row>
    <row r="75" spans="1:11" x14ac:dyDescent="0.75">
      <c r="A75" s="23">
        <v>40351</v>
      </c>
      <c r="B75" t="s">
        <v>7</v>
      </c>
      <c r="C75" t="s">
        <v>14</v>
      </c>
      <c r="D75">
        <v>1041.2002560000001</v>
      </c>
      <c r="E75">
        <v>4.0835294119999999</v>
      </c>
      <c r="F75">
        <v>1</v>
      </c>
      <c r="G75">
        <v>1</v>
      </c>
      <c r="H75">
        <v>1</v>
      </c>
      <c r="I75">
        <v>1</v>
      </c>
      <c r="J75">
        <v>1</v>
      </c>
      <c r="K75">
        <v>4.0835294119999999</v>
      </c>
    </row>
    <row r="76" spans="1:11" x14ac:dyDescent="0.75">
      <c r="A76" s="23">
        <v>40358</v>
      </c>
      <c r="B76" t="s">
        <v>7</v>
      </c>
      <c r="C76" t="s">
        <v>14</v>
      </c>
      <c r="D76">
        <v>753.3879872</v>
      </c>
      <c r="E76">
        <v>4.0835294119999999</v>
      </c>
      <c r="F76">
        <v>0</v>
      </c>
      <c r="G76">
        <v>1</v>
      </c>
      <c r="H76">
        <v>1</v>
      </c>
      <c r="I76">
        <v>0</v>
      </c>
      <c r="J76">
        <v>1</v>
      </c>
      <c r="K76">
        <v>4.0835294119999999</v>
      </c>
    </row>
    <row r="77" spans="1:11" x14ac:dyDescent="0.75">
      <c r="A77" s="23">
        <v>40365</v>
      </c>
      <c r="B77" t="s">
        <v>7</v>
      </c>
      <c r="C77" t="s">
        <v>14</v>
      </c>
      <c r="D77">
        <v>192.07759770000001</v>
      </c>
      <c r="E77">
        <v>4.7470588239999998</v>
      </c>
      <c r="F77">
        <v>0</v>
      </c>
      <c r="G77">
        <v>1</v>
      </c>
      <c r="H77">
        <v>1</v>
      </c>
      <c r="I77">
        <v>0</v>
      </c>
      <c r="J77">
        <v>1</v>
      </c>
      <c r="K77">
        <v>4.7470588239999998</v>
      </c>
    </row>
    <row r="78" spans="1:11" x14ac:dyDescent="0.75">
      <c r="A78" s="23">
        <v>40372</v>
      </c>
      <c r="B78" t="s">
        <v>7</v>
      </c>
      <c r="C78" t="s">
        <v>14</v>
      </c>
      <c r="D78">
        <v>390.64287639999998</v>
      </c>
      <c r="E78">
        <v>4.1479999999999997</v>
      </c>
      <c r="F78">
        <v>0</v>
      </c>
      <c r="G78">
        <v>1</v>
      </c>
      <c r="H78">
        <v>1</v>
      </c>
      <c r="I78">
        <v>0</v>
      </c>
      <c r="J78">
        <v>1</v>
      </c>
      <c r="K78">
        <v>4.1479999999999997</v>
      </c>
    </row>
    <row r="79" spans="1:11" x14ac:dyDescent="0.75">
      <c r="A79" s="23">
        <v>40302</v>
      </c>
      <c r="B79" t="s">
        <v>7</v>
      </c>
      <c r="C79" t="s">
        <v>15</v>
      </c>
      <c r="D79">
        <v>256.2915491</v>
      </c>
      <c r="E79">
        <v>4.4990909090000004</v>
      </c>
      <c r="F79">
        <v>0</v>
      </c>
      <c r="G79">
        <v>0</v>
      </c>
      <c r="H79">
        <v>1</v>
      </c>
      <c r="I79">
        <v>0</v>
      </c>
      <c r="J79">
        <v>0</v>
      </c>
      <c r="K79">
        <v>4.4990909090000004</v>
      </c>
    </row>
    <row r="80" spans="1:11" x14ac:dyDescent="0.75">
      <c r="A80" s="23">
        <v>40309</v>
      </c>
      <c r="B80" t="s">
        <v>7</v>
      </c>
      <c r="C80" t="s">
        <v>15</v>
      </c>
      <c r="D80">
        <v>184.67931669999999</v>
      </c>
      <c r="E80">
        <v>5.483333333</v>
      </c>
      <c r="F80">
        <v>0</v>
      </c>
      <c r="G80">
        <v>0</v>
      </c>
      <c r="H80">
        <v>1</v>
      </c>
      <c r="I80">
        <v>0</v>
      </c>
      <c r="J80">
        <v>0</v>
      </c>
      <c r="K80">
        <v>5.483333333</v>
      </c>
    </row>
    <row r="81" spans="1:11" x14ac:dyDescent="0.75">
      <c r="A81" s="23">
        <v>40316</v>
      </c>
      <c r="B81" t="s">
        <v>7</v>
      </c>
      <c r="C81" t="s">
        <v>15</v>
      </c>
      <c r="D81">
        <v>259.95286759999999</v>
      </c>
      <c r="E81">
        <v>4.2938461539999997</v>
      </c>
      <c r="F81">
        <v>0</v>
      </c>
      <c r="G81">
        <v>0</v>
      </c>
      <c r="H81">
        <v>1</v>
      </c>
      <c r="I81">
        <v>0</v>
      </c>
      <c r="J81">
        <v>0</v>
      </c>
      <c r="K81">
        <v>4.2938461539999997</v>
      </c>
    </row>
    <row r="82" spans="1:11" x14ac:dyDescent="0.75">
      <c r="A82" s="23">
        <v>40323</v>
      </c>
      <c r="B82" t="s">
        <v>7</v>
      </c>
      <c r="C82" t="s">
        <v>15</v>
      </c>
      <c r="D82">
        <v>325.84191909999998</v>
      </c>
      <c r="E82">
        <v>4.0581818180000004</v>
      </c>
      <c r="F82">
        <v>0</v>
      </c>
      <c r="G82">
        <v>0</v>
      </c>
      <c r="H82">
        <v>1</v>
      </c>
      <c r="I82">
        <v>0</v>
      </c>
      <c r="J82">
        <v>0</v>
      </c>
      <c r="K82">
        <v>4.0581818180000004</v>
      </c>
    </row>
    <row r="83" spans="1:11" x14ac:dyDescent="0.75">
      <c r="A83" s="23">
        <v>40330</v>
      </c>
      <c r="B83" t="s">
        <v>7</v>
      </c>
      <c r="C83" t="s">
        <v>15</v>
      </c>
      <c r="D83">
        <v>291.77268939999999</v>
      </c>
      <c r="E83">
        <v>4.0250000000000004</v>
      </c>
      <c r="F83">
        <v>0</v>
      </c>
      <c r="G83">
        <v>0</v>
      </c>
      <c r="H83">
        <v>1</v>
      </c>
      <c r="I83">
        <v>0</v>
      </c>
      <c r="J83">
        <v>0</v>
      </c>
      <c r="K83">
        <v>4.0250000000000004</v>
      </c>
    </row>
    <row r="84" spans="1:11" x14ac:dyDescent="0.75">
      <c r="A84" s="23">
        <v>40337</v>
      </c>
      <c r="B84" t="s">
        <v>7</v>
      </c>
      <c r="C84" t="s">
        <v>15</v>
      </c>
      <c r="D84">
        <v>126.7189449</v>
      </c>
      <c r="E84">
        <v>6.2515384620000001</v>
      </c>
      <c r="F84">
        <v>0</v>
      </c>
      <c r="G84">
        <v>0</v>
      </c>
      <c r="H84">
        <v>1</v>
      </c>
      <c r="I84">
        <v>0</v>
      </c>
      <c r="J84">
        <v>0</v>
      </c>
      <c r="K84">
        <v>6.2515384620000001</v>
      </c>
    </row>
    <row r="85" spans="1:11" x14ac:dyDescent="0.75">
      <c r="A85" s="23">
        <v>40344</v>
      </c>
      <c r="B85" t="s">
        <v>7</v>
      </c>
      <c r="C85" t="s">
        <v>15</v>
      </c>
      <c r="D85">
        <v>206.70153350000001</v>
      </c>
      <c r="E85">
        <v>5.671818182</v>
      </c>
      <c r="F85">
        <v>0</v>
      </c>
      <c r="G85">
        <v>0</v>
      </c>
      <c r="H85">
        <v>1</v>
      </c>
      <c r="I85">
        <v>0</v>
      </c>
      <c r="J85">
        <v>0</v>
      </c>
      <c r="K85">
        <v>5.671818182</v>
      </c>
    </row>
    <row r="86" spans="1:11" x14ac:dyDescent="0.75">
      <c r="A86" s="23">
        <v>40351</v>
      </c>
      <c r="B86" t="s">
        <v>7</v>
      </c>
      <c r="C86" t="s">
        <v>15</v>
      </c>
      <c r="D86">
        <v>201.98489230000001</v>
      </c>
      <c r="E86">
        <v>5.6669230769999999</v>
      </c>
      <c r="F86">
        <v>0</v>
      </c>
      <c r="G86">
        <v>0</v>
      </c>
      <c r="H86">
        <v>1</v>
      </c>
      <c r="I86">
        <v>0</v>
      </c>
      <c r="J86">
        <v>0</v>
      </c>
      <c r="K86">
        <v>5.6669230769999999</v>
      </c>
    </row>
    <row r="87" spans="1:11" x14ac:dyDescent="0.75">
      <c r="A87" s="23">
        <v>40358</v>
      </c>
      <c r="B87" t="s">
        <v>7</v>
      </c>
      <c r="C87" t="s">
        <v>15</v>
      </c>
      <c r="D87">
        <v>303.19777570000002</v>
      </c>
      <c r="E87">
        <v>3.8515384620000002</v>
      </c>
      <c r="F87">
        <v>0</v>
      </c>
      <c r="G87">
        <v>0</v>
      </c>
      <c r="H87">
        <v>1</v>
      </c>
      <c r="I87">
        <v>0</v>
      </c>
      <c r="J87">
        <v>0</v>
      </c>
      <c r="K87">
        <v>3.8515384620000002</v>
      </c>
    </row>
    <row r="88" spans="1:11" x14ac:dyDescent="0.75">
      <c r="A88" s="23">
        <v>40365</v>
      </c>
      <c r="B88" t="s">
        <v>7</v>
      </c>
      <c r="C88" t="s">
        <v>15</v>
      </c>
      <c r="D88">
        <v>342.45802830000002</v>
      </c>
      <c r="E88">
        <v>4.1381249999999996</v>
      </c>
      <c r="F88">
        <v>0</v>
      </c>
      <c r="G88">
        <v>0</v>
      </c>
      <c r="H88">
        <v>1</v>
      </c>
      <c r="I88">
        <v>0</v>
      </c>
      <c r="J88">
        <v>0</v>
      </c>
      <c r="K88">
        <v>4.1381249999999996</v>
      </c>
    </row>
    <row r="89" spans="1:11" x14ac:dyDescent="0.75">
      <c r="A89" s="23">
        <v>40372</v>
      </c>
      <c r="B89" t="s">
        <v>7</v>
      </c>
      <c r="C89" t="s">
        <v>15</v>
      </c>
      <c r="D89">
        <v>189.92428659999999</v>
      </c>
      <c r="E89">
        <v>4.1381249999999996</v>
      </c>
      <c r="F89">
        <v>0</v>
      </c>
      <c r="G89">
        <v>0</v>
      </c>
      <c r="H89">
        <v>1</v>
      </c>
      <c r="I89">
        <v>0</v>
      </c>
      <c r="J89">
        <v>0</v>
      </c>
      <c r="K89">
        <v>4.1381249999999996</v>
      </c>
    </row>
    <row r="90" spans="1:11" x14ac:dyDescent="0.75">
      <c r="A90" s="23">
        <v>40302</v>
      </c>
      <c r="B90" t="s">
        <v>7</v>
      </c>
      <c r="C90" t="s">
        <v>16</v>
      </c>
      <c r="D90">
        <v>192.1469362</v>
      </c>
      <c r="E90">
        <v>4.49</v>
      </c>
      <c r="F90">
        <v>0</v>
      </c>
      <c r="G90">
        <v>0</v>
      </c>
      <c r="H90">
        <v>1</v>
      </c>
      <c r="I90">
        <v>0</v>
      </c>
      <c r="J90">
        <v>0</v>
      </c>
      <c r="K90">
        <v>4.49</v>
      </c>
    </row>
    <row r="91" spans="1:11" x14ac:dyDescent="0.75">
      <c r="A91" s="23">
        <v>40309</v>
      </c>
      <c r="B91" t="s">
        <v>7</v>
      </c>
      <c r="C91" t="s">
        <v>16</v>
      </c>
      <c r="D91">
        <v>166.4431242</v>
      </c>
      <c r="E91">
        <v>4.49</v>
      </c>
      <c r="F91">
        <v>0</v>
      </c>
      <c r="G91">
        <v>0</v>
      </c>
      <c r="H91">
        <v>1</v>
      </c>
      <c r="I91">
        <v>0</v>
      </c>
      <c r="J91">
        <v>0</v>
      </c>
      <c r="K91">
        <v>4.49</v>
      </c>
    </row>
    <row r="92" spans="1:11" x14ac:dyDescent="0.75">
      <c r="A92" s="23">
        <v>40316</v>
      </c>
      <c r="B92" t="s">
        <v>7</v>
      </c>
      <c r="C92" t="s">
        <v>16</v>
      </c>
      <c r="D92">
        <v>235.7819112</v>
      </c>
      <c r="E92">
        <v>4.1630769230000002</v>
      </c>
      <c r="F92">
        <v>0</v>
      </c>
      <c r="G92">
        <v>0</v>
      </c>
      <c r="H92">
        <v>1</v>
      </c>
      <c r="I92">
        <v>0</v>
      </c>
      <c r="J92">
        <v>0</v>
      </c>
      <c r="K92">
        <v>4.1630769230000002</v>
      </c>
    </row>
    <row r="93" spans="1:11" x14ac:dyDescent="0.75">
      <c r="A93" s="23">
        <v>40323</v>
      </c>
      <c r="B93" t="s">
        <v>7</v>
      </c>
      <c r="C93" t="s">
        <v>16</v>
      </c>
      <c r="D93">
        <v>284.6750146</v>
      </c>
      <c r="E93">
        <v>4.0578571429999997</v>
      </c>
      <c r="F93">
        <v>0</v>
      </c>
      <c r="G93">
        <v>0</v>
      </c>
      <c r="H93">
        <v>1</v>
      </c>
      <c r="I93">
        <v>0</v>
      </c>
      <c r="J93">
        <v>0</v>
      </c>
      <c r="K93">
        <v>4.0578571429999997</v>
      </c>
    </row>
    <row r="94" spans="1:11" x14ac:dyDescent="0.75">
      <c r="A94" s="23">
        <v>40330</v>
      </c>
      <c r="B94" t="s">
        <v>7</v>
      </c>
      <c r="C94" t="s">
        <v>16</v>
      </c>
      <c r="D94">
        <v>214.0750487</v>
      </c>
      <c r="E94">
        <v>3.9666666670000001</v>
      </c>
      <c r="F94">
        <v>0</v>
      </c>
      <c r="G94">
        <v>0</v>
      </c>
      <c r="H94">
        <v>1</v>
      </c>
      <c r="I94">
        <v>0</v>
      </c>
      <c r="J94">
        <v>0</v>
      </c>
      <c r="K94">
        <v>3.9666666670000001</v>
      </c>
    </row>
    <row r="95" spans="1:11" x14ac:dyDescent="0.75">
      <c r="A95" s="23">
        <v>40337</v>
      </c>
      <c r="B95" t="s">
        <v>7</v>
      </c>
      <c r="C95" t="s">
        <v>16</v>
      </c>
      <c r="D95">
        <v>183.77263110000001</v>
      </c>
      <c r="E95">
        <v>5.443846154</v>
      </c>
      <c r="F95">
        <v>0</v>
      </c>
      <c r="G95">
        <v>0</v>
      </c>
      <c r="H95">
        <v>1</v>
      </c>
      <c r="I95">
        <v>0</v>
      </c>
      <c r="J95">
        <v>0</v>
      </c>
      <c r="K95">
        <v>5.443846154</v>
      </c>
    </row>
    <row r="96" spans="1:11" x14ac:dyDescent="0.75">
      <c r="A96" s="23">
        <v>40344</v>
      </c>
      <c r="B96" t="s">
        <v>7</v>
      </c>
      <c r="C96" t="s">
        <v>16</v>
      </c>
      <c r="D96">
        <v>289.28642129999997</v>
      </c>
      <c r="E96">
        <v>4.29</v>
      </c>
      <c r="F96">
        <v>0</v>
      </c>
      <c r="G96">
        <v>0</v>
      </c>
      <c r="H96">
        <v>1</v>
      </c>
      <c r="I96">
        <v>0</v>
      </c>
      <c r="J96">
        <v>0</v>
      </c>
      <c r="K96">
        <v>4.29</v>
      </c>
    </row>
    <row r="97" spans="1:11" x14ac:dyDescent="0.75">
      <c r="A97" s="23">
        <v>40351</v>
      </c>
      <c r="B97" t="s">
        <v>7</v>
      </c>
      <c r="C97" t="s">
        <v>16</v>
      </c>
      <c r="D97">
        <v>397.14858140000001</v>
      </c>
      <c r="E97">
        <v>4.2962499999999997</v>
      </c>
      <c r="F97">
        <v>1</v>
      </c>
      <c r="G97">
        <v>0</v>
      </c>
      <c r="H97">
        <v>1</v>
      </c>
      <c r="I97">
        <v>1</v>
      </c>
      <c r="J97">
        <v>0</v>
      </c>
      <c r="K97">
        <v>4.2962499999999997</v>
      </c>
    </row>
    <row r="98" spans="1:11" x14ac:dyDescent="0.75">
      <c r="A98" s="23">
        <v>40358</v>
      </c>
      <c r="B98" t="s">
        <v>7</v>
      </c>
      <c r="C98" t="s">
        <v>16</v>
      </c>
      <c r="D98">
        <v>300.04673070000001</v>
      </c>
      <c r="E98">
        <v>4.403333333</v>
      </c>
      <c r="F98">
        <v>0</v>
      </c>
      <c r="G98">
        <v>1</v>
      </c>
      <c r="H98">
        <v>1</v>
      </c>
      <c r="I98">
        <v>0</v>
      </c>
      <c r="J98">
        <v>1</v>
      </c>
      <c r="K98">
        <v>4.403333333</v>
      </c>
    </row>
    <row r="99" spans="1:11" x14ac:dyDescent="0.75">
      <c r="A99" s="23">
        <v>40365</v>
      </c>
      <c r="B99" t="s">
        <v>7</v>
      </c>
      <c r="C99" t="s">
        <v>16</v>
      </c>
      <c r="D99">
        <v>256.18438620000001</v>
      </c>
      <c r="E99">
        <v>3.8813333330000002</v>
      </c>
      <c r="F99">
        <v>0</v>
      </c>
      <c r="G99">
        <v>1</v>
      </c>
      <c r="H99">
        <v>1</v>
      </c>
      <c r="I99">
        <v>0</v>
      </c>
      <c r="J99">
        <v>1</v>
      </c>
      <c r="K99">
        <v>3.8813333330000002</v>
      </c>
    </row>
    <row r="100" spans="1:11" x14ac:dyDescent="0.75">
      <c r="A100" s="23">
        <v>40372</v>
      </c>
      <c r="B100" t="s">
        <v>7</v>
      </c>
      <c r="C100" t="s">
        <v>16</v>
      </c>
      <c r="D100">
        <v>318.57828899999998</v>
      </c>
      <c r="E100">
        <v>4.1381249999999996</v>
      </c>
      <c r="F100">
        <v>0</v>
      </c>
      <c r="G100">
        <v>1</v>
      </c>
      <c r="H100">
        <v>1</v>
      </c>
      <c r="I100">
        <v>0</v>
      </c>
      <c r="J100">
        <v>1</v>
      </c>
      <c r="K100">
        <v>4.1381249999999996</v>
      </c>
    </row>
    <row r="101" spans="1:11" x14ac:dyDescent="0.75">
      <c r="A101" s="23">
        <v>40302</v>
      </c>
      <c r="B101" t="s">
        <v>7</v>
      </c>
      <c r="C101" t="s">
        <v>17</v>
      </c>
      <c r="D101">
        <v>281.76515410000002</v>
      </c>
      <c r="E101">
        <v>4.0627272730000001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4.0627272730000001</v>
      </c>
    </row>
    <row r="102" spans="1:11" x14ac:dyDescent="0.75">
      <c r="A102" s="23">
        <v>40309</v>
      </c>
      <c r="B102" t="s">
        <v>7</v>
      </c>
      <c r="C102" t="s">
        <v>17</v>
      </c>
      <c r="D102">
        <v>348.46674669999999</v>
      </c>
      <c r="E102">
        <v>3.8515384620000002</v>
      </c>
      <c r="F102">
        <v>1</v>
      </c>
      <c r="G102">
        <v>0</v>
      </c>
      <c r="H102">
        <v>1</v>
      </c>
      <c r="I102">
        <v>1</v>
      </c>
      <c r="J102">
        <v>0</v>
      </c>
      <c r="K102">
        <v>3.8515384620000002</v>
      </c>
    </row>
    <row r="103" spans="1:11" x14ac:dyDescent="0.75">
      <c r="A103" s="23">
        <v>40316</v>
      </c>
      <c r="B103" t="s">
        <v>7</v>
      </c>
      <c r="C103" t="s">
        <v>17</v>
      </c>
      <c r="D103">
        <v>378.7191479</v>
      </c>
      <c r="E103">
        <v>3.5935714289999998</v>
      </c>
      <c r="F103">
        <v>0</v>
      </c>
      <c r="G103">
        <v>1</v>
      </c>
      <c r="H103">
        <v>1</v>
      </c>
      <c r="I103">
        <v>0</v>
      </c>
      <c r="J103">
        <v>1</v>
      </c>
      <c r="K103">
        <v>3.5935714289999998</v>
      </c>
    </row>
    <row r="104" spans="1:11" x14ac:dyDescent="0.75">
      <c r="A104" s="23">
        <v>40323</v>
      </c>
      <c r="B104" t="s">
        <v>7</v>
      </c>
      <c r="C104" t="s">
        <v>17</v>
      </c>
      <c r="D104">
        <v>360.30415649999998</v>
      </c>
      <c r="E104">
        <v>4.6431250000000004</v>
      </c>
      <c r="F104">
        <v>0</v>
      </c>
      <c r="G104">
        <v>1</v>
      </c>
      <c r="H104">
        <v>1</v>
      </c>
      <c r="I104">
        <v>0</v>
      </c>
      <c r="J104">
        <v>1</v>
      </c>
      <c r="K104">
        <v>4.6431250000000004</v>
      </c>
    </row>
    <row r="105" spans="1:11" x14ac:dyDescent="0.75">
      <c r="A105" s="23">
        <v>40330</v>
      </c>
      <c r="B105" t="s">
        <v>7</v>
      </c>
      <c r="C105" t="s">
        <v>17</v>
      </c>
      <c r="D105">
        <v>342.7633553</v>
      </c>
      <c r="E105">
        <v>4.7733333330000001</v>
      </c>
      <c r="F105">
        <v>0</v>
      </c>
      <c r="G105">
        <v>1</v>
      </c>
      <c r="H105">
        <v>1</v>
      </c>
      <c r="I105">
        <v>0</v>
      </c>
      <c r="J105">
        <v>1</v>
      </c>
      <c r="K105">
        <v>4.7733333330000001</v>
      </c>
    </row>
    <row r="106" spans="1:11" x14ac:dyDescent="0.75">
      <c r="A106" s="23">
        <v>40337</v>
      </c>
      <c r="B106" t="s">
        <v>7</v>
      </c>
      <c r="C106" t="s">
        <v>17</v>
      </c>
      <c r="D106">
        <v>360.59464989999998</v>
      </c>
      <c r="E106">
        <v>5.4542857140000001</v>
      </c>
      <c r="F106">
        <v>0</v>
      </c>
      <c r="G106">
        <v>0</v>
      </c>
      <c r="H106">
        <v>1</v>
      </c>
      <c r="I106">
        <v>0</v>
      </c>
      <c r="J106">
        <v>0</v>
      </c>
      <c r="K106">
        <v>5.4542857140000001</v>
      </c>
    </row>
    <row r="107" spans="1:11" x14ac:dyDescent="0.75">
      <c r="A107" s="23">
        <v>40344</v>
      </c>
      <c r="B107" t="s">
        <v>7</v>
      </c>
      <c r="C107" t="s">
        <v>17</v>
      </c>
      <c r="D107">
        <v>283.69376349999999</v>
      </c>
      <c r="E107">
        <v>4.483333333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4.483333333</v>
      </c>
    </row>
    <row r="108" spans="1:11" x14ac:dyDescent="0.75">
      <c r="A108" s="23">
        <v>40351</v>
      </c>
      <c r="B108" t="s">
        <v>7</v>
      </c>
      <c r="C108" t="s">
        <v>17</v>
      </c>
      <c r="D108">
        <v>248.03644109999999</v>
      </c>
      <c r="E108">
        <v>4.7592307690000002</v>
      </c>
      <c r="F108">
        <v>0</v>
      </c>
      <c r="G108">
        <v>0</v>
      </c>
      <c r="H108">
        <v>1</v>
      </c>
      <c r="I108">
        <v>0</v>
      </c>
      <c r="J108">
        <v>0</v>
      </c>
      <c r="K108">
        <v>4.7592307690000002</v>
      </c>
    </row>
    <row r="109" spans="1:11" x14ac:dyDescent="0.75">
      <c r="A109" s="23">
        <v>40358</v>
      </c>
      <c r="B109" t="s">
        <v>7</v>
      </c>
      <c r="C109" t="s">
        <v>17</v>
      </c>
      <c r="D109">
        <v>378.96757550000001</v>
      </c>
      <c r="E109">
        <v>3.7685714290000001</v>
      </c>
      <c r="F109">
        <v>1</v>
      </c>
      <c r="G109">
        <v>0</v>
      </c>
      <c r="H109">
        <v>1</v>
      </c>
      <c r="I109">
        <v>1</v>
      </c>
      <c r="J109">
        <v>0</v>
      </c>
      <c r="K109">
        <v>3.7685714290000001</v>
      </c>
    </row>
    <row r="110" spans="1:11" x14ac:dyDescent="0.75">
      <c r="A110" s="23">
        <v>40365</v>
      </c>
      <c r="B110" t="s">
        <v>7</v>
      </c>
      <c r="C110" t="s">
        <v>17</v>
      </c>
      <c r="D110">
        <v>270.20687270000002</v>
      </c>
      <c r="E110">
        <v>4.9506249999999996</v>
      </c>
      <c r="F110">
        <v>0</v>
      </c>
      <c r="G110">
        <v>1</v>
      </c>
      <c r="H110">
        <v>1</v>
      </c>
      <c r="I110">
        <v>0</v>
      </c>
      <c r="J110">
        <v>1</v>
      </c>
      <c r="K110">
        <v>4.9506249999999996</v>
      </c>
    </row>
    <row r="111" spans="1:11" x14ac:dyDescent="0.75">
      <c r="A111" s="23">
        <v>40372</v>
      </c>
      <c r="B111" t="s">
        <v>7</v>
      </c>
      <c r="C111" t="s">
        <v>17</v>
      </c>
      <c r="D111">
        <v>305.50056890000002</v>
      </c>
      <c r="E111">
        <v>4.4866666669999997</v>
      </c>
      <c r="F111">
        <v>0</v>
      </c>
      <c r="G111">
        <v>1</v>
      </c>
      <c r="H111">
        <v>1</v>
      </c>
      <c r="I111">
        <v>0</v>
      </c>
      <c r="J111">
        <v>1</v>
      </c>
      <c r="K111">
        <v>4.4866666669999997</v>
      </c>
    </row>
    <row r="112" spans="1:11" x14ac:dyDescent="0.75">
      <c r="A112" s="23">
        <v>40302</v>
      </c>
      <c r="B112" t="s">
        <v>18</v>
      </c>
      <c r="C112" t="s">
        <v>19</v>
      </c>
      <c r="D112">
        <v>127.97854649999999</v>
      </c>
      <c r="E112">
        <v>4.6328571429999998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 x14ac:dyDescent="0.75">
      <c r="A113" s="23">
        <v>40309</v>
      </c>
      <c r="B113" t="s">
        <v>18</v>
      </c>
      <c r="C113" t="s">
        <v>19</v>
      </c>
      <c r="D113">
        <v>152.53466019999999</v>
      </c>
      <c r="E113">
        <v>4.9275000000000002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 x14ac:dyDescent="0.75">
      <c r="A114" s="23">
        <v>40316</v>
      </c>
      <c r="B114" t="s">
        <v>18</v>
      </c>
      <c r="C114" t="s">
        <v>19</v>
      </c>
      <c r="D114">
        <v>250.59645710000001</v>
      </c>
      <c r="E114">
        <v>4.3687500000000004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 x14ac:dyDescent="0.75">
      <c r="A115" s="23">
        <v>40323</v>
      </c>
      <c r="B115" t="s">
        <v>18</v>
      </c>
      <c r="C115" t="s">
        <v>19</v>
      </c>
      <c r="D115">
        <v>230.1877532</v>
      </c>
      <c r="E115">
        <v>4.208571429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 x14ac:dyDescent="0.75">
      <c r="A116" s="23">
        <v>40330</v>
      </c>
      <c r="B116" t="s">
        <v>18</v>
      </c>
      <c r="C116" t="s">
        <v>19</v>
      </c>
      <c r="D116">
        <v>258.2664825</v>
      </c>
      <c r="E116">
        <v>4.208571429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 x14ac:dyDescent="0.75">
      <c r="A117" s="23">
        <v>40337</v>
      </c>
      <c r="B117" t="s">
        <v>18</v>
      </c>
      <c r="C117" t="s">
        <v>19</v>
      </c>
      <c r="D117">
        <v>120.9717472</v>
      </c>
      <c r="E117">
        <v>4.6328571429999998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 x14ac:dyDescent="0.75">
      <c r="A118" s="23">
        <v>40344</v>
      </c>
      <c r="B118" t="s">
        <v>18</v>
      </c>
      <c r="C118" t="s">
        <v>19</v>
      </c>
      <c r="D118">
        <v>323.95524260000002</v>
      </c>
      <c r="E118">
        <v>4.6455555559999997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 x14ac:dyDescent="0.75">
      <c r="A119" s="23">
        <v>40351</v>
      </c>
      <c r="B119" t="s">
        <v>18</v>
      </c>
      <c r="C119" t="s">
        <v>19</v>
      </c>
      <c r="D119">
        <v>332.53958280000001</v>
      </c>
      <c r="E119">
        <v>4.12</v>
      </c>
      <c r="F119">
        <v>0</v>
      </c>
      <c r="G119">
        <v>1</v>
      </c>
      <c r="H119">
        <v>0</v>
      </c>
      <c r="I119">
        <v>0</v>
      </c>
      <c r="J119">
        <v>0</v>
      </c>
      <c r="K119">
        <v>0</v>
      </c>
    </row>
    <row r="120" spans="1:11" x14ac:dyDescent="0.75">
      <c r="A120" s="23">
        <v>40358</v>
      </c>
      <c r="B120" t="s">
        <v>18</v>
      </c>
      <c r="C120" t="s">
        <v>19</v>
      </c>
      <c r="D120">
        <v>318.75480210000001</v>
      </c>
      <c r="E120">
        <v>4.12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0</v>
      </c>
    </row>
    <row r="121" spans="1:11" x14ac:dyDescent="0.75">
      <c r="A121" s="23">
        <v>40365</v>
      </c>
      <c r="B121" t="s">
        <v>18</v>
      </c>
      <c r="C121" t="s">
        <v>19</v>
      </c>
      <c r="D121">
        <v>333.848052</v>
      </c>
      <c r="E121">
        <v>3.3111111110000002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0</v>
      </c>
    </row>
    <row r="122" spans="1:11" x14ac:dyDescent="0.75">
      <c r="A122" s="23">
        <v>40372</v>
      </c>
      <c r="B122" t="s">
        <v>18</v>
      </c>
      <c r="C122" t="s">
        <v>19</v>
      </c>
      <c r="D122">
        <v>335.28131459999997</v>
      </c>
      <c r="E122">
        <v>3.1469999999999998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 x14ac:dyDescent="0.75">
      <c r="A123" s="23">
        <v>40302</v>
      </c>
      <c r="B123" t="s">
        <v>18</v>
      </c>
      <c r="C123" t="s">
        <v>20</v>
      </c>
      <c r="D123">
        <v>169.6016085</v>
      </c>
      <c r="E123">
        <v>4.24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 x14ac:dyDescent="0.75">
      <c r="A124" s="23">
        <v>40309</v>
      </c>
      <c r="B124" t="s">
        <v>18</v>
      </c>
      <c r="C124" t="s">
        <v>20</v>
      </c>
      <c r="D124">
        <v>209.3971488</v>
      </c>
      <c r="E124">
        <v>4.2283333330000001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 x14ac:dyDescent="0.75">
      <c r="A125" s="23">
        <v>40316</v>
      </c>
      <c r="B125" t="s">
        <v>18</v>
      </c>
      <c r="C125" t="s">
        <v>20</v>
      </c>
      <c r="D125">
        <v>196.34960390000001</v>
      </c>
      <c r="E125">
        <v>3.9950000000000001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 x14ac:dyDescent="0.75">
      <c r="A126" s="23">
        <v>40323</v>
      </c>
      <c r="B126" t="s">
        <v>18</v>
      </c>
      <c r="C126" t="s">
        <v>20</v>
      </c>
      <c r="D126">
        <v>358.38055220000001</v>
      </c>
      <c r="E126">
        <v>3.9950000000000001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 x14ac:dyDescent="0.75">
      <c r="A127" s="23">
        <v>40330</v>
      </c>
      <c r="B127" t="s">
        <v>18</v>
      </c>
      <c r="C127" t="s">
        <v>20</v>
      </c>
      <c r="D127">
        <v>198.00953939999999</v>
      </c>
      <c r="E127">
        <v>3.9950000000000001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 x14ac:dyDescent="0.75">
      <c r="A128" s="23">
        <v>40337</v>
      </c>
      <c r="B128" t="s">
        <v>18</v>
      </c>
      <c r="C128" t="s">
        <v>20</v>
      </c>
      <c r="D128">
        <v>166.4077996</v>
      </c>
      <c r="E128">
        <v>4.24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 x14ac:dyDescent="0.75">
      <c r="A129" s="23">
        <v>40344</v>
      </c>
      <c r="B129" t="s">
        <v>18</v>
      </c>
      <c r="C129" t="s">
        <v>20</v>
      </c>
      <c r="D129">
        <v>299.87320849999998</v>
      </c>
      <c r="E129">
        <v>4.24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 x14ac:dyDescent="0.75">
      <c r="A130" s="23">
        <v>40351</v>
      </c>
      <c r="B130" t="s">
        <v>18</v>
      </c>
      <c r="C130" t="s">
        <v>20</v>
      </c>
      <c r="D130">
        <v>344.85569959999998</v>
      </c>
      <c r="E130">
        <v>4.24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0</v>
      </c>
    </row>
    <row r="131" spans="1:11" x14ac:dyDescent="0.75">
      <c r="A131" s="23">
        <v>40358</v>
      </c>
      <c r="B131" t="s">
        <v>18</v>
      </c>
      <c r="C131" t="s">
        <v>20</v>
      </c>
      <c r="D131">
        <v>340.26696320000002</v>
      </c>
      <c r="E131">
        <v>4.24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</row>
    <row r="132" spans="1:11" x14ac:dyDescent="0.75">
      <c r="A132" s="23">
        <v>40365</v>
      </c>
      <c r="B132" t="s">
        <v>18</v>
      </c>
      <c r="C132" t="s">
        <v>20</v>
      </c>
      <c r="D132">
        <v>262.2811772</v>
      </c>
      <c r="E132">
        <v>3.7450000000000001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0</v>
      </c>
    </row>
    <row r="133" spans="1:11" x14ac:dyDescent="0.75">
      <c r="A133" s="23">
        <v>40372</v>
      </c>
      <c r="B133" t="s">
        <v>18</v>
      </c>
      <c r="C133" t="s">
        <v>20</v>
      </c>
      <c r="D133">
        <v>235.86848610000001</v>
      </c>
      <c r="E133">
        <v>3.7450000000000001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 x14ac:dyDescent="0.75">
      <c r="A134" s="23">
        <v>40302</v>
      </c>
      <c r="B134" t="s">
        <v>18</v>
      </c>
      <c r="C134" t="s">
        <v>21</v>
      </c>
      <c r="D134">
        <v>203.79754869999999</v>
      </c>
      <c r="E134">
        <v>4.2042857140000001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 x14ac:dyDescent="0.75">
      <c r="A135" s="23">
        <v>40309</v>
      </c>
      <c r="B135" t="s">
        <v>18</v>
      </c>
      <c r="C135" t="s">
        <v>21</v>
      </c>
      <c r="D135">
        <v>219.29149989999999</v>
      </c>
      <c r="E135">
        <v>4.8233333329999999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 x14ac:dyDescent="0.75">
      <c r="A136" s="23">
        <v>40316</v>
      </c>
      <c r="B136" t="s">
        <v>18</v>
      </c>
      <c r="C136" t="s">
        <v>21</v>
      </c>
      <c r="D136">
        <v>294.08243370000002</v>
      </c>
      <c r="E136">
        <v>4.12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 x14ac:dyDescent="0.75">
      <c r="A137" s="23">
        <v>40323</v>
      </c>
      <c r="B137" t="s">
        <v>18</v>
      </c>
      <c r="C137" t="s">
        <v>21</v>
      </c>
      <c r="D137">
        <v>337.72974900000003</v>
      </c>
      <c r="E137">
        <v>3.9242857139999998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 x14ac:dyDescent="0.75">
      <c r="A138" s="23">
        <v>40330</v>
      </c>
      <c r="B138" t="s">
        <v>18</v>
      </c>
      <c r="C138" t="s">
        <v>21</v>
      </c>
      <c r="D138">
        <v>198.8494585</v>
      </c>
      <c r="E138">
        <v>3.9242857139999998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 x14ac:dyDescent="0.75">
      <c r="A139" s="23">
        <v>40337</v>
      </c>
      <c r="B139" t="s">
        <v>18</v>
      </c>
      <c r="C139" t="s">
        <v>21</v>
      </c>
      <c r="D139">
        <v>224.22524290000001</v>
      </c>
      <c r="E139">
        <v>4.2042857140000001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 x14ac:dyDescent="0.75">
      <c r="A140" s="23">
        <v>40344</v>
      </c>
      <c r="B140" t="s">
        <v>18</v>
      </c>
      <c r="C140" t="s">
        <v>21</v>
      </c>
      <c r="D140">
        <v>258.857891</v>
      </c>
      <c r="E140">
        <v>4.2042857140000001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 x14ac:dyDescent="0.75">
      <c r="A141" s="23">
        <v>40351</v>
      </c>
      <c r="B141" t="s">
        <v>18</v>
      </c>
      <c r="C141" t="s">
        <v>21</v>
      </c>
      <c r="D141">
        <v>259.40173479999999</v>
      </c>
      <c r="E141">
        <v>3.801111111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 x14ac:dyDescent="0.75">
      <c r="A142" s="23">
        <v>40358</v>
      </c>
      <c r="B142" t="s">
        <v>18</v>
      </c>
      <c r="C142" t="s">
        <v>21</v>
      </c>
      <c r="D142">
        <v>206.1745932</v>
      </c>
      <c r="E142">
        <v>3.9337499999999999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 x14ac:dyDescent="0.75">
      <c r="A143" s="23">
        <v>40365</v>
      </c>
      <c r="B143" t="s">
        <v>18</v>
      </c>
      <c r="C143" t="s">
        <v>21</v>
      </c>
      <c r="D143">
        <v>304.46835950000002</v>
      </c>
      <c r="E143">
        <v>3.3111111110000002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 x14ac:dyDescent="0.75">
      <c r="A144" s="23">
        <v>40372</v>
      </c>
      <c r="B144" t="s">
        <v>18</v>
      </c>
      <c r="C144" t="s">
        <v>21</v>
      </c>
      <c r="D144">
        <v>331.18181179999999</v>
      </c>
      <c r="E144">
        <v>3.1469999999999998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 x14ac:dyDescent="0.75">
      <c r="A145" s="23">
        <v>40302</v>
      </c>
      <c r="B145" t="s">
        <v>18</v>
      </c>
      <c r="C145" t="s">
        <v>22</v>
      </c>
      <c r="D145">
        <v>280.66506149999998</v>
      </c>
      <c r="E145">
        <v>4.1614285710000001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0</v>
      </c>
    </row>
    <row r="146" spans="1:11" x14ac:dyDescent="0.75">
      <c r="A146" s="23">
        <v>40309</v>
      </c>
      <c r="B146" t="s">
        <v>18</v>
      </c>
      <c r="C146" t="s">
        <v>22</v>
      </c>
      <c r="D146">
        <v>340.35566180000001</v>
      </c>
      <c r="E146">
        <v>4.1614285710000001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 x14ac:dyDescent="0.75">
      <c r="A147" s="23">
        <v>40316</v>
      </c>
      <c r="B147" t="s">
        <v>18</v>
      </c>
      <c r="C147" t="s">
        <v>22</v>
      </c>
      <c r="D147">
        <v>293.19248290000002</v>
      </c>
      <c r="E147">
        <v>3.9449999999999998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 x14ac:dyDescent="0.75">
      <c r="A148" s="23">
        <v>40323</v>
      </c>
      <c r="B148" t="s">
        <v>18</v>
      </c>
      <c r="C148" t="s">
        <v>22</v>
      </c>
      <c r="D148">
        <v>247.6482129</v>
      </c>
      <c r="E148">
        <v>4.2371428570000003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 x14ac:dyDescent="0.75">
      <c r="A149" s="23">
        <v>40330</v>
      </c>
      <c r="B149" t="s">
        <v>18</v>
      </c>
      <c r="C149" t="s">
        <v>22</v>
      </c>
      <c r="D149">
        <v>236.22983600000001</v>
      </c>
      <c r="E149">
        <v>4.4562499999999998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 x14ac:dyDescent="0.75">
      <c r="A150" s="23">
        <v>40337</v>
      </c>
      <c r="B150" t="s">
        <v>18</v>
      </c>
      <c r="C150" t="s">
        <v>22</v>
      </c>
      <c r="D150">
        <v>272.23564349999998</v>
      </c>
      <c r="E150">
        <v>4.7328571430000004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 x14ac:dyDescent="0.75">
      <c r="A151" s="23">
        <v>40344</v>
      </c>
      <c r="B151" t="s">
        <v>18</v>
      </c>
      <c r="C151" t="s">
        <v>22</v>
      </c>
      <c r="D151">
        <v>183.67520780000001</v>
      </c>
      <c r="E151">
        <v>4.1614285710000001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 x14ac:dyDescent="0.75">
      <c r="A152" s="23">
        <v>40351</v>
      </c>
      <c r="B152" t="s">
        <v>18</v>
      </c>
      <c r="C152" t="s">
        <v>22</v>
      </c>
      <c r="D152">
        <v>252.50665910000001</v>
      </c>
      <c r="E152">
        <v>4.1900000000000004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 x14ac:dyDescent="0.75">
      <c r="A153" s="23">
        <v>40358</v>
      </c>
      <c r="B153" t="s">
        <v>18</v>
      </c>
      <c r="C153" t="s">
        <v>22</v>
      </c>
      <c r="D153">
        <v>289.86053140000001</v>
      </c>
      <c r="E153">
        <v>4.1614285710000001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 x14ac:dyDescent="0.75">
      <c r="A154" s="23">
        <v>40365</v>
      </c>
      <c r="B154" t="s">
        <v>18</v>
      </c>
      <c r="C154" t="s">
        <v>22</v>
      </c>
      <c r="D154">
        <v>200.91386439999999</v>
      </c>
      <c r="E154">
        <v>3.78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 x14ac:dyDescent="0.75">
      <c r="A155" s="23">
        <v>40372</v>
      </c>
      <c r="B155" t="s">
        <v>18</v>
      </c>
      <c r="C155" t="s">
        <v>22</v>
      </c>
      <c r="D155">
        <v>135.16737620000001</v>
      </c>
      <c r="E155">
        <v>3.78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 x14ac:dyDescent="0.75">
      <c r="A156" s="23">
        <v>40302</v>
      </c>
      <c r="B156" t="s">
        <v>18</v>
      </c>
      <c r="C156" t="s">
        <v>23</v>
      </c>
      <c r="D156">
        <v>89.823337550000005</v>
      </c>
      <c r="E156">
        <v>4.8566666669999998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 x14ac:dyDescent="0.75">
      <c r="A157" s="23">
        <v>40309</v>
      </c>
      <c r="B157" t="s">
        <v>18</v>
      </c>
      <c r="C157" t="s">
        <v>23</v>
      </c>
      <c r="D157">
        <v>171.57186239999999</v>
      </c>
      <c r="E157">
        <v>4.8566666669999998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 x14ac:dyDescent="0.75">
      <c r="A158" s="23">
        <v>40316</v>
      </c>
      <c r="B158" t="s">
        <v>18</v>
      </c>
      <c r="C158" t="s">
        <v>23</v>
      </c>
      <c r="D158">
        <v>197.55094389999999</v>
      </c>
      <c r="E158">
        <v>4.3499999999999996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 x14ac:dyDescent="0.75">
      <c r="A159" s="23">
        <v>40323</v>
      </c>
      <c r="B159" t="s">
        <v>18</v>
      </c>
      <c r="C159" t="s">
        <v>23</v>
      </c>
      <c r="D159">
        <v>268.89447790000003</v>
      </c>
      <c r="E159">
        <v>4.3499999999999996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 x14ac:dyDescent="0.75">
      <c r="A160" s="23">
        <v>40330</v>
      </c>
      <c r="B160" t="s">
        <v>18</v>
      </c>
      <c r="C160" t="s">
        <v>23</v>
      </c>
      <c r="D160">
        <v>173.20825669999999</v>
      </c>
      <c r="E160">
        <v>4.1449999999999996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 x14ac:dyDescent="0.75">
      <c r="A161" s="23">
        <v>40337</v>
      </c>
      <c r="B161" t="s">
        <v>18</v>
      </c>
      <c r="C161" t="s">
        <v>23</v>
      </c>
      <c r="D161">
        <v>299.93390690000001</v>
      </c>
      <c r="E161">
        <v>4.6399999999999997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 x14ac:dyDescent="0.75">
      <c r="A162" s="23">
        <v>40344</v>
      </c>
      <c r="B162" t="s">
        <v>18</v>
      </c>
      <c r="C162" t="s">
        <v>23</v>
      </c>
      <c r="D162">
        <v>244.48261980000001</v>
      </c>
      <c r="E162">
        <v>4.1900000000000004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 x14ac:dyDescent="0.75">
      <c r="A163" s="23">
        <v>40351</v>
      </c>
      <c r="B163" t="s">
        <v>18</v>
      </c>
      <c r="C163" t="s">
        <v>23</v>
      </c>
      <c r="D163">
        <v>440.97002199999997</v>
      </c>
      <c r="E163">
        <v>4.1900000000000004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 x14ac:dyDescent="0.75">
      <c r="A164" s="23">
        <v>40358</v>
      </c>
      <c r="B164" t="s">
        <v>18</v>
      </c>
      <c r="C164" t="s">
        <v>23</v>
      </c>
      <c r="D164">
        <v>269.93480160000001</v>
      </c>
      <c r="E164">
        <v>3.94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0</v>
      </c>
    </row>
    <row r="165" spans="1:11" x14ac:dyDescent="0.75">
      <c r="A165" s="23">
        <v>40365</v>
      </c>
      <c r="B165" t="s">
        <v>18</v>
      </c>
      <c r="C165" t="s">
        <v>23</v>
      </c>
      <c r="D165">
        <v>334.9632178</v>
      </c>
      <c r="E165">
        <v>4.1790000000000003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0</v>
      </c>
    </row>
    <row r="166" spans="1:11" x14ac:dyDescent="0.75">
      <c r="A166" s="23">
        <v>40372</v>
      </c>
      <c r="B166" t="s">
        <v>18</v>
      </c>
      <c r="C166" t="s">
        <v>23</v>
      </c>
      <c r="D166">
        <v>357.74846029999998</v>
      </c>
      <c r="E166">
        <v>4.1790000000000003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0</v>
      </c>
    </row>
    <row r="167" spans="1:11" x14ac:dyDescent="0.75">
      <c r="A167" s="23">
        <v>40302</v>
      </c>
      <c r="B167" t="s">
        <v>18</v>
      </c>
      <c r="C167" t="s">
        <v>24</v>
      </c>
      <c r="D167">
        <v>230.5029447</v>
      </c>
      <c r="E167">
        <v>5.29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0</v>
      </c>
    </row>
    <row r="168" spans="1:11" x14ac:dyDescent="0.75">
      <c r="A168" s="23">
        <v>40309</v>
      </c>
      <c r="B168" t="s">
        <v>18</v>
      </c>
      <c r="C168" t="s">
        <v>24</v>
      </c>
      <c r="D168">
        <v>363.78535419999997</v>
      </c>
      <c r="E168">
        <v>4.3899999999999997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 x14ac:dyDescent="0.75">
      <c r="A169" s="23">
        <v>40316</v>
      </c>
      <c r="B169" t="s">
        <v>18</v>
      </c>
      <c r="C169" t="s">
        <v>24</v>
      </c>
      <c r="D169">
        <v>268.4086489</v>
      </c>
      <c r="E169">
        <v>4.79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 x14ac:dyDescent="0.75">
      <c r="A170" s="23">
        <v>40323</v>
      </c>
      <c r="B170" t="s">
        <v>18</v>
      </c>
      <c r="C170" t="s">
        <v>24</v>
      </c>
      <c r="D170">
        <v>211.2387262</v>
      </c>
      <c r="E170">
        <v>4.3899999999999997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 x14ac:dyDescent="0.75">
      <c r="A171" s="23">
        <v>40330</v>
      </c>
      <c r="B171" t="s">
        <v>18</v>
      </c>
      <c r="C171" t="s">
        <v>24</v>
      </c>
      <c r="D171">
        <v>223.08315300000001</v>
      </c>
      <c r="E171">
        <v>4.79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 x14ac:dyDescent="0.75">
      <c r="A172" s="23">
        <v>40337</v>
      </c>
      <c r="B172" t="s">
        <v>18</v>
      </c>
      <c r="C172" t="s">
        <v>24</v>
      </c>
      <c r="D172">
        <v>351.97074739999999</v>
      </c>
      <c r="E172">
        <v>5.29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 x14ac:dyDescent="0.75">
      <c r="A173" s="23">
        <v>40344</v>
      </c>
      <c r="B173" t="s">
        <v>18</v>
      </c>
      <c r="C173" t="s">
        <v>24</v>
      </c>
      <c r="D173">
        <v>168.5650474</v>
      </c>
      <c r="E173">
        <v>5.83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 x14ac:dyDescent="0.75">
      <c r="A174" s="23">
        <v>40351</v>
      </c>
      <c r="B174" t="s">
        <v>18</v>
      </c>
      <c r="C174" t="s">
        <v>24</v>
      </c>
      <c r="D174">
        <v>241.95493279999999</v>
      </c>
      <c r="E174">
        <v>6.19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 x14ac:dyDescent="0.75">
      <c r="A175" s="23">
        <v>40358</v>
      </c>
      <c r="B175" t="s">
        <v>18</v>
      </c>
      <c r="C175" t="s">
        <v>24</v>
      </c>
      <c r="D175">
        <v>184.85808829999999</v>
      </c>
      <c r="E175">
        <v>5.59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 x14ac:dyDescent="0.75">
      <c r="A176" s="23">
        <v>40365</v>
      </c>
      <c r="B176" t="s">
        <v>18</v>
      </c>
      <c r="C176" t="s">
        <v>24</v>
      </c>
      <c r="D176">
        <v>200.07702230000001</v>
      </c>
      <c r="E176">
        <v>4.6224999999999996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 x14ac:dyDescent="0.75">
      <c r="A177" s="23">
        <v>40372</v>
      </c>
      <c r="B177" t="s">
        <v>18</v>
      </c>
      <c r="C177" t="s">
        <v>24</v>
      </c>
      <c r="D177">
        <v>181.7512902</v>
      </c>
      <c r="E177">
        <v>4.6224999999999996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 x14ac:dyDescent="0.75">
      <c r="A178" s="23">
        <v>40302</v>
      </c>
      <c r="B178" t="s">
        <v>18</v>
      </c>
      <c r="C178" t="s">
        <v>25</v>
      </c>
      <c r="D178">
        <v>154.70125060000001</v>
      </c>
      <c r="E178">
        <v>4.7328571430000004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 x14ac:dyDescent="0.75">
      <c r="A179" s="23">
        <v>40309</v>
      </c>
      <c r="B179" t="s">
        <v>18</v>
      </c>
      <c r="C179" t="s">
        <v>25</v>
      </c>
      <c r="D179">
        <v>120.08165649999999</v>
      </c>
      <c r="E179">
        <v>4.03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 x14ac:dyDescent="0.75">
      <c r="A180" s="23">
        <v>40316</v>
      </c>
      <c r="B180" t="s">
        <v>18</v>
      </c>
      <c r="C180" t="s">
        <v>25</v>
      </c>
      <c r="D180">
        <v>284.82920300000001</v>
      </c>
      <c r="E180">
        <v>3.6663636359999998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 x14ac:dyDescent="0.75">
      <c r="A181" s="23">
        <v>40323</v>
      </c>
      <c r="B181" t="s">
        <v>18</v>
      </c>
      <c r="C181" t="s">
        <v>25</v>
      </c>
      <c r="D181">
        <v>248.1747144</v>
      </c>
      <c r="E181">
        <v>3.6663636359999998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 x14ac:dyDescent="0.75">
      <c r="A182" s="23">
        <v>40330</v>
      </c>
      <c r="B182" t="s">
        <v>18</v>
      </c>
      <c r="C182" t="s">
        <v>25</v>
      </c>
      <c r="D182">
        <v>278.1469677</v>
      </c>
      <c r="E182">
        <v>3.794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 x14ac:dyDescent="0.75">
      <c r="A183" s="23">
        <v>40337</v>
      </c>
      <c r="B183" t="s">
        <v>18</v>
      </c>
      <c r="C183" t="s">
        <v>25</v>
      </c>
      <c r="D183">
        <v>275.66126850000001</v>
      </c>
      <c r="E183">
        <v>4.03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 x14ac:dyDescent="0.75">
      <c r="A184" s="23">
        <v>40344</v>
      </c>
      <c r="B184" t="s">
        <v>18</v>
      </c>
      <c r="C184" t="s">
        <v>25</v>
      </c>
      <c r="D184">
        <v>325.03973280000002</v>
      </c>
      <c r="E184">
        <v>3.63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 x14ac:dyDescent="0.75">
      <c r="A185" s="23">
        <v>40351</v>
      </c>
      <c r="B185" t="s">
        <v>18</v>
      </c>
      <c r="C185" t="s">
        <v>25</v>
      </c>
      <c r="D185">
        <v>336.94447229999997</v>
      </c>
      <c r="E185">
        <v>4.03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0</v>
      </c>
    </row>
    <row r="186" spans="1:11" x14ac:dyDescent="0.75">
      <c r="A186" s="23">
        <v>40358</v>
      </c>
      <c r="B186" t="s">
        <v>18</v>
      </c>
      <c r="C186" t="s">
        <v>25</v>
      </c>
      <c r="D186">
        <v>304.84372439999999</v>
      </c>
      <c r="E186">
        <v>4.2122222220000003</v>
      </c>
      <c r="F186">
        <v>0</v>
      </c>
      <c r="G186">
        <v>1</v>
      </c>
      <c r="H186">
        <v>0</v>
      </c>
      <c r="I186">
        <v>0</v>
      </c>
      <c r="J186">
        <v>0</v>
      </c>
      <c r="K186">
        <v>0</v>
      </c>
    </row>
    <row r="187" spans="1:11" x14ac:dyDescent="0.75">
      <c r="A187" s="23">
        <v>40365</v>
      </c>
      <c r="B187" t="s">
        <v>18</v>
      </c>
      <c r="C187" t="s">
        <v>25</v>
      </c>
      <c r="D187">
        <v>257.5269376</v>
      </c>
      <c r="E187">
        <v>4.0199999999999996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0</v>
      </c>
    </row>
    <row r="188" spans="1:11" x14ac:dyDescent="0.75">
      <c r="A188" s="23">
        <v>40372</v>
      </c>
      <c r="B188" t="s">
        <v>18</v>
      </c>
      <c r="C188" t="s">
        <v>25</v>
      </c>
      <c r="D188">
        <v>280.49607320000001</v>
      </c>
      <c r="E188">
        <v>4.0162500000000003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 x14ac:dyDescent="0.75">
      <c r="A189" s="23">
        <v>40302</v>
      </c>
      <c r="B189" t="s">
        <v>18</v>
      </c>
      <c r="C189" t="s">
        <v>26</v>
      </c>
      <c r="D189">
        <v>234.36817389999999</v>
      </c>
      <c r="E189">
        <v>4.2042857140000001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 x14ac:dyDescent="0.75">
      <c r="A190" s="23">
        <v>40309</v>
      </c>
      <c r="B190" t="s">
        <v>18</v>
      </c>
      <c r="C190" t="s">
        <v>26</v>
      </c>
      <c r="D190">
        <v>240.35825170000001</v>
      </c>
      <c r="E190">
        <v>4.181666667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 x14ac:dyDescent="0.75">
      <c r="A191" s="23">
        <v>40316</v>
      </c>
      <c r="B191" t="s">
        <v>18</v>
      </c>
      <c r="C191" t="s">
        <v>26</v>
      </c>
      <c r="D191">
        <v>212.82588290000001</v>
      </c>
      <c r="E191">
        <v>3.9242857139999998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 x14ac:dyDescent="0.75">
      <c r="A192" s="23">
        <v>40323</v>
      </c>
      <c r="B192" t="s">
        <v>18</v>
      </c>
      <c r="C192" t="s">
        <v>26</v>
      </c>
      <c r="D192">
        <v>213.59333549999999</v>
      </c>
      <c r="E192">
        <v>3.8842857139999998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 x14ac:dyDescent="0.75">
      <c r="A193" s="23">
        <v>40330</v>
      </c>
      <c r="B193" t="s">
        <v>18</v>
      </c>
      <c r="C193" t="s">
        <v>26</v>
      </c>
      <c r="D193">
        <v>202.78247809999999</v>
      </c>
      <c r="E193">
        <v>3.464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 x14ac:dyDescent="0.75">
      <c r="A194" s="23">
        <v>40337</v>
      </c>
      <c r="B194" t="s">
        <v>18</v>
      </c>
      <c r="C194" t="s">
        <v>26</v>
      </c>
      <c r="D194">
        <v>172.89299099999999</v>
      </c>
      <c r="E194">
        <v>3.66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 x14ac:dyDescent="0.75">
      <c r="A195" s="23">
        <v>40344</v>
      </c>
      <c r="B195" t="s">
        <v>18</v>
      </c>
      <c r="C195" t="s">
        <v>26</v>
      </c>
      <c r="D195">
        <v>270.36572840000002</v>
      </c>
      <c r="E195">
        <v>3.6233333330000002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 x14ac:dyDescent="0.75">
      <c r="A196" s="23">
        <v>40351</v>
      </c>
      <c r="B196" t="s">
        <v>18</v>
      </c>
      <c r="C196" t="s">
        <v>26</v>
      </c>
      <c r="D196">
        <v>280.23676979999999</v>
      </c>
      <c r="E196">
        <v>3.96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 x14ac:dyDescent="0.75">
      <c r="A197" s="23">
        <v>40358</v>
      </c>
      <c r="B197" t="s">
        <v>18</v>
      </c>
      <c r="C197" t="s">
        <v>26</v>
      </c>
      <c r="D197">
        <v>350.55099080000002</v>
      </c>
      <c r="E197">
        <v>3.629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 x14ac:dyDescent="0.75">
      <c r="A198" s="23">
        <v>40365</v>
      </c>
      <c r="B198" t="s">
        <v>18</v>
      </c>
      <c r="C198" t="s">
        <v>26</v>
      </c>
      <c r="D198">
        <v>351.3030761</v>
      </c>
      <c r="E198">
        <v>3.0049999999999999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0</v>
      </c>
    </row>
    <row r="199" spans="1:11" x14ac:dyDescent="0.75">
      <c r="A199" s="23">
        <v>40372</v>
      </c>
      <c r="B199" t="s">
        <v>18</v>
      </c>
      <c r="C199" t="s">
        <v>26</v>
      </c>
      <c r="D199">
        <v>313.28718570000001</v>
      </c>
      <c r="E199">
        <v>3.1419999999999999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0</v>
      </c>
    </row>
    <row r="200" spans="1:11" x14ac:dyDescent="0.75">
      <c r="A200" s="23">
        <v>40302</v>
      </c>
      <c r="B200" t="s">
        <v>18</v>
      </c>
      <c r="C200" t="s">
        <v>27</v>
      </c>
      <c r="D200">
        <v>206.85485159999999</v>
      </c>
      <c r="E200">
        <v>4.7328571430000004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 x14ac:dyDescent="0.75">
      <c r="A201" s="23">
        <v>40309</v>
      </c>
      <c r="B201" t="s">
        <v>18</v>
      </c>
      <c r="C201" t="s">
        <v>27</v>
      </c>
      <c r="D201">
        <v>142.7446626</v>
      </c>
      <c r="E201">
        <v>4.1614285710000001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 x14ac:dyDescent="0.75">
      <c r="A202" s="23">
        <v>40316</v>
      </c>
      <c r="B202" t="s">
        <v>18</v>
      </c>
      <c r="C202" t="s">
        <v>27</v>
      </c>
      <c r="D202">
        <v>227.90986269999999</v>
      </c>
      <c r="E202">
        <v>3.8814285709999998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 x14ac:dyDescent="0.75">
      <c r="A203" s="23">
        <v>40323</v>
      </c>
      <c r="B203" t="s">
        <v>18</v>
      </c>
      <c r="C203" t="s">
        <v>27</v>
      </c>
      <c r="D203">
        <v>223.91263900000001</v>
      </c>
      <c r="E203">
        <v>4.1449999999999996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 x14ac:dyDescent="0.75">
      <c r="A204" s="23">
        <v>40330</v>
      </c>
      <c r="B204" t="s">
        <v>18</v>
      </c>
      <c r="C204" t="s">
        <v>27</v>
      </c>
      <c r="D204">
        <v>220.86505030000001</v>
      </c>
      <c r="E204">
        <v>3.8814285709999998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 x14ac:dyDescent="0.75">
      <c r="A205" s="23">
        <v>40337</v>
      </c>
      <c r="B205" t="s">
        <v>18</v>
      </c>
      <c r="C205" t="s">
        <v>27</v>
      </c>
      <c r="D205">
        <v>229.21950129999999</v>
      </c>
      <c r="E205">
        <v>4.1900000000000004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 x14ac:dyDescent="0.75">
      <c r="A206" s="23">
        <v>40344</v>
      </c>
      <c r="B206" t="s">
        <v>18</v>
      </c>
      <c r="C206" t="s">
        <v>27</v>
      </c>
      <c r="D206">
        <v>224.88853710000001</v>
      </c>
      <c r="E206">
        <v>4.1614285710000001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 x14ac:dyDescent="0.75">
      <c r="A207" s="23">
        <v>40351</v>
      </c>
      <c r="B207" t="s">
        <v>18</v>
      </c>
      <c r="C207" t="s">
        <v>27</v>
      </c>
      <c r="D207">
        <v>241.5697419</v>
      </c>
      <c r="E207">
        <v>4.1614285710000001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 x14ac:dyDescent="0.75">
      <c r="A208" s="23">
        <v>40358</v>
      </c>
      <c r="B208" t="s">
        <v>18</v>
      </c>
      <c r="C208" t="s">
        <v>27</v>
      </c>
      <c r="D208">
        <v>230.10048119999999</v>
      </c>
      <c r="E208">
        <v>4.1614285710000001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 x14ac:dyDescent="0.75">
      <c r="A209" s="23">
        <v>40365</v>
      </c>
      <c r="B209" t="s">
        <v>18</v>
      </c>
      <c r="C209" t="s">
        <v>27</v>
      </c>
      <c r="D209">
        <v>308.2465856</v>
      </c>
      <c r="E209">
        <v>3.7450000000000001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 x14ac:dyDescent="0.75">
      <c r="A210" s="23">
        <v>40372</v>
      </c>
      <c r="B210" t="s">
        <v>18</v>
      </c>
      <c r="C210" t="s">
        <v>27</v>
      </c>
      <c r="D210">
        <v>326.65294610000001</v>
      </c>
      <c r="E210">
        <v>3.7450000000000001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 x14ac:dyDescent="0.75">
      <c r="A211" s="23">
        <v>40302</v>
      </c>
      <c r="B211" t="s">
        <v>18</v>
      </c>
      <c r="C211" t="s">
        <v>28</v>
      </c>
      <c r="D211">
        <v>120.5189929</v>
      </c>
      <c r="E211">
        <v>4.1614285710000001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 x14ac:dyDescent="0.75">
      <c r="A212" s="23">
        <v>40309</v>
      </c>
      <c r="B212" t="s">
        <v>18</v>
      </c>
      <c r="C212" t="s">
        <v>28</v>
      </c>
      <c r="D212">
        <v>199.315991</v>
      </c>
      <c r="E212">
        <v>4.128571429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 x14ac:dyDescent="0.75">
      <c r="A213" s="23">
        <v>40316</v>
      </c>
      <c r="B213" t="s">
        <v>18</v>
      </c>
      <c r="C213" t="s">
        <v>28</v>
      </c>
      <c r="D213">
        <v>265.20780739999998</v>
      </c>
      <c r="E213">
        <v>3.8814285709999998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 x14ac:dyDescent="0.75">
      <c r="A214" s="23">
        <v>40323</v>
      </c>
      <c r="B214" t="s">
        <v>18</v>
      </c>
      <c r="C214" t="s">
        <v>28</v>
      </c>
      <c r="D214">
        <v>292.62008800000001</v>
      </c>
      <c r="E214">
        <v>3.8814285709999998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 x14ac:dyDescent="0.75">
      <c r="A215" s="23">
        <v>40330</v>
      </c>
      <c r="B215" t="s">
        <v>18</v>
      </c>
      <c r="C215" t="s">
        <v>28</v>
      </c>
      <c r="D215">
        <v>296.42927520000001</v>
      </c>
      <c r="E215">
        <v>3.8814285709999998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 x14ac:dyDescent="0.75">
      <c r="A216" s="23">
        <v>40337</v>
      </c>
      <c r="B216" t="s">
        <v>18</v>
      </c>
      <c r="C216" t="s">
        <v>28</v>
      </c>
      <c r="D216">
        <v>349.29649760000001</v>
      </c>
      <c r="E216">
        <v>4.125714286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 x14ac:dyDescent="0.75">
      <c r="A217" s="23">
        <v>40344</v>
      </c>
      <c r="B217" t="s">
        <v>18</v>
      </c>
      <c r="C217" t="s">
        <v>28</v>
      </c>
      <c r="D217">
        <v>284.12361470000002</v>
      </c>
      <c r="E217">
        <v>4.1614285710000001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0</v>
      </c>
    </row>
    <row r="218" spans="1:11" x14ac:dyDescent="0.75">
      <c r="A218" s="23">
        <v>40351</v>
      </c>
      <c r="B218" t="s">
        <v>18</v>
      </c>
      <c r="C218" t="s">
        <v>28</v>
      </c>
      <c r="D218">
        <v>302.02682440000001</v>
      </c>
      <c r="E218">
        <v>4.1614285710000001</v>
      </c>
      <c r="F218">
        <v>0</v>
      </c>
      <c r="G218">
        <v>1</v>
      </c>
      <c r="H218">
        <v>0</v>
      </c>
      <c r="I218">
        <v>0</v>
      </c>
      <c r="J218">
        <v>0</v>
      </c>
      <c r="K218">
        <v>0</v>
      </c>
    </row>
    <row r="219" spans="1:11" x14ac:dyDescent="0.75">
      <c r="A219" s="23">
        <v>40358</v>
      </c>
      <c r="B219" t="s">
        <v>18</v>
      </c>
      <c r="C219" t="s">
        <v>28</v>
      </c>
      <c r="D219">
        <v>262.65703600000001</v>
      </c>
      <c r="E219">
        <v>4.1614285710000001</v>
      </c>
      <c r="F219">
        <v>0</v>
      </c>
      <c r="G219">
        <v>1</v>
      </c>
      <c r="H219">
        <v>0</v>
      </c>
      <c r="I219">
        <v>0</v>
      </c>
      <c r="J219">
        <v>0</v>
      </c>
      <c r="K219">
        <v>0</v>
      </c>
    </row>
    <row r="220" spans="1:11" x14ac:dyDescent="0.75">
      <c r="A220" s="23">
        <v>40365</v>
      </c>
      <c r="B220" t="s">
        <v>18</v>
      </c>
      <c r="C220" t="s">
        <v>28</v>
      </c>
      <c r="D220">
        <v>377.1394765</v>
      </c>
      <c r="E220">
        <v>3.826666667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 x14ac:dyDescent="0.75">
      <c r="A221" s="23">
        <v>40372</v>
      </c>
      <c r="B221" t="s">
        <v>18</v>
      </c>
      <c r="C221" t="s">
        <v>28</v>
      </c>
      <c r="D221">
        <v>327.8666915</v>
      </c>
      <c r="E221">
        <v>3.5185714290000001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39DD1-5EE9-413C-9814-32C01518933E}">
  <dimension ref="A1:O84"/>
  <sheetViews>
    <sheetView tabSelected="1" topLeftCell="I1" workbookViewId="0">
      <selection activeCell="N13" sqref="N13"/>
    </sheetView>
  </sheetViews>
  <sheetFormatPr defaultRowHeight="14.75" x14ac:dyDescent="0.75"/>
  <cols>
    <col min="1" max="1" width="10.5" bestFit="1" customWidth="1"/>
    <col min="2" max="2" width="11.6796875" bestFit="1" customWidth="1"/>
    <col min="3" max="3" width="19.1796875" bestFit="1" customWidth="1"/>
    <col min="4" max="4" width="17.453125" bestFit="1" customWidth="1"/>
    <col min="5" max="6" width="11.6796875" bestFit="1" customWidth="1"/>
    <col min="7" max="8" width="12.90625" bestFit="1" customWidth="1"/>
    <col min="9" max="10" width="11.6796875" bestFit="1" customWidth="1"/>
    <col min="11" max="11" width="16.40625" bestFit="1" customWidth="1"/>
    <col min="12" max="12" width="11.6796875" bestFit="1" customWidth="1"/>
    <col min="14" max="14" width="19.1796875" bestFit="1" customWidth="1"/>
    <col min="15" max="15" width="11.6796875" bestFit="1" customWidth="1"/>
  </cols>
  <sheetData>
    <row r="1" spans="1:15" x14ac:dyDescent="0.75">
      <c r="A1" s="34"/>
      <c r="B1" s="37" t="s">
        <v>36</v>
      </c>
      <c r="C1" s="37" t="s">
        <v>4</v>
      </c>
      <c r="D1" s="37" t="s">
        <v>5</v>
      </c>
      <c r="E1" s="37" t="s">
        <v>6</v>
      </c>
      <c r="F1" s="37" t="s">
        <v>68</v>
      </c>
      <c r="G1" s="38" t="s">
        <v>71</v>
      </c>
      <c r="I1" s="40" t="s">
        <v>81</v>
      </c>
    </row>
    <row r="2" spans="1:15" ht="15.5" thickBot="1" x14ac:dyDescent="0.9">
      <c r="A2" s="39" t="s">
        <v>58</v>
      </c>
      <c r="B2" s="35">
        <v>376.74432485045099</v>
      </c>
      <c r="C2" s="35">
        <v>-34.364777001516757</v>
      </c>
      <c r="D2" s="35">
        <v>124.58623018478619</v>
      </c>
      <c r="E2" s="35">
        <v>79.890891531565757</v>
      </c>
      <c r="F2" s="35">
        <v>223.52566016020768</v>
      </c>
      <c r="G2" s="36">
        <v>-43.495844870307202</v>
      </c>
      <c r="I2" s="41">
        <f>SUM(L5:L84)</f>
        <v>39175.769096911477</v>
      </c>
      <c r="N2" s="29" t="s">
        <v>82</v>
      </c>
      <c r="O2" t="s">
        <v>88</v>
      </c>
    </row>
    <row r="3" spans="1:15" x14ac:dyDescent="0.75">
      <c r="N3" s="30" t="s">
        <v>84</v>
      </c>
      <c r="O3" s="32">
        <v>10972.677124235845</v>
      </c>
    </row>
    <row r="4" spans="1:15" x14ac:dyDescent="0.75">
      <c r="A4" s="12" t="s">
        <v>0</v>
      </c>
      <c r="B4" s="12" t="s">
        <v>1</v>
      </c>
      <c r="C4" s="12" t="s">
        <v>2</v>
      </c>
      <c r="D4" s="12" t="s">
        <v>4</v>
      </c>
      <c r="E4" s="12" t="s">
        <v>5</v>
      </c>
      <c r="F4" s="12" t="s">
        <v>6</v>
      </c>
      <c r="G4" s="12" t="s">
        <v>68</v>
      </c>
      <c r="H4" s="12" t="s">
        <v>71</v>
      </c>
      <c r="I4" s="12" t="s">
        <v>78</v>
      </c>
      <c r="J4" s="12" t="s">
        <v>79</v>
      </c>
      <c r="K4" s="12" t="s">
        <v>80</v>
      </c>
      <c r="L4" s="12" t="s">
        <v>77</v>
      </c>
      <c r="N4" s="30" t="s">
        <v>85</v>
      </c>
      <c r="O4" s="32">
        <v>9401.0306575585437</v>
      </c>
    </row>
    <row r="5" spans="1:15" x14ac:dyDescent="0.75">
      <c r="A5" s="28">
        <v>40379</v>
      </c>
      <c r="B5" s="24" t="s">
        <v>7</v>
      </c>
      <c r="C5" s="24" t="s">
        <v>8</v>
      </c>
      <c r="D5" s="24">
        <v>3.556923077</v>
      </c>
      <c r="E5" s="24">
        <v>1</v>
      </c>
      <c r="F5" s="24">
        <v>0</v>
      </c>
      <c r="G5" s="24">
        <v>1</v>
      </c>
      <c r="H5" s="24">
        <v>3.556923077</v>
      </c>
      <c r="I5" s="24">
        <f>$B$2+SUMPRODUCT(C2:$G$2,D5:H5)</f>
        <v>447.91197246998331</v>
      </c>
      <c r="J5" s="24">
        <f>D5-(D5*0.3)</f>
        <v>2.4898461539000003</v>
      </c>
      <c r="K5" s="24">
        <f>J5-J5*0.5</f>
        <v>1.2449230769500002</v>
      </c>
      <c r="L5" s="24">
        <f>(J5-K5)*I5</f>
        <v>557.61595097007535</v>
      </c>
      <c r="N5" s="30" t="s">
        <v>86</v>
      </c>
      <c r="O5" s="32">
        <v>9401.0306575585437</v>
      </c>
    </row>
    <row r="6" spans="1:15" x14ac:dyDescent="0.75">
      <c r="A6" s="28">
        <v>40379</v>
      </c>
      <c r="B6" s="24" t="s">
        <v>7</v>
      </c>
      <c r="C6" s="24" t="s">
        <v>9</v>
      </c>
      <c r="D6" s="24">
        <v>3.8450000000000002</v>
      </c>
      <c r="E6" s="24">
        <v>1</v>
      </c>
      <c r="F6" s="24">
        <v>0</v>
      </c>
      <c r="G6" s="24">
        <v>1</v>
      </c>
      <c r="H6" s="24">
        <v>3.8450000000000002</v>
      </c>
      <c r="I6" s="24">
        <f>$B$2+SUMPRODUCT($C$2:$G$2,D6:H6)</f>
        <v>425.4821240982817</v>
      </c>
      <c r="J6" s="24">
        <f t="shared" ref="J6:J69" si="0">D6-(D6*0.3)</f>
        <v>2.6915000000000004</v>
      </c>
      <c r="K6" s="24">
        <f>J6-J6*0.5</f>
        <v>1.3457500000000002</v>
      </c>
      <c r="L6" s="24">
        <f>(J6-K6)*I6</f>
        <v>572.59256850526265</v>
      </c>
      <c r="N6" s="30" t="s">
        <v>87</v>
      </c>
      <c r="O6" s="32">
        <v>9401.0306575585437</v>
      </c>
    </row>
    <row r="7" spans="1:15" x14ac:dyDescent="0.75">
      <c r="A7" s="28">
        <v>40379</v>
      </c>
      <c r="B7" s="24" t="s">
        <v>7</v>
      </c>
      <c r="C7" s="24" t="s">
        <v>10</v>
      </c>
      <c r="D7" s="24">
        <v>4.6806666669999997</v>
      </c>
      <c r="E7" s="24">
        <v>1</v>
      </c>
      <c r="F7" s="24">
        <v>0</v>
      </c>
      <c r="G7" s="24">
        <v>1</v>
      </c>
      <c r="H7" s="24">
        <v>4.6806666669999997</v>
      </c>
      <c r="I7" s="24">
        <f>$B$2+SUMPRODUCT($C$2:$G$2,D7:H7)</f>
        <v>360.41659772810732</v>
      </c>
      <c r="J7" s="24">
        <f t="shared" si="0"/>
        <v>3.2764666668999998</v>
      </c>
      <c r="K7" s="24">
        <f>J7-J7*0.5</f>
        <v>1.6382333334499999</v>
      </c>
      <c r="L7" s="24">
        <f>(J7-K7)*I7</f>
        <v>590.44648432682493</v>
      </c>
      <c r="N7" s="30" t="s">
        <v>83</v>
      </c>
      <c r="O7" s="32">
        <v>39175.76909691147</v>
      </c>
    </row>
    <row r="8" spans="1:15" x14ac:dyDescent="0.75">
      <c r="A8" s="28">
        <v>40379</v>
      </c>
      <c r="B8" s="24" t="s">
        <v>7</v>
      </c>
      <c r="C8" s="24" t="s">
        <v>11</v>
      </c>
      <c r="D8" s="24">
        <v>4.5443749999999996</v>
      </c>
      <c r="E8" s="24">
        <v>1</v>
      </c>
      <c r="F8" s="24">
        <v>1</v>
      </c>
      <c r="G8" s="24">
        <v>1</v>
      </c>
      <c r="H8" s="24">
        <v>4.5443749999999996</v>
      </c>
      <c r="I8" s="24">
        <f>$B$2+SUMPRODUCT($C$2:$G$2,D8:H8)</f>
        <v>450.91924320824069</v>
      </c>
      <c r="J8" s="24">
        <f t="shared" si="0"/>
        <v>3.1810624999999995</v>
      </c>
      <c r="K8" s="24">
        <f>J8-J8*0.5</f>
        <v>1.5905312499999997</v>
      </c>
      <c r="L8" s="24">
        <f>(J8-K8)*I8</f>
        <v>717.20114754905694</v>
      </c>
    </row>
    <row r="9" spans="1:15" x14ac:dyDescent="0.75">
      <c r="A9" s="28">
        <v>40379</v>
      </c>
      <c r="B9" s="24" t="s">
        <v>7</v>
      </c>
      <c r="C9" s="24" t="s">
        <v>12</v>
      </c>
      <c r="D9" s="24">
        <v>4.314666667</v>
      </c>
      <c r="E9" s="24">
        <v>1</v>
      </c>
      <c r="F9" s="24">
        <v>0</v>
      </c>
      <c r="G9" s="24">
        <v>1</v>
      </c>
      <c r="H9" s="24">
        <v>4.314666667</v>
      </c>
      <c r="I9" s="24">
        <f>$B$2+SUMPRODUCT($C$2:$G$2,D9:H9)</f>
        <v>388.91358533319487</v>
      </c>
      <c r="J9" s="24">
        <f t="shared" si="0"/>
        <v>3.0202666669</v>
      </c>
      <c r="K9" s="24">
        <f>J9-J9*0.5</f>
        <v>1.51013333345</v>
      </c>
      <c r="L9" s="24">
        <f>(J9-K9)*I9</f>
        <v>587.31136904320863</v>
      </c>
    </row>
    <row r="10" spans="1:15" x14ac:dyDescent="0.75">
      <c r="A10" s="28">
        <v>40379</v>
      </c>
      <c r="B10" s="24" t="s">
        <v>7</v>
      </c>
      <c r="C10" s="24" t="s">
        <v>13</v>
      </c>
      <c r="D10" s="24">
        <v>3.8136363640000002</v>
      </c>
      <c r="E10" s="24">
        <v>1</v>
      </c>
      <c r="F10" s="24">
        <v>0</v>
      </c>
      <c r="G10" s="24">
        <v>1</v>
      </c>
      <c r="H10" s="24">
        <v>3.8136363640000002</v>
      </c>
      <c r="I10" s="24">
        <f>$B$2+SUMPRODUCT($C$2:$G$2,D10:H10)</f>
        <v>427.92411630140327</v>
      </c>
      <c r="J10" s="24">
        <f t="shared" si="0"/>
        <v>2.6695454548000002</v>
      </c>
      <c r="K10" s="24">
        <f>J10-J10*0.5</f>
        <v>1.3347727274000001</v>
      </c>
      <c r="L10" s="24">
        <f>(J10-K10)*I10</f>
        <v>571.1814398358589</v>
      </c>
      <c r="N10" s="29" t="s">
        <v>82</v>
      </c>
      <c r="O10" t="s">
        <v>88</v>
      </c>
    </row>
    <row r="11" spans="1:15" x14ac:dyDescent="0.75">
      <c r="A11" s="28">
        <v>40379</v>
      </c>
      <c r="B11" s="24" t="s">
        <v>7</v>
      </c>
      <c r="C11" s="24" t="s">
        <v>14</v>
      </c>
      <c r="D11" s="24">
        <v>4.1479999999999997</v>
      </c>
      <c r="E11" s="24">
        <v>1</v>
      </c>
      <c r="F11" s="24">
        <v>0</v>
      </c>
      <c r="G11" s="24">
        <v>1</v>
      </c>
      <c r="H11" s="24">
        <v>4.1479999999999997</v>
      </c>
      <c r="I11" s="24">
        <f>$B$2+SUMPRODUCT($C$2:$G$2,D11:H11)</f>
        <v>401.8903556711191</v>
      </c>
      <c r="J11" s="24">
        <f t="shared" si="0"/>
        <v>2.9036</v>
      </c>
      <c r="K11" s="24">
        <f>J11-J11*0.5</f>
        <v>1.4518</v>
      </c>
      <c r="L11" s="24">
        <f>(J11-K11)*I11</f>
        <v>583.46441836333065</v>
      </c>
      <c r="N11" s="31" t="s">
        <v>8</v>
      </c>
      <c r="O11" s="32">
        <v>2063.5370283158331</v>
      </c>
    </row>
    <row r="12" spans="1:15" x14ac:dyDescent="0.75">
      <c r="A12" s="28">
        <v>40379</v>
      </c>
      <c r="B12" s="24" t="s">
        <v>7</v>
      </c>
      <c r="C12" s="24" t="s">
        <v>15</v>
      </c>
      <c r="D12" s="24">
        <v>4.1381249999999996</v>
      </c>
      <c r="E12" s="24">
        <v>1</v>
      </c>
      <c r="F12" s="24">
        <v>0</v>
      </c>
      <c r="G12" s="24">
        <v>1</v>
      </c>
      <c r="H12" s="24">
        <v>4.1381249999999996</v>
      </c>
      <c r="I12" s="24">
        <f>$B$2+SUMPRODUCT($C$2:$G$2,D12:H12)</f>
        <v>402.65922931210338</v>
      </c>
      <c r="J12" s="24">
        <f t="shared" si="0"/>
        <v>2.8966874999999996</v>
      </c>
      <c r="K12" s="24">
        <f>J12-J12*0.5</f>
        <v>1.4483437499999998</v>
      </c>
      <c r="L12" s="24">
        <f>(J12-K12)*I12</f>
        <v>583.18897815400169</v>
      </c>
      <c r="N12" s="31" t="s">
        <v>9</v>
      </c>
      <c r="O12" s="32">
        <v>2109.9240180433367</v>
      </c>
    </row>
    <row r="13" spans="1:15" x14ac:dyDescent="0.75">
      <c r="A13" s="28">
        <v>40379</v>
      </c>
      <c r="B13" s="24" t="s">
        <v>7</v>
      </c>
      <c r="C13" s="24" t="s">
        <v>16</v>
      </c>
      <c r="D13" s="24">
        <v>4.1381249999999996</v>
      </c>
      <c r="E13" s="24">
        <v>1</v>
      </c>
      <c r="F13" s="24">
        <v>0</v>
      </c>
      <c r="G13" s="24">
        <v>1</v>
      </c>
      <c r="H13" s="24">
        <v>4.1381249999999996</v>
      </c>
      <c r="I13" s="24">
        <f>$B$2+SUMPRODUCT($C$2:$G$2,D13:H13)</f>
        <v>402.65922931210338</v>
      </c>
      <c r="J13" s="24">
        <f t="shared" si="0"/>
        <v>2.8966874999999996</v>
      </c>
      <c r="K13" s="24">
        <f>J13-J13*0.5</f>
        <v>1.4483437499999998</v>
      </c>
      <c r="L13" s="24">
        <f>(J13-K13)*I13</f>
        <v>583.18897815400169</v>
      </c>
      <c r="N13" s="31" t="s">
        <v>19</v>
      </c>
      <c r="O13" s="32">
        <v>1584.6036763821787</v>
      </c>
    </row>
    <row r="14" spans="1:15" x14ac:dyDescent="0.75">
      <c r="A14" s="28">
        <v>40379</v>
      </c>
      <c r="B14" s="24" t="s">
        <v>7</v>
      </c>
      <c r="C14" s="24" t="s">
        <v>17</v>
      </c>
      <c r="D14" s="24">
        <v>4.4866666669999997</v>
      </c>
      <c r="E14" s="24">
        <v>1</v>
      </c>
      <c r="F14" s="24">
        <v>1</v>
      </c>
      <c r="G14" s="24">
        <v>1</v>
      </c>
      <c r="H14" s="24">
        <v>4.4866666669999997</v>
      </c>
      <c r="I14" s="24">
        <f>$B$2+SUMPRODUCT($C$2:$G$2,D14:H14)</f>
        <v>455.41244990280694</v>
      </c>
      <c r="J14" s="24">
        <f t="shared" si="0"/>
        <v>3.1406666668999996</v>
      </c>
      <c r="K14" s="24">
        <f>J14-J14*0.5</f>
        <v>1.5703333334499998</v>
      </c>
      <c r="L14" s="24">
        <f>(J14-K14)*I14</f>
        <v>715.14935055050591</v>
      </c>
      <c r="N14" s="31" t="s">
        <v>10</v>
      </c>
      <c r="O14" s="32">
        <v>2142.1217564126741</v>
      </c>
    </row>
    <row r="15" spans="1:15" x14ac:dyDescent="0.75">
      <c r="A15" s="28">
        <v>40379</v>
      </c>
      <c r="B15" s="24" t="s">
        <v>18</v>
      </c>
      <c r="C15" s="24" t="s">
        <v>19</v>
      </c>
      <c r="D15" s="24">
        <v>3.1469999999999998</v>
      </c>
      <c r="E15" s="24">
        <v>1</v>
      </c>
      <c r="F15" s="24">
        <v>0</v>
      </c>
      <c r="G15" s="24">
        <v>0</v>
      </c>
      <c r="H15" s="24">
        <v>0</v>
      </c>
      <c r="I15" s="24">
        <f>$B$2+SUMPRODUCT($C$2:$G$2,D15:H15)</f>
        <v>393.18460181146395</v>
      </c>
      <c r="J15" s="24">
        <f t="shared" si="0"/>
        <v>2.2028999999999996</v>
      </c>
      <c r="K15" s="24">
        <f>J15-J15*0.5</f>
        <v>1.1014499999999998</v>
      </c>
      <c r="L15" s="24">
        <f>(J15-K15)*I15</f>
        <v>433.07317966523692</v>
      </c>
      <c r="N15" s="31" t="s">
        <v>20</v>
      </c>
      <c r="O15" s="32">
        <v>1777.9692554386461</v>
      </c>
    </row>
    <row r="16" spans="1:15" x14ac:dyDescent="0.75">
      <c r="A16" s="28">
        <v>40379</v>
      </c>
      <c r="B16" s="24" t="s">
        <v>18</v>
      </c>
      <c r="C16" s="24" t="s">
        <v>20</v>
      </c>
      <c r="D16" s="24">
        <v>3.7450000000000001</v>
      </c>
      <c r="E16" s="24">
        <v>1</v>
      </c>
      <c r="F16" s="24">
        <v>0</v>
      </c>
      <c r="G16" s="24">
        <v>0</v>
      </c>
      <c r="H16" s="24">
        <v>0</v>
      </c>
      <c r="I16" s="24">
        <f>$B$2+SUMPRODUCT($C$2:$G$2,D16:H16)</f>
        <v>372.6344651645569</v>
      </c>
      <c r="J16" s="24">
        <f t="shared" si="0"/>
        <v>2.6215000000000002</v>
      </c>
      <c r="K16" s="24">
        <f>J16-J16*0.5</f>
        <v>1.3107500000000001</v>
      </c>
      <c r="L16" s="24">
        <f>(J16-K16)*I16</f>
        <v>488.43062521444301</v>
      </c>
      <c r="N16" s="31" t="s">
        <v>21</v>
      </c>
      <c r="O16" s="32">
        <v>1584.6036763821787</v>
      </c>
    </row>
    <row r="17" spans="1:15" x14ac:dyDescent="0.75">
      <c r="A17" s="28">
        <v>40379</v>
      </c>
      <c r="B17" s="24" t="s">
        <v>18</v>
      </c>
      <c r="C17" s="24" t="s">
        <v>21</v>
      </c>
      <c r="D17" s="24">
        <v>3.1469999999999998</v>
      </c>
      <c r="E17" s="24">
        <v>1</v>
      </c>
      <c r="F17" s="24">
        <v>0</v>
      </c>
      <c r="G17" s="24">
        <v>0</v>
      </c>
      <c r="H17" s="24">
        <v>0</v>
      </c>
      <c r="I17" s="24">
        <f>$B$2+SUMPRODUCT($C$2:$G$2,D17:H17)</f>
        <v>393.18460181146395</v>
      </c>
      <c r="J17" s="24">
        <f t="shared" si="0"/>
        <v>2.2028999999999996</v>
      </c>
      <c r="K17" s="24">
        <f>J17-J17*0.5</f>
        <v>1.1014499999999998</v>
      </c>
      <c r="L17" s="24">
        <f>(J17-K17)*I17</f>
        <v>433.07317966523692</v>
      </c>
      <c r="N17" s="31" t="s">
        <v>22</v>
      </c>
      <c r="O17" s="32">
        <v>1788.2207465399827</v>
      </c>
    </row>
    <row r="18" spans="1:15" x14ac:dyDescent="0.75">
      <c r="A18" s="28">
        <v>40379</v>
      </c>
      <c r="B18" s="24" t="s">
        <v>18</v>
      </c>
      <c r="C18" s="24" t="s">
        <v>22</v>
      </c>
      <c r="D18" s="24">
        <v>3.78</v>
      </c>
      <c r="E18" s="24">
        <v>1</v>
      </c>
      <c r="F18" s="24">
        <v>0</v>
      </c>
      <c r="G18" s="24">
        <v>0</v>
      </c>
      <c r="H18" s="24">
        <v>0</v>
      </c>
      <c r="I18" s="24">
        <f>$B$2+SUMPRODUCT($C$2:$G$2,D18:H18)</f>
        <v>371.43169796950383</v>
      </c>
      <c r="J18" s="24">
        <f t="shared" si="0"/>
        <v>2.6459999999999999</v>
      </c>
      <c r="K18" s="24">
        <f>J18-J18*0.5</f>
        <v>1.323</v>
      </c>
      <c r="L18" s="24">
        <f>(J18-K18)*I18</f>
        <v>491.40413641365353</v>
      </c>
      <c r="N18" s="31" t="s">
        <v>11</v>
      </c>
      <c r="O18" s="32">
        <v>2274.3297129104408</v>
      </c>
    </row>
    <row r="19" spans="1:15" x14ac:dyDescent="0.75">
      <c r="A19" s="28">
        <v>40379</v>
      </c>
      <c r="B19" s="24" t="s">
        <v>18</v>
      </c>
      <c r="C19" s="24" t="s">
        <v>23</v>
      </c>
      <c r="D19" s="24">
        <v>4.1790000000000003</v>
      </c>
      <c r="E19" s="24">
        <v>1</v>
      </c>
      <c r="F19" s="24">
        <v>0</v>
      </c>
      <c r="G19" s="24">
        <v>0</v>
      </c>
      <c r="H19" s="24">
        <v>0</v>
      </c>
      <c r="I19" s="24">
        <f>$B$2+SUMPRODUCT($C$2:$G$2,D19:H19)</f>
        <v>357.72015194589864</v>
      </c>
      <c r="J19" s="24">
        <f t="shared" si="0"/>
        <v>2.9253</v>
      </c>
      <c r="K19" s="24">
        <f>J19-J19*0.5</f>
        <v>1.46265</v>
      </c>
      <c r="L19" s="24">
        <f>(J19-K19)*I19</f>
        <v>523.21938024366864</v>
      </c>
      <c r="N19" s="31" t="s">
        <v>12</v>
      </c>
      <c r="O19" s="32">
        <v>2146.757713922641</v>
      </c>
    </row>
    <row r="20" spans="1:15" x14ac:dyDescent="0.75">
      <c r="A20" s="28">
        <v>40379</v>
      </c>
      <c r="B20" s="24" t="s">
        <v>18</v>
      </c>
      <c r="C20" s="24" t="s">
        <v>24</v>
      </c>
      <c r="D20" s="24">
        <v>4.6224999999999996</v>
      </c>
      <c r="E20" s="24">
        <v>1</v>
      </c>
      <c r="F20" s="24">
        <v>0</v>
      </c>
      <c r="G20" s="24">
        <v>0</v>
      </c>
      <c r="H20" s="24">
        <v>0</v>
      </c>
      <c r="I20" s="24">
        <f>$B$2+SUMPRODUCT($C$2:$G$2,D20:H20)</f>
        <v>342.479373345726</v>
      </c>
      <c r="J20" s="24">
        <f t="shared" si="0"/>
        <v>3.2357499999999995</v>
      </c>
      <c r="K20" s="24">
        <f>J20-J20*0.5</f>
        <v>1.6178749999999997</v>
      </c>
      <c r="L20" s="24">
        <f>(J20-K20)*I20</f>
        <v>554.0888161517164</v>
      </c>
      <c r="N20" s="31" t="s">
        <v>23</v>
      </c>
      <c r="O20" s="32">
        <v>1896.7566097312763</v>
      </c>
    </row>
    <row r="21" spans="1:15" x14ac:dyDescent="0.75">
      <c r="A21" s="28">
        <v>40379</v>
      </c>
      <c r="B21" s="24" t="s">
        <v>18</v>
      </c>
      <c r="C21" s="24" t="s">
        <v>25</v>
      </c>
      <c r="D21" s="24">
        <v>4.0162500000000003</v>
      </c>
      <c r="E21" s="24">
        <v>1</v>
      </c>
      <c r="F21" s="24">
        <v>0</v>
      </c>
      <c r="G21" s="24">
        <v>0</v>
      </c>
      <c r="H21" s="24">
        <v>0</v>
      </c>
      <c r="I21" s="24">
        <f>$B$2+SUMPRODUCT($C$2:$G$2,D21:H21)</f>
        <v>363.31301940289552</v>
      </c>
      <c r="J21" s="24">
        <f t="shared" si="0"/>
        <v>2.811375</v>
      </c>
      <c r="K21" s="24">
        <f>J21-J21*0.5</f>
        <v>1.4056875</v>
      </c>
      <c r="L21" s="24">
        <f>(J21-K21)*I21</f>
        <v>510.70456996190768</v>
      </c>
      <c r="N21" s="31" t="s">
        <v>13</v>
      </c>
      <c r="O21" s="32">
        <v>2105.7514021147585</v>
      </c>
    </row>
    <row r="22" spans="1:15" x14ac:dyDescent="0.75">
      <c r="A22" s="28">
        <v>40379</v>
      </c>
      <c r="B22" s="24" t="s">
        <v>18</v>
      </c>
      <c r="C22" s="24" t="s">
        <v>26</v>
      </c>
      <c r="D22" s="24">
        <v>3.1419999999999999</v>
      </c>
      <c r="E22" s="24">
        <v>1</v>
      </c>
      <c r="F22" s="24">
        <v>1</v>
      </c>
      <c r="G22" s="24">
        <v>0</v>
      </c>
      <c r="H22" s="24">
        <v>0</v>
      </c>
      <c r="I22" s="24">
        <f>$B$2+SUMPRODUCT($C$2:$G$2,D22:H22)</f>
        <v>473.24731722803728</v>
      </c>
      <c r="J22" s="24">
        <f t="shared" si="0"/>
        <v>2.1993999999999998</v>
      </c>
      <c r="K22" s="24">
        <f>J22-J22*0.5</f>
        <v>1.0996999999999999</v>
      </c>
      <c r="L22" s="24">
        <f>(J22-K22)*I22</f>
        <v>520.43007475567254</v>
      </c>
      <c r="N22" s="31" t="s">
        <v>24</v>
      </c>
      <c r="O22" s="32">
        <v>1999.4208515361283</v>
      </c>
    </row>
    <row r="23" spans="1:15" x14ac:dyDescent="0.75">
      <c r="A23" s="28">
        <v>40379</v>
      </c>
      <c r="B23" s="24" t="s">
        <v>18</v>
      </c>
      <c r="C23" s="24" t="s">
        <v>27</v>
      </c>
      <c r="D23" s="24">
        <v>3.7450000000000001</v>
      </c>
      <c r="E23" s="24">
        <v>1</v>
      </c>
      <c r="F23" s="24">
        <v>0</v>
      </c>
      <c r="G23" s="24">
        <v>0</v>
      </c>
      <c r="H23" s="24">
        <v>0</v>
      </c>
      <c r="I23" s="24">
        <f>$B$2+SUMPRODUCT($C$2:$G$2,D23:H23)</f>
        <v>372.6344651645569</v>
      </c>
      <c r="J23" s="24">
        <f t="shared" si="0"/>
        <v>2.6215000000000002</v>
      </c>
      <c r="K23" s="24">
        <f>J23-J23*0.5</f>
        <v>1.3107500000000001</v>
      </c>
      <c r="L23" s="24">
        <f>(J23-K23)*I23</f>
        <v>488.43062521444301</v>
      </c>
      <c r="N23" s="31" t="s">
        <v>14</v>
      </c>
      <c r="O23" s="32">
        <v>2139.1915954830865</v>
      </c>
    </row>
    <row r="24" spans="1:15" x14ac:dyDescent="0.75">
      <c r="A24" s="28">
        <v>40379</v>
      </c>
      <c r="B24" s="24" t="s">
        <v>18</v>
      </c>
      <c r="C24" s="24" t="s">
        <v>28</v>
      </c>
      <c r="D24" s="24">
        <v>3.5185714290000001</v>
      </c>
      <c r="E24" s="24">
        <v>1</v>
      </c>
      <c r="F24" s="24">
        <v>0</v>
      </c>
      <c r="G24" s="24">
        <v>0</v>
      </c>
      <c r="H24" s="24">
        <v>0</v>
      </c>
      <c r="I24" s="24">
        <f>$B$2+SUMPRODUCT($C$2:$G$2,D24:H24)</f>
        <v>380.41563251374401</v>
      </c>
      <c r="J24" s="24">
        <f t="shared" si="0"/>
        <v>2.4630000003000001</v>
      </c>
      <c r="K24" s="24">
        <f>J24-J24*0.5</f>
        <v>1.2315000001500001</v>
      </c>
      <c r="L24" s="24">
        <f>(J24-K24)*I24</f>
        <v>468.48185149773809</v>
      </c>
      <c r="N24" s="31" t="s">
        <v>15</v>
      </c>
      <c r="O24" s="32">
        <v>2138.553269438431</v>
      </c>
    </row>
    <row r="25" spans="1:15" x14ac:dyDescent="0.75">
      <c r="A25" s="28">
        <v>40386</v>
      </c>
      <c r="B25" s="24" t="s">
        <v>7</v>
      </c>
      <c r="C25" s="24" t="s">
        <v>8</v>
      </c>
      <c r="D25" s="24">
        <v>3.556923077</v>
      </c>
      <c r="E25" s="24">
        <v>0</v>
      </c>
      <c r="F25" s="24">
        <v>1</v>
      </c>
      <c r="G25" s="24">
        <v>1</v>
      </c>
      <c r="H25" s="24">
        <v>3.556923077</v>
      </c>
      <c r="I25" s="24">
        <f>$B$2+SUMPRODUCT($C$2:$G$2,D25:H25)</f>
        <v>403.21663381676285</v>
      </c>
      <c r="J25" s="24">
        <f t="shared" si="0"/>
        <v>2.4898461539000003</v>
      </c>
      <c r="K25" s="24">
        <f>J25-J25*0.5</f>
        <v>1.2449230769500002</v>
      </c>
      <c r="L25" s="24">
        <f>(J25-K25)*I25</f>
        <v>501.97369244858589</v>
      </c>
      <c r="N25" s="31" t="s">
        <v>25</v>
      </c>
      <c r="O25" s="32">
        <v>1854.3352432883344</v>
      </c>
    </row>
    <row r="26" spans="1:15" x14ac:dyDescent="0.75">
      <c r="A26" s="28">
        <v>40386</v>
      </c>
      <c r="B26" s="24" t="s">
        <v>7</v>
      </c>
      <c r="C26" s="24" t="s">
        <v>9</v>
      </c>
      <c r="D26" s="24">
        <v>3.8450000000000002</v>
      </c>
      <c r="E26" s="24">
        <v>0</v>
      </c>
      <c r="F26" s="24">
        <v>1</v>
      </c>
      <c r="G26" s="24">
        <v>1</v>
      </c>
      <c r="H26" s="24">
        <v>3.8450000000000002</v>
      </c>
      <c r="I26" s="24">
        <f>$B$2+SUMPRODUCT($C$2:$G$2,D26:H26)</f>
        <v>380.7867854450613</v>
      </c>
      <c r="J26" s="24">
        <f t="shared" si="0"/>
        <v>2.6915000000000004</v>
      </c>
      <c r="K26" s="24">
        <f>J26-J26*0.5</f>
        <v>1.3457500000000002</v>
      </c>
      <c r="L26" s="24">
        <f>(J26-K26)*I26</f>
        <v>512.44381651269134</v>
      </c>
      <c r="N26" s="31" t="s">
        <v>16</v>
      </c>
      <c r="O26" s="32">
        <v>2138.553269438431</v>
      </c>
    </row>
    <row r="27" spans="1:15" x14ac:dyDescent="0.75">
      <c r="A27" s="28">
        <v>40386</v>
      </c>
      <c r="B27" s="24" t="s">
        <v>7</v>
      </c>
      <c r="C27" s="24" t="s">
        <v>10</v>
      </c>
      <c r="D27" s="24">
        <v>4.6806666669999997</v>
      </c>
      <c r="E27" s="24">
        <v>0</v>
      </c>
      <c r="F27" s="24">
        <v>1</v>
      </c>
      <c r="G27" s="24">
        <v>1</v>
      </c>
      <c r="H27" s="24">
        <v>4.6806666669999997</v>
      </c>
      <c r="I27" s="24">
        <f>$B$2+SUMPRODUCT($C$2:$G$2,D27:H27)</f>
        <v>315.72125907488692</v>
      </c>
      <c r="J27" s="24">
        <f t="shared" si="0"/>
        <v>3.2764666668999998</v>
      </c>
      <c r="K27" s="24">
        <f>J27-J27*0.5</f>
        <v>1.6382333334499999</v>
      </c>
      <c r="L27" s="24">
        <f>(J27-K27)*I27</f>
        <v>517.22509069528303</v>
      </c>
      <c r="N27" s="31" t="s">
        <v>17</v>
      </c>
      <c r="O27" s="32">
        <v>2273.6716717578911</v>
      </c>
    </row>
    <row r="28" spans="1:15" x14ac:dyDescent="0.75">
      <c r="A28" s="28">
        <v>40386</v>
      </c>
      <c r="B28" s="24" t="s">
        <v>7</v>
      </c>
      <c r="C28" s="24" t="s">
        <v>11</v>
      </c>
      <c r="D28" s="24">
        <v>4.5443749999999996</v>
      </c>
      <c r="E28" s="24">
        <v>0</v>
      </c>
      <c r="F28" s="24">
        <v>1</v>
      </c>
      <c r="G28" s="24">
        <v>1</v>
      </c>
      <c r="H28" s="24">
        <v>4.5443749999999996</v>
      </c>
      <c r="I28" s="24">
        <f>$B$2+SUMPRODUCT($C$2:$G$2,D28:H28)</f>
        <v>326.33301302345444</v>
      </c>
      <c r="J28" s="24">
        <f t="shared" si="0"/>
        <v>3.1810624999999995</v>
      </c>
      <c r="K28" s="24">
        <f>J28-J28*0.5</f>
        <v>1.5905312499999997</v>
      </c>
      <c r="L28" s="24">
        <f>(J28-K28)*I28</f>
        <v>519.04285512046124</v>
      </c>
      <c r="N28" s="31" t="s">
        <v>26</v>
      </c>
      <c r="O28" s="32">
        <v>1670.6978670200622</v>
      </c>
    </row>
    <row r="29" spans="1:15" x14ac:dyDescent="0.75">
      <c r="A29" s="28">
        <v>40386</v>
      </c>
      <c r="B29" s="24" t="s">
        <v>7</v>
      </c>
      <c r="C29" s="24" t="s">
        <v>12</v>
      </c>
      <c r="D29" s="24">
        <v>4.314666667</v>
      </c>
      <c r="E29" s="24">
        <v>0</v>
      </c>
      <c r="F29" s="24">
        <v>1</v>
      </c>
      <c r="G29" s="24">
        <v>1</v>
      </c>
      <c r="H29" s="24">
        <v>4.314666667</v>
      </c>
      <c r="I29" s="24">
        <f>$B$2+SUMPRODUCT($C$2:$G$2,D29:H29)</f>
        <v>344.21824667997441</v>
      </c>
      <c r="J29" s="24">
        <f t="shared" si="0"/>
        <v>3.0202666669</v>
      </c>
      <c r="K29" s="24">
        <f>J29-J29*0.5</f>
        <v>1.51013333345</v>
      </c>
      <c r="L29" s="24">
        <f>(J29-K29)*I29</f>
        <v>519.81544829314419</v>
      </c>
      <c r="N29" s="31" t="s">
        <v>27</v>
      </c>
      <c r="O29" s="32">
        <v>1777.9692554386461</v>
      </c>
    </row>
    <row r="30" spans="1:15" x14ac:dyDescent="0.75">
      <c r="A30" s="28">
        <v>40386</v>
      </c>
      <c r="B30" s="24" t="s">
        <v>7</v>
      </c>
      <c r="C30" s="24" t="s">
        <v>13</v>
      </c>
      <c r="D30" s="24">
        <v>3.8136363640000002</v>
      </c>
      <c r="E30" s="24">
        <v>0</v>
      </c>
      <c r="F30" s="24">
        <v>1</v>
      </c>
      <c r="G30" s="24">
        <v>1</v>
      </c>
      <c r="H30" s="24">
        <v>3.8136363640000002</v>
      </c>
      <c r="I30" s="24">
        <f>$B$2+SUMPRODUCT($C$2:$G$2,D30:H30)</f>
        <v>383.22877764818281</v>
      </c>
      <c r="J30" s="24">
        <f t="shared" si="0"/>
        <v>2.6695454548000002</v>
      </c>
      <c r="K30" s="24">
        <f>J30-J30*0.5</f>
        <v>1.3347727274000001</v>
      </c>
      <c r="L30" s="24">
        <f>(J30-K30)*I30</f>
        <v>511.52332075963318</v>
      </c>
      <c r="N30" s="31" t="s">
        <v>28</v>
      </c>
      <c r="O30" s="32">
        <v>1708.8004773165167</v>
      </c>
    </row>
    <row r="31" spans="1:15" x14ac:dyDescent="0.75">
      <c r="A31" s="28">
        <v>40386</v>
      </c>
      <c r="B31" s="24" t="s">
        <v>7</v>
      </c>
      <c r="C31" s="24" t="s">
        <v>14</v>
      </c>
      <c r="D31" s="24">
        <v>4.1479999999999997</v>
      </c>
      <c r="E31" s="24">
        <v>0</v>
      </c>
      <c r="F31" s="24">
        <v>1</v>
      </c>
      <c r="G31" s="24">
        <v>1</v>
      </c>
      <c r="H31" s="24">
        <v>4.1479999999999997</v>
      </c>
      <c r="I31" s="24">
        <f>$B$2+SUMPRODUCT($C$2:$G$2,D31:H31)</f>
        <v>357.19501701789864</v>
      </c>
      <c r="J31" s="24">
        <f t="shared" si="0"/>
        <v>2.9036</v>
      </c>
      <c r="K31" s="24">
        <f>J31-J31*0.5</f>
        <v>1.4518</v>
      </c>
      <c r="L31" s="24">
        <f>(J31-K31)*I31</f>
        <v>518.57572570658522</v>
      </c>
      <c r="N31" s="31" t="s">
        <v>83</v>
      </c>
      <c r="O31" s="32">
        <v>39175.769096911477</v>
      </c>
    </row>
    <row r="32" spans="1:15" x14ac:dyDescent="0.75">
      <c r="A32" s="28">
        <v>40386</v>
      </c>
      <c r="B32" s="24" t="s">
        <v>7</v>
      </c>
      <c r="C32" s="24" t="s">
        <v>15</v>
      </c>
      <c r="D32" s="24">
        <v>4.1381249999999996</v>
      </c>
      <c r="E32" s="24">
        <v>0</v>
      </c>
      <c r="F32" s="24">
        <v>1</v>
      </c>
      <c r="G32" s="24">
        <v>1</v>
      </c>
      <c r="H32" s="24">
        <v>4.1381249999999996</v>
      </c>
      <c r="I32" s="24">
        <f>$B$2+SUMPRODUCT($C$2:$G$2,D32:H32)</f>
        <v>357.96389065888297</v>
      </c>
      <c r="J32" s="24">
        <f t="shared" si="0"/>
        <v>2.8966874999999996</v>
      </c>
      <c r="K32" s="24">
        <f>J32-J32*0.5</f>
        <v>1.4483437499999998</v>
      </c>
      <c r="L32" s="24">
        <f>(J32-K32)*I32</f>
        <v>518.45476376147644</v>
      </c>
    </row>
    <row r="33" spans="1:12" x14ac:dyDescent="0.75">
      <c r="A33" s="28">
        <v>40386</v>
      </c>
      <c r="B33" s="24" t="s">
        <v>7</v>
      </c>
      <c r="C33" s="24" t="s">
        <v>16</v>
      </c>
      <c r="D33" s="24">
        <v>4.1381249999999996</v>
      </c>
      <c r="E33" s="24">
        <v>0</v>
      </c>
      <c r="F33" s="24">
        <v>1</v>
      </c>
      <c r="G33" s="24">
        <v>1</v>
      </c>
      <c r="H33" s="24">
        <v>4.1381249999999996</v>
      </c>
      <c r="I33" s="24">
        <f>$B$2+SUMPRODUCT($C$2:$G$2,D33:H33)</f>
        <v>357.96389065888297</v>
      </c>
      <c r="J33" s="24">
        <f t="shared" si="0"/>
        <v>2.8966874999999996</v>
      </c>
      <c r="K33" s="24">
        <f>J33-J33*0.5</f>
        <v>1.4483437499999998</v>
      </c>
      <c r="L33" s="24">
        <f>(J33-K33)*I33</f>
        <v>518.45476376147644</v>
      </c>
    </row>
    <row r="34" spans="1:12" x14ac:dyDescent="0.75">
      <c r="A34" s="28">
        <v>40386</v>
      </c>
      <c r="B34" s="24" t="s">
        <v>7</v>
      </c>
      <c r="C34" s="24" t="s">
        <v>17</v>
      </c>
      <c r="D34" s="24">
        <v>4.4866666669999997</v>
      </c>
      <c r="E34" s="24">
        <v>0</v>
      </c>
      <c r="F34" s="24">
        <v>1</v>
      </c>
      <c r="G34" s="24">
        <v>1</v>
      </c>
      <c r="H34" s="24">
        <v>4.4866666669999997</v>
      </c>
      <c r="I34" s="24">
        <f>$B$2+SUMPRODUCT($C$2:$G$2,D34:H34)</f>
        <v>330.82621971802075</v>
      </c>
      <c r="J34" s="24">
        <f t="shared" si="0"/>
        <v>3.1406666668999996</v>
      </c>
      <c r="K34" s="24">
        <f>J34-J34*0.5</f>
        <v>1.5703333334499998</v>
      </c>
      <c r="L34" s="24">
        <f>(J34-K34)*I34</f>
        <v>519.50744040246161</v>
      </c>
    </row>
    <row r="35" spans="1:12" x14ac:dyDescent="0.75">
      <c r="A35" s="28">
        <v>40386</v>
      </c>
      <c r="B35" s="24" t="s">
        <v>18</v>
      </c>
      <c r="C35" s="24" t="s">
        <v>19</v>
      </c>
      <c r="D35" s="24">
        <v>3.1469999999999998</v>
      </c>
      <c r="E35" s="24">
        <v>0</v>
      </c>
      <c r="F35" s="24">
        <v>1</v>
      </c>
      <c r="G35" s="24">
        <v>0</v>
      </c>
      <c r="H35" s="24">
        <v>0</v>
      </c>
      <c r="I35" s="24">
        <f>$B$2+SUMPRODUCT($C$2:$G$2,D35:H35)</f>
        <v>348.48926315824355</v>
      </c>
      <c r="J35" s="24">
        <f t="shared" si="0"/>
        <v>2.2028999999999996</v>
      </c>
      <c r="K35" s="24">
        <f>J35-J35*0.5</f>
        <v>1.1014499999999998</v>
      </c>
      <c r="L35" s="24">
        <f>(J35-K35)*I35</f>
        <v>383.84349890564727</v>
      </c>
    </row>
    <row r="36" spans="1:12" x14ac:dyDescent="0.75">
      <c r="A36" s="28">
        <v>40386</v>
      </c>
      <c r="B36" s="24" t="s">
        <v>18</v>
      </c>
      <c r="C36" s="24" t="s">
        <v>20</v>
      </c>
      <c r="D36" s="24">
        <v>3.7450000000000001</v>
      </c>
      <c r="E36" s="24">
        <v>0</v>
      </c>
      <c r="F36" s="24">
        <v>1</v>
      </c>
      <c r="G36" s="24">
        <v>0</v>
      </c>
      <c r="H36" s="24">
        <v>0</v>
      </c>
      <c r="I36" s="24">
        <f>$B$2+SUMPRODUCT($C$2:$G$2,D36:H36)</f>
        <v>327.9391265113365</v>
      </c>
      <c r="J36" s="24">
        <f t="shared" si="0"/>
        <v>2.6215000000000002</v>
      </c>
      <c r="K36" s="24">
        <f>J36-J36*0.5</f>
        <v>1.3107500000000001</v>
      </c>
      <c r="L36" s="24">
        <f>(J36-K36)*I36</f>
        <v>429.84621007473436</v>
      </c>
    </row>
    <row r="37" spans="1:12" x14ac:dyDescent="0.75">
      <c r="A37" s="28">
        <v>40386</v>
      </c>
      <c r="B37" s="24" t="s">
        <v>18</v>
      </c>
      <c r="C37" s="24" t="s">
        <v>21</v>
      </c>
      <c r="D37" s="24">
        <v>3.1469999999999998</v>
      </c>
      <c r="E37" s="24">
        <v>0</v>
      </c>
      <c r="F37" s="24">
        <v>1</v>
      </c>
      <c r="G37" s="24">
        <v>0</v>
      </c>
      <c r="H37" s="24">
        <v>0</v>
      </c>
      <c r="I37" s="24">
        <f>$B$2+SUMPRODUCT($C$2:$G$2,D37:H37)</f>
        <v>348.48926315824355</v>
      </c>
      <c r="J37" s="24">
        <f t="shared" si="0"/>
        <v>2.2028999999999996</v>
      </c>
      <c r="K37" s="24">
        <f>J37-J37*0.5</f>
        <v>1.1014499999999998</v>
      </c>
      <c r="L37" s="24">
        <f>(J37-K37)*I37</f>
        <v>383.84349890564727</v>
      </c>
    </row>
    <row r="38" spans="1:12" x14ac:dyDescent="0.75">
      <c r="A38" s="28">
        <v>40386</v>
      </c>
      <c r="B38" s="24" t="s">
        <v>18</v>
      </c>
      <c r="C38" s="24" t="s">
        <v>22</v>
      </c>
      <c r="D38" s="24">
        <v>3.78</v>
      </c>
      <c r="E38" s="24">
        <v>0</v>
      </c>
      <c r="F38" s="24">
        <v>1</v>
      </c>
      <c r="G38" s="24">
        <v>0</v>
      </c>
      <c r="H38" s="24">
        <v>0</v>
      </c>
      <c r="I38" s="24">
        <f>$B$2+SUMPRODUCT($C$2:$G$2,D38:H38)</f>
        <v>326.73635931628343</v>
      </c>
      <c r="J38" s="24">
        <f t="shared" si="0"/>
        <v>2.6459999999999999</v>
      </c>
      <c r="K38" s="24">
        <f>J38-J38*0.5</f>
        <v>1.323</v>
      </c>
      <c r="L38" s="24">
        <f>(J38-K38)*I38</f>
        <v>432.27220337544298</v>
      </c>
    </row>
    <row r="39" spans="1:12" x14ac:dyDescent="0.75">
      <c r="A39" s="28">
        <v>40386</v>
      </c>
      <c r="B39" s="24" t="s">
        <v>18</v>
      </c>
      <c r="C39" s="24" t="s">
        <v>23</v>
      </c>
      <c r="D39" s="24">
        <v>4.1790000000000003</v>
      </c>
      <c r="E39" s="24">
        <v>0</v>
      </c>
      <c r="F39" s="24">
        <v>1</v>
      </c>
      <c r="G39" s="24">
        <v>0</v>
      </c>
      <c r="H39" s="24">
        <v>0</v>
      </c>
      <c r="I39" s="24">
        <f>$B$2+SUMPRODUCT($C$2:$G$2,D39:H39)</f>
        <v>313.02481329267823</v>
      </c>
      <c r="J39" s="24">
        <f t="shared" si="0"/>
        <v>2.9253</v>
      </c>
      <c r="K39" s="24">
        <f>J39-J39*0.5</f>
        <v>1.46265</v>
      </c>
      <c r="L39" s="24">
        <f>(J39-K39)*I39</f>
        <v>457.84574316253583</v>
      </c>
    </row>
    <row r="40" spans="1:12" x14ac:dyDescent="0.75">
      <c r="A40" s="28">
        <v>40386</v>
      </c>
      <c r="B40" s="24" t="s">
        <v>18</v>
      </c>
      <c r="C40" s="24" t="s">
        <v>24</v>
      </c>
      <c r="D40" s="24">
        <v>4.6224999999999996</v>
      </c>
      <c r="E40" s="24">
        <v>0</v>
      </c>
      <c r="F40" s="24">
        <v>1</v>
      </c>
      <c r="G40" s="24">
        <v>0</v>
      </c>
      <c r="H40" s="24">
        <v>0</v>
      </c>
      <c r="I40" s="24">
        <f>$B$2+SUMPRODUCT($C$2:$G$2,D40:H40)</f>
        <v>297.78403469250554</v>
      </c>
      <c r="J40" s="24">
        <f t="shared" si="0"/>
        <v>3.2357499999999995</v>
      </c>
      <c r="K40" s="24">
        <f>J40-J40*0.5</f>
        <v>1.6178749999999997</v>
      </c>
      <c r="L40" s="24">
        <f>(J40-K40)*I40</f>
        <v>481.77734512813731</v>
      </c>
    </row>
    <row r="41" spans="1:12" x14ac:dyDescent="0.75">
      <c r="A41" s="28">
        <v>40386</v>
      </c>
      <c r="B41" s="24" t="s">
        <v>18</v>
      </c>
      <c r="C41" s="24" t="s">
        <v>25</v>
      </c>
      <c r="D41" s="24">
        <v>4.0162500000000003</v>
      </c>
      <c r="E41" s="24">
        <v>0</v>
      </c>
      <c r="F41" s="24">
        <v>1</v>
      </c>
      <c r="G41" s="24">
        <v>0</v>
      </c>
      <c r="H41" s="24">
        <v>0</v>
      </c>
      <c r="I41" s="24">
        <f>$B$2+SUMPRODUCT($C$2:$G$2,D41:H41)</f>
        <v>318.61768074967506</v>
      </c>
      <c r="J41" s="24">
        <f t="shared" si="0"/>
        <v>2.811375</v>
      </c>
      <c r="K41" s="24">
        <f>J41-J41*0.5</f>
        <v>1.4056875</v>
      </c>
      <c r="L41" s="24">
        <f>(J41-K41)*I41</f>
        <v>447.87689110880888</v>
      </c>
    </row>
    <row r="42" spans="1:12" x14ac:dyDescent="0.75">
      <c r="A42" s="28">
        <v>40386</v>
      </c>
      <c r="B42" s="24" t="s">
        <v>18</v>
      </c>
      <c r="C42" s="24" t="s">
        <v>26</v>
      </c>
      <c r="D42" s="24">
        <v>3.1419999999999999</v>
      </c>
      <c r="E42" s="24">
        <v>0</v>
      </c>
      <c r="F42" s="24">
        <v>1</v>
      </c>
      <c r="G42" s="24">
        <v>0</v>
      </c>
      <c r="H42" s="24">
        <v>0</v>
      </c>
      <c r="I42" s="24">
        <f>$B$2+SUMPRODUCT($C$2:$G$2,D42:H42)</f>
        <v>348.66108704325109</v>
      </c>
      <c r="J42" s="24">
        <f t="shared" si="0"/>
        <v>2.1993999999999998</v>
      </c>
      <c r="K42" s="24">
        <f>J42-J42*0.5</f>
        <v>1.0996999999999999</v>
      </c>
      <c r="L42" s="24">
        <f>(J42-K42)*I42</f>
        <v>383.42259742146319</v>
      </c>
    </row>
    <row r="43" spans="1:12" x14ac:dyDescent="0.75">
      <c r="A43" s="28">
        <v>40386</v>
      </c>
      <c r="B43" s="24" t="s">
        <v>18</v>
      </c>
      <c r="C43" s="24" t="s">
        <v>27</v>
      </c>
      <c r="D43" s="24">
        <v>3.7450000000000001</v>
      </c>
      <c r="E43" s="24">
        <v>0</v>
      </c>
      <c r="F43" s="24">
        <v>1</v>
      </c>
      <c r="G43" s="24">
        <v>0</v>
      </c>
      <c r="H43" s="24">
        <v>0</v>
      </c>
      <c r="I43" s="24">
        <f>$B$2+SUMPRODUCT($C$2:$G$2,D43:H43)</f>
        <v>327.9391265113365</v>
      </c>
      <c r="J43" s="24">
        <f t="shared" si="0"/>
        <v>2.6215000000000002</v>
      </c>
      <c r="K43" s="24">
        <f>J43-J43*0.5</f>
        <v>1.3107500000000001</v>
      </c>
      <c r="L43" s="24">
        <f>(J43-K43)*I43</f>
        <v>429.84621007473436</v>
      </c>
    </row>
    <row r="44" spans="1:12" x14ac:dyDescent="0.75">
      <c r="A44" s="28">
        <v>40386</v>
      </c>
      <c r="B44" s="24" t="s">
        <v>18</v>
      </c>
      <c r="C44" s="24" t="s">
        <v>28</v>
      </c>
      <c r="D44" s="24">
        <v>3.5185714290000001</v>
      </c>
      <c r="E44" s="24">
        <v>0</v>
      </c>
      <c r="F44" s="24">
        <v>1</v>
      </c>
      <c r="G44" s="24">
        <v>0</v>
      </c>
      <c r="H44" s="24">
        <v>0</v>
      </c>
      <c r="I44" s="24">
        <f>$B$2+SUMPRODUCT($C$2:$G$2,D44:H44)</f>
        <v>335.72029386052361</v>
      </c>
      <c r="J44" s="24">
        <f t="shared" si="0"/>
        <v>2.4630000003000001</v>
      </c>
      <c r="K44" s="24">
        <f>J44-J44*0.5</f>
        <v>1.2315000001500001</v>
      </c>
      <c r="L44" s="24">
        <f>(J44-K44)*I44</f>
        <v>413.43954193959291</v>
      </c>
    </row>
    <row r="45" spans="1:12" x14ac:dyDescent="0.75">
      <c r="A45" s="28">
        <v>40393</v>
      </c>
      <c r="B45" s="24" t="s">
        <v>7</v>
      </c>
      <c r="C45" s="24" t="s">
        <v>8</v>
      </c>
      <c r="D45" s="24">
        <v>3.556923077</v>
      </c>
      <c r="E45" s="24">
        <v>0</v>
      </c>
      <c r="F45" s="24">
        <v>1</v>
      </c>
      <c r="G45" s="24">
        <v>1</v>
      </c>
      <c r="H45" s="24">
        <v>3.556923077</v>
      </c>
      <c r="I45" s="24">
        <f>$B$2+SUMPRODUCT($C$2:$G$2,D45:H45)</f>
        <v>403.21663381676285</v>
      </c>
      <c r="J45" s="24">
        <f t="shared" si="0"/>
        <v>2.4898461539000003</v>
      </c>
      <c r="K45" s="24">
        <f>J45-J45*0.5</f>
        <v>1.2449230769500002</v>
      </c>
      <c r="L45" s="24">
        <f>(J45-K45)*I45</f>
        <v>501.97369244858589</v>
      </c>
    </row>
    <row r="46" spans="1:12" x14ac:dyDescent="0.75">
      <c r="A46" s="28">
        <v>40393</v>
      </c>
      <c r="B46" s="24" t="s">
        <v>7</v>
      </c>
      <c r="C46" s="24" t="s">
        <v>9</v>
      </c>
      <c r="D46" s="24">
        <v>3.8450000000000002</v>
      </c>
      <c r="E46" s="24">
        <v>0</v>
      </c>
      <c r="F46" s="24">
        <v>1</v>
      </c>
      <c r="G46" s="24">
        <v>1</v>
      </c>
      <c r="H46" s="24">
        <v>3.8450000000000002</v>
      </c>
      <c r="I46" s="24">
        <f>$B$2+SUMPRODUCT($C$2:$G$2,D46:H46)</f>
        <v>380.7867854450613</v>
      </c>
      <c r="J46" s="24">
        <f t="shared" si="0"/>
        <v>2.6915000000000004</v>
      </c>
      <c r="K46" s="24">
        <f>J46-J46*0.5</f>
        <v>1.3457500000000002</v>
      </c>
      <c r="L46" s="24">
        <f>(J46-K46)*I46</f>
        <v>512.44381651269134</v>
      </c>
    </row>
    <row r="47" spans="1:12" x14ac:dyDescent="0.75">
      <c r="A47" s="28">
        <v>40393</v>
      </c>
      <c r="B47" s="24" t="s">
        <v>7</v>
      </c>
      <c r="C47" s="24" t="s">
        <v>10</v>
      </c>
      <c r="D47" s="24">
        <v>4.6806666669999997</v>
      </c>
      <c r="E47" s="24">
        <v>0</v>
      </c>
      <c r="F47" s="24">
        <v>1</v>
      </c>
      <c r="G47" s="24">
        <v>1</v>
      </c>
      <c r="H47" s="24">
        <v>4.6806666669999997</v>
      </c>
      <c r="I47" s="24">
        <f>$B$2+SUMPRODUCT($C$2:$G$2,D47:H47)</f>
        <v>315.72125907488692</v>
      </c>
      <c r="J47" s="24">
        <f t="shared" si="0"/>
        <v>3.2764666668999998</v>
      </c>
      <c r="K47" s="24">
        <f>J47-J47*0.5</f>
        <v>1.6382333334499999</v>
      </c>
      <c r="L47" s="24">
        <f>(J47-K47)*I47</f>
        <v>517.22509069528303</v>
      </c>
    </row>
    <row r="48" spans="1:12" x14ac:dyDescent="0.75">
      <c r="A48" s="28">
        <v>40393</v>
      </c>
      <c r="B48" s="24" t="s">
        <v>7</v>
      </c>
      <c r="C48" s="24" t="s">
        <v>11</v>
      </c>
      <c r="D48" s="24">
        <v>4.5443749999999996</v>
      </c>
      <c r="E48" s="24">
        <v>0</v>
      </c>
      <c r="F48" s="24">
        <v>1</v>
      </c>
      <c r="G48" s="24">
        <v>1</v>
      </c>
      <c r="H48" s="24">
        <v>4.5443749999999996</v>
      </c>
      <c r="I48" s="24">
        <f>$B$2+SUMPRODUCT($C$2:$G$2,D48:H48)</f>
        <v>326.33301302345444</v>
      </c>
      <c r="J48" s="24">
        <f t="shared" si="0"/>
        <v>3.1810624999999995</v>
      </c>
      <c r="K48" s="24">
        <f>J48-J48*0.5</f>
        <v>1.5905312499999997</v>
      </c>
      <c r="L48" s="24">
        <f>(J48-K48)*I48</f>
        <v>519.04285512046124</v>
      </c>
    </row>
    <row r="49" spans="1:12" x14ac:dyDescent="0.75">
      <c r="A49" s="28">
        <v>40393</v>
      </c>
      <c r="B49" s="24" t="s">
        <v>7</v>
      </c>
      <c r="C49" s="24" t="s">
        <v>12</v>
      </c>
      <c r="D49" s="24">
        <v>4.314666667</v>
      </c>
      <c r="E49" s="24">
        <v>0</v>
      </c>
      <c r="F49" s="24">
        <v>1</v>
      </c>
      <c r="G49" s="24">
        <v>1</v>
      </c>
      <c r="H49" s="24">
        <v>4.314666667</v>
      </c>
      <c r="I49" s="24">
        <f>$B$2+SUMPRODUCT($C$2:$G$2,D49:H49)</f>
        <v>344.21824667997441</v>
      </c>
      <c r="J49" s="24">
        <f t="shared" si="0"/>
        <v>3.0202666669</v>
      </c>
      <c r="K49" s="24">
        <f>J49-J49*0.5</f>
        <v>1.51013333345</v>
      </c>
      <c r="L49" s="24">
        <f>(J49-K49)*I49</f>
        <v>519.81544829314419</v>
      </c>
    </row>
    <row r="50" spans="1:12" x14ac:dyDescent="0.75">
      <c r="A50" s="28">
        <v>40393</v>
      </c>
      <c r="B50" s="24" t="s">
        <v>7</v>
      </c>
      <c r="C50" s="24" t="s">
        <v>13</v>
      </c>
      <c r="D50" s="24">
        <v>3.8136363640000002</v>
      </c>
      <c r="E50" s="24">
        <v>0</v>
      </c>
      <c r="F50" s="24">
        <v>1</v>
      </c>
      <c r="G50" s="24">
        <v>1</v>
      </c>
      <c r="H50" s="24">
        <v>3.8136363640000002</v>
      </c>
      <c r="I50" s="24">
        <f>$B$2+SUMPRODUCT($C$2:$G$2,D50:H50)</f>
        <v>383.22877764818281</v>
      </c>
      <c r="J50" s="24">
        <f t="shared" si="0"/>
        <v>2.6695454548000002</v>
      </c>
      <c r="K50" s="24">
        <f>J50-J50*0.5</f>
        <v>1.3347727274000001</v>
      </c>
      <c r="L50" s="24">
        <f>(J50-K50)*I50</f>
        <v>511.52332075963318</v>
      </c>
    </row>
    <row r="51" spans="1:12" x14ac:dyDescent="0.75">
      <c r="A51" s="28">
        <v>40393</v>
      </c>
      <c r="B51" s="24" t="s">
        <v>7</v>
      </c>
      <c r="C51" s="24" t="s">
        <v>14</v>
      </c>
      <c r="D51" s="24">
        <v>4.1479999999999997</v>
      </c>
      <c r="E51" s="24">
        <v>0</v>
      </c>
      <c r="F51" s="24">
        <v>1</v>
      </c>
      <c r="G51" s="24">
        <v>1</v>
      </c>
      <c r="H51" s="24">
        <v>4.1479999999999997</v>
      </c>
      <c r="I51" s="24">
        <f>$B$2+SUMPRODUCT($C$2:$G$2,D51:H51)</f>
        <v>357.19501701789864</v>
      </c>
      <c r="J51" s="24">
        <f t="shared" si="0"/>
        <v>2.9036</v>
      </c>
      <c r="K51" s="24">
        <f>J51-J51*0.5</f>
        <v>1.4518</v>
      </c>
      <c r="L51" s="24">
        <f>(J51-K51)*I51</f>
        <v>518.57572570658522</v>
      </c>
    </row>
    <row r="52" spans="1:12" x14ac:dyDescent="0.75">
      <c r="A52" s="28">
        <v>40393</v>
      </c>
      <c r="B52" s="24" t="s">
        <v>7</v>
      </c>
      <c r="C52" s="24" t="s">
        <v>15</v>
      </c>
      <c r="D52" s="24">
        <v>4.1381249999999996</v>
      </c>
      <c r="E52" s="24">
        <v>0</v>
      </c>
      <c r="F52" s="24">
        <v>1</v>
      </c>
      <c r="G52" s="24">
        <v>1</v>
      </c>
      <c r="H52" s="24">
        <v>4.1381249999999996</v>
      </c>
      <c r="I52" s="24">
        <f>$B$2+SUMPRODUCT($C$2:$G$2,D52:H52)</f>
        <v>357.96389065888297</v>
      </c>
      <c r="J52" s="24">
        <f t="shared" si="0"/>
        <v>2.8966874999999996</v>
      </c>
      <c r="K52" s="24">
        <f>J52-J52*0.5</f>
        <v>1.4483437499999998</v>
      </c>
      <c r="L52" s="24">
        <f>(J52-K52)*I52</f>
        <v>518.45476376147644</v>
      </c>
    </row>
    <row r="53" spans="1:12" x14ac:dyDescent="0.75">
      <c r="A53" s="28">
        <v>40393</v>
      </c>
      <c r="B53" s="24" t="s">
        <v>7</v>
      </c>
      <c r="C53" s="24" t="s">
        <v>16</v>
      </c>
      <c r="D53" s="24">
        <v>4.1381249999999996</v>
      </c>
      <c r="E53" s="24">
        <v>0</v>
      </c>
      <c r="F53" s="24">
        <v>1</v>
      </c>
      <c r="G53" s="24">
        <v>1</v>
      </c>
      <c r="H53" s="24">
        <v>4.1381249999999996</v>
      </c>
      <c r="I53" s="24">
        <f>$B$2+SUMPRODUCT($C$2:$G$2,D53:H53)</f>
        <v>357.96389065888297</v>
      </c>
      <c r="J53" s="24">
        <f t="shared" si="0"/>
        <v>2.8966874999999996</v>
      </c>
      <c r="K53" s="24">
        <f>J53-J53*0.5</f>
        <v>1.4483437499999998</v>
      </c>
      <c r="L53" s="24">
        <f>(J53-K53)*I53</f>
        <v>518.45476376147644</v>
      </c>
    </row>
    <row r="54" spans="1:12" x14ac:dyDescent="0.75">
      <c r="A54" s="28">
        <v>40393</v>
      </c>
      <c r="B54" s="24" t="s">
        <v>7</v>
      </c>
      <c r="C54" s="24" t="s">
        <v>17</v>
      </c>
      <c r="D54" s="24">
        <v>4.4866666669999997</v>
      </c>
      <c r="E54" s="24">
        <v>0</v>
      </c>
      <c r="F54" s="24">
        <v>1</v>
      </c>
      <c r="G54" s="24">
        <v>1</v>
      </c>
      <c r="H54" s="24">
        <v>4.4866666669999997</v>
      </c>
      <c r="I54" s="24">
        <f>$B$2+SUMPRODUCT($C$2:$G$2,D54:H54)</f>
        <v>330.82621971802075</v>
      </c>
      <c r="J54" s="24">
        <f t="shared" si="0"/>
        <v>3.1406666668999996</v>
      </c>
      <c r="K54" s="24">
        <f>J54-J54*0.5</f>
        <v>1.5703333334499998</v>
      </c>
      <c r="L54" s="24">
        <f>(J54-K54)*I54</f>
        <v>519.50744040246161</v>
      </c>
    </row>
    <row r="55" spans="1:12" x14ac:dyDescent="0.75">
      <c r="A55" s="28">
        <v>40393</v>
      </c>
      <c r="B55" s="24" t="s">
        <v>18</v>
      </c>
      <c r="C55" s="24" t="s">
        <v>19</v>
      </c>
      <c r="D55" s="24">
        <v>3.1469999999999998</v>
      </c>
      <c r="E55" s="24">
        <v>0</v>
      </c>
      <c r="F55" s="24">
        <v>1</v>
      </c>
      <c r="G55" s="24">
        <v>0</v>
      </c>
      <c r="H55" s="24">
        <v>0</v>
      </c>
      <c r="I55" s="24">
        <f>$B$2+SUMPRODUCT($C$2:$G$2,D55:H55)</f>
        <v>348.48926315824355</v>
      </c>
      <c r="J55" s="24">
        <f t="shared" si="0"/>
        <v>2.2028999999999996</v>
      </c>
      <c r="K55" s="24">
        <f>J55-J55*0.5</f>
        <v>1.1014499999999998</v>
      </c>
      <c r="L55" s="24">
        <f>(J55-K55)*I55</f>
        <v>383.84349890564727</v>
      </c>
    </row>
    <row r="56" spans="1:12" x14ac:dyDescent="0.75">
      <c r="A56" s="28">
        <v>40393</v>
      </c>
      <c r="B56" s="24" t="s">
        <v>18</v>
      </c>
      <c r="C56" s="24" t="s">
        <v>20</v>
      </c>
      <c r="D56" s="24">
        <v>3.7450000000000001</v>
      </c>
      <c r="E56" s="24">
        <v>0</v>
      </c>
      <c r="F56" s="24">
        <v>1</v>
      </c>
      <c r="G56" s="24">
        <v>0</v>
      </c>
      <c r="H56" s="24">
        <v>0</v>
      </c>
      <c r="I56" s="24">
        <f>$B$2+SUMPRODUCT($C$2:$G$2,D56:H56)</f>
        <v>327.9391265113365</v>
      </c>
      <c r="J56" s="24">
        <f t="shared" si="0"/>
        <v>2.6215000000000002</v>
      </c>
      <c r="K56" s="24">
        <f>J56-J56*0.5</f>
        <v>1.3107500000000001</v>
      </c>
      <c r="L56" s="24">
        <f>(J56-K56)*I56</f>
        <v>429.84621007473436</v>
      </c>
    </row>
    <row r="57" spans="1:12" x14ac:dyDescent="0.75">
      <c r="A57" s="28">
        <v>40393</v>
      </c>
      <c r="B57" s="24" t="s">
        <v>18</v>
      </c>
      <c r="C57" s="24" t="s">
        <v>21</v>
      </c>
      <c r="D57" s="24">
        <v>3.1469999999999998</v>
      </c>
      <c r="E57" s="24">
        <v>0</v>
      </c>
      <c r="F57" s="24">
        <v>1</v>
      </c>
      <c r="G57" s="24">
        <v>0</v>
      </c>
      <c r="H57" s="24">
        <v>0</v>
      </c>
      <c r="I57" s="24">
        <f>$B$2+SUMPRODUCT($C$2:$G$2,D57:H57)</f>
        <v>348.48926315824355</v>
      </c>
      <c r="J57" s="24">
        <f t="shared" si="0"/>
        <v>2.2028999999999996</v>
      </c>
      <c r="K57" s="24">
        <f>J57-J57*0.5</f>
        <v>1.1014499999999998</v>
      </c>
      <c r="L57" s="24">
        <f>(J57-K57)*I57</f>
        <v>383.84349890564727</v>
      </c>
    </row>
    <row r="58" spans="1:12" x14ac:dyDescent="0.75">
      <c r="A58" s="28">
        <v>40393</v>
      </c>
      <c r="B58" s="24" t="s">
        <v>18</v>
      </c>
      <c r="C58" s="24" t="s">
        <v>22</v>
      </c>
      <c r="D58" s="24">
        <v>3.78</v>
      </c>
      <c r="E58" s="24">
        <v>0</v>
      </c>
      <c r="F58" s="24">
        <v>1</v>
      </c>
      <c r="G58" s="24">
        <v>0</v>
      </c>
      <c r="H58" s="24">
        <v>0</v>
      </c>
      <c r="I58" s="24">
        <f>$B$2+SUMPRODUCT($C$2:$G$2,D58:H58)</f>
        <v>326.73635931628343</v>
      </c>
      <c r="J58" s="24">
        <f t="shared" si="0"/>
        <v>2.6459999999999999</v>
      </c>
      <c r="K58" s="24">
        <f>J58-J58*0.5</f>
        <v>1.323</v>
      </c>
      <c r="L58" s="24">
        <f>(J58-K58)*I58</f>
        <v>432.27220337544298</v>
      </c>
    </row>
    <row r="59" spans="1:12" x14ac:dyDescent="0.75">
      <c r="A59" s="28">
        <v>40393</v>
      </c>
      <c r="B59" s="24" t="s">
        <v>18</v>
      </c>
      <c r="C59" s="24" t="s">
        <v>23</v>
      </c>
      <c r="D59" s="24">
        <v>4.1790000000000003</v>
      </c>
      <c r="E59" s="24">
        <v>0</v>
      </c>
      <c r="F59" s="24">
        <v>1</v>
      </c>
      <c r="G59" s="24">
        <v>0</v>
      </c>
      <c r="H59" s="24">
        <v>0</v>
      </c>
      <c r="I59" s="24">
        <f>$B$2+SUMPRODUCT($C$2:$G$2,D59:H59)</f>
        <v>313.02481329267823</v>
      </c>
      <c r="J59" s="24">
        <f t="shared" si="0"/>
        <v>2.9253</v>
      </c>
      <c r="K59" s="24">
        <f>J59-J59*0.5</f>
        <v>1.46265</v>
      </c>
      <c r="L59" s="24">
        <f>(J59-K59)*I59</f>
        <v>457.84574316253583</v>
      </c>
    </row>
    <row r="60" spans="1:12" x14ac:dyDescent="0.75">
      <c r="A60" s="28">
        <v>40393</v>
      </c>
      <c r="B60" s="24" t="s">
        <v>18</v>
      </c>
      <c r="C60" s="24" t="s">
        <v>24</v>
      </c>
      <c r="D60" s="24">
        <v>4.6224999999999996</v>
      </c>
      <c r="E60" s="24">
        <v>0</v>
      </c>
      <c r="F60" s="24">
        <v>1</v>
      </c>
      <c r="G60" s="24">
        <v>0</v>
      </c>
      <c r="H60" s="24">
        <v>0</v>
      </c>
      <c r="I60" s="24">
        <f>$B$2+SUMPRODUCT($C$2:$G$2,D60:H60)</f>
        <v>297.78403469250554</v>
      </c>
      <c r="J60" s="24">
        <f t="shared" si="0"/>
        <v>3.2357499999999995</v>
      </c>
      <c r="K60" s="24">
        <f>J60-J60*0.5</f>
        <v>1.6178749999999997</v>
      </c>
      <c r="L60" s="24">
        <f>(J60-K60)*I60</f>
        <v>481.77734512813731</v>
      </c>
    </row>
    <row r="61" spans="1:12" x14ac:dyDescent="0.75">
      <c r="A61" s="28">
        <v>40393</v>
      </c>
      <c r="B61" s="24" t="s">
        <v>18</v>
      </c>
      <c r="C61" s="24" t="s">
        <v>25</v>
      </c>
      <c r="D61" s="24">
        <v>4.0162500000000003</v>
      </c>
      <c r="E61" s="24">
        <v>0</v>
      </c>
      <c r="F61" s="24">
        <v>1</v>
      </c>
      <c r="G61" s="24">
        <v>0</v>
      </c>
      <c r="H61" s="24">
        <v>0</v>
      </c>
      <c r="I61" s="24">
        <f>$B$2+SUMPRODUCT($C$2:$G$2,D61:H61)</f>
        <v>318.61768074967506</v>
      </c>
      <c r="J61" s="24">
        <f t="shared" si="0"/>
        <v>2.811375</v>
      </c>
      <c r="K61" s="24">
        <f>J61-J61*0.5</f>
        <v>1.4056875</v>
      </c>
      <c r="L61" s="24">
        <f>(J61-K61)*I61</f>
        <v>447.87689110880888</v>
      </c>
    </row>
    <row r="62" spans="1:12" x14ac:dyDescent="0.75">
      <c r="A62" s="28">
        <v>40393</v>
      </c>
      <c r="B62" s="24" t="s">
        <v>18</v>
      </c>
      <c r="C62" s="24" t="s">
        <v>26</v>
      </c>
      <c r="D62" s="24">
        <v>3.1419999999999999</v>
      </c>
      <c r="E62" s="24">
        <v>0</v>
      </c>
      <c r="F62" s="24">
        <v>1</v>
      </c>
      <c r="G62" s="24">
        <v>0</v>
      </c>
      <c r="H62" s="24">
        <v>0</v>
      </c>
      <c r="I62" s="24">
        <f>$B$2+SUMPRODUCT($C$2:$G$2,D62:H62)</f>
        <v>348.66108704325109</v>
      </c>
      <c r="J62" s="24">
        <f t="shared" si="0"/>
        <v>2.1993999999999998</v>
      </c>
      <c r="K62" s="24">
        <f>J62-J62*0.5</f>
        <v>1.0996999999999999</v>
      </c>
      <c r="L62" s="24">
        <f>(J62-K62)*I62</f>
        <v>383.42259742146319</v>
      </c>
    </row>
    <row r="63" spans="1:12" x14ac:dyDescent="0.75">
      <c r="A63" s="28">
        <v>40393</v>
      </c>
      <c r="B63" s="24" t="s">
        <v>18</v>
      </c>
      <c r="C63" s="24" t="s">
        <v>27</v>
      </c>
      <c r="D63" s="24">
        <v>3.7450000000000001</v>
      </c>
      <c r="E63" s="24">
        <v>0</v>
      </c>
      <c r="F63" s="24">
        <v>1</v>
      </c>
      <c r="G63" s="24">
        <v>0</v>
      </c>
      <c r="H63" s="24">
        <v>0</v>
      </c>
      <c r="I63" s="24">
        <f>$B$2+SUMPRODUCT($C$2:$G$2,D63:H63)</f>
        <v>327.9391265113365</v>
      </c>
      <c r="J63" s="24">
        <f t="shared" si="0"/>
        <v>2.6215000000000002</v>
      </c>
      <c r="K63" s="24">
        <f>J63-J63*0.5</f>
        <v>1.3107500000000001</v>
      </c>
      <c r="L63" s="24">
        <f>(J63-K63)*I63</f>
        <v>429.84621007473436</v>
      </c>
    </row>
    <row r="64" spans="1:12" x14ac:dyDescent="0.75">
      <c r="A64" s="28">
        <v>40393</v>
      </c>
      <c r="B64" s="24" t="s">
        <v>18</v>
      </c>
      <c r="C64" s="24" t="s">
        <v>28</v>
      </c>
      <c r="D64" s="24">
        <v>3.5185714290000001</v>
      </c>
      <c r="E64" s="24">
        <v>0</v>
      </c>
      <c r="F64" s="24">
        <v>1</v>
      </c>
      <c r="G64" s="24">
        <v>0</v>
      </c>
      <c r="H64" s="24">
        <v>0</v>
      </c>
      <c r="I64" s="24">
        <f>$B$2+SUMPRODUCT($C$2:$G$2,D64:H64)</f>
        <v>335.72029386052361</v>
      </c>
      <c r="J64" s="24">
        <f t="shared" si="0"/>
        <v>2.4630000003000001</v>
      </c>
      <c r="K64" s="24">
        <f>J64-J64*0.5</f>
        <v>1.2315000001500001</v>
      </c>
      <c r="L64" s="24">
        <f>(J64-K64)*I64</f>
        <v>413.43954193959291</v>
      </c>
    </row>
    <row r="65" spans="1:12" x14ac:dyDescent="0.75">
      <c r="A65" s="28">
        <v>40400</v>
      </c>
      <c r="B65" s="24" t="s">
        <v>7</v>
      </c>
      <c r="C65" s="24" t="s">
        <v>8</v>
      </c>
      <c r="D65" s="24">
        <v>3.556923077</v>
      </c>
      <c r="E65" s="24">
        <v>0</v>
      </c>
      <c r="F65" s="24">
        <v>1</v>
      </c>
      <c r="G65" s="24">
        <v>1</v>
      </c>
      <c r="H65" s="24">
        <v>3.556923077</v>
      </c>
      <c r="I65" s="24">
        <f>$B$2+SUMPRODUCT($C$2:$G$2,D65:H65)</f>
        <v>403.21663381676285</v>
      </c>
      <c r="J65" s="24">
        <f t="shared" si="0"/>
        <v>2.4898461539000003</v>
      </c>
      <c r="K65" s="24">
        <f>J65-J65*0.5</f>
        <v>1.2449230769500002</v>
      </c>
      <c r="L65" s="24">
        <f>(J65-K65)*I65</f>
        <v>501.97369244858589</v>
      </c>
    </row>
    <row r="66" spans="1:12" x14ac:dyDescent="0.75">
      <c r="A66" s="28">
        <v>40400</v>
      </c>
      <c r="B66" s="24" t="s">
        <v>7</v>
      </c>
      <c r="C66" s="24" t="s">
        <v>9</v>
      </c>
      <c r="D66" s="24">
        <v>3.8450000000000002</v>
      </c>
      <c r="E66" s="24">
        <v>0</v>
      </c>
      <c r="F66" s="24">
        <v>1</v>
      </c>
      <c r="G66" s="24">
        <v>1</v>
      </c>
      <c r="H66" s="24">
        <v>3.8450000000000002</v>
      </c>
      <c r="I66" s="24">
        <f>$B$2+SUMPRODUCT($C$2:$G$2,D66:H66)</f>
        <v>380.7867854450613</v>
      </c>
      <c r="J66" s="24">
        <f t="shared" si="0"/>
        <v>2.6915000000000004</v>
      </c>
      <c r="K66" s="24">
        <f>J66-J66*0.5</f>
        <v>1.3457500000000002</v>
      </c>
      <c r="L66" s="24">
        <f>(J66-K66)*I66</f>
        <v>512.44381651269134</v>
      </c>
    </row>
    <row r="67" spans="1:12" x14ac:dyDescent="0.75">
      <c r="A67" s="28">
        <v>40400</v>
      </c>
      <c r="B67" s="24" t="s">
        <v>7</v>
      </c>
      <c r="C67" s="24" t="s">
        <v>10</v>
      </c>
      <c r="D67" s="24">
        <v>4.6806666669999997</v>
      </c>
      <c r="E67" s="24">
        <v>0</v>
      </c>
      <c r="F67" s="24">
        <v>1</v>
      </c>
      <c r="G67" s="24">
        <v>1</v>
      </c>
      <c r="H67" s="24">
        <v>4.6806666669999997</v>
      </c>
      <c r="I67" s="24">
        <f>$B$2+SUMPRODUCT($C$2:$G$2,D67:H67)</f>
        <v>315.72125907488692</v>
      </c>
      <c r="J67" s="24">
        <f t="shared" si="0"/>
        <v>3.2764666668999998</v>
      </c>
      <c r="K67" s="24">
        <f>J67-J67*0.5</f>
        <v>1.6382333334499999</v>
      </c>
      <c r="L67" s="24">
        <f>(J67-K67)*I67</f>
        <v>517.22509069528303</v>
      </c>
    </row>
    <row r="68" spans="1:12" x14ac:dyDescent="0.75">
      <c r="A68" s="28">
        <v>40400</v>
      </c>
      <c r="B68" s="24" t="s">
        <v>7</v>
      </c>
      <c r="C68" s="24" t="s">
        <v>11</v>
      </c>
      <c r="D68" s="24">
        <v>4.5443749999999996</v>
      </c>
      <c r="E68" s="24">
        <v>0</v>
      </c>
      <c r="F68" s="24">
        <v>1</v>
      </c>
      <c r="G68" s="24">
        <v>1</v>
      </c>
      <c r="H68" s="24">
        <v>4.5443749999999996</v>
      </c>
      <c r="I68" s="24">
        <f>$B$2+SUMPRODUCT($C$2:$G$2,D68:H68)</f>
        <v>326.33301302345444</v>
      </c>
      <c r="J68" s="24">
        <f t="shared" si="0"/>
        <v>3.1810624999999995</v>
      </c>
      <c r="K68" s="24">
        <f>J68-J68*0.5</f>
        <v>1.5905312499999997</v>
      </c>
      <c r="L68" s="24">
        <f>(J68-K68)*I68</f>
        <v>519.04285512046124</v>
      </c>
    </row>
    <row r="69" spans="1:12" x14ac:dyDescent="0.75">
      <c r="A69" s="28">
        <v>40400</v>
      </c>
      <c r="B69" s="24" t="s">
        <v>7</v>
      </c>
      <c r="C69" s="24" t="s">
        <v>12</v>
      </c>
      <c r="D69" s="24">
        <v>4.314666667</v>
      </c>
      <c r="E69" s="24">
        <v>0</v>
      </c>
      <c r="F69" s="24">
        <v>1</v>
      </c>
      <c r="G69" s="24">
        <v>1</v>
      </c>
      <c r="H69" s="24">
        <v>4.314666667</v>
      </c>
      <c r="I69" s="24">
        <f>$B$2+SUMPRODUCT($C$2:$G$2,D69:H69)</f>
        <v>344.21824667997441</v>
      </c>
      <c r="J69" s="24">
        <f t="shared" si="0"/>
        <v>3.0202666669</v>
      </c>
      <c r="K69" s="24">
        <f>J69-J69*0.5</f>
        <v>1.51013333345</v>
      </c>
      <c r="L69" s="24">
        <f>(J69-K69)*I69</f>
        <v>519.81544829314419</v>
      </c>
    </row>
    <row r="70" spans="1:12" x14ac:dyDescent="0.75">
      <c r="A70" s="28">
        <v>40400</v>
      </c>
      <c r="B70" s="24" t="s">
        <v>7</v>
      </c>
      <c r="C70" s="24" t="s">
        <v>13</v>
      </c>
      <c r="D70" s="24">
        <v>3.8136363640000002</v>
      </c>
      <c r="E70" s="24">
        <v>0</v>
      </c>
      <c r="F70" s="24">
        <v>1</v>
      </c>
      <c r="G70" s="24">
        <v>1</v>
      </c>
      <c r="H70" s="24">
        <v>3.8136363640000002</v>
      </c>
      <c r="I70" s="24">
        <f>$B$2+SUMPRODUCT($C$2:$G$2,D70:H70)</f>
        <v>383.22877764818281</v>
      </c>
      <c r="J70" s="24">
        <f t="shared" ref="J70:J84" si="1">D70-(D70*0.3)</f>
        <v>2.6695454548000002</v>
      </c>
      <c r="K70" s="24">
        <f>J70-J70*0.5</f>
        <v>1.3347727274000001</v>
      </c>
      <c r="L70" s="24">
        <f>(J70-K70)*I70</f>
        <v>511.52332075963318</v>
      </c>
    </row>
    <row r="71" spans="1:12" x14ac:dyDescent="0.75">
      <c r="A71" s="28">
        <v>40400</v>
      </c>
      <c r="B71" s="24" t="s">
        <v>7</v>
      </c>
      <c r="C71" s="24" t="s">
        <v>14</v>
      </c>
      <c r="D71" s="24">
        <v>4.1479999999999997</v>
      </c>
      <c r="E71" s="24">
        <v>0</v>
      </c>
      <c r="F71" s="24">
        <v>1</v>
      </c>
      <c r="G71" s="24">
        <v>1</v>
      </c>
      <c r="H71" s="24">
        <v>4.1479999999999997</v>
      </c>
      <c r="I71" s="24">
        <f>$B$2+SUMPRODUCT($C$2:$G$2,D71:H71)</f>
        <v>357.19501701789864</v>
      </c>
      <c r="J71" s="24">
        <f t="shared" si="1"/>
        <v>2.9036</v>
      </c>
      <c r="K71" s="24">
        <f>J71-J71*0.5</f>
        <v>1.4518</v>
      </c>
      <c r="L71" s="24">
        <f>(J71-K71)*I71</f>
        <v>518.57572570658522</v>
      </c>
    </row>
    <row r="72" spans="1:12" x14ac:dyDescent="0.75">
      <c r="A72" s="28">
        <v>40400</v>
      </c>
      <c r="B72" s="24" t="s">
        <v>7</v>
      </c>
      <c r="C72" s="24" t="s">
        <v>15</v>
      </c>
      <c r="D72" s="24">
        <v>4.1381249999999996</v>
      </c>
      <c r="E72" s="24">
        <v>0</v>
      </c>
      <c r="F72" s="24">
        <v>1</v>
      </c>
      <c r="G72" s="24">
        <v>1</v>
      </c>
      <c r="H72" s="24">
        <v>4.1381249999999996</v>
      </c>
      <c r="I72" s="24">
        <f>$B$2+SUMPRODUCT($C$2:$G$2,D72:H72)</f>
        <v>357.96389065888297</v>
      </c>
      <c r="J72" s="24">
        <f t="shared" si="1"/>
        <v>2.8966874999999996</v>
      </c>
      <c r="K72" s="24">
        <f>J72-J72*0.5</f>
        <v>1.4483437499999998</v>
      </c>
      <c r="L72" s="24">
        <f>(J72-K72)*I72</f>
        <v>518.45476376147644</v>
      </c>
    </row>
    <row r="73" spans="1:12" x14ac:dyDescent="0.75">
      <c r="A73" s="28">
        <v>40400</v>
      </c>
      <c r="B73" s="24" t="s">
        <v>7</v>
      </c>
      <c r="C73" s="24" t="s">
        <v>16</v>
      </c>
      <c r="D73" s="24">
        <v>4.1381249999999996</v>
      </c>
      <c r="E73" s="24">
        <v>0</v>
      </c>
      <c r="F73" s="24">
        <v>1</v>
      </c>
      <c r="G73" s="24">
        <v>1</v>
      </c>
      <c r="H73" s="24">
        <v>4.1381249999999996</v>
      </c>
      <c r="I73" s="24">
        <f>$B$2+SUMPRODUCT($C$2:$G$2,D73:H73)</f>
        <v>357.96389065888297</v>
      </c>
      <c r="J73" s="24">
        <f t="shared" si="1"/>
        <v>2.8966874999999996</v>
      </c>
      <c r="K73" s="24">
        <f>J73-J73*0.5</f>
        <v>1.4483437499999998</v>
      </c>
      <c r="L73" s="24">
        <f>(J73-K73)*I73</f>
        <v>518.45476376147644</v>
      </c>
    </row>
    <row r="74" spans="1:12" x14ac:dyDescent="0.75">
      <c r="A74" s="28">
        <v>40400</v>
      </c>
      <c r="B74" s="24" t="s">
        <v>7</v>
      </c>
      <c r="C74" s="24" t="s">
        <v>17</v>
      </c>
      <c r="D74" s="24">
        <v>4.4866666669999997</v>
      </c>
      <c r="E74" s="24">
        <v>0</v>
      </c>
      <c r="F74" s="24">
        <v>1</v>
      </c>
      <c r="G74" s="24">
        <v>1</v>
      </c>
      <c r="H74" s="24">
        <v>4.4866666669999997</v>
      </c>
      <c r="I74" s="24">
        <f>$B$2+SUMPRODUCT($C$2:$G$2,D74:H74)</f>
        <v>330.82621971802075</v>
      </c>
      <c r="J74" s="24">
        <f t="shared" si="1"/>
        <v>3.1406666668999996</v>
      </c>
      <c r="K74" s="24">
        <f>J74-J74*0.5</f>
        <v>1.5703333334499998</v>
      </c>
      <c r="L74" s="24">
        <f>(J74-K74)*I74</f>
        <v>519.50744040246161</v>
      </c>
    </row>
    <row r="75" spans="1:12" x14ac:dyDescent="0.75">
      <c r="A75" s="28">
        <v>40400</v>
      </c>
      <c r="B75" s="24" t="s">
        <v>18</v>
      </c>
      <c r="C75" s="24" t="s">
        <v>19</v>
      </c>
      <c r="D75" s="24">
        <v>3.1469999999999998</v>
      </c>
      <c r="E75" s="24">
        <v>0</v>
      </c>
      <c r="F75" s="24">
        <v>1</v>
      </c>
      <c r="G75" s="24">
        <v>0</v>
      </c>
      <c r="H75" s="24">
        <v>0</v>
      </c>
      <c r="I75" s="24">
        <f>$B$2+SUMPRODUCT($C$2:$G$2,D75:H75)</f>
        <v>348.48926315824355</v>
      </c>
      <c r="J75" s="24">
        <f t="shared" si="1"/>
        <v>2.2028999999999996</v>
      </c>
      <c r="K75" s="24">
        <f>J75-J75*0.5</f>
        <v>1.1014499999999998</v>
      </c>
      <c r="L75" s="24">
        <f>(J75-K75)*I75</f>
        <v>383.84349890564727</v>
      </c>
    </row>
    <row r="76" spans="1:12" x14ac:dyDescent="0.75">
      <c r="A76" s="28">
        <v>40400</v>
      </c>
      <c r="B76" s="24" t="s">
        <v>18</v>
      </c>
      <c r="C76" s="24" t="s">
        <v>20</v>
      </c>
      <c r="D76" s="24">
        <v>3.7450000000000001</v>
      </c>
      <c r="E76" s="24">
        <v>0</v>
      </c>
      <c r="F76" s="24">
        <v>1</v>
      </c>
      <c r="G76" s="24">
        <v>0</v>
      </c>
      <c r="H76" s="24">
        <v>0</v>
      </c>
      <c r="I76" s="24">
        <f>$B$2+SUMPRODUCT($C$2:$G$2,D76:H76)</f>
        <v>327.9391265113365</v>
      </c>
      <c r="J76" s="24">
        <f t="shared" si="1"/>
        <v>2.6215000000000002</v>
      </c>
      <c r="K76" s="24">
        <f>J76-J76*0.5</f>
        <v>1.3107500000000001</v>
      </c>
      <c r="L76" s="24">
        <f>(J76-K76)*I76</f>
        <v>429.84621007473436</v>
      </c>
    </row>
    <row r="77" spans="1:12" x14ac:dyDescent="0.75">
      <c r="A77" s="28">
        <v>40400</v>
      </c>
      <c r="B77" s="24" t="s">
        <v>18</v>
      </c>
      <c r="C77" s="24" t="s">
        <v>21</v>
      </c>
      <c r="D77" s="24">
        <v>3.1469999999999998</v>
      </c>
      <c r="E77" s="24">
        <v>0</v>
      </c>
      <c r="F77" s="24">
        <v>1</v>
      </c>
      <c r="G77" s="24">
        <v>0</v>
      </c>
      <c r="H77" s="24">
        <v>0</v>
      </c>
      <c r="I77" s="24">
        <f>$B$2+SUMPRODUCT($C$2:$G$2,D77:H77)</f>
        <v>348.48926315824355</v>
      </c>
      <c r="J77" s="24">
        <f t="shared" si="1"/>
        <v>2.2028999999999996</v>
      </c>
      <c r="K77" s="24">
        <f>J77-J77*0.5</f>
        <v>1.1014499999999998</v>
      </c>
      <c r="L77" s="24">
        <f>(J77-K77)*I77</f>
        <v>383.84349890564727</v>
      </c>
    </row>
    <row r="78" spans="1:12" x14ac:dyDescent="0.75">
      <c r="A78" s="28">
        <v>40400</v>
      </c>
      <c r="B78" s="24" t="s">
        <v>18</v>
      </c>
      <c r="C78" s="24" t="s">
        <v>22</v>
      </c>
      <c r="D78" s="24">
        <v>3.78</v>
      </c>
      <c r="E78" s="24">
        <v>0</v>
      </c>
      <c r="F78" s="24">
        <v>1</v>
      </c>
      <c r="G78" s="24">
        <v>0</v>
      </c>
      <c r="H78" s="24">
        <v>0</v>
      </c>
      <c r="I78" s="24">
        <f>$B$2+SUMPRODUCT($C$2:$G$2,D78:H78)</f>
        <v>326.73635931628343</v>
      </c>
      <c r="J78" s="24">
        <f t="shared" si="1"/>
        <v>2.6459999999999999</v>
      </c>
      <c r="K78" s="24">
        <f>J78-J78*0.5</f>
        <v>1.323</v>
      </c>
      <c r="L78" s="24">
        <f>(J78-K78)*I78</f>
        <v>432.27220337544298</v>
      </c>
    </row>
    <row r="79" spans="1:12" x14ac:dyDescent="0.75">
      <c r="A79" s="28">
        <v>40400</v>
      </c>
      <c r="B79" s="24" t="s">
        <v>18</v>
      </c>
      <c r="C79" s="24" t="s">
        <v>23</v>
      </c>
      <c r="D79" s="24">
        <v>4.1790000000000003</v>
      </c>
      <c r="E79" s="24">
        <v>0</v>
      </c>
      <c r="F79" s="24">
        <v>1</v>
      </c>
      <c r="G79" s="24">
        <v>0</v>
      </c>
      <c r="H79" s="24">
        <v>0</v>
      </c>
      <c r="I79" s="24">
        <f>$B$2+SUMPRODUCT($C$2:$G$2,D79:H79)</f>
        <v>313.02481329267823</v>
      </c>
      <c r="J79" s="24">
        <f t="shared" si="1"/>
        <v>2.9253</v>
      </c>
      <c r="K79" s="24">
        <f>J79-J79*0.5</f>
        <v>1.46265</v>
      </c>
      <c r="L79" s="24">
        <f>(J79-K79)*I79</f>
        <v>457.84574316253583</v>
      </c>
    </row>
    <row r="80" spans="1:12" x14ac:dyDescent="0.75">
      <c r="A80" s="28">
        <v>40400</v>
      </c>
      <c r="B80" s="24" t="s">
        <v>18</v>
      </c>
      <c r="C80" s="24" t="s">
        <v>24</v>
      </c>
      <c r="D80" s="24">
        <v>4.6224999999999996</v>
      </c>
      <c r="E80" s="24">
        <v>0</v>
      </c>
      <c r="F80" s="24">
        <v>1</v>
      </c>
      <c r="G80" s="24">
        <v>0</v>
      </c>
      <c r="H80" s="24">
        <v>0</v>
      </c>
      <c r="I80" s="24">
        <f>$B$2+SUMPRODUCT($C$2:$G$2,D80:H80)</f>
        <v>297.78403469250554</v>
      </c>
      <c r="J80" s="24">
        <f t="shared" si="1"/>
        <v>3.2357499999999995</v>
      </c>
      <c r="K80" s="24">
        <f>J80-J80*0.5</f>
        <v>1.6178749999999997</v>
      </c>
      <c r="L80" s="24">
        <f>(J80-K80)*I80</f>
        <v>481.77734512813731</v>
      </c>
    </row>
    <row r="81" spans="1:12" x14ac:dyDescent="0.75">
      <c r="A81" s="28">
        <v>40400</v>
      </c>
      <c r="B81" s="24" t="s">
        <v>18</v>
      </c>
      <c r="C81" s="24" t="s">
        <v>25</v>
      </c>
      <c r="D81" s="24">
        <v>4.0162500000000003</v>
      </c>
      <c r="E81" s="24">
        <v>0</v>
      </c>
      <c r="F81" s="24">
        <v>1</v>
      </c>
      <c r="G81" s="24">
        <v>0</v>
      </c>
      <c r="H81" s="24">
        <v>0</v>
      </c>
      <c r="I81" s="24">
        <f>$B$2+SUMPRODUCT($C$2:$G$2,D81:H81)</f>
        <v>318.61768074967506</v>
      </c>
      <c r="J81" s="24">
        <f t="shared" si="1"/>
        <v>2.811375</v>
      </c>
      <c r="K81" s="24">
        <f>J81-J81*0.5</f>
        <v>1.4056875</v>
      </c>
      <c r="L81" s="24">
        <f>(J81-K81)*I81</f>
        <v>447.87689110880888</v>
      </c>
    </row>
    <row r="82" spans="1:12" x14ac:dyDescent="0.75">
      <c r="A82" s="28">
        <v>40400</v>
      </c>
      <c r="B82" s="24" t="s">
        <v>18</v>
      </c>
      <c r="C82" s="24" t="s">
        <v>26</v>
      </c>
      <c r="D82" s="24">
        <v>3.1419999999999999</v>
      </c>
      <c r="E82" s="24">
        <v>0</v>
      </c>
      <c r="F82" s="24">
        <v>1</v>
      </c>
      <c r="G82" s="24">
        <v>0</v>
      </c>
      <c r="H82" s="24">
        <v>0</v>
      </c>
      <c r="I82" s="24">
        <f>$B$2+SUMPRODUCT($C$2:$G$2,D82:H82)</f>
        <v>348.66108704325109</v>
      </c>
      <c r="J82" s="24">
        <f t="shared" si="1"/>
        <v>2.1993999999999998</v>
      </c>
      <c r="K82" s="24">
        <f>J82-J82*0.5</f>
        <v>1.0996999999999999</v>
      </c>
      <c r="L82" s="24">
        <f>(J82-K82)*I82</f>
        <v>383.42259742146319</v>
      </c>
    </row>
    <row r="83" spans="1:12" x14ac:dyDescent="0.75">
      <c r="A83" s="28">
        <v>40400</v>
      </c>
      <c r="B83" s="24" t="s">
        <v>18</v>
      </c>
      <c r="C83" s="24" t="s">
        <v>27</v>
      </c>
      <c r="D83" s="24">
        <v>3.7450000000000001</v>
      </c>
      <c r="E83" s="24">
        <v>0</v>
      </c>
      <c r="F83" s="24">
        <v>1</v>
      </c>
      <c r="G83" s="24">
        <v>0</v>
      </c>
      <c r="H83" s="24">
        <v>0</v>
      </c>
      <c r="I83" s="24">
        <f>$B$2+SUMPRODUCT($C$2:$G$2,D83:H83)</f>
        <v>327.9391265113365</v>
      </c>
      <c r="J83" s="24">
        <f t="shared" si="1"/>
        <v>2.6215000000000002</v>
      </c>
      <c r="K83" s="24">
        <f>J83-J83*0.5</f>
        <v>1.3107500000000001</v>
      </c>
      <c r="L83" s="24">
        <f>(J83-K83)*I83</f>
        <v>429.84621007473436</v>
      </c>
    </row>
    <row r="84" spans="1:12" x14ac:dyDescent="0.75">
      <c r="A84" s="28">
        <v>40400</v>
      </c>
      <c r="B84" s="24" t="s">
        <v>18</v>
      </c>
      <c r="C84" s="24" t="s">
        <v>28</v>
      </c>
      <c r="D84" s="24">
        <v>3.5185714290000001</v>
      </c>
      <c r="E84" s="24">
        <v>0</v>
      </c>
      <c r="F84" s="24">
        <v>1</v>
      </c>
      <c r="G84" s="24">
        <v>0</v>
      </c>
      <c r="H84" s="24">
        <v>0</v>
      </c>
      <c r="I84" s="24">
        <f>$B$2+SUMPRODUCT($C$2:$G$2,D84:H84)</f>
        <v>335.72029386052361</v>
      </c>
      <c r="J84" s="24">
        <f t="shared" si="1"/>
        <v>2.4630000003000001</v>
      </c>
      <c r="K84" s="24">
        <f>J84-J84*0.5</f>
        <v>1.2315000001500001</v>
      </c>
      <c r="L84" s="24">
        <f>(J84-K84)*I84</f>
        <v>413.43954193959291</v>
      </c>
    </row>
  </sheetData>
  <sortState xmlns:xlrd2="http://schemas.microsoft.com/office/spreadsheetml/2017/richdata2" ref="A5:L24">
    <sortCondition ref="A5:A24"/>
  </sortState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Dictionary</vt:lpstr>
      <vt:lpstr>RM Data</vt:lpstr>
      <vt:lpstr>NE Data</vt:lpstr>
      <vt:lpstr>Combined Data</vt:lpstr>
      <vt:lpstr>Q1-RM</vt:lpstr>
      <vt:lpstr>Q1-NE</vt:lpstr>
      <vt:lpstr>Q2</vt:lpstr>
      <vt:lpstr>Q3</vt:lpstr>
      <vt:lpstr>Q4</vt:lpstr>
      <vt:lpstr>Q5</vt:lpstr>
    </vt:vector>
  </TitlesOfParts>
  <Company>The University of Texas at Austin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Sonnier, Garrett P</dc:creator>
  <cp:lastModifiedBy>Akankshi Mody</cp:lastModifiedBy>
  <dcterms:created xsi:type="dcterms:W3CDTF">2019-11-18T20:30:20Z</dcterms:created>
  <dcterms:modified xsi:type="dcterms:W3CDTF">2019-11-30T22:06:54Z</dcterms:modified>
</cp:coreProperties>
</file>