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ns\Desktop\Year4_sem1\mec751\"/>
    </mc:Choice>
  </mc:AlternateContent>
  <xr:revisionPtr revIDLastSave="0" documentId="8_{D257F920-9282-4EA6-B82A-F98FDC7E0E0E}" xr6:coauthVersionLast="46" xr6:coauthVersionMax="46" xr10:uidLastSave="{00000000-0000-0000-0000-000000000000}"/>
  <bookViews>
    <workbookView xWindow="-108" yWindow="-108" windowWidth="23256" windowHeight="12576" xr2:uid="{6C92CF3C-8CC7-4599-8E11-2975BA9F2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1" l="1"/>
  <c r="J50" i="1"/>
  <c r="J51" i="1"/>
  <c r="J52" i="1"/>
  <c r="J53" i="1"/>
  <c r="J54" i="1"/>
  <c r="J55" i="1"/>
  <c r="J56" i="1"/>
  <c r="J57" i="1"/>
  <c r="J58" i="1"/>
  <c r="J49" i="1"/>
  <c r="I50" i="1"/>
  <c r="I51" i="1"/>
  <c r="I52" i="1"/>
  <c r="I53" i="1"/>
  <c r="I54" i="1"/>
  <c r="I55" i="1"/>
  <c r="I56" i="1"/>
  <c r="I57" i="1"/>
  <c r="I58" i="1"/>
  <c r="I49" i="1"/>
  <c r="H50" i="1"/>
  <c r="H51" i="1"/>
  <c r="H52" i="1"/>
  <c r="H53" i="1"/>
  <c r="H54" i="1"/>
  <c r="H55" i="1"/>
  <c r="H56" i="1"/>
  <c r="H57" i="1"/>
  <c r="H58" i="1"/>
  <c r="H49" i="1"/>
  <c r="L39" i="1"/>
  <c r="L38" i="1"/>
  <c r="L37" i="1"/>
  <c r="L36" i="1"/>
  <c r="L35" i="1"/>
  <c r="L34" i="1"/>
  <c r="K37" i="1"/>
  <c r="K36" i="1"/>
  <c r="K35" i="1"/>
  <c r="K34" i="1"/>
  <c r="J37" i="1"/>
  <c r="J36" i="1"/>
  <c r="J35" i="1"/>
  <c r="J34" i="1"/>
  <c r="I37" i="1"/>
  <c r="I36" i="1"/>
  <c r="I35" i="1"/>
  <c r="I34" i="1"/>
  <c r="H37" i="1"/>
  <c r="H36" i="1"/>
  <c r="H35" i="1"/>
  <c r="H34" i="1"/>
  <c r="M30" i="1"/>
  <c r="M29" i="1"/>
  <c r="M20" i="1"/>
  <c r="M21" i="1"/>
  <c r="M22" i="1"/>
  <c r="M23" i="1"/>
  <c r="M24" i="1"/>
  <c r="M25" i="1"/>
  <c r="M26" i="1"/>
  <c r="M27" i="1"/>
  <c r="M28" i="1"/>
  <c r="M19" i="1"/>
  <c r="L20" i="1"/>
  <c r="L21" i="1"/>
  <c r="L22" i="1"/>
  <c r="L23" i="1"/>
  <c r="L24" i="1"/>
  <c r="L25" i="1"/>
  <c r="L26" i="1"/>
  <c r="L27" i="1"/>
  <c r="L28" i="1"/>
  <c r="L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J19" i="1"/>
  <c r="I20" i="1"/>
  <c r="I21" i="1"/>
  <c r="I22" i="1"/>
  <c r="I23" i="1"/>
  <c r="I24" i="1"/>
  <c r="I25" i="1"/>
  <c r="I26" i="1"/>
  <c r="I27" i="1"/>
  <c r="I28" i="1"/>
  <c r="I19" i="1"/>
  <c r="C20" i="1"/>
  <c r="C21" i="1"/>
  <c r="C22" i="1"/>
  <c r="C23" i="1"/>
  <c r="C24" i="1"/>
  <c r="C25" i="1"/>
  <c r="C26" i="1"/>
  <c r="C27" i="1"/>
  <c r="C28" i="1"/>
  <c r="C19" i="1"/>
  <c r="R4" i="1"/>
  <c r="R5" i="1"/>
  <c r="R6" i="1"/>
  <c r="R7" i="1"/>
  <c r="R8" i="1"/>
  <c r="R9" i="1"/>
  <c r="R10" i="1"/>
  <c r="R11" i="1"/>
  <c r="R12" i="1"/>
  <c r="R3" i="1"/>
  <c r="O4" i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<sst xmlns="http://schemas.openxmlformats.org/spreadsheetml/2006/main" count="105" uniqueCount="28">
  <si>
    <t>Cycle 1</t>
  </si>
  <si>
    <t>Cycle 2</t>
  </si>
  <si>
    <t>Cycle 3</t>
  </si>
  <si>
    <t>Cycle 4</t>
  </si>
  <si>
    <t>Cycle 5</t>
  </si>
  <si>
    <t>D2</t>
  </si>
  <si>
    <t>D3</t>
  </si>
  <si>
    <t>D4</t>
  </si>
  <si>
    <t>D5</t>
  </si>
  <si>
    <t>Dmax</t>
  </si>
  <si>
    <t>Dmin</t>
  </si>
  <si>
    <t>True Distance (cm)</t>
  </si>
  <si>
    <t>(cm)</t>
  </si>
  <si>
    <t>ms</t>
  </si>
  <si>
    <t>(ms)</t>
  </si>
  <si>
    <t>True Distance</t>
  </si>
  <si>
    <t>Avg Time</t>
  </si>
  <si>
    <t>Avg Distance</t>
  </si>
  <si>
    <t>Value from Fiitted Line</t>
  </si>
  <si>
    <t>Cycle - Value from fitted line</t>
  </si>
  <si>
    <t xml:space="preserve">Max </t>
  </si>
  <si>
    <t>Min</t>
  </si>
  <si>
    <t>LINEARITY</t>
  </si>
  <si>
    <t>Cycle Difference at Same D</t>
  </si>
  <si>
    <t>Max</t>
  </si>
  <si>
    <t>Diff</t>
  </si>
  <si>
    <t>Repeatability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</si>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</sst>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3" borderId="1" xfId="0" applyFill="1" applyBorder="1" applyAlignment="1">
      <alignment horizontal="center"/>
    </xf>
    <xf numFmtId="0" fontId="0" fillId="14" borderId="1" xfId="0" applyFill="1" applyBorder="1"/>
    <xf numFmtId="0" fontId="1" fillId="0" borderId="1" xfId="0" applyFont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Distance</a:t>
            </a:r>
            <a:r>
              <a:rPr lang="en-CA" baseline="0"/>
              <a:t> vs Time of Travel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64020122484689E-2"/>
                  <c:y val="-1.199146981627296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Sheet1!$N$3:$N$12</c:f>
              <c:numCache>
                <c:formatCode>General</c:formatCode>
                <c:ptCount val="10"/>
                <c:pt idx="0">
                  <c:v>6.9880000000000013</c:v>
                </c:pt>
                <c:pt idx="1">
                  <c:v>14.358000000000001</c:v>
                </c:pt>
                <c:pt idx="2">
                  <c:v>20.797999999999998</c:v>
                </c:pt>
                <c:pt idx="3">
                  <c:v>28.062000000000001</c:v>
                </c:pt>
                <c:pt idx="4">
                  <c:v>37.996000000000002</c:v>
                </c:pt>
                <c:pt idx="5">
                  <c:v>27.524000000000001</c:v>
                </c:pt>
                <c:pt idx="6">
                  <c:v>20.908000000000001</c:v>
                </c:pt>
                <c:pt idx="7">
                  <c:v>14.270000000000001</c:v>
                </c:pt>
                <c:pt idx="8">
                  <c:v>6.8420000000000005</c:v>
                </c:pt>
                <c:pt idx="9">
                  <c:v>4.7520000000000007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0.39939999999999998</c:v>
                </c:pt>
                <c:pt idx="1">
                  <c:v>0.67920000000000003</c:v>
                </c:pt>
                <c:pt idx="2">
                  <c:v>1.2024000000000001</c:v>
                </c:pt>
                <c:pt idx="3">
                  <c:v>1.6277999999999999</c:v>
                </c:pt>
                <c:pt idx="4">
                  <c:v>2.2094</c:v>
                </c:pt>
                <c:pt idx="5">
                  <c:v>1.5078200000000002</c:v>
                </c:pt>
                <c:pt idx="6">
                  <c:v>1.214</c:v>
                </c:pt>
                <c:pt idx="7">
                  <c:v>0.68039999999999989</c:v>
                </c:pt>
                <c:pt idx="8">
                  <c:v>0.39080000000000004</c:v>
                </c:pt>
                <c:pt idx="9">
                  <c:v>0.2782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0-4447-860B-6CD8458393A1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722878390201226E-2"/>
                  <c:y val="0.2740558471857684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Sheet1!$Q$3:$Q$12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38</c:v>
                </c:pt>
                <c:pt idx="5">
                  <c:v>28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  <c:pt idx="9">
                  <c:v>5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0.39939999999999998</c:v>
                </c:pt>
                <c:pt idx="1">
                  <c:v>0.67920000000000003</c:v>
                </c:pt>
                <c:pt idx="2">
                  <c:v>1.2024000000000001</c:v>
                </c:pt>
                <c:pt idx="3">
                  <c:v>1.6277999999999999</c:v>
                </c:pt>
                <c:pt idx="4">
                  <c:v>2.2094</c:v>
                </c:pt>
                <c:pt idx="5">
                  <c:v>1.5078200000000002</c:v>
                </c:pt>
                <c:pt idx="6">
                  <c:v>1.214</c:v>
                </c:pt>
                <c:pt idx="7">
                  <c:v>0.68039999999999989</c:v>
                </c:pt>
                <c:pt idx="8">
                  <c:v>0.39080000000000004</c:v>
                </c:pt>
                <c:pt idx="9">
                  <c:v>0.2782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0-4447-860B-6CD84583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34144"/>
        <c:axId val="955222912"/>
      </c:scatterChart>
      <c:valAx>
        <c:axId val="10732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(cm)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22912"/>
        <c:crosses val="autoZero"/>
        <c:crossBetween val="midCat"/>
      </c:valAx>
      <c:valAx>
        <c:axId val="955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of Travel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53740</xdr:colOff>
      <xdr:row>1</xdr:row>
      <xdr:rowOff>173934</xdr:rowOff>
    </xdr:from>
    <xdr:to>
      <xdr:col>27</xdr:col>
      <xdr:colOff>427998</xdr:colOff>
      <xdr:row>22</xdr:row>
      <xdr:rowOff>127859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4B8F2-7C12-49C3-AD88-9A0BD72FB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8780-135B-4765-9E0B-17DA5F4499C4}">
  <dimension ref="A1:R59"/>
  <sheetViews>
    <sheetView tabSelected="1" topLeftCell="A8" zoomScale="92" workbookViewId="0">
      <selection activeCell="N62" sqref="N62"/>
    </sheetView>
  </sheetViews>
  <sheetFormatPr defaultRowHeight="14.4" x14ac:dyDescent="0.3"/>
  <cols>
    <col min="2" max="2" width="15.21875" customWidth="1"/>
    <col min="3" max="3" width="10.109375" customWidth="1"/>
    <col min="4" max="4" width="10.44140625" customWidth="1"/>
    <col min="12" max="12" width="9.44140625" customWidth="1"/>
    <col min="14" max="14" width="14.21875" customWidth="1"/>
    <col min="17" max="17" width="14.77734375" customWidth="1"/>
  </cols>
  <sheetData>
    <row r="1" spans="1:18" x14ac:dyDescent="0.3">
      <c r="A1" s="20" t="s">
        <v>11</v>
      </c>
      <c r="B1" s="21"/>
      <c r="C1" s="26" t="s">
        <v>0</v>
      </c>
      <c r="D1" s="27"/>
      <c r="E1" s="28" t="s">
        <v>1</v>
      </c>
      <c r="F1" s="28"/>
      <c r="G1" s="28" t="s">
        <v>2</v>
      </c>
      <c r="H1" s="28"/>
      <c r="I1" s="28" t="s">
        <v>3</v>
      </c>
      <c r="J1" s="28"/>
      <c r="K1" s="28" t="s">
        <v>4</v>
      </c>
      <c r="L1" s="28"/>
      <c r="N1" s="6" t="s">
        <v>17</v>
      </c>
      <c r="O1" s="6" t="s">
        <v>16</v>
      </c>
      <c r="Q1" s="5" t="s">
        <v>15</v>
      </c>
      <c r="R1" s="5" t="s">
        <v>16</v>
      </c>
    </row>
    <row r="2" spans="1:18" x14ac:dyDescent="0.3">
      <c r="A2" s="22"/>
      <c r="B2" s="23"/>
      <c r="C2" s="2" t="s">
        <v>12</v>
      </c>
      <c r="D2" s="2" t="s">
        <v>13</v>
      </c>
      <c r="E2" s="2" t="s">
        <v>12</v>
      </c>
      <c r="F2" s="2" t="s">
        <v>13</v>
      </c>
      <c r="G2" s="2" t="s">
        <v>12</v>
      </c>
      <c r="H2" s="2" t="s">
        <v>13</v>
      </c>
      <c r="I2" s="2" t="s">
        <v>12</v>
      </c>
      <c r="J2" s="2" t="s">
        <v>13</v>
      </c>
      <c r="K2" s="2" t="s">
        <v>12</v>
      </c>
      <c r="L2" s="2" t="s">
        <v>13</v>
      </c>
      <c r="N2" s="3" t="s">
        <v>12</v>
      </c>
      <c r="O2" s="3" t="s">
        <v>14</v>
      </c>
      <c r="Q2" s="3" t="s">
        <v>12</v>
      </c>
      <c r="R2" s="3" t="s">
        <v>14</v>
      </c>
    </row>
    <row r="3" spans="1:18" x14ac:dyDescent="0.3">
      <c r="A3" s="1" t="s">
        <v>5</v>
      </c>
      <c r="B3" s="2">
        <v>7</v>
      </c>
      <c r="C3" s="2">
        <v>6.84</v>
      </c>
      <c r="D3" s="2">
        <v>0.373</v>
      </c>
      <c r="E3" s="2">
        <v>7.21</v>
      </c>
      <c r="F3" s="2">
        <v>0.42399999999999999</v>
      </c>
      <c r="G3" s="2">
        <v>7.26</v>
      </c>
      <c r="H3" s="2">
        <v>0.41499999999999998</v>
      </c>
      <c r="I3" s="2">
        <v>6.84</v>
      </c>
      <c r="J3" s="2">
        <v>0.39700000000000002</v>
      </c>
      <c r="K3" s="2">
        <v>6.79</v>
      </c>
      <c r="L3" s="2">
        <v>0.38800000000000001</v>
      </c>
      <c r="N3" s="4">
        <f>AVERAGE(C3,E3,G3,I3,K3)</f>
        <v>6.9880000000000013</v>
      </c>
      <c r="O3" s="4">
        <f>AVERAGE(D3,F3,H3,J3,L3)</f>
        <v>0.39939999999999998</v>
      </c>
      <c r="Q3" s="2">
        <v>7</v>
      </c>
      <c r="R3" s="4">
        <f>AVERAGE(D3,F3,H3,J3,L3)</f>
        <v>0.39939999999999998</v>
      </c>
    </row>
    <row r="4" spans="1:18" x14ac:dyDescent="0.3">
      <c r="A4" s="1" t="s">
        <v>6</v>
      </c>
      <c r="B4" s="2">
        <v>14</v>
      </c>
      <c r="C4" s="2">
        <v>14.14</v>
      </c>
      <c r="D4" s="2">
        <v>0.82599999999999996</v>
      </c>
      <c r="E4" s="2">
        <v>14.71</v>
      </c>
      <c r="F4" s="2">
        <v>0.85299999999999998</v>
      </c>
      <c r="G4" s="2">
        <v>14.16</v>
      </c>
      <c r="H4" s="2">
        <v>0.82099999999999995</v>
      </c>
      <c r="I4" s="2">
        <v>14</v>
      </c>
      <c r="J4" s="2">
        <v>0.81100000000000005</v>
      </c>
      <c r="K4" s="2">
        <v>14.78</v>
      </c>
      <c r="L4" s="2">
        <v>8.5000000000000006E-2</v>
      </c>
      <c r="N4" s="4">
        <f t="shared" ref="N4:N12" si="0">AVERAGE(C4,E4,G4,I4,K4)</f>
        <v>14.358000000000001</v>
      </c>
      <c r="O4" s="4">
        <f t="shared" ref="O4:O12" si="1">AVERAGE(D4,F4,H4,J4,L4)</f>
        <v>0.67920000000000003</v>
      </c>
      <c r="Q4" s="2">
        <v>14</v>
      </c>
      <c r="R4" s="4">
        <f t="shared" ref="R4:R12" si="2">AVERAGE(D4,F4,H4,J4,L4)</f>
        <v>0.67920000000000003</v>
      </c>
    </row>
    <row r="5" spans="1:18" x14ac:dyDescent="0.3">
      <c r="A5" s="1" t="s">
        <v>7</v>
      </c>
      <c r="B5" s="2">
        <v>21</v>
      </c>
      <c r="C5" s="2">
        <v>20.72</v>
      </c>
      <c r="D5" s="2">
        <v>1.196</v>
      </c>
      <c r="E5" s="2">
        <v>21.4</v>
      </c>
      <c r="F5" s="2">
        <v>1.214</v>
      </c>
      <c r="G5" s="2">
        <v>20.57</v>
      </c>
      <c r="H5" s="2">
        <v>1.1930000000000001</v>
      </c>
      <c r="I5" s="2">
        <v>20.47</v>
      </c>
      <c r="J5" s="2">
        <v>1.208</v>
      </c>
      <c r="K5" s="2">
        <v>20.83</v>
      </c>
      <c r="L5" s="2">
        <v>1.2010000000000001</v>
      </c>
      <c r="N5" s="4">
        <f t="shared" si="0"/>
        <v>20.797999999999998</v>
      </c>
      <c r="O5" s="4">
        <f t="shared" si="1"/>
        <v>1.2024000000000001</v>
      </c>
      <c r="Q5" s="2">
        <v>21</v>
      </c>
      <c r="R5" s="4">
        <f t="shared" si="2"/>
        <v>1.2024000000000001</v>
      </c>
    </row>
    <row r="6" spans="1:18" x14ac:dyDescent="0.3">
      <c r="A6" s="1" t="s">
        <v>8</v>
      </c>
      <c r="B6" s="2">
        <v>28</v>
      </c>
      <c r="C6" s="2">
        <v>28.07</v>
      </c>
      <c r="D6" s="2">
        <v>1.6220000000000001</v>
      </c>
      <c r="E6" s="2">
        <v>28.38</v>
      </c>
      <c r="F6" s="2">
        <v>1.647</v>
      </c>
      <c r="G6" s="2">
        <v>27.62</v>
      </c>
      <c r="H6" s="2">
        <v>1.595</v>
      </c>
      <c r="I6" s="2">
        <v>28.19</v>
      </c>
      <c r="J6" s="2">
        <v>1.641</v>
      </c>
      <c r="K6" s="2">
        <v>28.05</v>
      </c>
      <c r="L6" s="2">
        <v>1.6339999999999999</v>
      </c>
      <c r="N6" s="4">
        <f t="shared" si="0"/>
        <v>28.062000000000001</v>
      </c>
      <c r="O6" s="4">
        <f t="shared" si="1"/>
        <v>1.6277999999999999</v>
      </c>
      <c r="Q6" s="2">
        <v>28</v>
      </c>
      <c r="R6" s="4">
        <f t="shared" si="2"/>
        <v>1.6277999999999999</v>
      </c>
    </row>
    <row r="7" spans="1:18" x14ac:dyDescent="0.3">
      <c r="A7" s="1" t="s">
        <v>9</v>
      </c>
      <c r="B7" s="2">
        <v>38</v>
      </c>
      <c r="C7" s="2">
        <v>37.979999999999997</v>
      </c>
      <c r="D7" s="2">
        <v>2.2280000000000002</v>
      </c>
      <c r="E7" s="2">
        <v>39.57</v>
      </c>
      <c r="F7" s="2">
        <v>2.2949999999999999</v>
      </c>
      <c r="G7" s="2">
        <v>37.340000000000003</v>
      </c>
      <c r="H7" s="2">
        <v>2.1869999999999998</v>
      </c>
      <c r="I7" s="2">
        <v>37.64</v>
      </c>
      <c r="J7" s="2">
        <v>2.1589999999999998</v>
      </c>
      <c r="K7" s="2">
        <v>37.450000000000003</v>
      </c>
      <c r="L7" s="2">
        <v>2.1779999999999999</v>
      </c>
      <c r="N7" s="4">
        <f t="shared" si="0"/>
        <v>37.996000000000002</v>
      </c>
      <c r="O7" s="4">
        <f t="shared" si="1"/>
        <v>2.2094</v>
      </c>
      <c r="Q7" s="2">
        <v>38</v>
      </c>
      <c r="R7" s="4">
        <f t="shared" si="2"/>
        <v>2.2094</v>
      </c>
    </row>
    <row r="8" spans="1:18" x14ac:dyDescent="0.3">
      <c r="A8" s="1" t="s">
        <v>8</v>
      </c>
      <c r="B8" s="2">
        <v>28</v>
      </c>
      <c r="C8" s="2">
        <v>27.66</v>
      </c>
      <c r="D8" s="2">
        <v>1.1611</v>
      </c>
      <c r="E8" s="2">
        <v>27.78</v>
      </c>
      <c r="F8" s="2">
        <v>1.6040000000000001</v>
      </c>
      <c r="G8" s="2">
        <v>27.34</v>
      </c>
      <c r="H8" s="2">
        <v>1.5860000000000001</v>
      </c>
      <c r="I8" s="2">
        <v>27.34</v>
      </c>
      <c r="J8" s="2">
        <v>1.5920000000000001</v>
      </c>
      <c r="K8" s="2">
        <v>27.5</v>
      </c>
      <c r="L8" s="2">
        <v>1.5960000000000001</v>
      </c>
      <c r="N8" s="4">
        <f t="shared" si="0"/>
        <v>27.524000000000001</v>
      </c>
      <c r="O8" s="4">
        <f t="shared" si="1"/>
        <v>1.5078200000000002</v>
      </c>
      <c r="Q8" s="2">
        <v>28</v>
      </c>
      <c r="R8" s="4">
        <f t="shared" si="2"/>
        <v>1.5078200000000002</v>
      </c>
    </row>
    <row r="9" spans="1:18" x14ac:dyDescent="0.3">
      <c r="A9" s="1" t="s">
        <v>7</v>
      </c>
      <c r="B9" s="2">
        <v>21</v>
      </c>
      <c r="C9" s="2">
        <v>21.03</v>
      </c>
      <c r="D9" s="2">
        <v>1.2170000000000001</v>
      </c>
      <c r="E9" s="2">
        <v>21.66</v>
      </c>
      <c r="F9" s="2">
        <v>1.238</v>
      </c>
      <c r="G9" s="2">
        <v>20.57</v>
      </c>
      <c r="H9" s="2">
        <v>1.1930000000000001</v>
      </c>
      <c r="I9" s="2">
        <v>20.52</v>
      </c>
      <c r="J9" s="2">
        <v>1.196</v>
      </c>
      <c r="K9" s="2">
        <v>20.76</v>
      </c>
      <c r="L9" s="2">
        <v>1.226</v>
      </c>
      <c r="N9" s="4">
        <f t="shared" si="0"/>
        <v>20.908000000000001</v>
      </c>
      <c r="O9" s="4">
        <f t="shared" si="1"/>
        <v>1.214</v>
      </c>
      <c r="Q9" s="2">
        <v>21</v>
      </c>
      <c r="R9" s="4">
        <f t="shared" si="2"/>
        <v>1.214</v>
      </c>
    </row>
    <row r="10" spans="1:18" x14ac:dyDescent="0.3">
      <c r="A10" s="1" t="s">
        <v>6</v>
      </c>
      <c r="B10" s="2">
        <v>14</v>
      </c>
      <c r="C10" s="2">
        <v>14.16</v>
      </c>
      <c r="D10" s="2">
        <v>0.82099999999999995</v>
      </c>
      <c r="E10" s="2">
        <v>14.47</v>
      </c>
      <c r="F10" s="2">
        <v>0.83899999999999997</v>
      </c>
      <c r="G10" s="2">
        <v>14.55</v>
      </c>
      <c r="H10" s="2">
        <v>0.84499999999999997</v>
      </c>
      <c r="I10" s="2">
        <v>14.03</v>
      </c>
      <c r="J10" s="2">
        <v>0.81499999999999995</v>
      </c>
      <c r="K10" s="2">
        <v>14.14</v>
      </c>
      <c r="L10" s="2">
        <v>8.2000000000000003E-2</v>
      </c>
      <c r="N10" s="4">
        <f t="shared" si="0"/>
        <v>14.270000000000001</v>
      </c>
      <c r="O10" s="4">
        <f t="shared" si="1"/>
        <v>0.68039999999999989</v>
      </c>
      <c r="Q10" s="2">
        <v>14</v>
      </c>
      <c r="R10" s="4">
        <f t="shared" si="2"/>
        <v>0.68039999999999989</v>
      </c>
    </row>
    <row r="11" spans="1:18" x14ac:dyDescent="0.3">
      <c r="A11" s="1" t="s">
        <v>5</v>
      </c>
      <c r="B11" s="2">
        <v>7</v>
      </c>
      <c r="C11" s="2">
        <v>6.53</v>
      </c>
      <c r="D11" s="2">
        <v>0.373</v>
      </c>
      <c r="E11" s="2">
        <v>7.41</v>
      </c>
      <c r="F11" s="2">
        <v>0.436</v>
      </c>
      <c r="G11" s="2">
        <v>6.69</v>
      </c>
      <c r="H11" s="2">
        <v>0.38800000000000001</v>
      </c>
      <c r="I11" s="2">
        <v>6.79</v>
      </c>
      <c r="J11" s="2">
        <v>0.36899999999999999</v>
      </c>
      <c r="K11" s="2">
        <v>6.79</v>
      </c>
      <c r="L11" s="2">
        <v>0.38800000000000001</v>
      </c>
      <c r="N11" s="4">
        <f t="shared" si="0"/>
        <v>6.8420000000000005</v>
      </c>
      <c r="O11" s="4">
        <f t="shared" si="1"/>
        <v>0.39080000000000004</v>
      </c>
      <c r="Q11" s="2">
        <v>7</v>
      </c>
      <c r="R11" s="4">
        <f t="shared" si="2"/>
        <v>0.39080000000000004</v>
      </c>
    </row>
    <row r="12" spans="1:18" x14ac:dyDescent="0.3">
      <c r="A12" s="1" t="s">
        <v>10</v>
      </c>
      <c r="B12" s="2">
        <v>5</v>
      </c>
      <c r="C12" s="2">
        <v>4.3099999999999996</v>
      </c>
      <c r="D12" s="2">
        <v>0.25600000000000001</v>
      </c>
      <c r="E12" s="2">
        <v>5.09</v>
      </c>
      <c r="F12" s="2">
        <v>0.29499999999999998</v>
      </c>
      <c r="G12" s="2">
        <v>4.78</v>
      </c>
      <c r="H12" s="2">
        <v>0.27700000000000002</v>
      </c>
      <c r="I12" s="2">
        <v>4.67</v>
      </c>
      <c r="J12" s="2">
        <v>0.27100000000000002</v>
      </c>
      <c r="K12" s="2">
        <v>4.91</v>
      </c>
      <c r="L12" s="2">
        <v>0.29199999999999998</v>
      </c>
      <c r="N12" s="4">
        <f t="shared" si="0"/>
        <v>4.7520000000000007</v>
      </c>
      <c r="O12" s="4">
        <f t="shared" si="1"/>
        <v>0.2782</v>
      </c>
      <c r="Q12" s="2">
        <v>5</v>
      </c>
      <c r="R12" s="4">
        <f t="shared" si="2"/>
        <v>0.2782</v>
      </c>
    </row>
    <row r="16" spans="1:18" x14ac:dyDescent="0.3">
      <c r="A16" s="25" t="s">
        <v>22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x14ac:dyDescent="0.3">
      <c r="A17" s="15" t="s">
        <v>11</v>
      </c>
      <c r="B17" s="15"/>
      <c r="C17" s="15" t="s">
        <v>18</v>
      </c>
      <c r="D17" s="15" t="s">
        <v>0</v>
      </c>
      <c r="E17" s="15" t="s">
        <v>1</v>
      </c>
      <c r="F17" s="15" t="s">
        <v>2</v>
      </c>
      <c r="G17" s="15" t="s">
        <v>3</v>
      </c>
      <c r="H17" s="15" t="s">
        <v>4</v>
      </c>
      <c r="I17" s="24" t="s">
        <v>19</v>
      </c>
      <c r="J17" s="24"/>
      <c r="K17" s="24"/>
      <c r="L17" s="24"/>
      <c r="M17" s="24"/>
    </row>
    <row r="18" spans="1:13" x14ac:dyDescent="0.3">
      <c r="A18" s="15"/>
      <c r="B18" s="15"/>
      <c r="C18" s="15"/>
      <c r="D18" s="15"/>
      <c r="E18" s="15"/>
      <c r="F18" s="15"/>
      <c r="G18" s="15"/>
      <c r="H18" s="15"/>
      <c r="I18" s="7" t="s">
        <v>0</v>
      </c>
      <c r="J18" s="7" t="s">
        <v>1</v>
      </c>
      <c r="K18" s="7" t="s">
        <v>2</v>
      </c>
      <c r="L18" s="7" t="s">
        <v>3</v>
      </c>
      <c r="M18" s="7" t="s">
        <v>4</v>
      </c>
    </row>
    <row r="19" spans="1:13" x14ac:dyDescent="0.3">
      <c r="A19" s="1" t="s">
        <v>5</v>
      </c>
      <c r="B19" s="2">
        <v>7</v>
      </c>
      <c r="C19" s="2">
        <f>0.0585*B19-0.0512</f>
        <v>0.35830000000000001</v>
      </c>
      <c r="D19" s="2">
        <v>0.373</v>
      </c>
      <c r="E19" s="2">
        <v>0.42399999999999999</v>
      </c>
      <c r="F19" s="2">
        <v>0.41499999999999998</v>
      </c>
      <c r="G19" s="2">
        <v>0.39700000000000002</v>
      </c>
      <c r="H19" s="2">
        <v>0.38800000000000001</v>
      </c>
      <c r="I19" s="2">
        <f>D19-C19</f>
        <v>1.4699999999999991E-2</v>
      </c>
      <c r="J19" s="2">
        <f>E19-C19</f>
        <v>6.5699999999999981E-2</v>
      </c>
      <c r="K19" s="2">
        <f>F19-C19</f>
        <v>5.6699999999999973E-2</v>
      </c>
      <c r="L19" s="2">
        <f>G19-C19</f>
        <v>3.8700000000000012E-2</v>
      </c>
      <c r="M19" s="2">
        <f>H19-C19</f>
        <v>2.9700000000000004E-2</v>
      </c>
    </row>
    <row r="20" spans="1:13" x14ac:dyDescent="0.3">
      <c r="A20" s="1" t="s">
        <v>6</v>
      </c>
      <c r="B20" s="2">
        <v>14</v>
      </c>
      <c r="C20" s="2">
        <f t="shared" ref="C20:C28" si="3">0.0585*B20-0.0512</f>
        <v>0.76780000000000004</v>
      </c>
      <c r="D20" s="2">
        <v>0.82599999999999996</v>
      </c>
      <c r="E20" s="2">
        <v>0.85299999999999998</v>
      </c>
      <c r="F20" s="2">
        <v>0.82099999999999995</v>
      </c>
      <c r="G20" s="2">
        <v>0.81100000000000005</v>
      </c>
      <c r="H20" s="2">
        <v>8.5000000000000006E-2</v>
      </c>
      <c r="I20" s="2">
        <f t="shared" ref="I20:I28" si="4">D20-C20</f>
        <v>5.8199999999999918E-2</v>
      </c>
      <c r="J20" s="2">
        <f t="shared" ref="J20:J28" si="5">E20-C20</f>
        <v>8.5199999999999942E-2</v>
      </c>
      <c r="K20" s="2">
        <f t="shared" ref="K20:K28" si="6">F20-C20</f>
        <v>5.3199999999999914E-2</v>
      </c>
      <c r="L20" s="2">
        <f t="shared" ref="L20:L28" si="7">G20-C20</f>
        <v>4.3200000000000016E-2</v>
      </c>
      <c r="M20" s="2">
        <f t="shared" ref="M20:M28" si="8">H20-C20</f>
        <v>-0.68280000000000007</v>
      </c>
    </row>
    <row r="21" spans="1:13" x14ac:dyDescent="0.3">
      <c r="A21" s="1" t="s">
        <v>7</v>
      </c>
      <c r="B21" s="2">
        <v>21</v>
      </c>
      <c r="C21" s="2">
        <f t="shared" si="3"/>
        <v>1.1773000000000002</v>
      </c>
      <c r="D21" s="2">
        <v>1.196</v>
      </c>
      <c r="E21" s="2">
        <v>1.214</v>
      </c>
      <c r="F21" s="2">
        <v>1.1930000000000001</v>
      </c>
      <c r="G21" s="2">
        <v>1.208</v>
      </c>
      <c r="H21" s="2">
        <v>1.2010000000000001</v>
      </c>
      <c r="I21" s="2">
        <f t="shared" si="4"/>
        <v>1.8699999999999717E-2</v>
      </c>
      <c r="J21" s="2">
        <f t="shared" si="5"/>
        <v>3.6699999999999733E-2</v>
      </c>
      <c r="K21" s="2">
        <f t="shared" si="6"/>
        <v>1.5699999999999825E-2</v>
      </c>
      <c r="L21" s="2">
        <f t="shared" si="7"/>
        <v>3.0699999999999728E-2</v>
      </c>
      <c r="M21" s="2">
        <f t="shared" si="8"/>
        <v>2.3699999999999832E-2</v>
      </c>
    </row>
    <row r="22" spans="1:13" x14ac:dyDescent="0.3">
      <c r="A22" s="1" t="s">
        <v>8</v>
      </c>
      <c r="B22" s="2">
        <v>28</v>
      </c>
      <c r="C22" s="2">
        <f t="shared" si="3"/>
        <v>1.5868000000000002</v>
      </c>
      <c r="D22" s="2">
        <v>1.6220000000000001</v>
      </c>
      <c r="E22" s="2">
        <v>1.647</v>
      </c>
      <c r="F22" s="2">
        <v>1.595</v>
      </c>
      <c r="G22" s="2">
        <v>1.641</v>
      </c>
      <c r="H22" s="2">
        <v>1.6339999999999999</v>
      </c>
      <c r="I22" s="2">
        <f t="shared" si="4"/>
        <v>3.5199999999999898E-2</v>
      </c>
      <c r="J22" s="2">
        <f t="shared" si="5"/>
        <v>6.0199999999999809E-2</v>
      </c>
      <c r="K22" s="2">
        <f t="shared" si="6"/>
        <v>8.199999999999763E-3</v>
      </c>
      <c r="L22" s="2">
        <f t="shared" si="7"/>
        <v>5.4199999999999804E-2</v>
      </c>
      <c r="M22" s="2">
        <f t="shared" si="8"/>
        <v>4.7199999999999687E-2</v>
      </c>
    </row>
    <row r="23" spans="1:13" x14ac:dyDescent="0.3">
      <c r="A23" s="1" t="s">
        <v>9</v>
      </c>
      <c r="B23" s="2">
        <v>38</v>
      </c>
      <c r="C23" s="2">
        <f t="shared" si="3"/>
        <v>2.1718000000000002</v>
      </c>
      <c r="D23" s="2">
        <v>2.2280000000000002</v>
      </c>
      <c r="E23" s="2">
        <v>2.2949999999999999</v>
      </c>
      <c r="F23" s="2">
        <v>2.1869999999999998</v>
      </c>
      <c r="G23" s="2">
        <v>2.1589999999999998</v>
      </c>
      <c r="H23" s="2">
        <v>2.1779999999999999</v>
      </c>
      <c r="I23" s="2">
        <f t="shared" si="4"/>
        <v>5.6200000000000028E-2</v>
      </c>
      <c r="J23" s="2">
        <f t="shared" si="5"/>
        <v>0.12319999999999975</v>
      </c>
      <c r="K23" s="2">
        <f t="shared" si="6"/>
        <v>1.5199999999999658E-2</v>
      </c>
      <c r="L23" s="2">
        <f t="shared" si="7"/>
        <v>-1.2800000000000367E-2</v>
      </c>
      <c r="M23" s="2">
        <f t="shared" si="8"/>
        <v>6.1999999999997613E-3</v>
      </c>
    </row>
    <row r="24" spans="1:13" x14ac:dyDescent="0.3">
      <c r="A24" s="1" t="s">
        <v>8</v>
      </c>
      <c r="B24" s="2">
        <v>28</v>
      </c>
      <c r="C24" s="2">
        <f t="shared" si="3"/>
        <v>1.5868000000000002</v>
      </c>
      <c r="D24" s="2">
        <v>1.1611</v>
      </c>
      <c r="E24" s="2">
        <v>1.6040000000000001</v>
      </c>
      <c r="F24" s="2">
        <v>1.5860000000000001</v>
      </c>
      <c r="G24" s="2">
        <v>1.5920000000000001</v>
      </c>
      <c r="H24" s="2">
        <v>1.5960000000000001</v>
      </c>
      <c r="I24" s="2">
        <f t="shared" si="4"/>
        <v>-0.42570000000000019</v>
      </c>
      <c r="J24" s="2">
        <f t="shared" si="5"/>
        <v>1.7199999999999882E-2</v>
      </c>
      <c r="K24" s="2">
        <f t="shared" si="6"/>
        <v>-8.0000000000013394E-4</v>
      </c>
      <c r="L24" s="2">
        <f t="shared" si="7"/>
        <v>5.1999999999998714E-3</v>
      </c>
      <c r="M24" s="2">
        <f t="shared" si="8"/>
        <v>9.1999999999998749E-3</v>
      </c>
    </row>
    <row r="25" spans="1:13" x14ac:dyDescent="0.3">
      <c r="A25" s="1" t="s">
        <v>7</v>
      </c>
      <c r="B25" s="2">
        <v>21</v>
      </c>
      <c r="C25" s="2">
        <f t="shared" si="3"/>
        <v>1.1773000000000002</v>
      </c>
      <c r="D25" s="2">
        <v>1.2170000000000001</v>
      </c>
      <c r="E25" s="2">
        <v>1.238</v>
      </c>
      <c r="F25" s="2">
        <v>1.1930000000000001</v>
      </c>
      <c r="G25" s="2">
        <v>1.196</v>
      </c>
      <c r="H25" s="2">
        <v>1.226</v>
      </c>
      <c r="I25" s="2">
        <f t="shared" si="4"/>
        <v>3.9699999999999847E-2</v>
      </c>
      <c r="J25" s="2">
        <f t="shared" si="5"/>
        <v>6.0699999999999754E-2</v>
      </c>
      <c r="K25" s="2">
        <f t="shared" si="6"/>
        <v>1.5699999999999825E-2</v>
      </c>
      <c r="L25" s="2">
        <f t="shared" si="7"/>
        <v>1.8699999999999717E-2</v>
      </c>
      <c r="M25" s="2">
        <f t="shared" si="8"/>
        <v>4.8699999999999743E-2</v>
      </c>
    </row>
    <row r="26" spans="1:13" x14ac:dyDescent="0.3">
      <c r="A26" s="1" t="s">
        <v>6</v>
      </c>
      <c r="B26" s="2">
        <v>14</v>
      </c>
      <c r="C26" s="2">
        <f t="shared" si="3"/>
        <v>0.76780000000000004</v>
      </c>
      <c r="D26" s="2">
        <v>0.82099999999999995</v>
      </c>
      <c r="E26" s="2">
        <v>0.83899999999999997</v>
      </c>
      <c r="F26" s="2">
        <v>0.84499999999999997</v>
      </c>
      <c r="G26" s="2">
        <v>0.81499999999999995</v>
      </c>
      <c r="H26" s="2">
        <v>8.2000000000000003E-2</v>
      </c>
      <c r="I26" s="2">
        <f t="shared" si="4"/>
        <v>5.3199999999999914E-2</v>
      </c>
      <c r="J26" s="2">
        <f t="shared" si="5"/>
        <v>7.119999999999993E-2</v>
      </c>
      <c r="K26" s="2">
        <f t="shared" si="6"/>
        <v>7.7199999999999935E-2</v>
      </c>
      <c r="L26" s="2">
        <f t="shared" si="7"/>
        <v>4.7199999999999909E-2</v>
      </c>
      <c r="M26" s="2">
        <f t="shared" si="8"/>
        <v>-0.68580000000000008</v>
      </c>
    </row>
    <row r="27" spans="1:13" x14ac:dyDescent="0.3">
      <c r="A27" s="1" t="s">
        <v>5</v>
      </c>
      <c r="B27" s="2">
        <v>7</v>
      </c>
      <c r="C27" s="2">
        <f t="shared" si="3"/>
        <v>0.35830000000000001</v>
      </c>
      <c r="D27" s="2">
        <v>0.373</v>
      </c>
      <c r="E27" s="2">
        <v>0.436</v>
      </c>
      <c r="F27" s="2">
        <v>0.38800000000000001</v>
      </c>
      <c r="G27" s="2">
        <v>0.36899999999999999</v>
      </c>
      <c r="H27" s="2">
        <v>0.38800000000000001</v>
      </c>
      <c r="I27" s="2">
        <f t="shared" si="4"/>
        <v>1.4699999999999991E-2</v>
      </c>
      <c r="J27" s="2">
        <f t="shared" si="5"/>
        <v>7.7699999999999991E-2</v>
      </c>
      <c r="K27" s="2">
        <f t="shared" si="6"/>
        <v>2.9700000000000004E-2</v>
      </c>
      <c r="L27" s="2">
        <f t="shared" si="7"/>
        <v>1.0699999999999987E-2</v>
      </c>
      <c r="M27" s="2">
        <f t="shared" si="8"/>
        <v>2.9700000000000004E-2</v>
      </c>
    </row>
    <row r="28" spans="1:13" x14ac:dyDescent="0.3">
      <c r="A28" s="1" t="s">
        <v>10</v>
      </c>
      <c r="B28" s="2">
        <v>5</v>
      </c>
      <c r="C28" s="2">
        <f t="shared" si="3"/>
        <v>0.24130000000000004</v>
      </c>
      <c r="D28" s="2">
        <v>0.25600000000000001</v>
      </c>
      <c r="E28" s="2">
        <v>0.29499999999999998</v>
      </c>
      <c r="F28" s="2">
        <v>0.27700000000000002</v>
      </c>
      <c r="G28" s="2">
        <v>0.27100000000000002</v>
      </c>
      <c r="H28" s="2">
        <v>0.29199999999999998</v>
      </c>
      <c r="I28" s="2">
        <f t="shared" si="4"/>
        <v>1.4699999999999963E-2</v>
      </c>
      <c r="J28" s="2">
        <f t="shared" si="5"/>
        <v>5.3699999999999942E-2</v>
      </c>
      <c r="K28" s="2">
        <f t="shared" si="6"/>
        <v>3.5699999999999982E-2</v>
      </c>
      <c r="L28" s="2">
        <f t="shared" si="7"/>
        <v>2.9699999999999976E-2</v>
      </c>
      <c r="M28" s="2">
        <f t="shared" si="8"/>
        <v>5.069999999999994E-2</v>
      </c>
    </row>
    <row r="29" spans="1:13" x14ac:dyDescent="0.3">
      <c r="L29" s="8" t="s">
        <v>20</v>
      </c>
      <c r="M29" s="4">
        <f>MAX(I19:M28)</f>
        <v>0.12319999999999975</v>
      </c>
    </row>
    <row r="30" spans="1:13" x14ac:dyDescent="0.3">
      <c r="L30" s="9" t="s">
        <v>21</v>
      </c>
      <c r="M30" s="4">
        <f>MIN(I19:M28)</f>
        <v>-0.68580000000000008</v>
      </c>
    </row>
    <row r="32" spans="1:13" x14ac:dyDescent="0.3">
      <c r="A32" s="15" t="s">
        <v>11</v>
      </c>
      <c r="B32" s="15"/>
      <c r="C32" s="15" t="s">
        <v>0</v>
      </c>
      <c r="D32" s="15" t="s">
        <v>1</v>
      </c>
      <c r="E32" s="15" t="s">
        <v>2</v>
      </c>
      <c r="F32" s="15" t="s">
        <v>3</v>
      </c>
      <c r="G32" s="15" t="s">
        <v>4</v>
      </c>
      <c r="H32" s="16" t="s">
        <v>23</v>
      </c>
      <c r="I32" s="17"/>
      <c r="J32" s="17"/>
      <c r="K32" s="17"/>
      <c r="L32" s="18"/>
    </row>
    <row r="33" spans="1:12" x14ac:dyDescent="0.3">
      <c r="A33" s="15"/>
      <c r="B33" s="15"/>
      <c r="C33" s="15"/>
      <c r="D33" s="15"/>
      <c r="E33" s="15"/>
      <c r="F33" s="15"/>
      <c r="G33" s="15"/>
      <c r="H33" s="10" t="s">
        <v>0</v>
      </c>
      <c r="I33" s="10" t="s">
        <v>1</v>
      </c>
      <c r="J33" s="10" t="s">
        <v>2</v>
      </c>
      <c r="K33" s="10" t="s">
        <v>3</v>
      </c>
      <c r="L33" s="10" t="s">
        <v>4</v>
      </c>
    </row>
    <row r="34" spans="1:12" x14ac:dyDescent="0.3">
      <c r="A34" s="1" t="s">
        <v>5</v>
      </c>
      <c r="B34" s="2">
        <v>7</v>
      </c>
      <c r="C34" s="2">
        <v>0.373</v>
      </c>
      <c r="D34" s="2">
        <v>0.42399999999999999</v>
      </c>
      <c r="E34" s="2">
        <v>0.41499999999999998</v>
      </c>
      <c r="F34" s="2">
        <v>0.39700000000000002</v>
      </c>
      <c r="G34" s="2">
        <v>0.38800000000000001</v>
      </c>
      <c r="H34" s="2">
        <f>C34-C42</f>
        <v>0</v>
      </c>
      <c r="I34" s="2">
        <f>D34-D42</f>
        <v>-1.2000000000000011E-2</v>
      </c>
      <c r="J34" s="2">
        <f>E34-E42</f>
        <v>2.6999999999999968E-2</v>
      </c>
      <c r="K34" s="2">
        <f>F34-F42</f>
        <v>2.8000000000000025E-2</v>
      </c>
      <c r="L34" s="2">
        <f>G34-G42</f>
        <v>0</v>
      </c>
    </row>
    <row r="35" spans="1:12" x14ac:dyDescent="0.3">
      <c r="A35" s="1" t="s">
        <v>6</v>
      </c>
      <c r="B35" s="2">
        <v>14</v>
      </c>
      <c r="C35" s="2">
        <v>0.82599999999999996</v>
      </c>
      <c r="D35" s="2">
        <v>0.85299999999999998</v>
      </c>
      <c r="E35" s="2">
        <v>0.82099999999999995</v>
      </c>
      <c r="F35" s="2">
        <v>0.81100000000000005</v>
      </c>
      <c r="G35" s="2">
        <v>8.5000000000000006E-2</v>
      </c>
      <c r="H35" s="2">
        <f>C35-C41</f>
        <v>5.0000000000000044E-3</v>
      </c>
      <c r="I35" s="2">
        <f>D35-D41</f>
        <v>1.4000000000000012E-2</v>
      </c>
      <c r="J35" s="2">
        <f>E35-E41</f>
        <v>-2.4000000000000021E-2</v>
      </c>
      <c r="K35" s="2">
        <f>F35-F41</f>
        <v>-3.9999999999998925E-3</v>
      </c>
      <c r="L35" s="2">
        <f>G35-G41</f>
        <v>3.0000000000000027E-3</v>
      </c>
    </row>
    <row r="36" spans="1:12" x14ac:dyDescent="0.3">
      <c r="A36" s="1" t="s">
        <v>7</v>
      </c>
      <c r="B36" s="2">
        <v>21</v>
      </c>
      <c r="C36" s="2">
        <v>1.196</v>
      </c>
      <c r="D36" s="2">
        <v>1.214</v>
      </c>
      <c r="E36" s="2">
        <v>1.1930000000000001</v>
      </c>
      <c r="F36" s="2">
        <v>1.208</v>
      </c>
      <c r="G36" s="2">
        <v>1.2010000000000001</v>
      </c>
      <c r="H36" s="2">
        <f>C36-C40</f>
        <v>-2.100000000000013E-2</v>
      </c>
      <c r="I36" s="2">
        <f>D36-D40</f>
        <v>-2.4000000000000021E-2</v>
      </c>
      <c r="J36" s="2">
        <f>E36-E40</f>
        <v>0</v>
      </c>
      <c r="K36" s="2">
        <f>F36-F40</f>
        <v>1.2000000000000011E-2</v>
      </c>
      <c r="L36" s="2">
        <f>G36-G40</f>
        <v>-2.4999999999999911E-2</v>
      </c>
    </row>
    <row r="37" spans="1:12" x14ac:dyDescent="0.3">
      <c r="A37" s="1" t="s">
        <v>8</v>
      </c>
      <c r="B37" s="2">
        <v>28</v>
      </c>
      <c r="C37" s="2">
        <v>1.6220000000000001</v>
      </c>
      <c r="D37" s="2">
        <v>1.647</v>
      </c>
      <c r="E37" s="2">
        <v>1.595</v>
      </c>
      <c r="F37" s="2">
        <v>1.641</v>
      </c>
      <c r="G37" s="2">
        <v>1.6339999999999999</v>
      </c>
      <c r="H37" s="2">
        <f>C37-C39</f>
        <v>0.46090000000000009</v>
      </c>
      <c r="I37" s="2">
        <f>D37-D39</f>
        <v>4.2999999999999927E-2</v>
      </c>
      <c r="J37" s="2">
        <f>E37-E39</f>
        <v>8.999999999999897E-3</v>
      </c>
      <c r="K37" s="2">
        <f>F37-F39</f>
        <v>4.8999999999999932E-2</v>
      </c>
      <c r="L37" s="2">
        <f>G37-G39</f>
        <v>3.7999999999999812E-2</v>
      </c>
    </row>
    <row r="38" spans="1:12" x14ac:dyDescent="0.3">
      <c r="A38" s="1" t="s">
        <v>9</v>
      </c>
      <c r="B38" s="2">
        <v>38</v>
      </c>
      <c r="C38" s="2">
        <v>2.2280000000000002</v>
      </c>
      <c r="D38" s="2">
        <v>2.2949999999999999</v>
      </c>
      <c r="E38" s="2">
        <v>2.1869999999999998</v>
      </c>
      <c r="F38" s="2">
        <v>2.1589999999999998</v>
      </c>
      <c r="G38" s="2">
        <v>2.1779999999999999</v>
      </c>
      <c r="K38" s="11" t="s">
        <v>24</v>
      </c>
      <c r="L38" s="4">
        <f>MAX(H34:L37)</f>
        <v>0.46090000000000009</v>
      </c>
    </row>
    <row r="39" spans="1:12" x14ac:dyDescent="0.3">
      <c r="A39" s="1" t="s">
        <v>8</v>
      </c>
      <c r="B39" s="2">
        <v>28</v>
      </c>
      <c r="C39" s="2">
        <v>1.1611</v>
      </c>
      <c r="D39" s="2">
        <v>1.6040000000000001</v>
      </c>
      <c r="E39" s="2">
        <v>1.5860000000000001</v>
      </c>
      <c r="F39" s="2">
        <v>1.5920000000000001</v>
      </c>
      <c r="G39" s="2">
        <v>1.5960000000000001</v>
      </c>
      <c r="K39" s="12" t="s">
        <v>21</v>
      </c>
      <c r="L39" s="4">
        <f>MIN(H34:L37)</f>
        <v>-2.4999999999999911E-2</v>
      </c>
    </row>
    <row r="40" spans="1:12" x14ac:dyDescent="0.3">
      <c r="A40" s="1" t="s">
        <v>7</v>
      </c>
      <c r="B40" s="2">
        <v>21</v>
      </c>
      <c r="C40" s="2">
        <v>1.2170000000000001</v>
      </c>
      <c r="D40" s="2">
        <v>1.238</v>
      </c>
      <c r="E40" s="2">
        <v>1.1930000000000001</v>
      </c>
      <c r="F40" s="2">
        <v>1.196</v>
      </c>
      <c r="G40" s="2">
        <v>1.226</v>
      </c>
    </row>
    <row r="41" spans="1:12" x14ac:dyDescent="0.3">
      <c r="A41" s="1" t="s">
        <v>6</v>
      </c>
      <c r="B41" s="2">
        <v>14</v>
      </c>
      <c r="C41" s="2">
        <v>0.82099999999999995</v>
      </c>
      <c r="D41" s="2">
        <v>0.83899999999999997</v>
      </c>
      <c r="E41" s="2">
        <v>0.84499999999999997</v>
      </c>
      <c r="F41" s="2">
        <v>0.81499999999999995</v>
      </c>
      <c r="G41" s="2">
        <v>8.2000000000000003E-2</v>
      </c>
    </row>
    <row r="42" spans="1:12" x14ac:dyDescent="0.3">
      <c r="A42" s="1" t="s">
        <v>5</v>
      </c>
      <c r="B42" s="2">
        <v>7</v>
      </c>
      <c r="C42" s="2">
        <v>0.373</v>
      </c>
      <c r="D42" s="2">
        <v>0.436</v>
      </c>
      <c r="E42" s="2">
        <v>0.38800000000000001</v>
      </c>
      <c r="F42" s="2">
        <v>0.36899999999999999</v>
      </c>
      <c r="G42" s="2">
        <v>0.38800000000000001</v>
      </c>
    </row>
    <row r="43" spans="1:12" x14ac:dyDescent="0.3">
      <c r="A43" s="1" t="s">
        <v>10</v>
      </c>
      <c r="B43" s="2">
        <v>5</v>
      </c>
      <c r="C43" s="2">
        <v>0.25600000000000001</v>
      </c>
      <c r="D43" s="2">
        <v>0.29499999999999998</v>
      </c>
      <c r="E43" s="2">
        <v>0.27700000000000002</v>
      </c>
      <c r="F43" s="2">
        <v>0.27100000000000002</v>
      </c>
      <c r="G43" s="2">
        <v>0.29199999999999998</v>
      </c>
    </row>
    <row r="47" spans="1:12" x14ac:dyDescent="0.3">
      <c r="A47" s="15" t="s">
        <v>11</v>
      </c>
      <c r="B47" s="15"/>
      <c r="C47" s="15" t="s">
        <v>0</v>
      </c>
      <c r="D47" s="15" t="s">
        <v>1</v>
      </c>
      <c r="E47" s="15" t="s">
        <v>2</v>
      </c>
      <c r="F47" s="15" t="s">
        <v>3</v>
      </c>
      <c r="G47" s="15" t="s">
        <v>4</v>
      </c>
      <c r="H47" s="19" t="s">
        <v>26</v>
      </c>
      <c r="I47" s="19"/>
      <c r="J47" s="19"/>
    </row>
    <row r="48" spans="1:12" x14ac:dyDescent="0.3">
      <c r="A48" s="15"/>
      <c r="B48" s="15"/>
      <c r="C48" s="15"/>
      <c r="D48" s="15"/>
      <c r="E48" s="15"/>
      <c r="F48" s="15"/>
      <c r="G48" s="15"/>
      <c r="H48" s="13" t="s">
        <v>24</v>
      </c>
      <c r="I48" s="13" t="s">
        <v>21</v>
      </c>
      <c r="J48" s="13" t="s">
        <v>25</v>
      </c>
    </row>
    <row r="49" spans="1:10" x14ac:dyDescent="0.3">
      <c r="A49" s="1" t="s">
        <v>5</v>
      </c>
      <c r="B49" s="2">
        <v>7</v>
      </c>
      <c r="C49" s="2">
        <v>0.373</v>
      </c>
      <c r="D49" s="2">
        <v>0.42399999999999999</v>
      </c>
      <c r="E49" s="2">
        <v>0.41499999999999998</v>
      </c>
      <c r="F49" s="2">
        <v>0.39700000000000002</v>
      </c>
      <c r="G49" s="2">
        <v>0.38800000000000001</v>
      </c>
      <c r="H49" s="2">
        <f>MAX(C49:G49)</f>
        <v>0.42399999999999999</v>
      </c>
      <c r="I49" s="2">
        <f>MIN(C49:G49)</f>
        <v>0.373</v>
      </c>
      <c r="J49" s="2">
        <f>H49-I49</f>
        <v>5.099999999999999E-2</v>
      </c>
    </row>
    <row r="50" spans="1:10" x14ac:dyDescent="0.3">
      <c r="A50" s="1" t="s">
        <v>6</v>
      </c>
      <c r="B50" s="2">
        <v>14</v>
      </c>
      <c r="C50" s="2">
        <v>0.82599999999999996</v>
      </c>
      <c r="D50" s="2">
        <v>0.85299999999999998</v>
      </c>
      <c r="E50" s="2">
        <v>0.82099999999999995</v>
      </c>
      <c r="F50" s="2">
        <v>0.81100000000000005</v>
      </c>
      <c r="G50" s="2">
        <v>8.5000000000000006E-2</v>
      </c>
      <c r="H50" s="2">
        <f t="shared" ref="H50:H58" si="9">MAX(C50:G50)</f>
        <v>0.85299999999999998</v>
      </c>
      <c r="I50" s="2">
        <f t="shared" ref="I50:I58" si="10">MIN(C50:G50)</f>
        <v>8.5000000000000006E-2</v>
      </c>
      <c r="J50" s="2">
        <f t="shared" ref="J50:J58" si="11">H50-I50</f>
        <v>0.76800000000000002</v>
      </c>
    </row>
    <row r="51" spans="1:10" x14ac:dyDescent="0.3">
      <c r="A51" s="1" t="s">
        <v>7</v>
      </c>
      <c r="B51" s="2">
        <v>21</v>
      </c>
      <c r="C51" s="2">
        <v>1.196</v>
      </c>
      <c r="D51" s="2">
        <v>1.214</v>
      </c>
      <c r="E51" s="2">
        <v>1.1930000000000001</v>
      </c>
      <c r="F51" s="2">
        <v>1.208</v>
      </c>
      <c r="G51" s="2">
        <v>1.2010000000000001</v>
      </c>
      <c r="H51" s="2">
        <f t="shared" si="9"/>
        <v>1.214</v>
      </c>
      <c r="I51" s="2">
        <f t="shared" si="10"/>
        <v>1.1930000000000001</v>
      </c>
      <c r="J51" s="2">
        <f t="shared" si="11"/>
        <v>2.0999999999999908E-2</v>
      </c>
    </row>
    <row r="52" spans="1:10" x14ac:dyDescent="0.3">
      <c r="A52" s="1" t="s">
        <v>8</v>
      </c>
      <c r="B52" s="2">
        <v>28</v>
      </c>
      <c r="C52" s="2">
        <v>1.6220000000000001</v>
      </c>
      <c r="D52" s="2">
        <v>1.647</v>
      </c>
      <c r="E52" s="2">
        <v>1.595</v>
      </c>
      <c r="F52" s="2">
        <v>1.641</v>
      </c>
      <c r="G52" s="2">
        <v>1.6339999999999999</v>
      </c>
      <c r="H52" s="2">
        <f t="shared" si="9"/>
        <v>1.647</v>
      </c>
      <c r="I52" s="2">
        <f t="shared" si="10"/>
        <v>1.595</v>
      </c>
      <c r="J52" s="2">
        <f t="shared" si="11"/>
        <v>5.2000000000000046E-2</v>
      </c>
    </row>
    <row r="53" spans="1:10" x14ac:dyDescent="0.3">
      <c r="A53" s="1" t="s">
        <v>9</v>
      </c>
      <c r="B53" s="2">
        <v>38</v>
      </c>
      <c r="C53" s="2">
        <v>2.2280000000000002</v>
      </c>
      <c r="D53" s="2">
        <v>2.2949999999999999</v>
      </c>
      <c r="E53" s="2">
        <v>2.1869999999999998</v>
      </c>
      <c r="F53" s="2">
        <v>2.1589999999999998</v>
      </c>
      <c r="G53" s="2">
        <v>2.1779999999999999</v>
      </c>
      <c r="H53" s="2">
        <f t="shared" si="9"/>
        <v>2.2949999999999999</v>
      </c>
      <c r="I53" s="2">
        <f t="shared" si="10"/>
        <v>2.1589999999999998</v>
      </c>
      <c r="J53" s="2">
        <f t="shared" si="11"/>
        <v>0.13600000000000012</v>
      </c>
    </row>
    <row r="54" spans="1:10" x14ac:dyDescent="0.3">
      <c r="A54" s="1" t="s">
        <v>8</v>
      </c>
      <c r="B54" s="2">
        <v>28</v>
      </c>
      <c r="C54" s="2">
        <v>1.1611</v>
      </c>
      <c r="D54" s="2">
        <v>1.6040000000000001</v>
      </c>
      <c r="E54" s="2">
        <v>1.5860000000000001</v>
      </c>
      <c r="F54" s="2">
        <v>1.5920000000000001</v>
      </c>
      <c r="G54" s="2">
        <v>1.5960000000000001</v>
      </c>
      <c r="H54" s="2">
        <f t="shared" si="9"/>
        <v>1.6040000000000001</v>
      </c>
      <c r="I54" s="2">
        <f t="shared" si="10"/>
        <v>1.1611</v>
      </c>
      <c r="J54" s="2">
        <f t="shared" si="11"/>
        <v>0.44290000000000007</v>
      </c>
    </row>
    <row r="55" spans="1:10" x14ac:dyDescent="0.3">
      <c r="A55" s="1" t="s">
        <v>7</v>
      </c>
      <c r="B55" s="2">
        <v>21</v>
      </c>
      <c r="C55" s="2">
        <v>1.2170000000000001</v>
      </c>
      <c r="D55" s="2">
        <v>1.238</v>
      </c>
      <c r="E55" s="2">
        <v>1.1930000000000001</v>
      </c>
      <c r="F55" s="2">
        <v>1.196</v>
      </c>
      <c r="G55" s="2">
        <v>1.226</v>
      </c>
      <c r="H55" s="2">
        <f t="shared" si="9"/>
        <v>1.238</v>
      </c>
      <c r="I55" s="2">
        <f t="shared" si="10"/>
        <v>1.1930000000000001</v>
      </c>
      <c r="J55" s="2">
        <f t="shared" si="11"/>
        <v>4.4999999999999929E-2</v>
      </c>
    </row>
    <row r="56" spans="1:10" x14ac:dyDescent="0.3">
      <c r="A56" s="1" t="s">
        <v>6</v>
      </c>
      <c r="B56" s="2">
        <v>14</v>
      </c>
      <c r="C56" s="2">
        <v>0.82099999999999995</v>
      </c>
      <c r="D56" s="2">
        <v>0.83899999999999997</v>
      </c>
      <c r="E56" s="2">
        <v>0.84499999999999997</v>
      </c>
      <c r="F56" s="2">
        <v>0.81499999999999995</v>
      </c>
      <c r="G56" s="2">
        <v>8.2000000000000003E-2</v>
      </c>
      <c r="H56" s="2">
        <f t="shared" si="9"/>
        <v>0.84499999999999997</v>
      </c>
      <c r="I56" s="2">
        <f t="shared" si="10"/>
        <v>8.2000000000000003E-2</v>
      </c>
      <c r="J56" s="2">
        <f t="shared" si="11"/>
        <v>0.76300000000000001</v>
      </c>
    </row>
    <row r="57" spans="1:10" x14ac:dyDescent="0.3">
      <c r="A57" s="1" t="s">
        <v>5</v>
      </c>
      <c r="B57" s="2">
        <v>7</v>
      </c>
      <c r="C57" s="2">
        <v>0.373</v>
      </c>
      <c r="D57" s="2">
        <v>0.436</v>
      </c>
      <c r="E57" s="2">
        <v>0.38800000000000001</v>
      </c>
      <c r="F57" s="2">
        <v>0.36899999999999999</v>
      </c>
      <c r="G57" s="2">
        <v>0.38800000000000001</v>
      </c>
      <c r="H57" s="2">
        <f t="shared" si="9"/>
        <v>0.436</v>
      </c>
      <c r="I57" s="2">
        <f t="shared" si="10"/>
        <v>0.36899999999999999</v>
      </c>
      <c r="J57" s="2">
        <f t="shared" si="11"/>
        <v>6.7000000000000004E-2</v>
      </c>
    </row>
    <row r="58" spans="1:10" x14ac:dyDescent="0.3">
      <c r="A58" s="1" t="s">
        <v>10</v>
      </c>
      <c r="B58" s="2">
        <v>5</v>
      </c>
      <c r="C58" s="2">
        <v>0.25600000000000001</v>
      </c>
      <c r="D58" s="2">
        <v>0.29499999999999998</v>
      </c>
      <c r="E58" s="2">
        <v>0.27700000000000002</v>
      </c>
      <c r="F58" s="2">
        <v>0.27100000000000002</v>
      </c>
      <c r="G58" s="2">
        <v>0.29199999999999998</v>
      </c>
      <c r="H58" s="2">
        <f t="shared" si="9"/>
        <v>0.29499999999999998</v>
      </c>
      <c r="I58" s="2">
        <f t="shared" si="10"/>
        <v>0.25600000000000001</v>
      </c>
      <c r="J58" s="2">
        <f t="shared" si="11"/>
        <v>3.8999999999999979E-2</v>
      </c>
    </row>
    <row r="59" spans="1:10" x14ac:dyDescent="0.3">
      <c r="I59" s="14" t="s">
        <v>27</v>
      </c>
      <c r="J59" s="3">
        <f>MAX(J49:J58)</f>
        <v>0.76800000000000002</v>
      </c>
    </row>
  </sheetData>
  <mergeCells count="29">
    <mergeCell ref="G1:H1"/>
    <mergeCell ref="I1:J1"/>
    <mergeCell ref="K1:L1"/>
    <mergeCell ref="F17:F18"/>
    <mergeCell ref="G17:G18"/>
    <mergeCell ref="H17:H18"/>
    <mergeCell ref="I17:M17"/>
    <mergeCell ref="A16:M16"/>
    <mergeCell ref="A1:B2"/>
    <mergeCell ref="A17:B18"/>
    <mergeCell ref="C17:C18"/>
    <mergeCell ref="D17:D18"/>
    <mergeCell ref="E17:E18"/>
    <mergeCell ref="C1:D1"/>
    <mergeCell ref="E1:F1"/>
    <mergeCell ref="G32:G33"/>
    <mergeCell ref="H32:L32"/>
    <mergeCell ref="A47:B48"/>
    <mergeCell ref="C47:C48"/>
    <mergeCell ref="D47:D48"/>
    <mergeCell ref="E47:E48"/>
    <mergeCell ref="F47:F48"/>
    <mergeCell ref="G47:G48"/>
    <mergeCell ref="H47:J47"/>
    <mergeCell ref="A32:B33"/>
    <mergeCell ref="C32:C33"/>
    <mergeCell ref="D32:D33"/>
    <mergeCell ref="E32:E33"/>
    <mergeCell ref="F32:F3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Nagar</dc:creator>
  <cp:lastModifiedBy>Akansha Nagar</cp:lastModifiedBy>
  <dcterms:created xsi:type="dcterms:W3CDTF">2020-10-01T18:53:32Z</dcterms:created>
  <dcterms:modified xsi:type="dcterms:W3CDTF">2021-04-09T19:25:51Z</dcterms:modified>
</cp:coreProperties>
</file>