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95" documentId="13_ncr:1_{835A271D-C69D-4D9C-9424-B585EA7B0839}" xr6:coauthVersionLast="47" xr6:coauthVersionMax="47" xr10:uidLastSave="{621677D9-BFEE-40AA-97D0-410EDEC1BC1F}"/>
  <bookViews>
    <workbookView xWindow="19090" yWindow="-110" windowWidth="19420" windowHeight="11620" firstSheet="2" activeTab="5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C56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<sst xmlns="http://schemas.openxmlformats.org/spreadsheetml/2006/main" count="1820" uniqueCount="611">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</sst>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0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0" fontId="128" fillId="0" borderId="0" xfId="0" applyFont="1"/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58" t="s">
        <v>72</v>
      </c>
      <c r="K1" s="458"/>
      <c r="L1" s="458"/>
      <c r="M1" s="458"/>
      <c r="N1" s="458" t="s">
        <v>73</v>
      </c>
      <c r="O1" s="458"/>
      <c r="P1" s="458"/>
      <c r="Q1" s="458"/>
      <c r="R1" s="189" t="s">
        <v>74</v>
      </c>
      <c r="S1" s="189" t="s">
        <v>75</v>
      </c>
      <c r="T1" s="188" t="s">
        <v>76</v>
      </c>
      <c r="U1" s="188" t="s">
        <v>53</v>
      </c>
      <c r="V1" s="459" t="s">
        <v>257</v>
      </c>
      <c r="W1" s="459"/>
      <c r="X1" s="459"/>
      <c r="Y1" s="459"/>
      <c r="Z1" s="459" t="s">
        <v>258</v>
      </c>
      <c r="AA1" s="459"/>
      <c r="AB1" s="459"/>
      <c r="AC1" s="459"/>
      <c r="AD1" s="459" t="s">
        <v>160</v>
      </c>
      <c r="AE1" s="459"/>
      <c r="AF1" s="459"/>
      <c r="AG1" s="459"/>
      <c r="AH1" s="188" t="s">
        <v>46</v>
      </c>
      <c r="AI1" s="188" t="s">
        <v>14</v>
      </c>
      <c r="AJ1" s="187" t="s">
        <v>146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121</v>
      </c>
      <c r="C3" s="195" t="s">
        <v>379</v>
      </c>
      <c r="D3" s="195" t="s">
        <v>87</v>
      </c>
      <c r="E3" s="196" t="s">
        <v>82</v>
      </c>
      <c r="F3" s="197" t="s">
        <v>396</v>
      </c>
      <c r="G3" s="198" t="s">
        <v>397</v>
      </c>
      <c r="H3" s="198" t="s">
        <v>398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147</v>
      </c>
    </row>
    <row r="4" spans="1:36">
      <c r="A4" s="195" t="s">
        <v>81</v>
      </c>
      <c r="B4" s="195" t="s">
        <v>122</v>
      </c>
      <c r="C4" s="195" t="s">
        <v>161</v>
      </c>
      <c r="D4" s="195" t="s">
        <v>88</v>
      </c>
      <c r="E4" s="196" t="s">
        <v>82</v>
      </c>
      <c r="F4" s="197" t="s">
        <v>396</v>
      </c>
      <c r="G4" s="198" t="s">
        <v>43</v>
      </c>
      <c r="H4" s="198" t="s">
        <v>398</v>
      </c>
      <c r="I4" s="198" t="s">
        <v>397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148</v>
      </c>
    </row>
    <row r="5" spans="1:36">
      <c r="A5" s="195" t="s">
        <v>81</v>
      </c>
      <c r="B5" s="195" t="s">
        <v>123</v>
      </c>
      <c r="C5" s="195" t="s">
        <v>162</v>
      </c>
      <c r="D5" s="195" t="s">
        <v>89</v>
      </c>
      <c r="E5" s="196" t="s">
        <v>82</v>
      </c>
      <c r="F5" s="197" t="s">
        <v>396</v>
      </c>
      <c r="G5" s="198" t="s">
        <v>397</v>
      </c>
      <c r="H5" s="198" t="s">
        <v>398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147</v>
      </c>
    </row>
    <row r="6" spans="1:36">
      <c r="A6" s="195" t="s">
        <v>81</v>
      </c>
      <c r="B6" s="195" t="s">
        <v>124</v>
      </c>
      <c r="C6" s="195" t="s">
        <v>163</v>
      </c>
      <c r="D6" s="195" t="s">
        <v>90</v>
      </c>
      <c r="E6" s="196" t="s">
        <v>82</v>
      </c>
      <c r="F6" s="197" t="s">
        <v>396</v>
      </c>
      <c r="G6" s="198" t="s">
        <v>43</v>
      </c>
      <c r="H6" s="198" t="s">
        <v>398</v>
      </c>
      <c r="I6" s="198" t="s">
        <v>397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148</v>
      </c>
    </row>
    <row r="7" spans="1:36">
      <c r="A7" s="195" t="s">
        <v>81</v>
      </c>
      <c r="B7" s="195" t="s">
        <v>125</v>
      </c>
      <c r="C7" s="195" t="s">
        <v>164</v>
      </c>
      <c r="D7" s="195" t="s">
        <v>91</v>
      </c>
      <c r="E7" s="196" t="s">
        <v>83</v>
      </c>
      <c r="F7" s="197" t="s">
        <v>399</v>
      </c>
      <c r="G7" s="198" t="s">
        <v>397</v>
      </c>
      <c r="H7" s="198" t="s">
        <v>398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149</v>
      </c>
    </row>
    <row r="8" spans="1:36">
      <c r="A8" s="195" t="s">
        <v>81</v>
      </c>
      <c r="B8" s="195" t="s">
        <v>126</v>
      </c>
      <c r="C8" s="195" t="s">
        <v>165</v>
      </c>
      <c r="D8" s="195" t="s">
        <v>92</v>
      </c>
      <c r="E8" s="196" t="s">
        <v>82</v>
      </c>
      <c r="F8" s="197" t="s">
        <v>399</v>
      </c>
      <c r="G8" s="198" t="s">
        <v>397</v>
      </c>
      <c r="H8" s="198" t="s">
        <v>398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150</v>
      </c>
    </row>
    <row r="9" spans="1:36">
      <c r="A9" s="195" t="s">
        <v>81</v>
      </c>
      <c r="B9" s="195" t="s">
        <v>127</v>
      </c>
      <c r="C9" s="195" t="s">
        <v>166</v>
      </c>
      <c r="D9" s="195" t="s">
        <v>93</v>
      </c>
      <c r="E9" s="196" t="s">
        <v>82</v>
      </c>
      <c r="F9" s="197" t="s">
        <v>399</v>
      </c>
      <c r="G9" s="198" t="s">
        <v>397</v>
      </c>
      <c r="H9" s="198" t="s">
        <v>398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147</v>
      </c>
    </row>
    <row r="10" spans="1:36">
      <c r="A10" s="195" t="s">
        <v>81</v>
      </c>
      <c r="B10" s="195" t="s">
        <v>128</v>
      </c>
      <c r="C10" s="195" t="s">
        <v>167</v>
      </c>
      <c r="D10" s="195" t="s">
        <v>94</v>
      </c>
      <c r="E10" s="196" t="s">
        <v>82</v>
      </c>
      <c r="F10" s="197" t="s">
        <v>400</v>
      </c>
      <c r="G10" s="198" t="s">
        <v>397</v>
      </c>
      <c r="H10" s="205" t="s">
        <v>398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151</v>
      </c>
    </row>
    <row r="11" spans="1:36" s="214" customFormat="1">
      <c r="A11" s="206" t="s">
        <v>84</v>
      </c>
      <c r="B11" s="206" t="s">
        <v>129</v>
      </c>
      <c r="C11" s="206" t="s">
        <v>168</v>
      </c>
      <c r="D11" s="206" t="s">
        <v>95</v>
      </c>
      <c r="E11" s="207" t="s">
        <v>82</v>
      </c>
      <c r="F11" s="208" t="s">
        <v>399</v>
      </c>
      <c r="G11" s="209" t="s">
        <v>397</v>
      </c>
      <c r="H11" s="198" t="s">
        <v>398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152</v>
      </c>
    </row>
    <row r="12" spans="1:36">
      <c r="A12" s="195" t="s">
        <v>84</v>
      </c>
      <c r="B12" s="195" t="s">
        <v>130</v>
      </c>
      <c r="C12" s="195" t="s">
        <v>169</v>
      </c>
      <c r="D12" s="195" t="s">
        <v>96</v>
      </c>
      <c r="E12" s="196" t="s">
        <v>82</v>
      </c>
      <c r="F12" s="197" t="s">
        <v>400</v>
      </c>
      <c r="G12" s="198" t="s">
        <v>397</v>
      </c>
      <c r="H12" s="198" t="s">
        <v>398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150</v>
      </c>
    </row>
    <row r="13" spans="1:36">
      <c r="A13" s="195" t="s">
        <v>84</v>
      </c>
      <c r="B13" s="195" t="s">
        <v>131</v>
      </c>
      <c r="C13" s="320" t="s">
        <v>170</v>
      </c>
      <c r="D13" s="195" t="s">
        <v>97</v>
      </c>
      <c r="E13" s="196" t="s">
        <v>82</v>
      </c>
      <c r="F13" s="197" t="s">
        <v>400</v>
      </c>
      <c r="G13" s="198" t="s">
        <v>397</v>
      </c>
      <c r="H13" s="198" t="s">
        <v>398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150</v>
      </c>
    </row>
    <row r="14" spans="1:36">
      <c r="A14" s="195" t="s">
        <v>84</v>
      </c>
      <c r="B14" s="195" t="s">
        <v>132</v>
      </c>
      <c r="C14" s="195" t="s">
        <v>171</v>
      </c>
      <c r="D14" s="215" t="s">
        <v>98</v>
      </c>
      <c r="E14" s="196" t="s">
        <v>82</v>
      </c>
      <c r="F14" s="197" t="s">
        <v>400</v>
      </c>
      <c r="G14" s="198" t="s">
        <v>397</v>
      </c>
      <c r="H14" s="198" t="s">
        <v>398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150</v>
      </c>
    </row>
    <row r="15" spans="1:36">
      <c r="A15" s="195" t="s">
        <v>84</v>
      </c>
      <c r="B15" s="195" t="s">
        <v>133</v>
      </c>
      <c r="C15" s="320" t="s">
        <v>172</v>
      </c>
      <c r="D15" s="215" t="s">
        <v>99</v>
      </c>
      <c r="E15" s="196" t="s">
        <v>82</v>
      </c>
      <c r="F15" s="197" t="s">
        <v>400</v>
      </c>
      <c r="G15" s="198" t="s">
        <v>397</v>
      </c>
      <c r="H15" s="198" t="s">
        <v>398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150</v>
      </c>
    </row>
    <row r="16" spans="1:36">
      <c r="A16" s="218" t="s">
        <v>84</v>
      </c>
      <c r="B16" s="218" t="s">
        <v>134</v>
      </c>
      <c r="C16" s="218" t="s">
        <v>173</v>
      </c>
      <c r="D16" s="218" t="s">
        <v>100</v>
      </c>
      <c r="E16" s="217" t="s">
        <v>82</v>
      </c>
      <c r="F16" s="197" t="s">
        <v>400</v>
      </c>
      <c r="G16" s="198" t="s">
        <v>401</v>
      </c>
      <c r="H16" s="198" t="s">
        <v>398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153</v>
      </c>
    </row>
    <row r="17" spans="1:38">
      <c r="A17" s="195" t="s">
        <v>84</v>
      </c>
      <c r="B17" s="195" t="s">
        <v>135</v>
      </c>
      <c r="C17" s="195" t="s">
        <v>174</v>
      </c>
      <c r="D17" s="195" t="s">
        <v>101</v>
      </c>
      <c r="E17" s="196" t="s">
        <v>83</v>
      </c>
      <c r="F17" s="197" t="s">
        <v>400</v>
      </c>
      <c r="G17" s="198" t="s">
        <v>397</v>
      </c>
      <c r="H17" s="198" t="s">
        <v>398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153</v>
      </c>
    </row>
    <row r="18" spans="1:38">
      <c r="A18" s="195" t="s">
        <v>84</v>
      </c>
      <c r="B18" s="195" t="s">
        <v>447</v>
      </c>
      <c r="C18" s="195" t="s">
        <v>175</v>
      </c>
      <c r="D18" s="195" t="s">
        <v>102</v>
      </c>
      <c r="E18" s="196" t="s">
        <v>83</v>
      </c>
      <c r="F18" s="197" t="s">
        <v>400</v>
      </c>
      <c r="G18" s="198" t="s">
        <v>397</v>
      </c>
      <c r="H18" s="198" t="s">
        <v>398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150</v>
      </c>
    </row>
    <row r="19" spans="1:38">
      <c r="A19" s="195" t="s">
        <v>84</v>
      </c>
      <c r="B19" s="195" t="s">
        <v>448</v>
      </c>
      <c r="C19" s="195" t="s">
        <v>176</v>
      </c>
      <c r="D19" s="195" t="s">
        <v>103</v>
      </c>
      <c r="E19" s="196" t="s">
        <v>83</v>
      </c>
      <c r="F19" s="197" t="s">
        <v>402</v>
      </c>
      <c r="G19" s="198" t="s">
        <v>397</v>
      </c>
      <c r="H19" s="198" t="s">
        <v>398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154</v>
      </c>
    </row>
    <row r="20" spans="1:38">
      <c r="A20" s="218" t="s">
        <v>84</v>
      </c>
      <c r="B20" s="218" t="s">
        <v>136</v>
      </c>
      <c r="C20" s="218" t="s">
        <v>177</v>
      </c>
      <c r="D20" s="218" t="s">
        <v>104</v>
      </c>
      <c r="E20" s="217" t="s">
        <v>83</v>
      </c>
      <c r="F20" s="219" t="s">
        <v>400</v>
      </c>
      <c r="G20" s="198" t="s">
        <v>401</v>
      </c>
      <c r="H20" s="220" t="s">
        <v>398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155</v>
      </c>
    </row>
    <row r="21" spans="1:38" s="230" customFormat="1">
      <c r="A21" s="221" t="s">
        <v>84</v>
      </c>
      <c r="B21" s="221" t="s">
        <v>137</v>
      </c>
      <c r="C21" s="221" t="s">
        <v>178</v>
      </c>
      <c r="D21" s="221" t="s">
        <v>85</v>
      </c>
      <c r="E21" s="222" t="s">
        <v>82</v>
      </c>
      <c r="F21" s="223" t="s">
        <v>403</v>
      </c>
      <c r="G21" s="205" t="s">
        <v>397</v>
      </c>
      <c r="H21" s="205" t="s">
        <v>398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151</v>
      </c>
    </row>
    <row r="22" spans="1:38" s="238" customFormat="1">
      <c r="A22" s="231" t="s">
        <v>86</v>
      </c>
      <c r="B22" s="231" t="s">
        <v>138</v>
      </c>
      <c r="C22" s="231" t="s">
        <v>179</v>
      </c>
      <c r="D22" s="231" t="s">
        <v>105</v>
      </c>
      <c r="E22" s="232" t="s">
        <v>82</v>
      </c>
      <c r="F22" s="197" t="s">
        <v>397</v>
      </c>
      <c r="G22" s="220" t="s">
        <v>43</v>
      </c>
      <c r="H22" s="198" t="s">
        <v>398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153</v>
      </c>
    </row>
    <row r="23" spans="1:38">
      <c r="A23" s="195" t="s">
        <v>86</v>
      </c>
      <c r="B23" s="195" t="s">
        <v>139</v>
      </c>
      <c r="C23" s="195" t="s">
        <v>180</v>
      </c>
      <c r="D23" s="195" t="s">
        <v>106</v>
      </c>
      <c r="E23" s="217" t="s">
        <v>82</v>
      </c>
      <c r="F23" s="197" t="s">
        <v>397</v>
      </c>
      <c r="G23" s="198" t="s">
        <v>43</v>
      </c>
      <c r="H23" s="198" t="s">
        <v>398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150</v>
      </c>
    </row>
    <row r="24" spans="1:38">
      <c r="A24" s="195" t="s">
        <v>86</v>
      </c>
      <c r="B24" s="195" t="s">
        <v>140</v>
      </c>
      <c r="C24" s="195" t="s">
        <v>181</v>
      </c>
      <c r="D24" s="195" t="s">
        <v>107</v>
      </c>
      <c r="E24" s="196" t="s">
        <v>83</v>
      </c>
      <c r="F24" s="197" t="s">
        <v>397</v>
      </c>
      <c r="G24" s="198" t="s">
        <v>43</v>
      </c>
      <c r="H24" s="198" t="s">
        <v>398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150</v>
      </c>
    </row>
    <row r="25" spans="1:38" s="240" customFormat="1">
      <c r="A25" s="239" t="s">
        <v>280</v>
      </c>
      <c r="B25" s="271" t="s">
        <v>281</v>
      </c>
      <c r="C25" s="240" t="s">
        <v>380</v>
      </c>
      <c r="D25" s="239" t="s">
        <v>282</v>
      </c>
      <c r="E25" s="241" t="s">
        <v>82</v>
      </c>
      <c r="F25" s="241" t="s">
        <v>404</v>
      </c>
      <c r="G25" s="242" t="s">
        <v>43</v>
      </c>
      <c r="H25" s="243" t="s">
        <v>397</v>
      </c>
      <c r="I25" s="243" t="s">
        <v>398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370</v>
      </c>
    </row>
    <row r="27" spans="1:38">
      <c r="C27" s="265" t="s">
        <v>465</v>
      </c>
      <c r="Y27" s="256"/>
      <c r="AC27" s="256"/>
      <c r="AG27" s="256"/>
    </row>
    <row r="28" spans="1:38">
      <c r="C28" s="265" t="s">
        <v>466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450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451</v>
      </c>
      <c r="Z32" s="278" t="s">
        <v>452</v>
      </c>
      <c r="AA32" s="278" t="s">
        <v>453</v>
      </c>
      <c r="AB32" s="278" t="s">
        <v>454</v>
      </c>
      <c r="AC32" s="278" t="s">
        <v>455</v>
      </c>
      <c r="AD32" s="278" t="s">
        <v>456</v>
      </c>
      <c r="AE32" s="278" t="s">
        <v>457</v>
      </c>
      <c r="AF32" s="278" t="s">
        <v>458</v>
      </c>
      <c r="AG32" s="278" t="s">
        <v>459</v>
      </c>
      <c r="AH32" s="278" t="s">
        <v>460</v>
      </c>
      <c r="AI32" s="278" t="s">
        <v>461</v>
      </c>
      <c r="AJ32" s="278" t="s">
        <v>462</v>
      </c>
      <c r="AK32" s="278" t="s">
        <v>463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464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298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299</v>
      </c>
      <c r="D3" s="347"/>
      <c r="E3" s="347"/>
      <c r="F3" s="347"/>
      <c r="G3" s="348" t="s">
        <v>300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301</v>
      </c>
      <c r="E4" s="349" t="s">
        <v>47</v>
      </c>
      <c r="F4" s="350" t="s">
        <v>301</v>
      </c>
      <c r="G4" s="351" t="s">
        <v>302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303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304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471</v>
      </c>
      <c r="R5" s="328"/>
      <c r="S5" s="328"/>
      <c r="T5" s="329" t="s">
        <v>472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305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304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306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304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473</v>
      </c>
      <c r="T7" s="336"/>
      <c r="U7" s="336" t="s">
        <v>474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307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304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308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304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243</v>
      </c>
      <c r="R9" s="336" t="s">
        <v>490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237</v>
      </c>
      <c r="R10" s="341" t="s">
        <v>556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309</v>
      </c>
      <c r="C11" s="357" t="s">
        <v>146</v>
      </c>
      <c r="D11" s="357" t="s">
        <v>53</v>
      </c>
      <c r="E11" s="357" t="s">
        <v>310</v>
      </c>
      <c r="F11" s="357" t="s">
        <v>311</v>
      </c>
      <c r="G11" s="357" t="s">
        <v>312</v>
      </c>
      <c r="H11" s="358" t="s">
        <v>313</v>
      </c>
      <c r="I11" s="357" t="s">
        <v>314</v>
      </c>
      <c r="J11" s="342"/>
      <c r="K11" s="342"/>
      <c r="L11" s="342"/>
      <c r="M11" s="342"/>
      <c r="N11" s="342"/>
      <c r="O11" s="342"/>
      <c r="P11" s="325"/>
      <c r="Q11" s="340" t="s">
        <v>239</v>
      </c>
      <c r="R11" s="341" t="s">
        <v>557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315</v>
      </c>
      <c r="C12" s="359" t="s">
        <v>316</v>
      </c>
      <c r="D12" s="359">
        <v>0.9</v>
      </c>
      <c r="E12" s="359">
        <v>25</v>
      </c>
      <c r="F12" s="359">
        <v>100</v>
      </c>
      <c r="G12" s="359" t="s">
        <v>317</v>
      </c>
      <c r="H12" s="359">
        <v>16</v>
      </c>
      <c r="I12" s="359">
        <v>30</v>
      </c>
      <c r="J12" s="342" t="s">
        <v>318</v>
      </c>
      <c r="K12" s="342"/>
      <c r="L12" s="342"/>
      <c r="M12" s="342"/>
      <c r="N12" s="342"/>
      <c r="O12" s="342"/>
      <c r="P12" s="325"/>
      <c r="Q12" s="335" t="s">
        <v>233</v>
      </c>
      <c r="R12" s="336" t="s">
        <v>493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319</v>
      </c>
      <c r="C13" s="359" t="s">
        <v>320</v>
      </c>
      <c r="D13" s="342">
        <v>0.9</v>
      </c>
      <c r="E13" s="342">
        <v>1000</v>
      </c>
      <c r="F13" s="342">
        <v>10000</v>
      </c>
      <c r="G13" s="342" t="s">
        <v>317</v>
      </c>
      <c r="H13" s="342">
        <v>10</v>
      </c>
      <c r="I13" s="342">
        <v>30</v>
      </c>
      <c r="J13" s="342" t="s">
        <v>321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558</v>
      </c>
      <c r="R15" s="375">
        <v>1.10992</v>
      </c>
      <c r="S15" s="375" t="s">
        <v>559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560</v>
      </c>
      <c r="R16" s="375">
        <v>0.80463948581247202</v>
      </c>
      <c r="S16" s="374" t="s">
        <v>561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322</v>
      </c>
      <c r="C17" s="357" t="s">
        <v>146</v>
      </c>
      <c r="D17" s="357" t="s">
        <v>53</v>
      </c>
      <c r="E17" s="357" t="s">
        <v>310</v>
      </c>
      <c r="F17" s="357" t="s">
        <v>311</v>
      </c>
      <c r="G17" s="357" t="s">
        <v>312</v>
      </c>
      <c r="H17" s="358" t="s">
        <v>313</v>
      </c>
      <c r="I17" s="357" t="s">
        <v>314</v>
      </c>
      <c r="J17" s="342"/>
      <c r="K17" s="342"/>
      <c r="L17" s="342"/>
      <c r="M17" s="342"/>
      <c r="N17" s="342"/>
      <c r="O17" s="342"/>
      <c r="P17" s="325"/>
      <c r="Q17" s="374" t="s">
        <v>562</v>
      </c>
      <c r="R17" s="375">
        <f>1/1.008</f>
        <v>0.99206349206349209</v>
      </c>
      <c r="S17" s="374" t="s">
        <v>561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323</v>
      </c>
      <c r="C18" s="359" t="s">
        <v>320</v>
      </c>
      <c r="D18" s="342">
        <v>0.98</v>
      </c>
      <c r="E18" s="342">
        <v>0.5</v>
      </c>
      <c r="F18" s="342">
        <v>0.7</v>
      </c>
      <c r="G18" s="342" t="s">
        <v>324</v>
      </c>
      <c r="H18" s="360">
        <v>120</v>
      </c>
      <c r="I18" s="342">
        <v>22</v>
      </c>
      <c r="J18" s="342" t="s">
        <v>325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326</v>
      </c>
      <c r="C19" s="359" t="s">
        <v>320</v>
      </c>
      <c r="D19" s="342">
        <v>0.98</v>
      </c>
      <c r="E19" s="342">
        <v>3</v>
      </c>
      <c r="F19" s="342">
        <v>20</v>
      </c>
      <c r="G19" s="342" t="s">
        <v>324</v>
      </c>
      <c r="H19" s="360">
        <v>313</v>
      </c>
      <c r="I19" s="342">
        <v>22</v>
      </c>
      <c r="J19" s="342" t="s">
        <v>327</v>
      </c>
      <c r="K19" s="342"/>
      <c r="L19" s="342"/>
      <c r="M19" s="342"/>
      <c r="N19" s="342"/>
      <c r="O19" s="342"/>
    </row>
    <row r="20" spans="1:27" ht="15">
      <c r="A20" s="342"/>
      <c r="B20" s="361" t="s">
        <v>328</v>
      </c>
      <c r="C20" s="362" t="s">
        <v>320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329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330</v>
      </c>
      <c r="C24" s="363" t="s">
        <v>146</v>
      </c>
      <c r="D24" s="363" t="s">
        <v>2</v>
      </c>
      <c r="E24" s="363" t="s">
        <v>3</v>
      </c>
      <c r="F24" s="364" t="s">
        <v>53</v>
      </c>
      <c r="G24" s="358" t="s">
        <v>286</v>
      </c>
      <c r="H24" s="358" t="s">
        <v>4</v>
      </c>
      <c r="I24" s="365" t="s">
        <v>331</v>
      </c>
      <c r="J24" s="358" t="s">
        <v>313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332</v>
      </c>
      <c r="C25" s="366" t="s">
        <v>333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334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335</v>
      </c>
      <c r="D27" s="361" t="s">
        <v>336</v>
      </c>
      <c r="E27" s="361" t="s">
        <v>337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329</v>
      </c>
      <c r="N27" s="342"/>
      <c r="O27" s="342"/>
    </row>
    <row r="28" spans="1:27" ht="15">
      <c r="A28" s="342"/>
      <c r="B28" s="342"/>
      <c r="C28" s="361"/>
      <c r="D28" s="361" t="s">
        <v>338</v>
      </c>
      <c r="E28" s="361"/>
      <c r="F28" s="361"/>
      <c r="G28" s="361"/>
      <c r="H28" s="361"/>
      <c r="I28" s="361">
        <v>4.4999999999999997E-3</v>
      </c>
      <c r="J28" s="361"/>
      <c r="K28" s="361" t="s">
        <v>339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340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341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342</v>
      </c>
      <c r="E33" s="342"/>
      <c r="F33" s="342" t="s">
        <v>343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344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345</v>
      </c>
      <c r="E36" s="342" t="s">
        <v>346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347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348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349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350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316</v>
      </c>
      <c r="C42" s="342">
        <v>96</v>
      </c>
      <c r="D42" s="342" t="s">
        <v>47</v>
      </c>
      <c r="E42" s="342" t="s">
        <v>351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301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352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353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301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494</v>
      </c>
      <c r="P1" s="99" t="s">
        <v>495</v>
      </c>
      <c r="Q1" s="99" t="s">
        <v>496</v>
      </c>
      <c r="R1" s="99" t="s">
        <v>497</v>
      </c>
      <c r="S1" s="99" t="s">
        <v>498</v>
      </c>
      <c r="T1" s="99" t="s">
        <v>499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253</v>
      </c>
      <c r="B3" s="173" t="s">
        <v>189</v>
      </c>
      <c r="C3" s="173" t="s">
        <v>416</v>
      </c>
      <c r="D3" s="165" t="s">
        <v>190</v>
      </c>
      <c r="E3" s="174" t="s">
        <v>82</v>
      </c>
      <c r="F3" s="175" t="s">
        <v>398</v>
      </c>
      <c r="G3" s="176" t="s">
        <v>397</v>
      </c>
      <c r="H3" s="176" t="s">
        <v>405</v>
      </c>
      <c r="I3" s="176" t="s">
        <v>406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381</v>
      </c>
      <c r="Y3" s="173" t="s">
        <v>382</v>
      </c>
      <c r="AG3" s="174"/>
    </row>
    <row r="4" spans="1:37">
      <c r="A4" s="173" t="s">
        <v>253</v>
      </c>
      <c r="B4" s="173" t="s">
        <v>192</v>
      </c>
      <c r="C4" s="173" t="s">
        <v>417</v>
      </c>
      <c r="D4" s="165" t="s">
        <v>193</v>
      </c>
      <c r="E4" s="174" t="s">
        <v>82</v>
      </c>
      <c r="F4" s="175" t="s">
        <v>398</v>
      </c>
      <c r="G4" s="176" t="s">
        <v>397</v>
      </c>
      <c r="H4" s="176" t="s">
        <v>405</v>
      </c>
      <c r="I4" s="176" t="s">
        <v>407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381</v>
      </c>
      <c r="Y4" s="173" t="s">
        <v>383</v>
      </c>
      <c r="AG4" s="174"/>
    </row>
    <row r="5" spans="1:37">
      <c r="A5" s="173" t="s">
        <v>253</v>
      </c>
      <c r="B5" s="173" t="s">
        <v>195</v>
      </c>
      <c r="C5" s="173" t="s">
        <v>418</v>
      </c>
      <c r="D5" s="174" t="s">
        <v>196</v>
      </c>
      <c r="E5" s="174" t="s">
        <v>82</v>
      </c>
      <c r="F5" s="175" t="s">
        <v>398</v>
      </c>
      <c r="G5" s="176" t="s">
        <v>397</v>
      </c>
      <c r="H5" s="176" t="s">
        <v>405</v>
      </c>
      <c r="I5" s="176" t="s">
        <v>406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381</v>
      </c>
      <c r="X5" s="173" t="s">
        <v>254</v>
      </c>
      <c r="Y5" s="173" t="s">
        <v>384</v>
      </c>
      <c r="AG5" s="174"/>
    </row>
    <row r="6" spans="1:37">
      <c r="A6" s="173" t="s">
        <v>253</v>
      </c>
      <c r="B6" s="173" t="s">
        <v>197</v>
      </c>
      <c r="C6" s="173" t="s">
        <v>419</v>
      </c>
      <c r="D6" s="178" t="s">
        <v>198</v>
      </c>
      <c r="E6" s="174" t="s">
        <v>82</v>
      </c>
      <c r="F6" s="175" t="s">
        <v>398</v>
      </c>
      <c r="G6" s="176" t="s">
        <v>397</v>
      </c>
      <c r="H6" s="176" t="s">
        <v>405</v>
      </c>
      <c r="I6" s="176" t="s">
        <v>407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385</v>
      </c>
      <c r="X6" s="173" t="s">
        <v>254</v>
      </c>
      <c r="Y6" s="173" t="s">
        <v>386</v>
      </c>
      <c r="AG6" s="174"/>
    </row>
    <row r="7" spans="1:37">
      <c r="A7" s="173" t="s">
        <v>255</v>
      </c>
      <c r="B7" s="280" t="s">
        <v>467</v>
      </c>
      <c r="C7" s="279" t="s">
        <v>468</v>
      </c>
      <c r="D7" s="178" t="s">
        <v>200</v>
      </c>
      <c r="E7" s="174" t="s">
        <v>82</v>
      </c>
      <c r="F7" s="175" t="s">
        <v>398</v>
      </c>
      <c r="G7" s="176" t="s">
        <v>397</v>
      </c>
      <c r="H7" s="176"/>
      <c r="I7" s="281" t="s">
        <v>469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385</v>
      </c>
      <c r="X7" s="173" t="s">
        <v>254</v>
      </c>
      <c r="Y7" s="173" t="s">
        <v>387</v>
      </c>
      <c r="AG7" s="174"/>
    </row>
    <row r="8" spans="1:37">
      <c r="A8" s="173" t="s">
        <v>255</v>
      </c>
      <c r="B8" s="173" t="s">
        <v>199</v>
      </c>
      <c r="C8" s="173" t="s">
        <v>420</v>
      </c>
      <c r="D8" s="178" t="s">
        <v>200</v>
      </c>
      <c r="E8" s="174" t="s">
        <v>82</v>
      </c>
      <c r="F8" s="175" t="s">
        <v>398</v>
      </c>
      <c r="G8" s="176" t="s">
        <v>397</v>
      </c>
      <c r="H8" s="176"/>
      <c r="I8" s="176" t="s">
        <v>408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385</v>
      </c>
      <c r="X8" s="173" t="s">
        <v>254</v>
      </c>
      <c r="Y8" s="173" t="s">
        <v>387</v>
      </c>
      <c r="AG8" s="174"/>
    </row>
    <row r="9" spans="1:37">
      <c r="A9" s="173" t="s">
        <v>255</v>
      </c>
      <c r="B9" s="173" t="s">
        <v>202</v>
      </c>
      <c r="C9" s="173" t="s">
        <v>421</v>
      </c>
      <c r="D9" s="178" t="s">
        <v>203</v>
      </c>
      <c r="E9" s="174" t="s">
        <v>82</v>
      </c>
      <c r="F9" s="175" t="s">
        <v>398</v>
      </c>
      <c r="G9" s="176" t="s">
        <v>397</v>
      </c>
      <c r="H9" s="176"/>
      <c r="I9" s="176" t="s">
        <v>407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385</v>
      </c>
      <c r="X9" s="173" t="s">
        <v>254</v>
      </c>
      <c r="Y9" s="173" t="s">
        <v>388</v>
      </c>
      <c r="AG9" s="174"/>
    </row>
    <row r="10" spans="1:37">
      <c r="A10" s="173" t="s">
        <v>255</v>
      </c>
      <c r="B10" s="173" t="s">
        <v>204</v>
      </c>
      <c r="C10" s="173" t="s">
        <v>422</v>
      </c>
      <c r="D10" s="168" t="s">
        <v>205</v>
      </c>
      <c r="E10" s="174" t="s">
        <v>82</v>
      </c>
      <c r="F10" s="175" t="s">
        <v>398</v>
      </c>
      <c r="G10" s="176" t="s">
        <v>397</v>
      </c>
      <c r="H10" s="176" t="s">
        <v>405</v>
      </c>
      <c r="I10" s="176" t="s">
        <v>407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385</v>
      </c>
      <c r="Y10" s="173" t="s">
        <v>389</v>
      </c>
      <c r="AG10" s="174"/>
    </row>
    <row r="11" spans="1:37">
      <c r="A11" s="173" t="s">
        <v>255</v>
      </c>
      <c r="B11" s="173" t="s">
        <v>206</v>
      </c>
      <c r="C11" s="173" t="s">
        <v>423</v>
      </c>
      <c r="D11" s="168" t="s">
        <v>207</v>
      </c>
      <c r="E11" s="174" t="s">
        <v>82</v>
      </c>
      <c r="F11" s="175" t="s">
        <v>398</v>
      </c>
      <c r="G11" s="176" t="s">
        <v>397</v>
      </c>
      <c r="H11" s="176"/>
      <c r="I11" s="176" t="s">
        <v>408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385</v>
      </c>
      <c r="Y11" s="173" t="s">
        <v>390</v>
      </c>
      <c r="AG11" s="174"/>
    </row>
    <row r="12" spans="1:37">
      <c r="A12" s="173" t="s">
        <v>255</v>
      </c>
      <c r="B12" s="173" t="s">
        <v>208</v>
      </c>
      <c r="C12" s="173" t="s">
        <v>424</v>
      </c>
      <c r="D12" s="165" t="s">
        <v>209</v>
      </c>
      <c r="E12" s="174" t="s">
        <v>82</v>
      </c>
      <c r="F12" s="175" t="s">
        <v>398</v>
      </c>
      <c r="G12" s="176" t="s">
        <v>397</v>
      </c>
      <c r="H12" s="176"/>
      <c r="I12" s="176" t="s">
        <v>407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385</v>
      </c>
      <c r="Y12" s="173" t="s">
        <v>391</v>
      </c>
      <c r="AG12" s="174"/>
    </row>
    <row r="13" spans="1:37">
      <c r="A13" s="173" t="s">
        <v>255</v>
      </c>
      <c r="B13" s="179" t="s">
        <v>210</v>
      </c>
      <c r="C13" s="173" t="s">
        <v>425</v>
      </c>
      <c r="D13" s="168" t="s">
        <v>211</v>
      </c>
      <c r="E13" s="174" t="s">
        <v>82</v>
      </c>
      <c r="F13" s="176" t="s">
        <v>400</v>
      </c>
      <c r="G13" s="175" t="s">
        <v>398</v>
      </c>
      <c r="H13" s="176" t="s">
        <v>397</v>
      </c>
      <c r="I13" s="175" t="s">
        <v>409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385</v>
      </c>
      <c r="Y13" s="173" t="s">
        <v>392</v>
      </c>
      <c r="AG13" s="174"/>
    </row>
    <row r="14" spans="1:37">
      <c r="A14" s="173" t="s">
        <v>255</v>
      </c>
      <c r="B14" s="179" t="s">
        <v>212</v>
      </c>
      <c r="C14" s="173" t="s">
        <v>426</v>
      </c>
      <c r="D14" s="168" t="s">
        <v>211</v>
      </c>
      <c r="E14" s="174" t="s">
        <v>82</v>
      </c>
      <c r="F14" s="176" t="s">
        <v>400</v>
      </c>
      <c r="G14" s="175" t="s">
        <v>398</v>
      </c>
      <c r="H14" s="176" t="s">
        <v>397</v>
      </c>
      <c r="I14" s="175" t="s">
        <v>410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385</v>
      </c>
      <c r="Y14" s="173" t="s">
        <v>392</v>
      </c>
      <c r="AG14" s="174"/>
    </row>
    <row r="15" spans="1:37">
      <c r="A15" s="173" t="s">
        <v>255</v>
      </c>
      <c r="B15" s="179" t="s">
        <v>213</v>
      </c>
      <c r="C15" s="173" t="s">
        <v>427</v>
      </c>
      <c r="D15" s="168" t="s">
        <v>211</v>
      </c>
      <c r="E15" s="174" t="s">
        <v>82</v>
      </c>
      <c r="F15" s="176" t="s">
        <v>400</v>
      </c>
      <c r="G15" s="175" t="s">
        <v>398</v>
      </c>
      <c r="H15" s="176" t="s">
        <v>397</v>
      </c>
      <c r="I15" s="175" t="s">
        <v>411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385</v>
      </c>
      <c r="Y15" s="173" t="s">
        <v>392</v>
      </c>
      <c r="AG15" s="174"/>
    </row>
    <row r="16" spans="1:37">
      <c r="A16" s="173" t="s">
        <v>255</v>
      </c>
      <c r="B16" s="179" t="s">
        <v>214</v>
      </c>
      <c r="C16" s="173" t="s">
        <v>428</v>
      </c>
      <c r="D16" s="168" t="s">
        <v>211</v>
      </c>
      <c r="E16" s="174" t="s">
        <v>82</v>
      </c>
      <c r="F16" s="176" t="s">
        <v>400</v>
      </c>
      <c r="G16" s="175" t="s">
        <v>398</v>
      </c>
      <c r="H16" s="176" t="s">
        <v>397</v>
      </c>
      <c r="I16" s="175" t="s">
        <v>412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385</v>
      </c>
      <c r="Y16" s="173" t="s">
        <v>392</v>
      </c>
      <c r="AG16" s="174"/>
    </row>
    <row r="17" spans="1:33">
      <c r="A17" s="173" t="s">
        <v>255</v>
      </c>
      <c r="B17" s="179" t="s">
        <v>215</v>
      </c>
      <c r="C17" s="173" t="s">
        <v>429</v>
      </c>
      <c r="D17" s="168" t="s">
        <v>211</v>
      </c>
      <c r="E17" s="174" t="s">
        <v>82</v>
      </c>
      <c r="F17" s="176" t="s">
        <v>400</v>
      </c>
      <c r="G17" s="175" t="s">
        <v>398</v>
      </c>
      <c r="H17" s="176" t="s">
        <v>397</v>
      </c>
      <c r="I17" s="175" t="s">
        <v>413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385</v>
      </c>
      <c r="Y17" s="173" t="s">
        <v>392</v>
      </c>
      <c r="AG17" s="174"/>
    </row>
    <row r="18" spans="1:33">
      <c r="A18" s="173" t="s">
        <v>255</v>
      </c>
      <c r="B18" s="179" t="s">
        <v>216</v>
      </c>
      <c r="C18" s="173" t="s">
        <v>430</v>
      </c>
      <c r="D18" s="168" t="s">
        <v>211</v>
      </c>
      <c r="E18" s="174" t="s">
        <v>82</v>
      </c>
      <c r="F18" s="176" t="s">
        <v>400</v>
      </c>
      <c r="G18" s="175" t="s">
        <v>398</v>
      </c>
      <c r="H18" s="176" t="s">
        <v>397</v>
      </c>
      <c r="I18" s="175" t="s">
        <v>414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385</v>
      </c>
      <c r="Y18" s="173" t="s">
        <v>392</v>
      </c>
      <c r="AG18" s="174"/>
    </row>
    <row r="19" spans="1:33">
      <c r="A19" s="173" t="s">
        <v>255</v>
      </c>
      <c r="B19" s="179" t="s">
        <v>217</v>
      </c>
      <c r="C19" s="173" t="s">
        <v>431</v>
      </c>
      <c r="D19" s="168" t="s">
        <v>211</v>
      </c>
      <c r="E19" s="174" t="s">
        <v>82</v>
      </c>
      <c r="F19" s="176" t="s">
        <v>400</v>
      </c>
      <c r="G19" s="175" t="s">
        <v>398</v>
      </c>
      <c r="H19" s="176" t="s">
        <v>397</v>
      </c>
      <c r="I19" s="175" t="s">
        <v>415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385</v>
      </c>
      <c r="Y19" s="173" t="s">
        <v>392</v>
      </c>
      <c r="AG19" s="174"/>
    </row>
    <row r="20" spans="1:33">
      <c r="A20" s="173" t="s">
        <v>256</v>
      </c>
      <c r="B20" s="173" t="s">
        <v>218</v>
      </c>
      <c r="C20" s="173" t="s">
        <v>432</v>
      </c>
      <c r="D20" s="168" t="s">
        <v>219</v>
      </c>
      <c r="E20" s="174" t="s">
        <v>83</v>
      </c>
      <c r="F20" s="175" t="s">
        <v>398</v>
      </c>
      <c r="G20" s="176" t="s">
        <v>397</v>
      </c>
      <c r="H20" s="176"/>
      <c r="I20" s="176" t="s">
        <v>408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385</v>
      </c>
      <c r="Y20" s="173" t="s">
        <v>393</v>
      </c>
      <c r="AG20" s="174"/>
    </row>
    <row r="21" spans="1:33">
      <c r="A21" s="173" t="s">
        <v>256</v>
      </c>
      <c r="B21" s="173" t="s">
        <v>220</v>
      </c>
      <c r="C21" s="173" t="s">
        <v>433</v>
      </c>
      <c r="D21" s="168" t="s">
        <v>221</v>
      </c>
      <c r="E21" s="174" t="s">
        <v>83</v>
      </c>
      <c r="F21" s="175" t="s">
        <v>398</v>
      </c>
      <c r="G21" s="176" t="s">
        <v>397</v>
      </c>
      <c r="H21" s="176"/>
      <c r="I21" s="176" t="s">
        <v>406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385</v>
      </c>
      <c r="Y21" s="173" t="s">
        <v>394</v>
      </c>
      <c r="AG21" s="174"/>
    </row>
    <row r="22" spans="1:33">
      <c r="A22" s="173" t="s">
        <v>256</v>
      </c>
      <c r="B22" s="173" t="s">
        <v>222</v>
      </c>
      <c r="C22" s="173" t="s">
        <v>434</v>
      </c>
      <c r="D22" s="168" t="s">
        <v>223</v>
      </c>
      <c r="E22" s="174" t="s">
        <v>83</v>
      </c>
      <c r="F22" s="175" t="s">
        <v>398</v>
      </c>
      <c r="G22" s="176" t="s">
        <v>397</v>
      </c>
      <c r="H22" s="176"/>
      <c r="I22" s="176" t="s">
        <v>407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385</v>
      </c>
      <c r="Y22" s="173" t="s">
        <v>395</v>
      </c>
      <c r="AG22" s="174"/>
    </row>
    <row r="26" spans="1:33">
      <c r="B26" s="164"/>
      <c r="C26" s="164"/>
    </row>
    <row r="28" spans="1:33">
      <c r="M28" s="282" t="s">
        <v>471</v>
      </c>
      <c r="N28" s="282"/>
      <c r="O28" s="282"/>
      <c r="P28" s="282" t="s">
        <v>472</v>
      </c>
      <c r="Q28" s="282"/>
      <c r="R28" s="282"/>
      <c r="S28" s="282"/>
      <c r="T28" s="282"/>
    </row>
    <row r="29" spans="1:33" ht="15.75" thickBot="1"/>
    <row r="30" spans="1:33">
      <c r="B30" s="105" t="s">
        <v>224</v>
      </c>
      <c r="C30" s="106" t="s">
        <v>65</v>
      </c>
      <c r="M30" s="282"/>
      <c r="N30" s="282"/>
      <c r="O30" s="282" t="s">
        <v>473</v>
      </c>
      <c r="P30" s="282"/>
      <c r="Q30" s="282" t="s">
        <v>474</v>
      </c>
      <c r="R30" s="282"/>
      <c r="S30" s="282" t="s">
        <v>475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225</v>
      </c>
      <c r="C31" s="181" t="s">
        <v>226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227</v>
      </c>
      <c r="C32" s="181" t="s">
        <v>228</v>
      </c>
      <c r="M32" s="282" t="s">
        <v>225</v>
      </c>
      <c r="N32" s="282" t="s">
        <v>476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229</v>
      </c>
      <c r="C33" s="181" t="s">
        <v>230</v>
      </c>
      <c r="M33" s="282" t="s">
        <v>227</v>
      </c>
      <c r="N33" s="282" t="s">
        <v>477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231</v>
      </c>
      <c r="C34" s="181" t="s">
        <v>232</v>
      </c>
      <c r="M34" s="282" t="s">
        <v>229</v>
      </c>
      <c r="N34" s="282" t="s">
        <v>478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233</v>
      </c>
      <c r="C35" s="181" t="s">
        <v>234</v>
      </c>
      <c r="M35" s="282" t="s">
        <v>231</v>
      </c>
      <c r="N35" s="282" t="s">
        <v>479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235</v>
      </c>
      <c r="C36" s="181" t="s">
        <v>236</v>
      </c>
      <c r="M36" s="282" t="s">
        <v>245</v>
      </c>
      <c r="N36" s="282" t="s">
        <v>480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237</v>
      </c>
      <c r="C37" s="181" t="s">
        <v>238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239</v>
      </c>
      <c r="C38" s="181" t="s">
        <v>240</v>
      </c>
      <c r="M38" s="282" t="s">
        <v>251</v>
      </c>
      <c r="N38" s="282" t="s">
        <v>481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241</v>
      </c>
      <c r="C39" s="181" t="s">
        <v>242</v>
      </c>
    </row>
    <row r="40" spans="2:30">
      <c r="B40" s="180" t="s">
        <v>243</v>
      </c>
      <c r="C40" s="181" t="s">
        <v>244</v>
      </c>
      <c r="M40" s="282" t="s">
        <v>482</v>
      </c>
      <c r="N40" s="282" t="s">
        <v>483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245</v>
      </c>
      <c r="C41" s="181" t="s">
        <v>246</v>
      </c>
      <c r="M41" s="282" t="s">
        <v>484</v>
      </c>
      <c r="N41" s="282" t="s">
        <v>485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247</v>
      </c>
      <c r="C42" s="181" t="s">
        <v>248</v>
      </c>
      <c r="M42" s="282" t="s">
        <v>486</v>
      </c>
      <c r="N42" s="282" t="s">
        <v>487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249</v>
      </c>
      <c r="C43" s="181" t="s">
        <v>250</v>
      </c>
      <c r="M43" s="282" t="s">
        <v>488</v>
      </c>
      <c r="N43" s="282" t="s">
        <v>489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251</v>
      </c>
      <c r="C44" s="181" t="s">
        <v>252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371</v>
      </c>
      <c r="C45" s="181" t="s">
        <v>372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373</v>
      </c>
      <c r="C46" s="181" t="s">
        <v>374</v>
      </c>
      <c r="M46" s="282" t="s">
        <v>243</v>
      </c>
      <c r="N46" s="282" t="s">
        <v>490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375</v>
      </c>
      <c r="C47" s="183" t="s">
        <v>376</v>
      </c>
      <c r="M47" s="282" t="s">
        <v>237</v>
      </c>
      <c r="N47" s="282" t="s">
        <v>491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239</v>
      </c>
      <c r="N48" s="282" t="s">
        <v>492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233</v>
      </c>
      <c r="N49" s="282" t="s">
        <v>493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X28" activePane="bottomRight" state="frozen"/>
      <selection activeCell="A4" sqref="A4"/>
      <selection pane="topRight" activeCell="C4" sqref="C4"/>
      <selection pane="bottomLeft" activeCell="A6" sqref="A6"/>
      <selection pane="bottomRight" activeCell="B51" sqref="B51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606</v>
      </c>
      <c r="B4" s="456" t="s">
        <v>608</v>
      </c>
      <c r="E4" s="7"/>
      <c r="G4" s="6"/>
      <c r="H4" s="6"/>
      <c r="I4" s="6"/>
      <c r="J4" s="6"/>
      <c r="K4" s="6"/>
      <c r="L4" s="6"/>
      <c r="P4" s="286"/>
      <c r="T4" s="286"/>
      <c r="W4" s="286"/>
      <c r="Z4" s="286"/>
      <c r="AA4" s="286"/>
      <c r="AB4" s="286"/>
      <c r="AC4" s="286"/>
      <c r="AD4" s="286"/>
    </row>
    <row r="5" spans="1:33" s="287" customFormat="1">
      <c r="E5" s="7"/>
      <c r="G5" s="45" t="s">
        <v>283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36</v>
      </c>
      <c r="N6" s="94" t="s">
        <v>60</v>
      </c>
      <c r="O6" s="94" t="s">
        <v>112</v>
      </c>
      <c r="P6" s="94" t="s">
        <v>111</v>
      </c>
      <c r="Q6" s="94" t="s">
        <v>289</v>
      </c>
      <c r="R6" s="94" t="s">
        <v>4</v>
      </c>
      <c r="S6" s="94" t="s">
        <v>113</v>
      </c>
      <c r="T6" s="94" t="s">
        <v>114</v>
      </c>
      <c r="U6" s="94" t="s">
        <v>115</v>
      </c>
      <c r="V6" s="94" t="s">
        <v>290</v>
      </c>
      <c r="W6" s="94" t="s">
        <v>35</v>
      </c>
      <c r="X6" s="94" t="s">
        <v>116</v>
      </c>
      <c r="Y6" s="94" t="s">
        <v>117</v>
      </c>
      <c r="Z6" s="94" t="s">
        <v>118</v>
      </c>
      <c r="AA6" s="378" t="s">
        <v>46</v>
      </c>
      <c r="AB6" s="94" t="s">
        <v>588</v>
      </c>
      <c r="AC6" s="94" t="s">
        <v>589</v>
      </c>
      <c r="AD6" s="94" t="s">
        <v>590</v>
      </c>
      <c r="AE6" s="94" t="s">
        <v>119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435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2020</v>
      </c>
      <c r="AF8" s="36">
        <v>31.536000000000001</v>
      </c>
      <c r="AG8"/>
    </row>
    <row r="9" spans="1:33">
      <c r="B9" s="17"/>
      <c r="C9" s="17"/>
      <c r="D9" s="17" t="s">
        <v>600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271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435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2020</v>
      </c>
      <c r="AF11" s="75">
        <v>31.536000000000001</v>
      </c>
      <c r="AG11"/>
    </row>
    <row r="12" spans="1:33">
      <c r="B12" s="71"/>
      <c r="C12" s="71"/>
      <c r="D12" s="72"/>
      <c r="E12" s="157" t="s">
        <v>271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600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435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2020</v>
      </c>
      <c r="AF14" s="36">
        <v>31.536000000000001</v>
      </c>
      <c r="AG14"/>
    </row>
    <row r="15" spans="1:33">
      <c r="B15" s="54"/>
      <c r="C15" s="54"/>
      <c r="D15" s="17" t="s">
        <v>600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271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435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2020</v>
      </c>
      <c r="AF17" s="75">
        <v>31.536000000000001</v>
      </c>
      <c r="AG17"/>
    </row>
    <row r="18" spans="2:33">
      <c r="B18" s="71"/>
      <c r="C18" s="71"/>
      <c r="D18" s="72"/>
      <c r="E18" s="77" t="s">
        <v>271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600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607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2020</v>
      </c>
      <c r="AF20" s="36">
        <v>31.536000000000001</v>
      </c>
      <c r="AG20"/>
    </row>
    <row r="21" spans="2:33">
      <c r="B21" s="54"/>
      <c r="C21" s="54"/>
      <c r="D21" s="393" t="s">
        <v>600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272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607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2020</v>
      </c>
      <c r="AF23" s="75">
        <v>31.536000000000001</v>
      </c>
      <c r="AG23"/>
    </row>
    <row r="24" spans="2:33">
      <c r="B24" s="71"/>
      <c r="C24" s="71"/>
      <c r="D24" s="72" t="s">
        <v>600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274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607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2020</v>
      </c>
      <c r="AF26" s="36">
        <v>31.536000000000001</v>
      </c>
      <c r="AG26"/>
    </row>
    <row r="27" spans="2:33">
      <c r="B27" s="54"/>
      <c r="C27" s="54"/>
      <c r="D27" s="17" t="s">
        <v>600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274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436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2020</v>
      </c>
      <c r="AF29" s="75">
        <v>31.536000000000001</v>
      </c>
      <c r="AG29"/>
    </row>
    <row r="30" spans="2:33">
      <c r="B30" s="71"/>
      <c r="C30" s="71"/>
      <c r="D30" s="72" t="s">
        <v>600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274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607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2020</v>
      </c>
      <c r="AF32" s="36">
        <v>31.536000000000001</v>
      </c>
      <c r="AG32"/>
    </row>
    <row r="33" spans="2:33">
      <c r="B33" s="54"/>
      <c r="C33" s="54"/>
      <c r="D33" s="17" t="s">
        <v>600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271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436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2020</v>
      </c>
      <c r="AF35" s="68">
        <v>31.536000000000001</v>
      </c>
      <c r="AG35"/>
    </row>
    <row r="36" spans="2:33">
      <c r="B36" s="64"/>
      <c r="C36" s="64"/>
      <c r="D36" s="65" t="s">
        <v>600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271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436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2020</v>
      </c>
      <c r="AF38" s="36">
        <v>31.536000000000001</v>
      </c>
      <c r="AG38"/>
    </row>
    <row r="39" spans="2:33">
      <c r="B39" s="54"/>
      <c r="C39" s="54"/>
      <c r="D39" s="17" t="s">
        <v>600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274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436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2020</v>
      </c>
      <c r="AF41" s="68">
        <v>31.536000000000001</v>
      </c>
      <c r="AG41"/>
    </row>
    <row r="42" spans="2:33">
      <c r="B42" s="64"/>
      <c r="C42" s="64"/>
      <c r="D42" s="65" t="s">
        <v>600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271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436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2020</v>
      </c>
      <c r="AF44" s="36">
        <v>31.536000000000001</v>
      </c>
      <c r="AG44"/>
    </row>
    <row r="45" spans="2:33">
      <c r="B45" s="54"/>
      <c r="C45" s="54"/>
      <c r="D45" s="17" t="s">
        <v>600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274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436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2020</v>
      </c>
      <c r="AF47" s="68">
        <v>31.536000000000001</v>
      </c>
      <c r="AG47"/>
    </row>
    <row r="48" spans="2:33">
      <c r="B48" s="64"/>
      <c r="C48" s="64"/>
      <c r="D48" s="65" t="s">
        <v>437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274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436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2020</v>
      </c>
      <c r="AF50" s="36">
        <v>31.536000000000001</v>
      </c>
      <c r="AG50"/>
    </row>
    <row r="51" spans="2:33">
      <c r="B51" s="54"/>
      <c r="C51" s="54"/>
      <c r="D51" s="394" t="s">
        <v>600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272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436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2020</v>
      </c>
      <c r="AF53" s="68">
        <v>31.536000000000001</v>
      </c>
      <c r="AG53"/>
    </row>
    <row r="54" spans="2:33">
      <c r="B54" s="64"/>
      <c r="C54" s="64"/>
      <c r="D54" s="394" t="s">
        <v>600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272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609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2020</v>
      </c>
      <c r="AF56" s="36">
        <v>31.536000000000001</v>
      </c>
      <c r="AG56"/>
    </row>
    <row r="57" spans="2:33">
      <c r="B57" s="54"/>
      <c r="C57" s="54"/>
      <c r="D57" s="393" t="s">
        <v>600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272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436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2020</v>
      </c>
      <c r="AF59" s="68">
        <v>31.536000000000001</v>
      </c>
      <c r="AG59"/>
    </row>
    <row r="60" spans="2:33">
      <c r="B60" s="64"/>
      <c r="C60" s="64"/>
      <c r="D60" s="65" t="s">
        <v>437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272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438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2020</v>
      </c>
      <c r="AF62" s="36">
        <v>31.536000000000001</v>
      </c>
      <c r="AG62"/>
    </row>
    <row r="63" spans="2:33">
      <c r="B63" s="54"/>
      <c r="C63" s="54"/>
      <c r="D63" s="17" t="s">
        <v>600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274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563</v>
      </c>
      <c r="C65" s="380" t="s">
        <v>587</v>
      </c>
      <c r="D65" s="376" t="s">
        <v>600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2020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271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600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2020</v>
      </c>
      <c r="AF67" s="42">
        <v>31.536000000000001</v>
      </c>
      <c r="AG67"/>
    </row>
    <row r="68" spans="1:33">
      <c r="B68" s="59"/>
      <c r="C68" s="59"/>
      <c r="D68" s="28"/>
      <c r="E68" s="160" t="s">
        <v>274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600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2020</v>
      </c>
      <c r="AF69" s="36">
        <v>31.536000000000001</v>
      </c>
      <c r="AG69"/>
    </row>
    <row r="70" spans="1:33">
      <c r="B70" s="54"/>
      <c r="C70" s="54"/>
      <c r="D70" s="17"/>
      <c r="E70" s="50" t="s">
        <v>274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600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2020</v>
      </c>
      <c r="AF71" s="42">
        <v>31.536000000000001</v>
      </c>
      <c r="AG71"/>
    </row>
    <row r="72" spans="1:33">
      <c r="B72" s="88"/>
      <c r="C72" s="88"/>
      <c r="D72" s="24"/>
      <c r="E72" s="92" t="s">
        <v>272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604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286</v>
      </c>
      <c r="G79" s="407" t="s">
        <v>53</v>
      </c>
      <c r="H79" s="407" t="s">
        <v>111</v>
      </c>
      <c r="I79" s="407" t="s">
        <v>115</v>
      </c>
      <c r="J79" s="407" t="s">
        <v>118</v>
      </c>
      <c r="K79" s="407" t="s">
        <v>289</v>
      </c>
      <c r="L79" s="407" t="s">
        <v>290</v>
      </c>
      <c r="M79" s="407" t="s">
        <v>291</v>
      </c>
      <c r="N79" s="407" t="s">
        <v>287</v>
      </c>
      <c r="O79" s="407" t="s">
        <v>284</v>
      </c>
      <c r="P79" s="407" t="s">
        <v>285</v>
      </c>
      <c r="Q79" s="407" t="s">
        <v>46</v>
      </c>
      <c r="R79" s="407" t="s">
        <v>14</v>
      </c>
      <c r="S79" s="407" t="s">
        <v>288</v>
      </c>
      <c r="T79" s="407" t="s">
        <v>449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293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600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274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294</v>
      </c>
      <c r="C83" s="441" t="s">
        <v>295</v>
      </c>
      <c r="D83" s="432" t="s">
        <v>439</v>
      </c>
      <c r="E83" s="432" t="s">
        <v>293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601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292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563</v>
      </c>
      <c r="C113" s="47" t="s">
        <v>586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605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603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158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271</v>
      </c>
      <c r="C122" s="50" t="s">
        <v>273</v>
      </c>
      <c r="D122" s="50" t="s">
        <v>37</v>
      </c>
      <c r="E122" s="50" t="s">
        <v>363</v>
      </c>
      <c r="F122" s="90" t="s">
        <v>141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274</v>
      </c>
      <c r="C123" s="50" t="s">
        <v>275</v>
      </c>
      <c r="D123" s="63" t="s">
        <v>37</v>
      </c>
      <c r="E123" s="50" t="s">
        <v>363</v>
      </c>
      <c r="F123" s="90" t="s">
        <v>141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272</v>
      </c>
      <c r="C124" s="50" t="s">
        <v>276</v>
      </c>
      <c r="D124" s="63" t="s">
        <v>37</v>
      </c>
      <c r="E124" s="50" t="s">
        <v>363</v>
      </c>
      <c r="F124" s="90" t="s">
        <v>141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603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W59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M26" sqref="M26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3" ht="23.25">
      <c r="A1" s="4" t="s">
        <v>156</v>
      </c>
    </row>
    <row r="2" spans="1:23" ht="15.75">
      <c r="A2" s="5"/>
    </row>
    <row r="3" spans="1:23" ht="15.75">
      <c r="A3" s="5"/>
    </row>
    <row r="4" spans="1:23" ht="15.75">
      <c r="A4" s="5"/>
    </row>
    <row r="5" spans="1:23">
      <c r="E5" s="7" t="s">
        <v>283</v>
      </c>
      <c r="G5" s="6"/>
      <c r="H5" s="6"/>
      <c r="I5" s="6"/>
      <c r="J5" s="6"/>
      <c r="K5" s="6"/>
      <c r="L5" s="6"/>
      <c r="M5" s="286"/>
      <c r="N5" s="287"/>
      <c r="P5" s="286"/>
    </row>
    <row r="6" spans="1:23" ht="25.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35</v>
      </c>
      <c r="N6" s="94" t="s">
        <v>116</v>
      </c>
      <c r="O6" s="94" t="s">
        <v>117</v>
      </c>
      <c r="P6" s="94" t="s">
        <v>118</v>
      </c>
      <c r="Q6" s="378" t="s">
        <v>46</v>
      </c>
      <c r="R6" s="94" t="s">
        <v>588</v>
      </c>
      <c r="S6" s="94" t="s">
        <v>589</v>
      </c>
      <c r="T6" s="94" t="s">
        <v>590</v>
      </c>
      <c r="U6" s="94" t="s">
        <v>119</v>
      </c>
      <c r="V6" s="94" t="s">
        <v>45</v>
      </c>
      <c r="W6" s="286"/>
    </row>
    <row r="7" spans="1:2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3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600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2020</v>
      </c>
      <c r="V8" s="42">
        <v>31.536000000000001</v>
      </c>
      <c r="W8" s="286"/>
    </row>
    <row r="9" spans="1:23" ht="15">
      <c r="B9" s="376"/>
      <c r="C9" s="376"/>
      <c r="D9" s="376"/>
      <c r="E9" s="381" t="s">
        <v>271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286"/>
    </row>
    <row r="10" spans="1:23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600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2020</v>
      </c>
      <c r="V10" s="42">
        <v>31.536000000000001</v>
      </c>
      <c r="W10" s="286"/>
    </row>
    <row r="11" spans="1:23">
      <c r="B11" s="59"/>
      <c r="C11" s="59"/>
      <c r="D11" s="28"/>
      <c r="E11" s="160" t="s">
        <v>274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286"/>
    </row>
    <row r="12" spans="1:23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600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88">
        <v>2020</v>
      </c>
      <c r="V12" s="36">
        <v>31.536000000000001</v>
      </c>
      <c r="W12" s="286"/>
    </row>
    <row r="13" spans="1:23">
      <c r="B13" s="54"/>
      <c r="C13" s="54"/>
      <c r="D13" s="17"/>
      <c r="E13" s="50" t="s">
        <v>274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286"/>
    </row>
    <row r="14" spans="1:23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600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2020</v>
      </c>
      <c r="V14" s="42">
        <v>31.536000000000001</v>
      </c>
      <c r="W14" s="286"/>
    </row>
    <row r="15" spans="1:23">
      <c r="B15" s="88"/>
      <c r="C15" s="88"/>
      <c r="D15" s="24"/>
      <c r="E15" s="92" t="s">
        <v>272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28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591</v>
      </c>
      <c r="C27" s="47" t="s">
        <v>595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592</v>
      </c>
      <c r="C28" s="47" t="s">
        <v>596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593</v>
      </c>
      <c r="C29" s="47" t="s">
        <v>597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594</v>
      </c>
      <c r="C30" s="57" t="s">
        <v>598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tabSelected="1" topLeftCell="A21" zoomScale="70" zoomScaleNormal="70" workbookViewId="0">
      <selection activeCell="J46" sqref="J4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283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/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355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295" t="s">
        <v>555</v>
      </c>
      <c r="K5" s="295" t="s">
        <v>555</v>
      </c>
      <c r="L5" s="295" t="s">
        <v>555</v>
      </c>
      <c r="M5" s="295" t="s">
        <v>555</v>
      </c>
      <c r="N5" s="295" t="s">
        <v>555</v>
      </c>
      <c r="O5" s="295" t="s">
        <v>555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2020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356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2020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368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2020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357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358</v>
      </c>
      <c r="B12" s="19" t="s">
        <v>354</v>
      </c>
      <c r="D12" s="169" t="s">
        <v>356</v>
      </c>
      <c r="E12" s="325">
        <f>E6</f>
        <v>2020</v>
      </c>
      <c r="F12" s="43">
        <f>F6</f>
        <v>30</v>
      </c>
      <c r="G12" s="387">
        <v>1</v>
      </c>
      <c r="H12" s="153"/>
      <c r="I12" s="153"/>
      <c r="K12" s="286"/>
      <c r="M12" s="286"/>
      <c r="O12" s="286"/>
      <c r="P12" s="117">
        <v>1</v>
      </c>
      <c r="R12" s="35"/>
      <c r="S12" s="43">
        <v>1</v>
      </c>
      <c r="T12" s="2"/>
      <c r="U12" s="2"/>
      <c r="V12" s="2"/>
      <c r="W12" s="2"/>
      <c r="X12" s="2"/>
    </row>
    <row r="13" spans="1:24" s="43" customFormat="1">
      <c r="A13" s="19" t="s">
        <v>367</v>
      </c>
      <c r="B13" s="19" t="s">
        <v>354</v>
      </c>
      <c r="D13" s="169" t="s">
        <v>368</v>
      </c>
      <c r="E13" s="325">
        <f>E8</f>
        <v>2020</v>
      </c>
      <c r="F13" s="43">
        <f>F8</f>
        <v>22</v>
      </c>
      <c r="G13" s="387">
        <v>1</v>
      </c>
      <c r="H13" s="153"/>
      <c r="I13" s="153"/>
      <c r="K13" s="286"/>
      <c r="M13" s="286"/>
      <c r="O13" s="286"/>
      <c r="P13" s="117">
        <v>1</v>
      </c>
      <c r="R13" s="35"/>
      <c r="S13" s="43">
        <v>1</v>
      </c>
      <c r="T13" s="2"/>
      <c r="U13" s="2"/>
      <c r="V13" s="2"/>
      <c r="W13" s="2"/>
      <c r="X13" s="2"/>
    </row>
    <row r="14" spans="1:24" s="43" customFormat="1">
      <c r="A14" s="19" t="s">
        <v>359</v>
      </c>
      <c r="B14" s="19" t="s">
        <v>354</v>
      </c>
      <c r="D14" s="169" t="s">
        <v>357</v>
      </c>
      <c r="E14" s="325">
        <f>E10</f>
        <v>2020</v>
      </c>
      <c r="F14" s="43">
        <f>F10</f>
        <v>22</v>
      </c>
      <c r="G14" s="387">
        <v>1</v>
      </c>
      <c r="H14" s="153"/>
      <c r="I14" s="153"/>
      <c r="K14" s="286"/>
      <c r="M14" s="286"/>
      <c r="O14" s="286"/>
      <c r="P14" s="117">
        <v>1</v>
      </c>
      <c r="R14" s="35"/>
      <c r="S14" s="43">
        <v>1</v>
      </c>
      <c r="T14" s="2"/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507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508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509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360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361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362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364</v>
      </c>
      <c r="D33" s="96" t="s">
        <v>37</v>
      </c>
      <c r="E33" s="95" t="s">
        <v>363</v>
      </c>
      <c r="F33" s="96" t="s">
        <v>141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365</v>
      </c>
      <c r="D34" s="96" t="s">
        <v>37</v>
      </c>
      <c r="E34" s="95" t="s">
        <v>363</v>
      </c>
      <c r="F34" s="96" t="s">
        <v>141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366</v>
      </c>
      <c r="D35" s="96" t="s">
        <v>37</v>
      </c>
      <c r="E35" s="95" t="s">
        <v>363</v>
      </c>
      <c r="F35" s="96" t="s">
        <v>141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369</v>
      </c>
      <c r="D40" s="96" t="s">
        <v>37</v>
      </c>
      <c r="E40" s="95"/>
      <c r="F40" s="96" t="s">
        <v>141</v>
      </c>
      <c r="G40" s="96"/>
      <c r="H40" s="96"/>
      <c r="J40" s="469" t="s">
        <v>610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E15" sqref="E15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157</v>
      </c>
      <c r="D1" s="4" t="s">
        <v>502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283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500</v>
      </c>
      <c r="K6" s="79" t="s">
        <v>500</v>
      </c>
      <c r="L6" s="79" t="s">
        <v>500</v>
      </c>
      <c r="M6" s="79" t="s">
        <v>500</v>
      </c>
      <c r="N6" s="79" t="s">
        <v>500</v>
      </c>
      <c r="O6" s="79" t="s">
        <v>500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2020</v>
      </c>
      <c r="U7" s="117">
        <v>1</v>
      </c>
      <c r="W7" t="s">
        <v>503</v>
      </c>
    </row>
    <row r="8" spans="1:23" s="43" customFormat="1">
      <c r="B8" s="95"/>
      <c r="C8" s="96"/>
      <c r="D8" s="96" t="s">
        <v>600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602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2020</v>
      </c>
      <c r="U11" s="130">
        <v>1</v>
      </c>
      <c r="W11" s="286" t="s">
        <v>503</v>
      </c>
    </row>
    <row r="12" spans="1:23" s="43" customFormat="1">
      <c r="B12" s="171"/>
      <c r="C12" s="124"/>
      <c r="D12" s="124" t="s">
        <v>600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602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2020</v>
      </c>
      <c r="U15" s="117">
        <v>1</v>
      </c>
      <c r="W15" s="286" t="s">
        <v>504</v>
      </c>
    </row>
    <row r="16" spans="1:23" s="43" customFormat="1">
      <c r="B16" s="96"/>
      <c r="C16" s="96"/>
      <c r="D16" s="96" t="s">
        <v>600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602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2020</v>
      </c>
      <c r="U19" s="130">
        <v>1</v>
      </c>
      <c r="W19" s="286" t="s">
        <v>504</v>
      </c>
    </row>
    <row r="20" spans="2:23" s="43" customFormat="1">
      <c r="B20" s="124"/>
      <c r="C20" s="124"/>
      <c r="D20" s="124" t="s">
        <v>600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602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2020</v>
      </c>
      <c r="U23" s="117">
        <v>1</v>
      </c>
      <c r="W23" s="286" t="s">
        <v>501</v>
      </c>
    </row>
    <row r="24" spans="2:23" s="274" customFormat="1">
      <c r="B24" s="96"/>
      <c r="C24" s="96"/>
      <c r="D24" s="96" t="s">
        <v>600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470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2020</v>
      </c>
      <c r="U26" s="117">
        <v>1</v>
      </c>
      <c r="W26" s="286" t="s">
        <v>501</v>
      </c>
    </row>
    <row r="27" spans="2:23" s="43" customFormat="1">
      <c r="B27" s="96"/>
      <c r="C27" s="96"/>
      <c r="D27" s="96" t="s">
        <v>600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2020</v>
      </c>
      <c r="U29" s="130">
        <v>1</v>
      </c>
      <c r="W29" s="286" t="s">
        <v>501</v>
      </c>
    </row>
    <row r="30" spans="2:23" s="43" customFormat="1">
      <c r="B30" s="124"/>
      <c r="C30" s="124"/>
      <c r="D30" s="124" t="s">
        <v>600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2020</v>
      </c>
      <c r="U32" s="117">
        <v>1</v>
      </c>
      <c r="W32" s="286" t="s">
        <v>505</v>
      </c>
    </row>
    <row r="33" spans="2:23" s="43" customFormat="1">
      <c r="B33" s="96"/>
      <c r="C33" s="96"/>
      <c r="D33" s="96" t="s">
        <v>600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602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2020</v>
      </c>
      <c r="U36" s="130">
        <v>1</v>
      </c>
      <c r="W36" s="286" t="s">
        <v>501</v>
      </c>
    </row>
    <row r="37" spans="2:23" s="43" customFormat="1">
      <c r="B37" s="171"/>
      <c r="C37" s="124"/>
      <c r="D37" s="124" t="s">
        <v>600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2020</v>
      </c>
      <c r="U39" s="117">
        <v>1</v>
      </c>
      <c r="W39" s="286" t="s">
        <v>501</v>
      </c>
    </row>
    <row r="40" spans="2:23" s="43" customFormat="1">
      <c r="B40" s="95"/>
      <c r="C40" s="96"/>
      <c r="D40" s="96" t="s">
        <v>600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436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2020</v>
      </c>
      <c r="U42" s="130">
        <v>1</v>
      </c>
      <c r="W42" s="286" t="s">
        <v>501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600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440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436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2020</v>
      </c>
      <c r="U46" s="117">
        <v>1</v>
      </c>
      <c r="W46" s="286" t="s">
        <v>501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600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260</v>
      </c>
    </row>
    <row r="49" spans="2:23" s="43" customFormat="1">
      <c r="B49" s="96"/>
      <c r="C49" s="96"/>
      <c r="D49" s="96"/>
      <c r="E49" s="96"/>
      <c r="F49" s="96" t="s">
        <v>441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436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2020</v>
      </c>
      <c r="U50" s="130">
        <v>1</v>
      </c>
      <c r="W50" s="286" t="s">
        <v>501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600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442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436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2020</v>
      </c>
      <c r="U54" s="117">
        <v>1</v>
      </c>
      <c r="W54" s="286" t="s">
        <v>501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600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260</v>
      </c>
    </row>
    <row r="57" spans="2:23" s="43" customFormat="1">
      <c r="B57" s="96"/>
      <c r="C57" s="96"/>
      <c r="D57" s="96"/>
      <c r="E57" s="96"/>
      <c r="F57" s="96" t="s">
        <v>443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436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2020</v>
      </c>
      <c r="U58" s="130">
        <v>1</v>
      </c>
      <c r="W58" s="286" t="s">
        <v>501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600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444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436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2020</v>
      </c>
      <c r="U62" s="117">
        <v>1</v>
      </c>
      <c r="W62" s="286" t="s">
        <v>501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600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260</v>
      </c>
    </row>
    <row r="65" spans="2:23" s="43" customFormat="1">
      <c r="B65" s="96"/>
      <c r="C65" s="96"/>
      <c r="D65" s="96"/>
      <c r="E65" s="96"/>
      <c r="F65" s="96" t="s">
        <v>445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436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2020</v>
      </c>
      <c r="U66" s="130">
        <v>1</v>
      </c>
      <c r="W66" s="286" t="s">
        <v>501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600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446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2020</v>
      </c>
      <c r="U70" s="117">
        <v>1</v>
      </c>
      <c r="W70" s="286" t="s">
        <v>506</v>
      </c>
    </row>
    <row r="71" spans="2:23" s="43" customFormat="1">
      <c r="B71" s="96"/>
      <c r="C71" s="96"/>
      <c r="D71" s="96" t="s">
        <v>600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2020</v>
      </c>
      <c r="U73" s="130">
        <v>1</v>
      </c>
      <c r="W73" s="286" t="s">
        <v>506</v>
      </c>
    </row>
    <row r="74" spans="2:23" s="43" customFormat="1">
      <c r="B74" s="124"/>
      <c r="C74" s="124"/>
      <c r="D74" s="124" t="s">
        <v>600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2020</v>
      </c>
      <c r="U76" s="117">
        <v>1</v>
      </c>
      <c r="W76" s="286" t="s">
        <v>506</v>
      </c>
    </row>
    <row r="77" spans="2:23" s="43" customFormat="1">
      <c r="B77" s="96"/>
      <c r="C77" s="96"/>
      <c r="D77" s="96" t="s">
        <v>600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585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565</v>
      </c>
      <c r="J86" s="286" t="s">
        <v>566</v>
      </c>
      <c r="K86" s="286">
        <v>802.34</v>
      </c>
      <c r="L86" s="286" t="s">
        <v>567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568</v>
      </c>
      <c r="K87" s="286">
        <v>244</v>
      </c>
      <c r="L87" s="286" t="s">
        <v>567</v>
      </c>
      <c r="M87" s="28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286" t="s">
        <v>569</v>
      </c>
      <c r="J88" s="286" t="s">
        <v>566</v>
      </c>
      <c r="K88" s="286">
        <f>K86/K96</f>
        <v>1226.779988091537</v>
      </c>
      <c r="L88" s="286" t="s">
        <v>345</v>
      </c>
      <c r="M88" s="28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286"/>
      <c r="J89" s="286" t="s">
        <v>568</v>
      </c>
      <c r="K89" s="286">
        <f>K87/K97</f>
        <v>2984.6131773994571</v>
      </c>
      <c r="L89" s="286" t="s">
        <v>345</v>
      </c>
      <c r="M89" s="28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286" t="s">
        <v>570</v>
      </c>
      <c r="J90" s="286" t="s">
        <v>566</v>
      </c>
      <c r="K90" s="286">
        <v>16</v>
      </c>
      <c r="L90" s="286" t="s">
        <v>571</v>
      </c>
      <c r="M90" s="28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286"/>
      <c r="J91" s="286" t="s">
        <v>568</v>
      </c>
      <c r="K91" s="286">
        <v>2</v>
      </c>
      <c r="L91" s="286" t="s">
        <v>571</v>
      </c>
      <c r="M91" s="286"/>
    </row>
    <row r="92" spans="1:18" s="274" customFormat="1">
      <c r="A92" s="95" t="s">
        <v>52</v>
      </c>
      <c r="B92" s="95" t="s">
        <v>467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286" t="s">
        <v>572</v>
      </c>
      <c r="J92" s="286" t="s">
        <v>566</v>
      </c>
      <c r="K92" s="286">
        <v>0.94</v>
      </c>
      <c r="L92" s="286" t="s">
        <v>573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286"/>
      <c r="J93" s="286" t="s">
        <v>568</v>
      </c>
      <c r="K93" s="286">
        <v>1.05</v>
      </c>
      <c r="M93" s="28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286" t="s">
        <v>574</v>
      </c>
      <c r="J94" s="286" t="s">
        <v>566</v>
      </c>
      <c r="K94" s="286">
        <f>10000000*K90*0.001/(K92*8.314*365)</f>
        <v>56.090491350600843</v>
      </c>
      <c r="L94" s="286" t="s">
        <v>575</v>
      </c>
      <c r="M94" s="286" t="s">
        <v>573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286"/>
      <c r="J95" s="286" t="s">
        <v>568</v>
      </c>
      <c r="K95" s="286">
        <f>10000000*K91*0.001/(K93*8.314*365)</f>
        <v>6.2767930797100933</v>
      </c>
      <c r="L95" s="286" t="s">
        <v>575</v>
      </c>
      <c r="M95" s="28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286"/>
      <c r="J96" s="286" t="s">
        <v>566</v>
      </c>
      <c r="K96" s="286">
        <f>101325*K90*0.001/(8.314*298.15)</f>
        <v>0.65402110222565257</v>
      </c>
      <c r="L96" s="286" t="s">
        <v>575</v>
      </c>
      <c r="M96" s="286" t="s">
        <v>576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286"/>
      <c r="J97" s="286" t="s">
        <v>568</v>
      </c>
      <c r="K97" s="286">
        <f>101325*K91*0.001/(8.314*298.15)</f>
        <v>8.1752637778206572E-2</v>
      </c>
      <c r="L97" s="286" t="s">
        <v>575</v>
      </c>
      <c r="M97" s="28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286"/>
      <c r="J98" s="286" t="s">
        <v>566</v>
      </c>
      <c r="K98" s="286">
        <f>K94/K90*1000</f>
        <v>3505.6557094125528</v>
      </c>
      <c r="L98" s="286" t="s">
        <v>577</v>
      </c>
      <c r="M98" s="28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286"/>
      <c r="J99" s="286" t="s">
        <v>568</v>
      </c>
      <c r="K99" s="286">
        <f>K95/K91*1000</f>
        <v>3138.3965398550467</v>
      </c>
      <c r="L99" s="286" t="s">
        <v>577</v>
      </c>
      <c r="M99" s="28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286"/>
      <c r="J100" s="286" t="s">
        <v>578</v>
      </c>
      <c r="M100" s="28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286"/>
      <c r="J102" s="286"/>
      <c r="K102" s="286">
        <v>100</v>
      </c>
      <c r="L102" s="286" t="s">
        <v>579</v>
      </c>
      <c r="M102" s="28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286" t="s">
        <v>580</v>
      </c>
      <c r="J103" s="286" t="s">
        <v>566</v>
      </c>
      <c r="K103" s="286">
        <f>K102*(1-J101)</f>
        <v>85</v>
      </c>
      <c r="L103" s="286" t="s">
        <v>579</v>
      </c>
      <c r="M103" s="28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286"/>
      <c r="J104" s="286" t="s">
        <v>568</v>
      </c>
      <c r="K104" s="286">
        <f>K102*J101</f>
        <v>15</v>
      </c>
      <c r="L104" s="286" t="s">
        <v>579</v>
      </c>
      <c r="M104" s="28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286" t="s">
        <v>581</v>
      </c>
      <c r="J105" s="286" t="s">
        <v>566</v>
      </c>
      <c r="K105" s="286">
        <f>K103*K98*K86*0.001</f>
        <v>239081.86316065578</v>
      </c>
      <c r="L105" s="286" t="s">
        <v>582</v>
      </c>
      <c r="M105" s="28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286"/>
      <c r="J106" s="286" t="s">
        <v>568</v>
      </c>
      <c r="K106" s="286">
        <f>K104*K99*K87*0.001</f>
        <v>11486.531335869471</v>
      </c>
      <c r="L106" s="286" t="s">
        <v>582</v>
      </c>
      <c r="M106" s="28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286"/>
      <c r="J107" s="286" t="s">
        <v>583</v>
      </c>
      <c r="K107" s="375">
        <f>K106/(K105+K106)</f>
        <v>4.5841900208323204E-2</v>
      </c>
      <c r="M107" s="286"/>
    </row>
    <row r="108" spans="1:13">
      <c r="I108" s="286" t="s">
        <v>569</v>
      </c>
      <c r="J108" s="286" t="s">
        <v>566</v>
      </c>
      <c r="K108" s="286">
        <f>10000000*K90*0.001*K103/(K92*8.314*365)</f>
        <v>4767.6917648010713</v>
      </c>
      <c r="L108" s="286" t="s">
        <v>584</v>
      </c>
      <c r="M108" s="286"/>
    </row>
    <row r="109" spans="1:13">
      <c r="I109" s="286"/>
      <c r="J109" s="286" t="s">
        <v>568</v>
      </c>
      <c r="K109" s="286">
        <f>10000000*K91*0.001*K104/(K93*8.314*365)</f>
        <v>94.151896195651403</v>
      </c>
      <c r="L109" s="286" t="s">
        <v>584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583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582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582</v>
      </c>
      <c r="M112" s="28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286"/>
      <c r="J113" s="286" t="s">
        <v>583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194</v>
      </c>
      <c r="C114" s="96" t="s">
        <v>296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297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470</v>
      </c>
      <c r="C116" s="96" t="s">
        <v>470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opLeftCell="H1" zoomScale="115" zoomScaleNormal="115" workbookViewId="0">
      <selection activeCell="L13" sqref="L13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18.5703125" style="286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510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283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00" t="s">
        <v>511</v>
      </c>
      <c r="G6" s="300" t="s">
        <v>512</v>
      </c>
      <c r="H6" s="300" t="s">
        <v>513</v>
      </c>
      <c r="I6" s="300" t="s">
        <v>514</v>
      </c>
      <c r="J6" s="300" t="s">
        <v>53</v>
      </c>
      <c r="K6" s="300" t="s">
        <v>60</v>
      </c>
      <c r="L6" s="300" t="s">
        <v>111</v>
      </c>
      <c r="M6" s="300" t="s">
        <v>515</v>
      </c>
      <c r="N6" s="300" t="s">
        <v>289</v>
      </c>
      <c r="O6" s="300" t="s">
        <v>116</v>
      </c>
      <c r="P6" s="300" t="s">
        <v>118</v>
      </c>
      <c r="Q6" s="300" t="s">
        <v>516</v>
      </c>
      <c r="R6" s="300" t="s">
        <v>291</v>
      </c>
      <c r="S6" s="300" t="s">
        <v>46</v>
      </c>
      <c r="T6" s="300" t="s">
        <v>119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600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2020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517</v>
      </c>
      <c r="C15" s="48" t="s">
        <v>518</v>
      </c>
      <c r="D15" s="305" t="s">
        <v>519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363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363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363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520</v>
      </c>
    </row>
    <row r="28" spans="2:26" ht="15.75" thickBot="1">
      <c r="B28" s="306"/>
      <c r="C28" s="307" t="s">
        <v>9</v>
      </c>
      <c r="D28" s="307" t="s">
        <v>599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60" t="s">
        <v>521</v>
      </c>
      <c r="C29" s="461"/>
      <c r="D29" s="461"/>
      <c r="E29" s="461"/>
      <c r="F29" s="461"/>
      <c r="G29" s="461"/>
      <c r="H29" s="462"/>
    </row>
    <row r="30" spans="2:26" ht="15.75" thickBot="1">
      <c r="B30" s="308" t="s">
        <v>522</v>
      </c>
      <c r="C30" s="309" t="s">
        <v>523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524</v>
      </c>
      <c r="C31" s="311" t="s">
        <v>523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525</v>
      </c>
      <c r="C32" s="313" t="s">
        <v>265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526</v>
      </c>
      <c r="C33" s="311" t="s">
        <v>265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527</v>
      </c>
      <c r="C34" s="313" t="s">
        <v>265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528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529</v>
      </c>
      <c r="C36" s="313" t="s">
        <v>265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530</v>
      </c>
      <c r="C37" s="311" t="s">
        <v>265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531</v>
      </c>
      <c r="C38" s="313" t="s">
        <v>532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533</v>
      </c>
      <c r="C39" s="315" t="s">
        <v>532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63" t="s">
        <v>534</v>
      </c>
      <c r="C40" s="464"/>
      <c r="D40" s="464"/>
      <c r="E40" s="464"/>
      <c r="F40" s="464"/>
      <c r="G40" s="464"/>
      <c r="H40" s="465"/>
    </row>
    <row r="41" spans="2:13" ht="15.75" thickBot="1">
      <c r="B41" s="308" t="s">
        <v>535</v>
      </c>
      <c r="C41" s="309" t="s">
        <v>536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537</v>
      </c>
      <c r="C42" s="311" t="s">
        <v>536</v>
      </c>
      <c r="D42" s="312"/>
      <c r="E42" s="312"/>
      <c r="F42" s="312"/>
      <c r="G42" s="312"/>
      <c r="H42" s="312"/>
    </row>
    <row r="43" spans="2:13" ht="15.75" thickBot="1">
      <c r="B43" s="308" t="s">
        <v>538</v>
      </c>
      <c r="C43" s="313" t="s">
        <v>536</v>
      </c>
      <c r="D43" s="314"/>
      <c r="E43" s="314"/>
      <c r="F43" s="314"/>
      <c r="G43" s="314"/>
      <c r="H43" s="314"/>
    </row>
    <row r="44" spans="2:13" ht="15.75" thickBot="1">
      <c r="B44" s="308" t="s">
        <v>539</v>
      </c>
      <c r="C44" s="311"/>
      <c r="D44" s="466" t="s">
        <v>540</v>
      </c>
      <c r="E44" s="467"/>
      <c r="F44" s="467"/>
      <c r="G44" s="467"/>
      <c r="H44" s="468"/>
    </row>
    <row r="45" spans="2:13" ht="15.75" thickBot="1">
      <c r="B45" s="308" t="s">
        <v>541</v>
      </c>
      <c r="C45" s="313" t="s">
        <v>265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542</v>
      </c>
    </row>
    <row r="46" spans="2:13" ht="15.75" thickBot="1">
      <c r="B46" s="308" t="s">
        <v>543</v>
      </c>
      <c r="C46" s="311" t="s">
        <v>544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545</v>
      </c>
    </row>
    <row r="47" spans="2:13" ht="15.75" thickBot="1">
      <c r="B47" s="308" t="s">
        <v>546</v>
      </c>
      <c r="C47" s="313" t="s">
        <v>547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63" t="s">
        <v>548</v>
      </c>
      <c r="C48" s="464"/>
      <c r="D48" s="464"/>
      <c r="E48" s="464"/>
      <c r="F48" s="464"/>
      <c r="G48" s="464"/>
      <c r="H48" s="465"/>
    </row>
    <row r="49" spans="2:9" ht="15.75" thickBot="1">
      <c r="B49" s="308" t="s">
        <v>549</v>
      </c>
      <c r="C49" s="309" t="s">
        <v>550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551</v>
      </c>
      <c r="C50" s="311" t="s">
        <v>550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552</v>
      </c>
      <c r="C51" s="313" t="s">
        <v>553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554</v>
      </c>
      <c r="C52" s="311" t="s">
        <v>553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377</v>
      </c>
      <c r="B6" s="9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2024-01-31T19:50:32Z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