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95" documentId="11_447786E9560EDC783032031D0C11A612E6086109" xr6:coauthVersionLast="47" xr6:coauthVersionMax="47" xr10:uidLastSave="{93BB0438-8771-425C-93CC-0A14DAE6C932}"/>
  <bookViews>
    <workbookView xWindow="2700" yWindow="1380" windowWidth="14400" windowHeight="8710" firstSheet="1" activeTab="1"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H54" i="25"/>
  <c r="F54" i="25"/>
  <c r="L53" i="25"/>
  <c r="K53" i="25"/>
  <c r="J53" i="25"/>
  <c r="I53" i="25"/>
  <c r="F53" i="25"/>
  <c r="H53" i="25" s="1"/>
  <c r="L52" i="25"/>
  <c r="K52" i="25"/>
  <c r="J52" i="25"/>
  <c r="I52" i="25"/>
  <c r="F52" i="25"/>
  <c r="H52" i="25" s="1"/>
  <c r="M17" i="25"/>
  <c r="N16" i="25"/>
  <c r="M16" i="25"/>
  <c r="P16" i="25"/>
  <c r="M15" i="25"/>
  <c r="Q15" i="25"/>
  <c r="M14" i="25"/>
  <c r="Q14" i="25"/>
  <c r="M13" i="25"/>
  <c r="Q13" i="25"/>
  <c r="M12" i="25"/>
  <c r="Q12" i="25"/>
  <c r="N10" i="25"/>
  <c r="N17" i="25" s="1"/>
  <c r="M10" i="25"/>
  <c r="N9" i="25"/>
  <c r="M9" i="25"/>
  <c r="N8" i="25"/>
  <c r="N15" i="25" s="1"/>
  <c r="M8" i="25"/>
  <c r="N7" i="25"/>
  <c r="N14" i="25" s="1"/>
  <c r="M7" i="25"/>
  <c r="N6" i="25"/>
  <c r="N13" i="25" s="1"/>
  <c r="M6" i="25"/>
  <c r="N5" i="25"/>
  <c r="N12" i="25" s="1"/>
  <c r="M5" i="25"/>
  <c r="N4" i="25"/>
  <c r="N11" i="25" s="1"/>
  <c r="L4" i="25"/>
  <c r="L8" i="25" s="1"/>
  <c r="K4" i="25"/>
  <c r="K8" i="25" s="1"/>
  <c r="J4" i="25"/>
  <c r="J5"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H4" i="25" l="1"/>
  <c r="H5" i="25" s="1"/>
  <c r="H6" i="25" s="1"/>
  <c r="H7" i="25" s="1"/>
  <c r="H8" i="25" s="1"/>
  <c r="H9" i="25" s="1"/>
  <c r="H10" i="25" s="1"/>
  <c r="K7" i="25"/>
  <c r="L7" i="25"/>
  <c r="K22" i="21"/>
  <c r="J22" i="21"/>
  <c r="J9" i="25"/>
  <c r="L11" i="25"/>
  <c r="K9" i="25"/>
  <c r="K5" i="25"/>
  <c r="L5" i="25"/>
  <c r="J11" i="25"/>
  <c r="K11" i="25"/>
  <c r="D22" i="21"/>
  <c r="K6" i="25"/>
  <c r="L6" i="25"/>
  <c r="J6" i="25"/>
  <c r="L9" i="25"/>
  <c r="J8" i="25"/>
  <c r="J10" i="25"/>
  <c r="K10" i="25"/>
  <c r="J7" i="25"/>
  <c r="L10" i="25"/>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<sst xmlns="http://schemas.openxmlformats.org/spreadsheetml/2006/main" count="2016" uniqueCount="314">
  <si>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</si>
  <si>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</si>
  <si>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</si>
  <si>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</si>
  <si>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</si>
  <si>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</si>
  <si>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</si>
  <si>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</si>
  <si>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</si>
  <si>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</si>
  <si>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</si>
  <si>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</si>
  <si>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</si>
  <si>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</si>
  <si>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</si>
  <si>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</si>
  <si>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</si>
  <si>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</si>
  <si>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</si>
  <si>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</si>
  <si>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</si>
  <si>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</si>
  <si>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</si>
  <si>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</si>
  <si>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</si>
  <si>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</si>
  <si>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</si>
  <si>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</si>
  <si>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</si>
  <si>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</si>
  <si>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</si>
  <si>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</si>
  <si>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</si>
  <si>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</si>
  <si>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</si>
  <si>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</si>
  <si>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</si>
  <si>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</si>
  <si>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</si>
  <si>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</si>
  <si>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</si>
  <si>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</si>
  <si>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</si>
  <si>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</si>
  <si>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</si>
  <si>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</si>
  <si>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</si>
  <si>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</si>
  <si>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</si>
  <si>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</si>
  <si>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</si>
  <si>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</si>
  <si>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</si>
  <si>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</si>
  <si>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</si>
  <si>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</si>
  <si>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</si>
  <si>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</si>
  <si>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</si>
  <si>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</si>
  <si>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</si>
  <si>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</si>
  <si>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</si>
  <si>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</si>
  <si>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</si>
  <si>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</si>
  <si>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</si>
  <si>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</si>
  <si>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</si>
  <si>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</si>
  <si>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</si>
  <si>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</si>
  <si>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</si>
  <si>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</si>
  <si>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</si>
  <si>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</si>
  <si>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</si>
  <si>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</si>
  <si>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</si>
  <si>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</si>
  <si>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</si>
  <si>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</si>
  <si>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</si>
  <si>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</si>
  <si>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</si>
  <si>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</si>
  <si>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</si>
  <si>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</si>
  <si>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</si>
  <si>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</si>
  <si>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</si>
  <si>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</si>
  <si>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</si>
  <si>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</si>
  <si>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</si>
  <si>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</si>
  <si>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</si>
  <si>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</si>
  <si>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</si>
  <si>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</si>
  <si>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</si>
  <si>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</si>
  <si>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</si>
  <si>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</si>
  <si>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</si>
  <si>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</si>
  <si>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</si>
  <si>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</si>
  <si>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</si>
  <si>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</si>
  <si>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</si>
  <si>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</si>
  <si>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NCAP_AF</t>
  </si>
  <si>
    <t>EEPP_OCE</t>
  </si>
  <si>
    <t>RD,RN,RP</t>
  </si>
  <si>
    <t>SD,SN,SP</t>
  </si>
  <si>
    <t>WD,WN</t>
  </si>
  <si>
    <t>*pv is from https://www.statista.com/statistics/472761/capacity-solar-pv-energy-in-canada-by-province/</t>
  </si>
  <si>
    <t>*onshore provincial wind capacity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</si>
  <si>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</si>
  <si>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</si>
  <si>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</si>
  <si>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</si>
  <si>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</si>
  <si>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</si>
  <si>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*assume hydropower stock keeps constant, following EU-TIMES</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</si>
  <si>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</si>
  <si>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</si>
  <si>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</si>
  <si>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</si>
  <si>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</si>
  <si>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</si>
  <si>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</si>
  <si>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</si>
  <si>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</si>
  <si>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</si>
  <si>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</si>
  <si>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</si>
  <si>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</si>
  <si>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</si>
  <si>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</si>
  <si>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</si>
  <si>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</si>
  <si>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</si>
  <si>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</si>
  <si>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</si>
  <si>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</si>
  <si>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</si>
  <si>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</si>
  <si>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</si>
  <si>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</si>
  <si>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</si>
  <si>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</si>
  <si>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</si>
  <si>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</si>
  <si>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</si>
  <si>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</si>
  <si>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</si>
  <si>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</si>
  <si>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</si>
  <si>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</si>
  <si>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</si>
  <si>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</si>
  <si>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</si>
  <si>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</si>
  <si>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</si>
  <si>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</si>
  <si>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</si>
  <si>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</si>
  <si>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</si>
  <si>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</si>
  <si>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</si>
  <si>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</si>
  <si>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</si>
  <si>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</si>
  <si>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</si>
  <si>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</si>
  <si>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</si>
  <si>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</si>
  <si>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</si>
  <si>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</si>
  <si>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</si>
  <si>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</si>
  <si>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</si>
  <si>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</si>
  <si>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</si>
  <si>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</si>
  <si>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</si>
  <si>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</si>
  <si>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</si>
  <si>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</si>
  <si>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</si>
  <si>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</si>
  <si>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</si>
  <si>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</si>
  <si>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</si>
  <si>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</si>
  <si>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</si>
  <si>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</si>
  <si>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</si>
  <si>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</si>
  <si>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</si>
  <si>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</si>
  <si>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</si>
  <si>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</si>
  <si>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</si>
  <si>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</si>
  <si>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</si>
  <si>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</si>
  <si>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</si>
  <si>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</si>
  <si>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</si>
  <si>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</si>
  <si>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</si>
  <si>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</si>
  <si>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</si>
  <si>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</si>
  <si>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</si>
  <si>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</si>
  <si>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</si>
  <si>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</si>
  <si>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</si>
  <si>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</si>
  <si>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</si>
  <si>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</si>
  <si>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</si>
  <si>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</si>
  <si>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</si>
  <si>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</si>
  <si>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</si>
  <si>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</si>
  <si>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</si>
  <si>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</si>
  <si>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</si>
  <si>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</si>
  <si>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</si>
  <si>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</si>
  <si>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</si>
  <si>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</si>
  <si>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</si>
  <si>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</si>
  <si>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</si>
  <si>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</si>
  <si>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</si>
  <si>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</si>
  <si>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</si>
  <si>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</si>
  <si>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</si>
  <si>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</si>
  <si>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</si>
  <si>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</si>
  <si>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</si>
  <si>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</si>
  <si>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</si>
  <si>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</si>
  <si>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</si>
  <si>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</si>
  <si>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</si>
  <si>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</si>
  <si>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</si>
  <si>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</si>
  <si>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</si>
  <si>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</si>
  <si>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</si>
  <si>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</si>
  <si>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</si>
  <si>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</si>
  <si>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</si>
  <si>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</si>
  <si>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</si>
  <si>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</si>
  <si>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</si>
  <si>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</si>
  <si>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</si>
  <si>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</si>
  <si>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</si>
  <si>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</si>
  <si>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</si>
  <si>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</si>
  <si>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</si>
  <si>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</si>
  <si>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</si>
  <si>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</si>
  <si>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</si>
  <si>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</si>
  <si>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</si>
  <si>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</si>
  <si>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</si>
  <si>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</si>
  <si>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</si>
  <si>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</si>
  <si>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</si>
  <si>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</si>
  <si>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</si>
  <si>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</si>
  <si>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</si>
  <si>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</si>
  <si>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</si>
  <si>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</si>
  <si>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</si>
  <si>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</si>
  <si>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</si>
  <si>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</si>
  <si>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</si>
  <si>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</si>
  <si>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</si>
  <si>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</si>
  <si>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</si>
  <si>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</si>
  <si>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</si>
  <si>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</si>
  <si>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AFA</t>
  </si>
  <si>
    <t>*following the rules of EU-TIMES, it shows that original hydropower capacity could live long to 2100</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</si>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</sst>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9">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14"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290435" y="412750"/>
          <a:ext cx="4999990" cy="1890395"/>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372377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workbookViewId="0">
      <selection activeCell="I37" sqref="I37"/>
    </sheetView>
  </sheetViews>
  <sheetFormatPr defaultColWidth="9" defaultRowHeight="12.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tabSelected="1" topLeftCell="A16" workbookViewId="0">
      <selection activeCell="G23" sqref="G23"/>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310</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C6" sqref="C6"/>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5" max="15" width="9.26953125" customWidth="1"/>
    <col min="16" max="16" width="12"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1"/>
  <sheetViews>
    <sheetView topLeftCell="A76" zoomScale="74" workbookViewId="0">
      <selection activeCell="A64" sqref="A64:B67"/>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311</v>
      </c>
      <c r="D4" s="21" t="s">
        <v>137</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311</v>
      </c>
      <c r="D5" s="21" t="s">
        <v>137</v>
      </c>
      <c r="E5" s="26">
        <v>0.44</v>
      </c>
      <c r="F5">
        <v>0.44</v>
      </c>
      <c r="G5" s="26">
        <v>0.44</v>
      </c>
      <c r="H5" s="26">
        <v>0.44</v>
      </c>
      <c r="I5" s="26">
        <v>0.44</v>
      </c>
      <c r="J5" s="26">
        <v>0.44</v>
      </c>
      <c r="K5" s="26">
        <v>0.44</v>
      </c>
      <c r="M5" t="s">
        <v>106</v>
      </c>
      <c r="AF5" s="26" t="s">
        <v>107</v>
      </c>
    </row>
    <row r="6" spans="1:32">
      <c r="A6" t="s">
        <v>15</v>
      </c>
      <c r="B6" t="s">
        <v>57</v>
      </c>
      <c r="C6" s="37" t="s">
        <v>311</v>
      </c>
      <c r="D6" s="21" t="s">
        <v>137</v>
      </c>
      <c r="E6" s="26">
        <v>0.4</v>
      </c>
      <c r="F6">
        <v>0.4</v>
      </c>
      <c r="G6" s="26">
        <v>0.4</v>
      </c>
      <c r="H6" s="26">
        <v>0.4</v>
      </c>
      <c r="I6" s="26">
        <v>0.4</v>
      </c>
      <c r="J6" s="26">
        <v>0.4</v>
      </c>
      <c r="K6" s="26">
        <v>0.4</v>
      </c>
      <c r="M6" t="s">
        <v>106</v>
      </c>
    </row>
    <row r="7" spans="1:32">
      <c r="A7" t="s">
        <v>6</v>
      </c>
      <c r="B7" t="s">
        <v>57</v>
      </c>
      <c r="C7" s="37" t="s">
        <v>311</v>
      </c>
      <c r="D7" s="21" t="s">
        <v>137</v>
      </c>
      <c r="E7" s="26">
        <v>0.33</v>
      </c>
      <c r="F7">
        <v>0.33</v>
      </c>
      <c r="G7" s="26">
        <v>0.33</v>
      </c>
      <c r="H7" s="26">
        <v>0.33</v>
      </c>
      <c r="I7" s="26">
        <v>0.33</v>
      </c>
      <c r="J7" s="26">
        <v>0.33</v>
      </c>
      <c r="K7" s="26">
        <v>0.33</v>
      </c>
      <c r="M7" t="s">
        <v>106</v>
      </c>
    </row>
    <row r="8" spans="1:32">
      <c r="A8" t="s">
        <v>8</v>
      </c>
      <c r="B8" t="s">
        <v>57</v>
      </c>
      <c r="C8" s="37" t="s">
        <v>311</v>
      </c>
      <c r="D8" s="21" t="s">
        <v>137</v>
      </c>
      <c r="E8" s="26">
        <v>0.36</v>
      </c>
      <c r="F8">
        <v>0.36</v>
      </c>
      <c r="G8" s="26">
        <v>0.36</v>
      </c>
      <c r="H8" s="26">
        <v>0.36</v>
      </c>
      <c r="I8" s="26">
        <v>0.36</v>
      </c>
      <c r="J8" s="26">
        <v>0.36</v>
      </c>
      <c r="K8" s="26">
        <v>0.36</v>
      </c>
      <c r="M8" t="s">
        <v>106</v>
      </c>
    </row>
    <row r="9" spans="1:32">
      <c r="A9" t="s">
        <v>9</v>
      </c>
      <c r="B9" t="s">
        <v>57</v>
      </c>
      <c r="C9" s="37" t="s">
        <v>311</v>
      </c>
      <c r="D9" s="21" t="s">
        <v>137</v>
      </c>
      <c r="E9" s="26">
        <v>0.36</v>
      </c>
      <c r="F9">
        <v>0.36</v>
      </c>
      <c r="G9" s="26">
        <v>0.36</v>
      </c>
      <c r="H9" s="26">
        <v>0.36</v>
      </c>
      <c r="I9" s="26">
        <v>0.36</v>
      </c>
      <c r="J9" s="26">
        <v>0.36</v>
      </c>
      <c r="K9" s="26">
        <v>0.36</v>
      </c>
      <c r="M9" t="s">
        <v>106</v>
      </c>
    </row>
    <row r="10" spans="1:32">
      <c r="A10" t="s">
        <v>10</v>
      </c>
      <c r="B10" t="s">
        <v>57</v>
      </c>
      <c r="C10" s="37" t="s">
        <v>311</v>
      </c>
      <c r="D10" s="21" t="s">
        <v>137</v>
      </c>
      <c r="E10" s="26">
        <v>0.31</v>
      </c>
      <c r="F10">
        <v>0.31</v>
      </c>
      <c r="G10" s="26">
        <v>0.31</v>
      </c>
      <c r="H10" s="26">
        <v>0.31</v>
      </c>
      <c r="I10" s="26">
        <v>0.31</v>
      </c>
      <c r="J10" s="26">
        <v>0.31</v>
      </c>
      <c r="K10" s="26">
        <v>0.31</v>
      </c>
      <c r="M10" t="s">
        <v>106</v>
      </c>
    </row>
    <row r="11" spans="1:32">
      <c r="A11" t="s">
        <v>11</v>
      </c>
      <c r="B11" t="s">
        <v>57</v>
      </c>
      <c r="C11" s="37" t="s">
        <v>311</v>
      </c>
      <c r="D11" s="21" t="s">
        <v>137</v>
      </c>
      <c r="E11" s="26">
        <v>0.36</v>
      </c>
      <c r="F11">
        <v>0.36</v>
      </c>
      <c r="G11" s="26">
        <v>0.36</v>
      </c>
      <c r="H11" s="26">
        <v>0.36</v>
      </c>
      <c r="I11" s="26">
        <v>0.36</v>
      </c>
      <c r="J11" s="26">
        <v>0.36</v>
      </c>
      <c r="K11" s="26">
        <v>0.36</v>
      </c>
      <c r="M11" t="s">
        <v>106</v>
      </c>
    </row>
    <row r="12" spans="1:32">
      <c r="A12" t="s">
        <v>12</v>
      </c>
      <c r="B12" t="s">
        <v>57</v>
      </c>
      <c r="C12" s="37" t="s">
        <v>311</v>
      </c>
      <c r="D12" s="21" t="s">
        <v>137</v>
      </c>
      <c r="E12" s="26">
        <v>0.35</v>
      </c>
      <c r="F12">
        <v>0.35</v>
      </c>
      <c r="G12" s="26">
        <v>0.35</v>
      </c>
      <c r="H12" s="26">
        <v>0.35</v>
      </c>
      <c r="I12" s="26">
        <v>0.35</v>
      </c>
      <c r="J12" s="26">
        <v>0.35</v>
      </c>
      <c r="K12" s="26">
        <v>0.35</v>
      </c>
      <c r="M12" t="s">
        <v>106</v>
      </c>
    </row>
    <row r="13" spans="1:32">
      <c r="A13" t="s">
        <v>16</v>
      </c>
      <c r="B13" t="s">
        <v>57</v>
      </c>
      <c r="C13" s="37" t="s">
        <v>311</v>
      </c>
      <c r="D13" s="21" t="s">
        <v>137</v>
      </c>
      <c r="E13" s="26">
        <v>0.39</v>
      </c>
      <c r="F13">
        <v>0.39</v>
      </c>
      <c r="G13" s="26">
        <v>0.39</v>
      </c>
      <c r="H13" s="26">
        <v>0.39</v>
      </c>
      <c r="I13" s="26">
        <v>0.39</v>
      </c>
      <c r="J13" s="26">
        <v>0.39</v>
      </c>
      <c r="K13" s="26">
        <v>0.39</v>
      </c>
      <c r="M13" t="s">
        <v>106</v>
      </c>
    </row>
    <row r="14" spans="1:32">
      <c r="A14" t="s">
        <v>17</v>
      </c>
      <c r="B14" t="s">
        <v>57</v>
      </c>
      <c r="C14" s="37" t="s">
        <v>311</v>
      </c>
      <c r="D14" s="21" t="s">
        <v>137</v>
      </c>
      <c r="E14" s="26">
        <v>0.41</v>
      </c>
      <c r="F14">
        <v>0.41</v>
      </c>
      <c r="G14" s="26">
        <v>0.41</v>
      </c>
      <c r="H14" s="26">
        <v>0.41</v>
      </c>
      <c r="I14" s="26">
        <v>0.41</v>
      </c>
      <c r="J14" s="26">
        <v>0.41</v>
      </c>
      <c r="K14" s="26">
        <v>0.41</v>
      </c>
      <c r="M14" t="s">
        <v>106</v>
      </c>
    </row>
    <row r="15" spans="1:32">
      <c r="A15" t="s">
        <v>18</v>
      </c>
      <c r="B15" t="s">
        <v>57</v>
      </c>
      <c r="C15" s="37" t="s">
        <v>311</v>
      </c>
      <c r="D15" s="21" t="s">
        <v>137</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311</v>
      </c>
      <c r="D21" s="21" t="s">
        <v>137</v>
      </c>
      <c r="E21" s="26">
        <f>0.42</f>
        <v>0.42</v>
      </c>
      <c r="F21">
        <f t="shared" ref="F21:K21" si="1">0.42</f>
        <v>0.42</v>
      </c>
      <c r="G21" s="26">
        <f t="shared" si="1"/>
        <v>0.42</v>
      </c>
      <c r="H21" s="26">
        <f t="shared" si="1"/>
        <v>0.42</v>
      </c>
      <c r="I21" s="26">
        <f t="shared" si="1"/>
        <v>0.42</v>
      </c>
      <c r="J21" s="26">
        <f t="shared" si="1"/>
        <v>0.42</v>
      </c>
      <c r="K21" s="26">
        <f t="shared" si="1"/>
        <v>0.42</v>
      </c>
      <c r="M21" t="s">
        <v>108</v>
      </c>
    </row>
    <row r="22" spans="1:13">
      <c r="A22" t="s">
        <v>14</v>
      </c>
      <c r="B22" t="s">
        <v>57</v>
      </c>
      <c r="C22" s="37" t="s">
        <v>311</v>
      </c>
      <c r="D22" s="21" t="s">
        <v>137</v>
      </c>
      <c r="E22" s="26">
        <v>0.44</v>
      </c>
      <c r="F22">
        <v>0.44</v>
      </c>
      <c r="G22" s="26">
        <v>0.44</v>
      </c>
      <c r="H22" s="26">
        <v>0.44</v>
      </c>
      <c r="I22" s="26">
        <v>0.44</v>
      </c>
      <c r="J22" s="26">
        <v>0.44</v>
      </c>
      <c r="K22" s="26">
        <v>0.44</v>
      </c>
      <c r="M22" t="s">
        <v>108</v>
      </c>
    </row>
    <row r="23" spans="1:13">
      <c r="A23" t="s">
        <v>15</v>
      </c>
      <c r="B23" t="s">
        <v>57</v>
      </c>
      <c r="C23" s="37" t="s">
        <v>311</v>
      </c>
      <c r="D23" s="21" t="s">
        <v>137</v>
      </c>
      <c r="E23" s="26">
        <v>0.4</v>
      </c>
      <c r="F23">
        <v>0.4</v>
      </c>
      <c r="G23" s="26">
        <v>0.4</v>
      </c>
      <c r="H23" s="26">
        <v>0.4</v>
      </c>
      <c r="I23" s="26">
        <v>0.4</v>
      </c>
      <c r="J23" s="26">
        <v>0.4</v>
      </c>
      <c r="K23" s="26">
        <v>0.4</v>
      </c>
      <c r="M23" t="s">
        <v>108</v>
      </c>
    </row>
    <row r="24" spans="1:13">
      <c r="A24" t="s">
        <v>6</v>
      </c>
      <c r="B24" t="s">
        <v>57</v>
      </c>
      <c r="C24" s="37" t="s">
        <v>311</v>
      </c>
      <c r="D24" s="21" t="s">
        <v>137</v>
      </c>
      <c r="E24" s="26">
        <v>0.33</v>
      </c>
      <c r="F24">
        <v>0.33</v>
      </c>
      <c r="G24" s="26">
        <v>0.33</v>
      </c>
      <c r="H24" s="26">
        <v>0.33</v>
      </c>
      <c r="I24" s="26">
        <v>0.33</v>
      </c>
      <c r="J24" s="26">
        <v>0.33</v>
      </c>
      <c r="K24" s="26">
        <v>0.33</v>
      </c>
      <c r="M24" t="s">
        <v>108</v>
      </c>
    </row>
    <row r="25" spans="1:13">
      <c r="A25" t="s">
        <v>8</v>
      </c>
      <c r="B25" t="s">
        <v>57</v>
      </c>
      <c r="C25" s="37" t="s">
        <v>311</v>
      </c>
      <c r="D25" s="21" t="s">
        <v>137</v>
      </c>
      <c r="E25" s="26">
        <v>0.36</v>
      </c>
      <c r="F25">
        <v>0.36</v>
      </c>
      <c r="G25" s="26">
        <v>0.36</v>
      </c>
      <c r="H25" s="26">
        <v>0.36</v>
      </c>
      <c r="I25" s="26">
        <v>0.36</v>
      </c>
      <c r="J25" s="26">
        <v>0.36</v>
      </c>
      <c r="K25" s="26">
        <v>0.36</v>
      </c>
      <c r="M25" t="s">
        <v>108</v>
      </c>
    </row>
    <row r="26" spans="1:13">
      <c r="A26" t="s">
        <v>9</v>
      </c>
      <c r="B26" t="s">
        <v>57</v>
      </c>
      <c r="C26" s="37" t="s">
        <v>311</v>
      </c>
      <c r="D26" s="21" t="s">
        <v>137</v>
      </c>
      <c r="E26" s="26">
        <v>0.36</v>
      </c>
      <c r="F26">
        <v>0.36</v>
      </c>
      <c r="G26" s="26">
        <v>0.36</v>
      </c>
      <c r="H26" s="26">
        <v>0.36</v>
      </c>
      <c r="I26" s="26">
        <v>0.36</v>
      </c>
      <c r="J26" s="26">
        <v>0.36</v>
      </c>
      <c r="K26" s="26">
        <v>0.36</v>
      </c>
      <c r="M26" t="s">
        <v>108</v>
      </c>
    </row>
    <row r="27" spans="1:13">
      <c r="A27" t="s">
        <v>10</v>
      </c>
      <c r="B27" t="s">
        <v>57</v>
      </c>
      <c r="C27" s="37" t="s">
        <v>311</v>
      </c>
      <c r="D27" s="21" t="s">
        <v>137</v>
      </c>
      <c r="E27" s="26">
        <v>0.31</v>
      </c>
      <c r="F27">
        <v>0.31</v>
      </c>
      <c r="G27" s="26">
        <v>0.31</v>
      </c>
      <c r="H27" s="26">
        <v>0.31</v>
      </c>
      <c r="I27" s="26">
        <v>0.31</v>
      </c>
      <c r="J27" s="26">
        <v>0.31</v>
      </c>
      <c r="K27" s="26">
        <v>0.31</v>
      </c>
      <c r="M27" t="s">
        <v>108</v>
      </c>
    </row>
    <row r="28" spans="1:13">
      <c r="A28" t="s">
        <v>11</v>
      </c>
      <c r="B28" t="s">
        <v>57</v>
      </c>
      <c r="C28" s="37" t="s">
        <v>311</v>
      </c>
      <c r="D28" s="21" t="s">
        <v>137</v>
      </c>
      <c r="E28" s="26">
        <v>0.36</v>
      </c>
      <c r="F28">
        <v>0.36</v>
      </c>
      <c r="G28" s="26">
        <v>0.36</v>
      </c>
      <c r="H28" s="26">
        <v>0.36</v>
      </c>
      <c r="I28" s="26">
        <v>0.36</v>
      </c>
      <c r="J28" s="26">
        <v>0.36</v>
      </c>
      <c r="K28" s="26">
        <v>0.36</v>
      </c>
      <c r="M28" t="s">
        <v>108</v>
      </c>
    </row>
    <row r="29" spans="1:13">
      <c r="A29" t="s">
        <v>12</v>
      </c>
      <c r="B29" t="s">
        <v>57</v>
      </c>
      <c r="C29" s="37" t="s">
        <v>311</v>
      </c>
      <c r="D29" s="21" t="s">
        <v>137</v>
      </c>
      <c r="E29" s="26">
        <v>0.35</v>
      </c>
      <c r="F29">
        <v>0.35</v>
      </c>
      <c r="G29" s="26">
        <v>0.35</v>
      </c>
      <c r="H29" s="26">
        <v>0.35</v>
      </c>
      <c r="I29" s="26">
        <v>0.35</v>
      </c>
      <c r="J29" s="26">
        <v>0.35</v>
      </c>
      <c r="K29" s="26">
        <v>0.35</v>
      </c>
      <c r="M29" t="s">
        <v>108</v>
      </c>
    </row>
    <row r="30" spans="1:13">
      <c r="A30" t="s">
        <v>16</v>
      </c>
      <c r="B30" t="s">
        <v>57</v>
      </c>
      <c r="C30" s="37" t="s">
        <v>311</v>
      </c>
      <c r="D30" s="21" t="s">
        <v>137</v>
      </c>
      <c r="E30" s="26">
        <v>0.39</v>
      </c>
      <c r="F30">
        <v>0.39</v>
      </c>
      <c r="G30" s="26">
        <v>0.39</v>
      </c>
      <c r="H30" s="26">
        <v>0.39</v>
      </c>
      <c r="I30" s="26">
        <v>0.39</v>
      </c>
      <c r="J30" s="26">
        <v>0.39</v>
      </c>
      <c r="K30" s="26">
        <v>0.39</v>
      </c>
      <c r="M30" t="s">
        <v>108</v>
      </c>
    </row>
    <row r="31" spans="1:13">
      <c r="A31" t="s">
        <v>17</v>
      </c>
      <c r="B31" t="s">
        <v>57</v>
      </c>
      <c r="C31" s="37" t="s">
        <v>311</v>
      </c>
      <c r="D31" s="21" t="s">
        <v>137</v>
      </c>
      <c r="E31" s="26">
        <v>0.41</v>
      </c>
      <c r="F31">
        <v>0.41</v>
      </c>
      <c r="G31" s="26">
        <v>0.41</v>
      </c>
      <c r="H31" s="26">
        <v>0.41</v>
      </c>
      <c r="I31" s="26">
        <v>0.41</v>
      </c>
      <c r="J31" s="26">
        <v>0.41</v>
      </c>
      <c r="K31" s="26">
        <v>0.41</v>
      </c>
      <c r="M31" t="s">
        <v>108</v>
      </c>
    </row>
    <row r="32" spans="1:13">
      <c r="A32" t="s">
        <v>18</v>
      </c>
      <c r="B32" t="s">
        <v>57</v>
      </c>
      <c r="C32" s="37" t="s">
        <v>311</v>
      </c>
      <c r="D32" s="21" t="s">
        <v>137</v>
      </c>
      <c r="E32" s="26">
        <v>0.38</v>
      </c>
      <c r="F32">
        <v>0.38</v>
      </c>
      <c r="G32" s="26">
        <v>0.38</v>
      </c>
      <c r="H32" s="26">
        <v>0.38</v>
      </c>
      <c r="I32" s="26">
        <v>0.38</v>
      </c>
      <c r="J32" s="26">
        <v>0.38</v>
      </c>
      <c r="K32" s="26">
        <v>0.38</v>
      </c>
      <c r="M32" t="s">
        <v>108</v>
      </c>
    </row>
    <row r="33" spans="1:12">
      <c r="A33" s="37" t="s">
        <v>55</v>
      </c>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311</v>
      </c>
      <c r="D38" s="21" t="s">
        <v>137</v>
      </c>
      <c r="E38" s="26">
        <v>0.34</v>
      </c>
      <c r="F38">
        <v>0.34</v>
      </c>
      <c r="G38" s="26">
        <v>0.34</v>
      </c>
      <c r="H38" s="26">
        <v>0.34</v>
      </c>
      <c r="I38" s="26">
        <v>0.34</v>
      </c>
      <c r="J38" s="26">
        <v>0.34</v>
      </c>
      <c r="K38" s="26">
        <v>0.34</v>
      </c>
      <c r="L38" t="s">
        <v>109</v>
      </c>
    </row>
    <row r="39" spans="1:12">
      <c r="A39" t="s">
        <v>14</v>
      </c>
      <c r="B39" t="s">
        <v>57</v>
      </c>
      <c r="C39" s="37" t="s">
        <v>311</v>
      </c>
      <c r="D39" s="21" t="s">
        <v>137</v>
      </c>
      <c r="E39" s="26">
        <v>0</v>
      </c>
      <c r="F39">
        <v>0</v>
      </c>
      <c r="G39" s="26">
        <v>0</v>
      </c>
      <c r="H39" s="26">
        <v>0</v>
      </c>
      <c r="I39" s="26">
        <v>0</v>
      </c>
      <c r="J39" s="26">
        <v>0</v>
      </c>
      <c r="K39" s="26">
        <v>0</v>
      </c>
      <c r="L39" t="s">
        <v>109</v>
      </c>
    </row>
    <row r="40" spans="1:12">
      <c r="A40" t="s">
        <v>15</v>
      </c>
      <c r="B40" t="s">
        <v>57</v>
      </c>
      <c r="C40" s="37" t="s">
        <v>311</v>
      </c>
      <c r="D40" s="21" t="s">
        <v>137</v>
      </c>
      <c r="E40" s="26">
        <v>0.1</v>
      </c>
      <c r="F40">
        <v>0.1</v>
      </c>
      <c r="G40" s="26">
        <v>0.1</v>
      </c>
      <c r="H40" s="26">
        <v>0.1</v>
      </c>
      <c r="I40" s="26">
        <v>0.1</v>
      </c>
      <c r="J40" s="26">
        <v>0.1</v>
      </c>
      <c r="K40" s="26">
        <v>0.1</v>
      </c>
      <c r="L40" t="s">
        <v>109</v>
      </c>
    </row>
    <row r="41" spans="1:12">
      <c r="A41" t="s">
        <v>6</v>
      </c>
      <c r="B41" t="s">
        <v>57</v>
      </c>
      <c r="C41" s="37" t="s">
        <v>311</v>
      </c>
      <c r="D41" s="21" t="s">
        <v>137</v>
      </c>
      <c r="E41" s="26">
        <v>0.37</v>
      </c>
      <c r="F41">
        <v>0.37</v>
      </c>
      <c r="G41" s="26">
        <v>0.37</v>
      </c>
      <c r="H41" s="26">
        <v>0.37</v>
      </c>
      <c r="I41" s="26">
        <v>0.37</v>
      </c>
      <c r="J41" s="26">
        <v>0.37</v>
      </c>
      <c r="K41" s="26">
        <v>0.37</v>
      </c>
      <c r="L41" t="s">
        <v>109</v>
      </c>
    </row>
    <row r="42" spans="1:12">
      <c r="A42" t="s">
        <v>8</v>
      </c>
      <c r="B42" t="s">
        <v>57</v>
      </c>
      <c r="C42" s="37" t="s">
        <v>311</v>
      </c>
      <c r="D42" s="21" t="s">
        <v>137</v>
      </c>
      <c r="E42" s="26">
        <v>0</v>
      </c>
      <c r="F42">
        <v>0</v>
      </c>
      <c r="G42" s="26">
        <v>0</v>
      </c>
      <c r="H42" s="26">
        <v>0</v>
      </c>
      <c r="I42" s="26">
        <v>0</v>
      </c>
      <c r="J42" s="26">
        <v>0</v>
      </c>
      <c r="K42" s="26">
        <v>0</v>
      </c>
      <c r="L42" t="s">
        <v>109</v>
      </c>
    </row>
    <row r="43" spans="1:12">
      <c r="A43" t="s">
        <v>9</v>
      </c>
      <c r="B43" t="s">
        <v>57</v>
      </c>
      <c r="C43" s="37" t="s">
        <v>311</v>
      </c>
      <c r="D43" s="21" t="s">
        <v>137</v>
      </c>
      <c r="E43" s="26">
        <v>0.1</v>
      </c>
      <c r="F43">
        <v>0.1</v>
      </c>
      <c r="G43" s="26">
        <v>0.1</v>
      </c>
      <c r="H43" s="26">
        <v>0.1</v>
      </c>
      <c r="I43" s="26">
        <v>0.1</v>
      </c>
      <c r="J43" s="26">
        <v>0.1</v>
      </c>
      <c r="K43" s="26">
        <v>0.1</v>
      </c>
      <c r="L43" t="s">
        <v>109</v>
      </c>
    </row>
    <row r="44" spans="1:12">
      <c r="A44" t="s">
        <v>10</v>
      </c>
      <c r="B44" t="s">
        <v>57</v>
      </c>
      <c r="C44" s="37" t="s">
        <v>311</v>
      </c>
      <c r="D44" s="21" t="s">
        <v>137</v>
      </c>
      <c r="E44" s="26">
        <v>0.45</v>
      </c>
      <c r="F44">
        <v>0.45</v>
      </c>
      <c r="G44" s="26">
        <v>0.45</v>
      </c>
      <c r="H44" s="26">
        <v>0.45</v>
      </c>
      <c r="I44" s="26">
        <v>0.45</v>
      </c>
      <c r="J44" s="26">
        <v>0.45</v>
      </c>
      <c r="K44" s="26">
        <v>0.45</v>
      </c>
      <c r="L44" t="s">
        <v>109</v>
      </c>
    </row>
    <row r="45" spans="1:12">
      <c r="A45" t="s">
        <v>11</v>
      </c>
      <c r="B45" t="s">
        <v>57</v>
      </c>
      <c r="C45" s="37" t="s">
        <v>311</v>
      </c>
      <c r="D45" s="21" t="s">
        <v>137</v>
      </c>
      <c r="E45" s="26">
        <v>0</v>
      </c>
      <c r="F45">
        <v>0</v>
      </c>
      <c r="G45" s="26">
        <v>0</v>
      </c>
      <c r="H45" s="26">
        <v>0</v>
      </c>
      <c r="I45" s="26">
        <v>0</v>
      </c>
      <c r="J45" s="26">
        <v>0</v>
      </c>
      <c r="K45" s="26">
        <v>0</v>
      </c>
      <c r="L45" t="s">
        <v>109</v>
      </c>
    </row>
    <row r="46" spans="1:12">
      <c r="A46" t="s">
        <v>12</v>
      </c>
      <c r="B46" t="s">
        <v>57</v>
      </c>
      <c r="C46" s="37" t="s">
        <v>311</v>
      </c>
      <c r="D46" s="21" t="s">
        <v>137</v>
      </c>
      <c r="E46" s="26">
        <v>0.23</v>
      </c>
      <c r="F46">
        <v>0.23</v>
      </c>
      <c r="G46" s="26">
        <v>0.23</v>
      </c>
      <c r="H46" s="26">
        <v>0.23</v>
      </c>
      <c r="I46" s="26">
        <v>0.23</v>
      </c>
      <c r="J46" s="26">
        <v>0.23</v>
      </c>
      <c r="K46" s="26">
        <v>0.23</v>
      </c>
      <c r="L46" t="s">
        <v>109</v>
      </c>
    </row>
    <row r="47" spans="1:12">
      <c r="A47" t="s">
        <v>16</v>
      </c>
      <c r="B47" t="s">
        <v>57</v>
      </c>
      <c r="C47" s="37" t="s">
        <v>311</v>
      </c>
      <c r="D47" s="21" t="s">
        <v>137</v>
      </c>
      <c r="E47" s="26">
        <v>0.2</v>
      </c>
      <c r="F47">
        <v>0.2</v>
      </c>
      <c r="G47" s="26">
        <v>0.2</v>
      </c>
      <c r="H47" s="26">
        <v>0.2</v>
      </c>
      <c r="I47" s="26">
        <v>0.2</v>
      </c>
      <c r="J47" s="26">
        <v>0.2</v>
      </c>
      <c r="K47" s="26">
        <v>0.2</v>
      </c>
      <c r="L47" t="s">
        <v>109</v>
      </c>
    </row>
    <row r="48" spans="1:12">
      <c r="A48" t="s">
        <v>17</v>
      </c>
      <c r="B48" t="s">
        <v>57</v>
      </c>
      <c r="C48" s="37" t="s">
        <v>311</v>
      </c>
      <c r="D48" s="21" t="s">
        <v>137</v>
      </c>
      <c r="E48" s="26">
        <v>0</v>
      </c>
      <c r="F48">
        <v>0</v>
      </c>
      <c r="G48" s="26">
        <v>0</v>
      </c>
      <c r="H48" s="26">
        <v>0</v>
      </c>
      <c r="I48" s="26">
        <v>0</v>
      </c>
      <c r="J48" s="26">
        <v>0</v>
      </c>
      <c r="K48" s="26">
        <v>0</v>
      </c>
      <c r="L48" t="s">
        <v>109</v>
      </c>
    </row>
    <row r="49" spans="1:19">
      <c r="A49" t="s">
        <v>18</v>
      </c>
      <c r="B49" t="s">
        <v>57</v>
      </c>
      <c r="C49" s="37" t="s">
        <v>311</v>
      </c>
      <c r="D49" s="21" t="s">
        <v>137</v>
      </c>
      <c r="E49" s="26">
        <v>0.01</v>
      </c>
      <c r="F49">
        <v>0.01</v>
      </c>
      <c r="G49" s="26">
        <v>0.01</v>
      </c>
      <c r="H49" s="26">
        <v>0.01</v>
      </c>
      <c r="I49" s="26">
        <v>0.01</v>
      </c>
      <c r="J49" s="26">
        <v>0.01</v>
      </c>
      <c r="K49" s="26">
        <v>0.01</v>
      </c>
      <c r="L49" t="s">
        <v>109</v>
      </c>
    </row>
    <row r="52" spans="1:19">
      <c r="A52" s="30" t="s">
        <v>110</v>
      </c>
      <c r="B52" s="30"/>
      <c r="C52" s="30"/>
      <c r="D52" s="30"/>
      <c r="E52" s="30"/>
      <c r="F52" s="30"/>
      <c r="G52" s="30"/>
    </row>
    <row r="53" spans="1:19">
      <c r="A53" s="30" t="s">
        <v>1</v>
      </c>
      <c r="B53" s="30" t="s">
        <v>2</v>
      </c>
      <c r="C53" s="30" t="s">
        <v>3</v>
      </c>
      <c r="D53" s="30" t="s">
        <v>4</v>
      </c>
      <c r="E53" s="30" t="s">
        <v>85</v>
      </c>
      <c r="F53" s="30" t="s">
        <v>86</v>
      </c>
      <c r="G53" s="30" t="s">
        <v>5</v>
      </c>
    </row>
    <row r="54" spans="1:19">
      <c r="A54" s="30" t="s">
        <v>111</v>
      </c>
      <c r="B54" s="30" t="s">
        <v>57</v>
      </c>
      <c r="C54" s="30" t="s">
        <v>112</v>
      </c>
      <c r="D54" s="30"/>
      <c r="E54" s="30" t="s">
        <v>113</v>
      </c>
      <c r="F54" s="30"/>
      <c r="G54" s="30">
        <v>0.22500000000000001</v>
      </c>
    </row>
    <row r="55" spans="1:19">
      <c r="A55" s="30" t="s">
        <v>114</v>
      </c>
      <c r="B55" s="30" t="s">
        <v>57</v>
      </c>
      <c r="C55" s="30" t="s">
        <v>112</v>
      </c>
      <c r="D55" s="30"/>
      <c r="E55" s="30" t="s">
        <v>113</v>
      </c>
      <c r="F55" s="30"/>
      <c r="G55" s="30">
        <v>0.22500000000000001</v>
      </c>
    </row>
    <row r="56" spans="1:19">
      <c r="A56" s="30" t="s">
        <v>115</v>
      </c>
      <c r="B56" s="30" t="s">
        <v>57</v>
      </c>
      <c r="C56" s="30" t="s">
        <v>112</v>
      </c>
      <c r="D56" s="30"/>
      <c r="E56" s="30" t="s">
        <v>113</v>
      </c>
      <c r="F56" s="30"/>
      <c r="G56" s="30">
        <v>0.22500000000000001</v>
      </c>
    </row>
    <row r="57" spans="1:19">
      <c r="A57" s="30" t="s">
        <v>116</v>
      </c>
      <c r="B57" s="30" t="s">
        <v>57</v>
      </c>
      <c r="C57" s="30" t="s">
        <v>112</v>
      </c>
      <c r="D57" s="30"/>
      <c r="E57" s="30" t="s">
        <v>113</v>
      </c>
      <c r="F57" s="30"/>
      <c r="G57" s="30">
        <v>0.22500000000000001</v>
      </c>
    </row>
    <row r="58" spans="1:19">
      <c r="A58" s="30" t="s">
        <v>18</v>
      </c>
      <c r="B58" s="30" t="s">
        <v>57</v>
      </c>
      <c r="C58" s="30" t="s">
        <v>112</v>
      </c>
      <c r="D58" s="30"/>
      <c r="E58" s="30" t="s">
        <v>113</v>
      </c>
      <c r="F58" s="30"/>
      <c r="G58" s="30">
        <v>0.22500000000000001</v>
      </c>
    </row>
    <row r="62" spans="1:19" ht="13">
      <c r="S62" s="32" t="s">
        <v>117</v>
      </c>
    </row>
    <row r="63" spans="1:19">
      <c r="B63" s="18"/>
      <c r="C63" s="18"/>
      <c r="D63" s="18" t="s">
        <v>0</v>
      </c>
      <c r="E63" s="18"/>
      <c r="F63" s="18"/>
      <c r="G63" s="18"/>
      <c r="H63" s="18"/>
      <c r="I63" s="18"/>
      <c r="J63" s="18"/>
      <c r="K63" s="18"/>
      <c r="L63" s="18"/>
      <c r="M63" s="18"/>
    </row>
    <row r="64" spans="1:19" ht="13">
      <c r="A64" s="18"/>
      <c r="B64" s="18"/>
      <c r="C64" s="18" t="s">
        <v>3</v>
      </c>
      <c r="D64" s="18" t="s">
        <v>4</v>
      </c>
      <c r="E64" s="18" t="s">
        <v>50</v>
      </c>
      <c r="F64" s="18" t="s">
        <v>5</v>
      </c>
      <c r="G64" s="18" t="s">
        <v>99</v>
      </c>
      <c r="H64" s="18" t="s">
        <v>100</v>
      </c>
      <c r="I64" s="18" t="s">
        <v>101</v>
      </c>
      <c r="J64" s="18" t="s">
        <v>102</v>
      </c>
      <c r="K64" s="18" t="s">
        <v>103</v>
      </c>
      <c r="L64" s="18" t="s">
        <v>104</v>
      </c>
      <c r="M64" s="18" t="s">
        <v>105</v>
      </c>
      <c r="S64" s="32" t="s">
        <v>118</v>
      </c>
    </row>
    <row r="65" spans="1:13" ht="13">
      <c r="A65" s="18"/>
      <c r="B65" s="18"/>
      <c r="C65" s="19" t="s">
        <v>119</v>
      </c>
      <c r="D65" s="18">
        <v>2020</v>
      </c>
      <c r="E65" t="s">
        <v>109</v>
      </c>
      <c r="F65" s="18"/>
      <c r="G65" s="31">
        <v>5.0000000000000001E-3</v>
      </c>
      <c r="H65" s="31">
        <v>6.2500000000000003E-3</v>
      </c>
      <c r="I65" s="31">
        <v>3.21</v>
      </c>
      <c r="J65" s="31">
        <v>3.5799999999999998E-2</v>
      </c>
      <c r="K65" s="31">
        <v>4.8000000000000001E-2</v>
      </c>
      <c r="L65" s="31">
        <v>0.27500000000000002</v>
      </c>
      <c r="M65" s="31">
        <v>3.6179999999999997E-2</v>
      </c>
    </row>
    <row r="66" spans="1:13" ht="13">
      <c r="A66" s="18"/>
      <c r="B66" s="18"/>
      <c r="C66" s="19" t="s">
        <v>119</v>
      </c>
      <c r="D66" s="18">
        <v>2025</v>
      </c>
      <c r="E66" t="s">
        <v>109</v>
      </c>
      <c r="F66" s="18"/>
      <c r="G66" s="31">
        <v>5.0000000000000001E-3</v>
      </c>
      <c r="H66" s="31">
        <v>6.2500000000000003E-3</v>
      </c>
      <c r="I66" s="31">
        <v>3.21</v>
      </c>
      <c r="J66" s="31">
        <v>3.5799999999999998E-2</v>
      </c>
      <c r="K66" s="31">
        <v>4.8000000000000001E-2</v>
      </c>
      <c r="L66" s="31">
        <v>0.27500000000000002</v>
      </c>
      <c r="M66" s="31">
        <v>3.6179999999999997E-2</v>
      </c>
    </row>
    <row r="67" spans="1:13" ht="13">
      <c r="A67" s="18"/>
      <c r="B67" s="18"/>
      <c r="C67" s="19" t="s">
        <v>119</v>
      </c>
      <c r="D67" s="18">
        <v>2030</v>
      </c>
      <c r="E67" t="s">
        <v>109</v>
      </c>
      <c r="F67" s="18"/>
      <c r="G67" s="31">
        <v>5.0000000000000001E-3</v>
      </c>
      <c r="H67" s="31">
        <v>6.2500000000000003E-3</v>
      </c>
      <c r="I67" s="31">
        <v>3.21</v>
      </c>
      <c r="J67" s="31">
        <v>3.5799999999999998E-2</v>
      </c>
      <c r="K67" s="31">
        <v>4.8000000000000001E-2</v>
      </c>
      <c r="L67" s="31">
        <v>0.27500000000000002</v>
      </c>
      <c r="M67" s="31">
        <v>3.6179999999999997E-2</v>
      </c>
    </row>
    <row r="68" spans="1:13" ht="13">
      <c r="A68" s="18"/>
      <c r="B68" s="18"/>
      <c r="C68" s="19" t="s">
        <v>119</v>
      </c>
      <c r="D68" s="18">
        <v>2035</v>
      </c>
      <c r="E68" t="s">
        <v>109</v>
      </c>
      <c r="F68" s="18"/>
      <c r="G68" s="31">
        <v>5.0000000000000001E-3</v>
      </c>
      <c r="H68" s="31">
        <v>6.2500000000000003E-3</v>
      </c>
      <c r="I68" s="31">
        <v>3.21</v>
      </c>
      <c r="J68" s="31">
        <v>3.5799999999999998E-2</v>
      </c>
      <c r="K68" s="31">
        <v>4.8000000000000001E-2</v>
      </c>
      <c r="L68" s="31">
        <v>0.27500000000000002</v>
      </c>
      <c r="M68" s="31">
        <v>3.6179999999999997E-2</v>
      </c>
    </row>
    <row r="69" spans="1:13" ht="13">
      <c r="A69" s="18"/>
      <c r="B69" s="18"/>
      <c r="C69" s="19" t="s">
        <v>119</v>
      </c>
      <c r="D69" s="18">
        <v>2040</v>
      </c>
      <c r="E69" t="s">
        <v>109</v>
      </c>
      <c r="F69" s="18"/>
      <c r="G69" s="31">
        <v>5.0000000000000001E-3</v>
      </c>
      <c r="H69" s="31">
        <v>6.2500000000000003E-3</v>
      </c>
      <c r="I69" s="31">
        <v>3.21</v>
      </c>
      <c r="J69" s="31">
        <v>3.5799999999999998E-2</v>
      </c>
      <c r="K69" s="31">
        <v>4.8000000000000001E-2</v>
      </c>
      <c r="L69" s="31">
        <v>0.27500000000000002</v>
      </c>
      <c r="M69" s="31">
        <v>3.6179999999999997E-2</v>
      </c>
    </row>
    <row r="70" spans="1:13" ht="13">
      <c r="A70" s="18"/>
      <c r="B70" s="18"/>
      <c r="C70" s="19" t="s">
        <v>119</v>
      </c>
      <c r="D70" s="18">
        <v>2045</v>
      </c>
      <c r="E70" t="s">
        <v>109</v>
      </c>
      <c r="F70" s="18"/>
      <c r="G70" s="31">
        <v>5.0000000000000001E-3</v>
      </c>
      <c r="H70" s="31">
        <v>6.2500000000000003E-3</v>
      </c>
      <c r="I70" s="31">
        <v>3.21</v>
      </c>
      <c r="J70" s="31">
        <v>3.5799999999999998E-2</v>
      </c>
      <c r="K70" s="31">
        <v>4.8000000000000001E-2</v>
      </c>
      <c r="L70" s="31">
        <v>0.27500000000000002</v>
      </c>
      <c r="M70" s="31">
        <v>3.6179999999999997E-2</v>
      </c>
    </row>
    <row r="71" spans="1:13" ht="13">
      <c r="A71" s="18"/>
      <c r="B71" s="18"/>
      <c r="C71" s="19" t="s">
        <v>119</v>
      </c>
      <c r="D71" s="18">
        <v>2050</v>
      </c>
      <c r="E71" t="s">
        <v>109</v>
      </c>
      <c r="F71" s="18"/>
      <c r="G71" s="31">
        <v>5.0000000000000001E-3</v>
      </c>
      <c r="H71" s="31">
        <v>6.2500000000000003E-3</v>
      </c>
      <c r="I71" s="31">
        <v>3.21</v>
      </c>
      <c r="J71" s="31">
        <v>3.5799999999999998E-2</v>
      </c>
      <c r="K71" s="31">
        <v>4.8000000000000001E-2</v>
      </c>
      <c r="L71" s="31">
        <v>0.27500000000000002</v>
      </c>
      <c r="M71" s="31">
        <v>3.6179999999999997E-2</v>
      </c>
    </row>
    <row r="72" spans="1:13" ht="13">
      <c r="A72" s="18"/>
      <c r="B72" s="18"/>
      <c r="C72" s="19" t="s">
        <v>119</v>
      </c>
      <c r="D72" s="18">
        <v>2100</v>
      </c>
      <c r="E72" t="s">
        <v>109</v>
      </c>
      <c r="F72" s="18"/>
      <c r="G72" s="31">
        <v>5.0000000000000001E-3</v>
      </c>
      <c r="H72" s="31">
        <v>6.2500000000000003E-3</v>
      </c>
      <c r="I72" s="31">
        <v>3.21</v>
      </c>
      <c r="J72" s="31">
        <v>3.5799999999999998E-2</v>
      </c>
      <c r="K72" s="31">
        <v>4.8000000000000001E-2</v>
      </c>
      <c r="L72" s="31">
        <v>0.27500000000000002</v>
      </c>
      <c r="M72" s="31">
        <v>3.6179999999999997E-2</v>
      </c>
    </row>
    <row r="73" spans="1:13" ht="13">
      <c r="A73" s="18"/>
      <c r="B73" s="18"/>
      <c r="C73" s="19" t="s">
        <v>119</v>
      </c>
      <c r="D73" s="18">
        <v>2020</v>
      </c>
      <c r="E73" t="s">
        <v>108</v>
      </c>
      <c r="F73" s="18"/>
      <c r="G73" s="20">
        <v>0</v>
      </c>
      <c r="H73" s="20">
        <v>0</v>
      </c>
      <c r="I73" s="20">
        <v>0</v>
      </c>
      <c r="J73" s="20">
        <v>0</v>
      </c>
      <c r="K73" s="20">
        <v>0</v>
      </c>
      <c r="L73" s="20">
        <v>0</v>
      </c>
      <c r="M73" s="20">
        <v>0</v>
      </c>
    </row>
    <row r="74" spans="1:13" ht="13">
      <c r="A74" s="18"/>
      <c r="B74" s="18"/>
      <c r="C74" s="19" t="s">
        <v>119</v>
      </c>
      <c r="D74" s="18">
        <v>2025</v>
      </c>
      <c r="E74" t="s">
        <v>108</v>
      </c>
      <c r="F74" s="18"/>
      <c r="G74" s="20">
        <v>0</v>
      </c>
      <c r="H74" s="20">
        <v>0</v>
      </c>
      <c r="I74" s="20">
        <v>0</v>
      </c>
      <c r="J74" s="20">
        <v>0</v>
      </c>
      <c r="K74" s="20">
        <v>0</v>
      </c>
      <c r="L74" s="20">
        <v>0</v>
      </c>
      <c r="M74" s="20">
        <v>0</v>
      </c>
    </row>
    <row r="75" spans="1:13" ht="13">
      <c r="A75" s="18"/>
      <c r="B75" s="18"/>
      <c r="C75" s="19" t="s">
        <v>119</v>
      </c>
      <c r="D75" s="18">
        <v>2030</v>
      </c>
      <c r="E75" t="s">
        <v>108</v>
      </c>
      <c r="F75" s="18"/>
      <c r="G75" s="20">
        <v>0</v>
      </c>
      <c r="H75" s="20">
        <v>0</v>
      </c>
      <c r="I75" s="20">
        <v>0</v>
      </c>
      <c r="J75" s="20">
        <v>0</v>
      </c>
      <c r="K75" s="20">
        <v>0</v>
      </c>
      <c r="L75" s="20">
        <v>0</v>
      </c>
      <c r="M75" s="20">
        <v>0</v>
      </c>
    </row>
    <row r="76" spans="1:13" ht="13">
      <c r="A76" s="18"/>
      <c r="B76" s="18"/>
      <c r="C76" s="19" t="s">
        <v>119</v>
      </c>
      <c r="D76" s="18">
        <v>2035</v>
      </c>
      <c r="E76" t="s">
        <v>108</v>
      </c>
      <c r="F76" s="18"/>
      <c r="G76" s="20">
        <v>0</v>
      </c>
      <c r="H76" s="20">
        <v>0</v>
      </c>
      <c r="I76" s="20">
        <v>0</v>
      </c>
      <c r="J76" s="20">
        <v>0</v>
      </c>
      <c r="K76" s="20">
        <v>0</v>
      </c>
      <c r="L76" s="20">
        <v>0</v>
      </c>
      <c r="M76" s="20">
        <v>0</v>
      </c>
    </row>
    <row r="77" spans="1:13" ht="13">
      <c r="A77" s="18"/>
      <c r="B77" s="18"/>
      <c r="C77" s="19" t="s">
        <v>119</v>
      </c>
      <c r="D77" s="18">
        <v>2040</v>
      </c>
      <c r="E77" t="s">
        <v>108</v>
      </c>
      <c r="F77" s="18"/>
      <c r="G77" s="20">
        <v>0</v>
      </c>
      <c r="H77" s="20">
        <v>0</v>
      </c>
      <c r="I77" s="20">
        <v>0</v>
      </c>
      <c r="J77" s="20">
        <v>0</v>
      </c>
      <c r="K77" s="20">
        <v>0</v>
      </c>
      <c r="L77" s="20">
        <v>0</v>
      </c>
      <c r="M77" s="20">
        <v>0</v>
      </c>
    </row>
    <row r="78" spans="1:13" ht="13">
      <c r="A78" s="18"/>
      <c r="B78" s="18"/>
      <c r="C78" s="19" t="s">
        <v>119</v>
      </c>
      <c r="D78" s="18">
        <v>2045</v>
      </c>
      <c r="E78" t="s">
        <v>108</v>
      </c>
      <c r="F78" s="18"/>
      <c r="G78" s="20">
        <v>0</v>
      </c>
      <c r="H78" s="20">
        <v>0</v>
      </c>
      <c r="I78" s="20">
        <v>0</v>
      </c>
      <c r="J78" s="20">
        <v>0</v>
      </c>
      <c r="K78" s="20">
        <v>0</v>
      </c>
      <c r="L78" s="20">
        <v>0</v>
      </c>
      <c r="M78" s="20">
        <v>0</v>
      </c>
    </row>
    <row r="79" spans="1:13" ht="13">
      <c r="A79" s="18"/>
      <c r="B79" s="18"/>
      <c r="C79" s="19" t="s">
        <v>119</v>
      </c>
      <c r="D79" s="18">
        <v>2050</v>
      </c>
      <c r="E79" t="s">
        <v>108</v>
      </c>
      <c r="F79" s="18"/>
      <c r="G79" s="20">
        <v>0</v>
      </c>
      <c r="H79" s="20">
        <v>0</v>
      </c>
      <c r="I79" s="20">
        <v>0</v>
      </c>
      <c r="J79" s="20">
        <v>0</v>
      </c>
      <c r="K79" s="20">
        <v>0</v>
      </c>
      <c r="L79" s="20">
        <v>0</v>
      </c>
      <c r="M79" s="20">
        <v>0</v>
      </c>
    </row>
    <row r="80" spans="1:13" ht="13">
      <c r="A80" s="18"/>
      <c r="B80" s="18"/>
      <c r="C80" s="19" t="s">
        <v>119</v>
      </c>
      <c r="D80" s="18">
        <v>2100</v>
      </c>
      <c r="E80" t="s">
        <v>108</v>
      </c>
      <c r="F80" s="18"/>
      <c r="G80" s="20">
        <v>0</v>
      </c>
      <c r="H80" s="20">
        <v>0</v>
      </c>
      <c r="I80" s="20">
        <v>0</v>
      </c>
      <c r="J80" s="20">
        <v>0</v>
      </c>
      <c r="K80" s="20">
        <v>0</v>
      </c>
      <c r="L80" s="20">
        <v>0</v>
      </c>
      <c r="M80" s="20">
        <v>0</v>
      </c>
    </row>
    <row r="81" spans="1:13" ht="13">
      <c r="A81" s="18"/>
      <c r="B81" s="18"/>
      <c r="C81" s="19" t="s">
        <v>119</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119</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119</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119</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119</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119</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119</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119</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119</v>
      </c>
      <c r="D89" s="18">
        <v>0</v>
      </c>
      <c r="E89" t="s">
        <v>106</v>
      </c>
      <c r="G89" s="33">
        <v>5</v>
      </c>
      <c r="H89" s="33">
        <v>5</v>
      </c>
      <c r="I89" s="33">
        <v>5</v>
      </c>
      <c r="J89" s="33">
        <v>5</v>
      </c>
      <c r="K89" s="33">
        <v>5</v>
      </c>
      <c r="L89" s="33">
        <v>5</v>
      </c>
      <c r="M89" s="33">
        <v>5</v>
      </c>
    </row>
    <row r="90" spans="1:13" ht="13">
      <c r="C90" s="19" t="s">
        <v>119</v>
      </c>
      <c r="D90" s="18">
        <v>0</v>
      </c>
      <c r="E90" t="s">
        <v>108</v>
      </c>
      <c r="G90" s="33">
        <v>5</v>
      </c>
      <c r="H90" s="33">
        <v>5</v>
      </c>
      <c r="I90" s="33">
        <v>5</v>
      </c>
      <c r="J90" s="33">
        <v>5</v>
      </c>
      <c r="K90" s="33">
        <v>5</v>
      </c>
      <c r="L90" s="33">
        <v>5</v>
      </c>
      <c r="M90" s="33">
        <v>5</v>
      </c>
    </row>
    <row r="91" spans="1:13" ht="13">
      <c r="C91" s="19" t="s">
        <v>119</v>
      </c>
      <c r="D91" s="18">
        <v>0</v>
      </c>
      <c r="E91" t="s">
        <v>109</v>
      </c>
      <c r="G91" s="33">
        <v>5</v>
      </c>
      <c r="H91" s="33">
        <v>5</v>
      </c>
      <c r="I91" s="33">
        <v>5</v>
      </c>
      <c r="J91" s="33">
        <v>5</v>
      </c>
      <c r="K91" s="33">
        <v>5</v>
      </c>
      <c r="L91" s="33">
        <v>5</v>
      </c>
      <c r="M91" s="33">
        <v>5</v>
      </c>
    </row>
  </sheetData>
  <phoneticPr fontId="24" type="noConversion"/>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
  <sheetViews>
    <sheetView topLeftCell="A102" zoomScale="58" workbookViewId="0">
      <selection activeCell="I122" sqref="I122"/>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18" ht="15.5">
      <c r="A1" t="s">
        <v>120</v>
      </c>
      <c r="E1" s="17" t="s">
        <v>121</v>
      </c>
      <c r="P1" s="24" t="s">
        <v>122</v>
      </c>
    </row>
    <row r="2" spans="1:18" ht="18">
      <c r="B2" s="18" t="s">
        <v>0</v>
      </c>
      <c r="C2" s="18"/>
      <c r="D2" s="18"/>
      <c r="E2" s="18"/>
      <c r="F2" s="18"/>
      <c r="G2" s="18"/>
      <c r="H2" s="18"/>
      <c r="I2" s="18"/>
      <c r="J2" s="18"/>
      <c r="K2" s="18"/>
      <c r="L2" s="18"/>
      <c r="M2" s="18"/>
      <c r="N2" s="18"/>
      <c r="P2" s="25" t="s">
        <v>123</v>
      </c>
    </row>
    <row r="3" spans="1:18">
      <c r="B3" s="18" t="s">
        <v>1</v>
      </c>
      <c r="C3" s="18" t="s">
        <v>2</v>
      </c>
      <c r="D3" s="18" t="s">
        <v>3</v>
      </c>
      <c r="E3" s="18" t="s">
        <v>4</v>
      </c>
      <c r="F3" s="18" t="s">
        <v>50</v>
      </c>
      <c r="G3" s="18" t="s">
        <v>5</v>
      </c>
      <c r="H3" s="18" t="s">
        <v>99</v>
      </c>
      <c r="I3" s="18" t="s">
        <v>100</v>
      </c>
      <c r="J3" s="18" t="s">
        <v>101</v>
      </c>
      <c r="K3" s="18" t="s">
        <v>102</v>
      </c>
      <c r="L3" s="18" t="s">
        <v>103</v>
      </c>
      <c r="M3" s="18" t="s">
        <v>104</v>
      </c>
      <c r="N3" s="18" t="s">
        <v>105</v>
      </c>
    </row>
    <row r="4" spans="1:18" ht="13">
      <c r="B4" s="29" t="s">
        <v>55</v>
      </c>
      <c r="C4" s="29" t="s">
        <v>55</v>
      </c>
      <c r="D4" s="19" t="s">
        <v>119</v>
      </c>
      <c r="E4" s="18">
        <v>2020</v>
      </c>
      <c r="F4" s="18" t="s">
        <v>124</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P4" s="26" t="s">
        <v>125</v>
      </c>
    </row>
    <row r="5" spans="1:18" ht="13">
      <c r="B5" s="18"/>
      <c r="C5" s="18"/>
      <c r="D5" s="19" t="s">
        <v>119</v>
      </c>
      <c r="E5" s="18">
        <v>2025</v>
      </c>
      <c r="F5" s="18" t="s">
        <v>124</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row>
    <row r="6" spans="1:18" ht="13">
      <c r="B6" s="18"/>
      <c r="C6" s="18"/>
      <c r="D6" s="19" t="s">
        <v>119</v>
      </c>
      <c r="E6" s="18">
        <v>2030</v>
      </c>
      <c r="F6" s="18" t="s">
        <v>124</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row>
    <row r="7" spans="1:18" ht="13">
      <c r="B7" s="18"/>
      <c r="C7" s="18"/>
      <c r="D7" s="19" t="s">
        <v>119</v>
      </c>
      <c r="E7" s="18">
        <v>2035</v>
      </c>
      <c r="F7" s="18" t="s">
        <v>124</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126</v>
      </c>
    </row>
    <row r="8" spans="1:18" ht="13">
      <c r="B8" s="18"/>
      <c r="C8" s="18"/>
      <c r="D8" s="19" t="s">
        <v>119</v>
      </c>
      <c r="E8" s="18">
        <v>2040</v>
      </c>
      <c r="F8" s="18" t="s">
        <v>124</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127</v>
      </c>
    </row>
    <row r="9" spans="1:18" ht="13">
      <c r="B9" s="18"/>
      <c r="C9" s="18"/>
      <c r="D9" s="19" t="s">
        <v>119</v>
      </c>
      <c r="E9" s="18">
        <v>2045</v>
      </c>
      <c r="F9" s="18" t="s">
        <v>124</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128</v>
      </c>
    </row>
    <row r="10" spans="1:18" ht="13">
      <c r="B10" s="18"/>
      <c r="C10" s="18"/>
      <c r="D10" s="19" t="s">
        <v>119</v>
      </c>
      <c r="E10" s="18">
        <v>2050</v>
      </c>
      <c r="F10" s="18" t="s">
        <v>124</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P10" s="26" t="s">
        <v>129</v>
      </c>
    </row>
    <row r="11" spans="1:18" ht="13">
      <c r="B11" s="18"/>
      <c r="C11" s="18"/>
      <c r="D11" s="19" t="s">
        <v>119</v>
      </c>
      <c r="E11" s="18">
        <v>2020</v>
      </c>
      <c r="F11" s="18" t="s">
        <v>132</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130</v>
      </c>
      <c r="R11" s="29" t="s">
        <v>131</v>
      </c>
    </row>
    <row r="12" spans="1:18" ht="13">
      <c r="B12" s="18"/>
      <c r="C12" s="18"/>
      <c r="D12" s="19" t="s">
        <v>119</v>
      </c>
      <c r="E12" s="18">
        <v>2025</v>
      </c>
      <c r="F12" s="18" t="s">
        <v>132</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133</v>
      </c>
      <c r="Q12" s="18">
        <f>400*(I4)/(I4+I11)/1000</f>
        <v>0.25181127982646423</v>
      </c>
      <c r="R12" s="18">
        <f>400*(J11)/(J4+J11)/1000</f>
        <v>0.14818872017353579</v>
      </c>
    </row>
    <row r="13" spans="1:18" ht="13">
      <c r="B13" s="18"/>
      <c r="C13" s="18"/>
      <c r="D13" s="19" t="s">
        <v>119</v>
      </c>
      <c r="E13" s="18">
        <v>2030</v>
      </c>
      <c r="F13" s="18" t="s">
        <v>132</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134</v>
      </c>
      <c r="Q13" s="18">
        <f>1324*(I5)/(I5+I12)/1000</f>
        <v>0.83349533622559657</v>
      </c>
      <c r="R13" s="18">
        <f>1324*(J12)/(J5+J12)/1000</f>
        <v>0.49050466377440349</v>
      </c>
    </row>
    <row r="14" spans="1:18" ht="13">
      <c r="B14" s="18"/>
      <c r="C14" s="18"/>
      <c r="D14" s="19" t="s">
        <v>119</v>
      </c>
      <c r="E14" s="18">
        <v>2035</v>
      </c>
      <c r="F14" s="18" t="s">
        <v>132</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135</v>
      </c>
      <c r="Q14" s="18">
        <f>0*(I6)/(I6+I13)/1000</f>
        <v>0</v>
      </c>
      <c r="R14" s="18">
        <f>0*(J6)/(J6+J13)/1000</f>
        <v>0</v>
      </c>
    </row>
    <row r="15" spans="1:18" ht="13">
      <c r="B15" s="18"/>
      <c r="C15" s="18"/>
      <c r="D15" s="19" t="s">
        <v>119</v>
      </c>
      <c r="E15" s="18">
        <v>2040</v>
      </c>
      <c r="F15" s="18" t="s">
        <v>132</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136</v>
      </c>
      <c r="Q15" s="18">
        <f>7267.4*(I7)/(I7+I14)/1000</f>
        <v>4.5750332375271157</v>
      </c>
      <c r="R15" s="18">
        <f>7267.4*(J14)/(J7+J14)/1000</f>
        <v>2.6923667624728846</v>
      </c>
    </row>
    <row r="16" spans="1:18" ht="13">
      <c r="B16" s="18"/>
      <c r="C16" s="18"/>
      <c r="D16" s="19" t="s">
        <v>119</v>
      </c>
      <c r="E16" s="18">
        <v>2045</v>
      </c>
      <c r="F16" s="18" t="s">
        <v>132</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row>
    <row r="17" spans="1:16" ht="13">
      <c r="B17" s="18"/>
      <c r="C17" s="18"/>
      <c r="D17" s="19" t="s">
        <v>119</v>
      </c>
      <c r="E17" s="18">
        <v>2050</v>
      </c>
      <c r="F17" s="18" t="s">
        <v>132</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row>
    <row r="18" spans="1:16" ht="13">
      <c r="D18" s="34" t="s">
        <v>119</v>
      </c>
      <c r="E18" s="34">
        <v>0</v>
      </c>
      <c r="F18" s="34" t="s">
        <v>124</v>
      </c>
      <c r="G18" s="34"/>
      <c r="H18" s="34">
        <v>5</v>
      </c>
      <c r="I18" s="34">
        <v>5</v>
      </c>
      <c r="J18" s="34">
        <v>5</v>
      </c>
      <c r="K18" s="34">
        <v>5</v>
      </c>
      <c r="L18" s="34">
        <v>5</v>
      </c>
      <c r="M18" s="34">
        <v>5</v>
      </c>
      <c r="N18" s="34">
        <v>5</v>
      </c>
    </row>
    <row r="19" spans="1:16" s="36" customFormat="1" ht="13">
      <c r="D19" s="34" t="s">
        <v>119</v>
      </c>
      <c r="E19" s="34">
        <v>0</v>
      </c>
      <c r="F19" s="34" t="s">
        <v>132</v>
      </c>
      <c r="G19" s="34"/>
      <c r="H19" s="34">
        <f t="shared" si="5"/>
        <v>5</v>
      </c>
      <c r="I19" s="34">
        <v>5</v>
      </c>
      <c r="J19" s="34">
        <v>5</v>
      </c>
      <c r="K19" s="34">
        <v>5</v>
      </c>
      <c r="L19" s="34">
        <v>5</v>
      </c>
      <c r="M19" s="34">
        <v>5</v>
      </c>
      <c r="N19" s="34">
        <v>5</v>
      </c>
    </row>
    <row r="20" spans="1:16" s="36" customFormat="1"/>
    <row r="21" spans="1:16" s="36" customFormat="1"/>
    <row r="22" spans="1:16" s="36" customFormat="1"/>
    <row r="23" spans="1:16" s="36" customFormat="1">
      <c r="F23" s="36" t="s">
        <v>312</v>
      </c>
    </row>
    <row r="24" spans="1:16" s="36" customFormat="1"/>
    <row r="25" spans="1:16" s="36" customFormat="1"/>
    <row r="26" spans="1:16" s="36" customFormat="1"/>
    <row r="27" spans="1:16" s="36" customFormat="1"/>
    <row r="28" spans="1:16" s="36" customFormat="1"/>
    <row r="29" spans="1:16" s="16" customFormat="1">
      <c r="B29"/>
      <c r="C29"/>
      <c r="D29"/>
      <c r="E29"/>
      <c r="F29"/>
      <c r="G29"/>
      <c r="H29"/>
      <c r="I29"/>
      <c r="J29"/>
      <c r="K29"/>
      <c r="L29"/>
      <c r="M29"/>
      <c r="N29"/>
    </row>
    <row r="30" spans="1:16" s="16" customFormat="1">
      <c r="B30"/>
      <c r="C30"/>
      <c r="D30"/>
      <c r="E30"/>
      <c r="F30"/>
      <c r="G30"/>
      <c r="H30"/>
      <c r="I30"/>
      <c r="J30"/>
      <c r="K30"/>
      <c r="L30"/>
      <c r="M30"/>
      <c r="N30"/>
    </row>
    <row r="31" spans="1:16" s="16" customFormat="1">
      <c r="B31"/>
      <c r="C31"/>
      <c r="D31"/>
      <c r="E31"/>
      <c r="F31"/>
      <c r="G31"/>
      <c r="H31"/>
      <c r="I31"/>
      <c r="J31"/>
      <c r="K31"/>
      <c r="L31"/>
      <c r="M31"/>
      <c r="N31"/>
    </row>
    <row r="32" spans="1:16" s="16" customFormat="1">
      <c r="A32"/>
      <c r="B32"/>
      <c r="C32"/>
      <c r="D32"/>
      <c r="E32"/>
      <c r="F32"/>
      <c r="G32"/>
      <c r="H32"/>
      <c r="I32"/>
      <c r="J32"/>
      <c r="K32"/>
      <c r="L32"/>
      <c r="M32"/>
      <c r="N32"/>
      <c r="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ht="13">
      <c r="B35" s="18" t="s">
        <v>13</v>
      </c>
      <c r="C35" s="18"/>
      <c r="D35" s="19" t="s">
        <v>311</v>
      </c>
      <c r="E35" s="21" t="s">
        <v>137</v>
      </c>
      <c r="F35" s="22">
        <v>0.56999999999999995</v>
      </c>
      <c r="G35" s="22">
        <v>0.56999999999999995</v>
      </c>
      <c r="H35" s="22">
        <v>0.56999999999999995</v>
      </c>
      <c r="I35" s="22">
        <v>0.56999999999999995</v>
      </c>
      <c r="J35" s="22">
        <v>0.56999999999999995</v>
      </c>
      <c r="K35" s="22">
        <v>0.56999999999999995</v>
      </c>
      <c r="L35" s="22">
        <v>0.56999999999999995</v>
      </c>
      <c r="M35" s="18" t="s">
        <v>124</v>
      </c>
    </row>
    <row r="36" spans="1:16" ht="13">
      <c r="B36" s="18" t="s">
        <v>14</v>
      </c>
      <c r="C36" s="18"/>
      <c r="D36" s="19" t="s">
        <v>311</v>
      </c>
      <c r="E36" s="21" t="s">
        <v>137</v>
      </c>
      <c r="F36" s="22">
        <v>0.56999999999999995</v>
      </c>
      <c r="G36" s="22">
        <v>0.56999999999999995</v>
      </c>
      <c r="H36" s="22">
        <v>0.56999999999999995</v>
      </c>
      <c r="I36" s="22">
        <v>0.56999999999999995</v>
      </c>
      <c r="J36" s="22">
        <v>0.56999999999999995</v>
      </c>
      <c r="K36" s="22">
        <v>0.56999999999999995</v>
      </c>
      <c r="L36" s="22">
        <v>0.56999999999999995</v>
      </c>
      <c r="M36" s="18" t="s">
        <v>124</v>
      </c>
    </row>
    <row r="37" spans="1:16" ht="13">
      <c r="B37" s="18" t="s">
        <v>15</v>
      </c>
      <c r="C37" s="18"/>
      <c r="D37" s="19" t="s">
        <v>311</v>
      </c>
      <c r="E37" s="21" t="s">
        <v>137</v>
      </c>
      <c r="F37" s="22">
        <v>0.56999999999999995</v>
      </c>
      <c r="G37" s="22">
        <v>0.56999999999999995</v>
      </c>
      <c r="H37" s="22">
        <v>0.56999999999999995</v>
      </c>
      <c r="I37" s="22">
        <v>0.56999999999999995</v>
      </c>
      <c r="J37" s="22">
        <v>0.56999999999999995</v>
      </c>
      <c r="K37" s="22">
        <v>0.56999999999999995</v>
      </c>
      <c r="L37" s="22">
        <v>0.56999999999999995</v>
      </c>
      <c r="M37" s="18" t="s">
        <v>124</v>
      </c>
    </row>
    <row r="38" spans="1:16" ht="13">
      <c r="B38" s="18" t="s">
        <v>6</v>
      </c>
      <c r="C38" s="18"/>
      <c r="D38" s="19" t="s">
        <v>311</v>
      </c>
      <c r="E38" s="21" t="s">
        <v>137</v>
      </c>
      <c r="F38" s="22">
        <v>0.62</v>
      </c>
      <c r="G38" s="22">
        <v>0.62</v>
      </c>
      <c r="H38" s="22">
        <v>0.62</v>
      </c>
      <c r="I38" s="22">
        <v>0.62</v>
      </c>
      <c r="J38" s="22">
        <v>0.62</v>
      </c>
      <c r="K38" s="22">
        <v>0.62</v>
      </c>
      <c r="L38" s="22">
        <v>0.62</v>
      </c>
      <c r="M38" s="18" t="s">
        <v>124</v>
      </c>
      <c r="P38" s="26" t="s">
        <v>138</v>
      </c>
    </row>
    <row r="39" spans="1:16" ht="13">
      <c r="B39" s="18" t="s">
        <v>8</v>
      </c>
      <c r="C39" s="18"/>
      <c r="D39" s="19" t="s">
        <v>311</v>
      </c>
      <c r="E39" s="21" t="s">
        <v>137</v>
      </c>
      <c r="F39" s="22">
        <v>0.62</v>
      </c>
      <c r="G39" s="22">
        <v>0.62</v>
      </c>
      <c r="H39" s="22">
        <v>0.62</v>
      </c>
      <c r="I39" s="22">
        <v>0.62</v>
      </c>
      <c r="J39" s="22">
        <v>0.62</v>
      </c>
      <c r="K39" s="22">
        <v>0.62</v>
      </c>
      <c r="L39" s="22">
        <v>0.62</v>
      </c>
      <c r="M39" s="18" t="s">
        <v>124</v>
      </c>
    </row>
    <row r="40" spans="1:16" ht="13">
      <c r="B40" s="18" t="s">
        <v>9</v>
      </c>
      <c r="C40" s="18"/>
      <c r="D40" s="19" t="s">
        <v>311</v>
      </c>
      <c r="E40" s="21" t="s">
        <v>137</v>
      </c>
      <c r="F40" s="22">
        <v>0.62</v>
      </c>
      <c r="G40" s="22">
        <v>0.62</v>
      </c>
      <c r="H40" s="22">
        <v>0.62</v>
      </c>
      <c r="I40" s="22">
        <v>0.62</v>
      </c>
      <c r="J40" s="22">
        <v>0.62</v>
      </c>
      <c r="K40" s="22">
        <v>0.62</v>
      </c>
      <c r="L40" s="22">
        <v>0.62</v>
      </c>
      <c r="M40" s="18" t="s">
        <v>124</v>
      </c>
    </row>
    <row r="41" spans="1:16" ht="13">
      <c r="B41" s="18" t="s">
        <v>10</v>
      </c>
      <c r="C41" s="18"/>
      <c r="D41" s="19" t="s">
        <v>311</v>
      </c>
      <c r="E41" s="21" t="s">
        <v>137</v>
      </c>
      <c r="F41" s="22">
        <v>0.56999999999999995</v>
      </c>
      <c r="G41" s="22">
        <v>0.56999999999999995</v>
      </c>
      <c r="H41" s="22">
        <v>0.56999999999999995</v>
      </c>
      <c r="I41" s="22">
        <v>0.56999999999999995</v>
      </c>
      <c r="J41" s="22">
        <v>0.56999999999999995</v>
      </c>
      <c r="K41" s="22">
        <v>0.56999999999999995</v>
      </c>
      <c r="L41" s="22">
        <v>0.56999999999999995</v>
      </c>
      <c r="M41" s="18" t="s">
        <v>124</v>
      </c>
    </row>
    <row r="42" spans="1:16" ht="13">
      <c r="B42" s="18" t="s">
        <v>11</v>
      </c>
      <c r="C42" s="18"/>
      <c r="D42" s="19" t="s">
        <v>311</v>
      </c>
      <c r="E42" s="21" t="s">
        <v>137</v>
      </c>
      <c r="F42" s="22">
        <v>0.56999999999999995</v>
      </c>
      <c r="G42" s="22">
        <v>0.56999999999999995</v>
      </c>
      <c r="H42" s="22">
        <v>0.56999999999999995</v>
      </c>
      <c r="I42" s="22">
        <v>0.56999999999999995</v>
      </c>
      <c r="J42" s="22">
        <v>0.56999999999999995</v>
      </c>
      <c r="K42" s="22">
        <v>0.56999999999999995</v>
      </c>
      <c r="L42" s="22">
        <v>0.56999999999999995</v>
      </c>
      <c r="M42" s="18" t="s">
        <v>124</v>
      </c>
    </row>
    <row r="43" spans="1:16" ht="13">
      <c r="B43" s="18" t="s">
        <v>12</v>
      </c>
      <c r="C43" s="18"/>
      <c r="D43" s="19" t="s">
        <v>311</v>
      </c>
      <c r="E43" s="21" t="s">
        <v>137</v>
      </c>
      <c r="F43" s="22">
        <v>0.56999999999999995</v>
      </c>
      <c r="G43" s="22">
        <v>0.56999999999999995</v>
      </c>
      <c r="H43" s="22">
        <v>0.56999999999999995</v>
      </c>
      <c r="I43" s="22">
        <v>0.56999999999999995</v>
      </c>
      <c r="J43" s="22">
        <v>0.56999999999999995</v>
      </c>
      <c r="K43" s="22">
        <v>0.56999999999999995</v>
      </c>
      <c r="L43" s="22">
        <v>0.56999999999999995</v>
      </c>
      <c r="M43" s="18" t="s">
        <v>124</v>
      </c>
    </row>
    <row r="44" spans="1:16" ht="13">
      <c r="B44" s="18" t="s">
        <v>16</v>
      </c>
      <c r="C44" s="18"/>
      <c r="D44" s="19" t="s">
        <v>311</v>
      </c>
      <c r="E44" s="21" t="s">
        <v>137</v>
      </c>
      <c r="F44" s="22">
        <v>0.56999999999999995</v>
      </c>
      <c r="G44" s="22">
        <v>0.56999999999999995</v>
      </c>
      <c r="H44" s="22">
        <v>0.56999999999999995</v>
      </c>
      <c r="I44" s="22">
        <v>0.56999999999999995</v>
      </c>
      <c r="J44" s="22">
        <v>0.56999999999999995</v>
      </c>
      <c r="K44" s="22">
        <v>0.56999999999999995</v>
      </c>
      <c r="L44" s="22">
        <v>0.56999999999999995</v>
      </c>
      <c r="M44" s="18" t="s">
        <v>124</v>
      </c>
    </row>
    <row r="45" spans="1:16" ht="13">
      <c r="B45" s="18" t="s">
        <v>17</v>
      </c>
      <c r="C45" s="18"/>
      <c r="D45" s="19" t="s">
        <v>311</v>
      </c>
      <c r="E45" s="21" t="s">
        <v>137</v>
      </c>
      <c r="F45" s="22">
        <v>0.56999999999999995</v>
      </c>
      <c r="G45" s="22">
        <v>0.56999999999999995</v>
      </c>
      <c r="H45" s="22">
        <v>0.56999999999999995</v>
      </c>
      <c r="I45" s="22">
        <v>0.56999999999999995</v>
      </c>
      <c r="J45" s="22">
        <v>0.56999999999999995</v>
      </c>
      <c r="K45" s="22">
        <v>0.56999999999999995</v>
      </c>
      <c r="L45" s="22">
        <v>0.56999999999999995</v>
      </c>
      <c r="M45" s="18" t="s">
        <v>124</v>
      </c>
    </row>
    <row r="46" spans="1:16" ht="13">
      <c r="B46" s="18" t="s">
        <v>18</v>
      </c>
      <c r="C46" s="18"/>
      <c r="D46" s="19" t="s">
        <v>311</v>
      </c>
      <c r="E46" s="21" t="s">
        <v>137</v>
      </c>
      <c r="F46" s="22">
        <v>0.56999999999999995</v>
      </c>
      <c r="G46" s="22">
        <v>0.56999999999999995</v>
      </c>
      <c r="H46" s="22">
        <v>0.56999999999999995</v>
      </c>
      <c r="I46" s="22">
        <v>0.56999999999999995</v>
      </c>
      <c r="J46" s="22">
        <v>0.56999999999999995</v>
      </c>
      <c r="K46" s="22">
        <v>0.56999999999999995</v>
      </c>
      <c r="L46" s="22">
        <v>0.56999999999999995</v>
      </c>
      <c r="M46" s="18" t="s">
        <v>124</v>
      </c>
    </row>
    <row r="47" spans="1:16" ht="13">
      <c r="B47" s="37"/>
      <c r="D47" s="19"/>
      <c r="F47" s="22"/>
      <c r="G47" s="22"/>
      <c r="H47" s="22"/>
      <c r="I47" s="22"/>
      <c r="J47" s="22"/>
      <c r="K47" s="22"/>
      <c r="L47" s="22"/>
      <c r="M47" s="29"/>
    </row>
    <row r="48" spans="1:16" ht="13">
      <c r="D48" s="23"/>
    </row>
    <row r="50" spans="2:12">
      <c r="B50" s="18" t="s">
        <v>0</v>
      </c>
      <c r="C50" s="18"/>
      <c r="D50" s="18"/>
      <c r="E50" s="18"/>
      <c r="F50" s="18"/>
      <c r="G50" s="18"/>
      <c r="H50" s="18"/>
      <c r="I50" s="18"/>
      <c r="J50" s="18"/>
      <c r="K50" s="18"/>
      <c r="L50" s="18"/>
    </row>
    <row r="51" spans="2:12">
      <c r="B51" s="18" t="s">
        <v>1</v>
      </c>
      <c r="C51" s="18" t="s">
        <v>3</v>
      </c>
      <c r="D51" s="18" t="s">
        <v>4</v>
      </c>
      <c r="E51" s="18" t="s">
        <v>85</v>
      </c>
      <c r="F51" s="18" t="s">
        <v>99</v>
      </c>
      <c r="G51" s="18" t="s">
        <v>100</v>
      </c>
      <c r="H51" s="18" t="s">
        <v>101</v>
      </c>
      <c r="I51" s="18" t="s">
        <v>102</v>
      </c>
      <c r="J51" s="18" t="s">
        <v>103</v>
      </c>
      <c r="K51" s="18" t="s">
        <v>104</v>
      </c>
      <c r="L51" s="18" t="s">
        <v>105</v>
      </c>
    </row>
    <row r="52" spans="2:12" ht="13">
      <c r="B52" s="18" t="s">
        <v>17</v>
      </c>
      <c r="C52" s="19" t="s">
        <v>311</v>
      </c>
      <c r="D52" s="21" t="s">
        <v>137</v>
      </c>
      <c r="E52" s="18" t="s">
        <v>132</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12" ht="13">
      <c r="B53" s="18" t="s">
        <v>16</v>
      </c>
      <c r="C53" s="19" t="s">
        <v>311</v>
      </c>
      <c r="D53" s="21" t="s">
        <v>137</v>
      </c>
      <c r="E53" s="18" t="s">
        <v>132</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12" ht="13">
      <c r="B54" s="18" t="s">
        <v>18</v>
      </c>
      <c r="C54" s="19" t="s">
        <v>311</v>
      </c>
      <c r="D54" s="21" t="s">
        <v>137</v>
      </c>
      <c r="E54" s="18" t="s">
        <v>132</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12" ht="13">
      <c r="B55" s="18" t="s">
        <v>8</v>
      </c>
      <c r="C55" s="19" t="s">
        <v>311</v>
      </c>
      <c r="D55" s="21" t="s">
        <v>137</v>
      </c>
      <c r="E55" s="18" t="s">
        <v>132</v>
      </c>
      <c r="F55" s="20">
        <f t="shared" si="6"/>
        <v>0.62</v>
      </c>
      <c r="G55">
        <v>0.62</v>
      </c>
      <c r="H55" s="20">
        <f t="shared" si="7"/>
        <v>0.62</v>
      </c>
      <c r="I55" s="20">
        <f t="shared" si="8"/>
        <v>0.62</v>
      </c>
      <c r="J55" s="20">
        <f t="shared" si="9"/>
        <v>0.62</v>
      </c>
      <c r="K55" s="20">
        <f t="shared" si="10"/>
        <v>0.62</v>
      </c>
      <c r="L55" s="20">
        <f t="shared" si="11"/>
        <v>0.62</v>
      </c>
    </row>
    <row r="56" spans="2:12" ht="13">
      <c r="B56" s="18" t="s">
        <v>6</v>
      </c>
      <c r="C56" s="19" t="s">
        <v>311</v>
      </c>
      <c r="D56" s="21" t="s">
        <v>137</v>
      </c>
      <c r="E56" s="18" t="s">
        <v>132</v>
      </c>
      <c r="F56" s="20">
        <f t="shared" si="6"/>
        <v>0.62</v>
      </c>
      <c r="G56">
        <v>0.62</v>
      </c>
      <c r="H56" s="20">
        <f t="shared" si="7"/>
        <v>0.62</v>
      </c>
      <c r="I56" s="20">
        <f t="shared" si="8"/>
        <v>0.62</v>
      </c>
      <c r="J56" s="20">
        <f t="shared" si="9"/>
        <v>0.62</v>
      </c>
      <c r="K56" s="20">
        <f t="shared" si="10"/>
        <v>0.62</v>
      </c>
      <c r="L56" s="20">
        <f t="shared" si="11"/>
        <v>0.62</v>
      </c>
    </row>
    <row r="57" spans="2:12" ht="13">
      <c r="B57" s="18" t="s">
        <v>9</v>
      </c>
      <c r="C57" s="19" t="s">
        <v>311</v>
      </c>
      <c r="D57" s="21" t="s">
        <v>137</v>
      </c>
      <c r="E57" s="18" t="s">
        <v>132</v>
      </c>
      <c r="F57" s="20">
        <f t="shared" si="6"/>
        <v>0.62</v>
      </c>
      <c r="G57">
        <v>0.62</v>
      </c>
      <c r="H57" s="20">
        <f t="shared" si="7"/>
        <v>0.62</v>
      </c>
      <c r="I57" s="20">
        <f t="shared" si="8"/>
        <v>0.62</v>
      </c>
      <c r="J57" s="20">
        <f t="shared" si="9"/>
        <v>0.62</v>
      </c>
      <c r="K57" s="20">
        <f t="shared" si="10"/>
        <v>0.62</v>
      </c>
      <c r="L57" s="20">
        <f t="shared" si="11"/>
        <v>0.62</v>
      </c>
    </row>
    <row r="58" spans="2:12" ht="13">
      <c r="B58" s="18" t="s">
        <v>11</v>
      </c>
      <c r="C58" s="19" t="s">
        <v>311</v>
      </c>
      <c r="D58" s="21" t="s">
        <v>137</v>
      </c>
      <c r="E58" s="18" t="s">
        <v>132</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12" ht="13">
      <c r="B59" s="18" t="s">
        <v>10</v>
      </c>
      <c r="C59" s="19" t="s">
        <v>311</v>
      </c>
      <c r="D59" s="21" t="s">
        <v>137</v>
      </c>
      <c r="E59" s="18" t="s">
        <v>132</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12" ht="13">
      <c r="B60" s="18" t="s">
        <v>12</v>
      </c>
      <c r="C60" s="19" t="s">
        <v>311</v>
      </c>
      <c r="D60" s="21" t="s">
        <v>137</v>
      </c>
      <c r="E60" s="18" t="s">
        <v>132</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row>
    <row r="61" spans="2:12" ht="13">
      <c r="B61" s="18" t="s">
        <v>14</v>
      </c>
      <c r="C61" s="19" t="s">
        <v>311</v>
      </c>
      <c r="D61" s="21" t="s">
        <v>137</v>
      </c>
      <c r="E61" s="18" t="s">
        <v>132</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row>
    <row r="62" spans="2:12" ht="13">
      <c r="B62" s="18" t="s">
        <v>13</v>
      </c>
      <c r="C62" s="19" t="s">
        <v>311</v>
      </c>
      <c r="D62" s="21" t="s">
        <v>137</v>
      </c>
      <c r="E62" s="18" t="s">
        <v>132</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row>
    <row r="63" spans="2:12" ht="13">
      <c r="B63" s="18" t="s">
        <v>15</v>
      </c>
      <c r="C63" s="19" t="s">
        <v>311</v>
      </c>
      <c r="D63" s="21" t="s">
        <v>137</v>
      </c>
      <c r="E63" s="18" t="s">
        <v>132</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row>
    <row r="64" spans="2:12">
      <c r="B64" s="37"/>
    </row>
    <row r="65" spans="1:16" ht="13">
      <c r="C65" s="23"/>
    </row>
    <row r="66" spans="1:16">
      <c r="B66" s="16"/>
      <c r="C66" s="16"/>
      <c r="D66" s="16"/>
      <c r="E66" s="16"/>
      <c r="F66" s="16"/>
      <c r="G66" s="16"/>
      <c r="H66" s="16" t="s">
        <v>139</v>
      </c>
      <c r="I66" s="16"/>
      <c r="J66" s="16"/>
      <c r="K66" s="16"/>
      <c r="L66" s="16"/>
      <c r="M66" s="16"/>
      <c r="N66" s="16"/>
    </row>
    <row r="67" spans="1:16">
      <c r="B67" s="16"/>
      <c r="C67" s="16"/>
      <c r="D67" s="16"/>
      <c r="E67" s="16"/>
      <c r="F67" s="16"/>
      <c r="G67" s="16"/>
      <c r="H67" s="16"/>
      <c r="I67" s="16"/>
      <c r="J67" s="16"/>
      <c r="K67" s="16"/>
      <c r="L67" s="16"/>
      <c r="M67" s="16"/>
      <c r="N67" s="16"/>
    </row>
    <row r="68" spans="1:16">
      <c r="B68" s="16"/>
      <c r="C68" s="16"/>
      <c r="D68" s="16" t="s">
        <v>6</v>
      </c>
      <c r="E68" s="16" t="s">
        <v>8</v>
      </c>
      <c r="F68" s="16" t="s">
        <v>9</v>
      </c>
      <c r="G68" s="16" t="s">
        <v>10</v>
      </c>
      <c r="H68" s="16" t="s">
        <v>11</v>
      </c>
      <c r="I68" s="16" t="s">
        <v>12</v>
      </c>
      <c r="J68" s="16" t="s">
        <v>13</v>
      </c>
      <c r="K68" s="16" t="s">
        <v>14</v>
      </c>
      <c r="L68" s="16" t="s">
        <v>15</v>
      </c>
      <c r="M68" s="16" t="s">
        <v>16</v>
      </c>
      <c r="N68" s="16" t="s">
        <v>17</v>
      </c>
    </row>
    <row r="69" spans="1:16">
      <c r="A69" s="16"/>
      <c r="B69" s="16"/>
      <c r="C69" s="16"/>
      <c r="D69" s="16" t="s">
        <v>140</v>
      </c>
      <c r="E69" s="16" t="s">
        <v>140</v>
      </c>
      <c r="F69" s="16" t="s">
        <v>140</v>
      </c>
      <c r="G69" s="16" t="s">
        <v>140</v>
      </c>
      <c r="H69" s="16" t="s">
        <v>140</v>
      </c>
      <c r="I69" s="16" t="s">
        <v>140</v>
      </c>
      <c r="J69" s="16" t="s">
        <v>140</v>
      </c>
      <c r="K69" s="16" t="s">
        <v>140</v>
      </c>
      <c r="L69" s="16" t="s">
        <v>140</v>
      </c>
      <c r="M69" s="16" t="s">
        <v>140</v>
      </c>
      <c r="N69" s="16" t="s">
        <v>140</v>
      </c>
      <c r="P69" s="16"/>
    </row>
    <row r="70" spans="1:16" s="16" customFormat="1">
      <c r="C70" s="16" t="s">
        <v>141</v>
      </c>
      <c r="D70" s="16">
        <v>0.04</v>
      </c>
      <c r="E70" s="16">
        <v>0.02</v>
      </c>
      <c r="F70" s="16">
        <v>7.0000000000000007E-2</v>
      </c>
      <c r="G70" s="16">
        <v>0.09</v>
      </c>
      <c r="H70" s="16">
        <v>0.02</v>
      </c>
      <c r="I70" s="16">
        <v>0.13</v>
      </c>
      <c r="J70" s="16">
        <v>0.13</v>
      </c>
      <c r="K70" s="16">
        <v>7.0000000000000007E-2</v>
      </c>
      <c r="L70" s="16">
        <v>0.27</v>
      </c>
      <c r="M70" s="16">
        <v>0.13</v>
      </c>
      <c r="N70" s="16">
        <v>0.08</v>
      </c>
    </row>
    <row r="71" spans="1:16" s="16" customFormat="1">
      <c r="C71" s="16" t="s">
        <v>142</v>
      </c>
      <c r="D71" s="16">
        <v>0.25</v>
      </c>
      <c r="E71" s="16">
        <v>0.11</v>
      </c>
      <c r="F71" s="16">
        <v>0.35</v>
      </c>
      <c r="G71" s="16">
        <v>0.11</v>
      </c>
      <c r="H71" s="16">
        <v>0.04</v>
      </c>
      <c r="I71" s="16">
        <v>0.19</v>
      </c>
      <c r="J71" s="16">
        <v>0.18</v>
      </c>
      <c r="K71" s="16">
        <v>0.12</v>
      </c>
      <c r="L71" s="16">
        <v>0.3</v>
      </c>
      <c r="M71" s="16">
        <v>0.21</v>
      </c>
      <c r="N71" s="16">
        <v>0.13</v>
      </c>
    </row>
    <row r="72" spans="1:16" s="16" customFormat="1">
      <c r="O72" s="16" t="s">
        <v>18</v>
      </c>
    </row>
    <row r="73" spans="1:16" s="16" customFormat="1">
      <c r="D73" s="16" t="s">
        <v>143</v>
      </c>
      <c r="O73" s="16" t="s">
        <v>140</v>
      </c>
    </row>
    <row r="74" spans="1:16"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row>
    <row r="75" spans="1:16" s="16" customFormat="1">
      <c r="B75"/>
      <c r="C75"/>
      <c r="D75"/>
      <c r="E75"/>
      <c r="F75"/>
      <c r="G75"/>
      <c r="H75"/>
      <c r="I75"/>
      <c r="J75"/>
      <c r="K75"/>
      <c r="L75"/>
      <c r="M75"/>
      <c r="N75"/>
      <c r="O75" s="16">
        <v>0.44</v>
      </c>
    </row>
    <row r="76" spans="1:16" s="16" customFormat="1">
      <c r="B76"/>
      <c r="C76"/>
      <c r="D76"/>
      <c r="E76"/>
      <c r="F76"/>
      <c r="G76"/>
      <c r="H76"/>
      <c r="I76"/>
      <c r="J76"/>
      <c r="K76"/>
      <c r="L76"/>
      <c r="M76"/>
      <c r="N76"/>
    </row>
    <row r="77" spans="1:16" s="16" customFormat="1">
      <c r="B77"/>
      <c r="C77"/>
      <c r="D77"/>
      <c r="E77"/>
      <c r="F77"/>
      <c r="G77"/>
      <c r="H77"/>
      <c r="I77"/>
      <c r="J77"/>
      <c r="K77"/>
      <c r="L77"/>
      <c r="M77"/>
      <c r="N77"/>
    </row>
    <row r="78" spans="1:16" s="16" customFormat="1">
      <c r="A78"/>
      <c r="D78"/>
      <c r="E78"/>
      <c r="F78"/>
      <c r="G78"/>
      <c r="H78"/>
      <c r="I78"/>
      <c r="J78"/>
      <c r="K78"/>
      <c r="L78"/>
      <c r="M78"/>
      <c r="N78"/>
      <c r="O78" s="16">
        <f>O74/$D$70</f>
        <v>8.25</v>
      </c>
      <c r="P78"/>
    </row>
    <row r="79" spans="1:16">
      <c r="B79" s="16" t="s">
        <v>26</v>
      </c>
      <c r="C79" s="16">
        <v>9.9000000000000005E-2</v>
      </c>
    </row>
    <row r="80" spans="1:16">
      <c r="B80" s="16" t="s">
        <v>27</v>
      </c>
      <c r="C80" s="16">
        <v>0.108</v>
      </c>
    </row>
    <row r="81" spans="1:10">
      <c r="A81" s="16"/>
      <c r="B81" s="16" t="s">
        <v>28</v>
      </c>
      <c r="C81" s="16">
        <v>8.9999999999999993E-3</v>
      </c>
    </row>
    <row r="82" spans="1:10">
      <c r="A82" s="16" t="s">
        <v>13</v>
      </c>
      <c r="B82" s="16" t="s">
        <v>20</v>
      </c>
      <c r="C82" s="16">
        <v>9.4E-2</v>
      </c>
    </row>
    <row r="83" spans="1:10">
      <c r="A83" s="16" t="s">
        <v>14</v>
      </c>
      <c r="B83" s="16" t="s">
        <v>21</v>
      </c>
      <c r="C83" s="16">
        <v>0.10299999999999999</v>
      </c>
    </row>
    <row r="84" spans="1:10">
      <c r="A84" s="16" t="s">
        <v>15</v>
      </c>
      <c r="B84" s="16" t="s">
        <v>22</v>
      </c>
      <c r="C84" s="16">
        <v>8.9999999999999993E-3</v>
      </c>
    </row>
    <row r="85" spans="1:10">
      <c r="A85" s="16" t="s">
        <v>6</v>
      </c>
      <c r="B85" s="16" t="s">
        <v>23</v>
      </c>
      <c r="C85" s="16">
        <v>0.127</v>
      </c>
    </row>
    <row r="86" spans="1:10">
      <c r="A86" s="16" t="s">
        <v>8</v>
      </c>
      <c r="B86" s="16" t="s">
        <v>24</v>
      </c>
      <c r="C86" s="16">
        <v>0.13800000000000001</v>
      </c>
    </row>
    <row r="87" spans="1:10">
      <c r="A87" s="16" t="s">
        <v>9</v>
      </c>
      <c r="B87" s="16" t="s">
        <v>25</v>
      </c>
      <c r="C87" s="16">
        <v>1.2E-2</v>
      </c>
    </row>
    <row r="88" spans="1:10">
      <c r="A88" s="16" t="s">
        <v>10</v>
      </c>
      <c r="B88" s="16" t="s">
        <v>29</v>
      </c>
      <c r="C88" s="16">
        <v>0.13800000000000001</v>
      </c>
    </row>
    <row r="89" spans="1:10">
      <c r="A89" s="16" t="s">
        <v>11</v>
      </c>
      <c r="B89" s="16" t="s">
        <v>30</v>
      </c>
      <c r="C89" s="16">
        <v>0.151</v>
      </c>
    </row>
    <row r="90" spans="1:10">
      <c r="A90" s="16" t="s">
        <v>12</v>
      </c>
      <c r="B90" s="16" t="s">
        <v>31</v>
      </c>
      <c r="C90" s="16">
        <v>1.2999999999999999E-2</v>
      </c>
    </row>
    <row r="91" spans="1:10">
      <c r="A91" s="16" t="s">
        <v>16</v>
      </c>
    </row>
    <row r="92" spans="1:10">
      <c r="A92" s="16" t="s">
        <v>17</v>
      </c>
    </row>
    <row r="93" spans="1:10">
      <c r="A93" s="16" t="s">
        <v>18</v>
      </c>
    </row>
    <row r="94" spans="1:10">
      <c r="B94" s="16"/>
      <c r="C94" s="16"/>
      <c r="D94" s="16"/>
      <c r="E94" s="16"/>
      <c r="F94" s="16"/>
      <c r="G94" s="16"/>
      <c r="H94" s="16"/>
      <c r="I94" s="16"/>
      <c r="J94" s="16"/>
    </row>
    <row r="95" spans="1:10">
      <c r="B95" s="16" t="s">
        <v>85</v>
      </c>
      <c r="C95" s="16" t="s">
        <v>5</v>
      </c>
      <c r="D95" s="16" t="s">
        <v>99</v>
      </c>
      <c r="E95" s="16" t="s">
        <v>100</v>
      </c>
      <c r="F95" s="16" t="s">
        <v>101</v>
      </c>
      <c r="G95" s="16" t="s">
        <v>102</v>
      </c>
      <c r="H95" s="16" t="s">
        <v>103</v>
      </c>
      <c r="I95" s="16" t="s">
        <v>104</v>
      </c>
      <c r="J95" s="16" t="s">
        <v>105</v>
      </c>
    </row>
    <row r="96" spans="1:10">
      <c r="B96" s="16" t="s">
        <v>145</v>
      </c>
      <c r="C96" s="16"/>
      <c r="D96" s="16">
        <v>4.7927</v>
      </c>
      <c r="E96" s="16">
        <v>1.31</v>
      </c>
      <c r="F96" s="16">
        <v>4</v>
      </c>
      <c r="G96" s="16">
        <v>0</v>
      </c>
      <c r="H96" s="16">
        <v>1.1473599999999999</v>
      </c>
      <c r="I96" s="16">
        <v>6.9673999999999996</v>
      </c>
      <c r="J96" s="16">
        <v>6</v>
      </c>
    </row>
    <row r="97" spans="1:35">
      <c r="A97" s="16" t="s">
        <v>144</v>
      </c>
      <c r="B97" s="16" t="s">
        <v>145</v>
      </c>
      <c r="C97" s="16">
        <v>0.75</v>
      </c>
      <c r="D97" s="16"/>
      <c r="E97" s="16"/>
      <c r="F97" s="16"/>
      <c r="G97" s="16"/>
      <c r="H97" s="16"/>
      <c r="I97" s="16"/>
      <c r="J97" s="16"/>
    </row>
    <row r="98" spans="1:35">
      <c r="A98" s="16" t="s">
        <v>3</v>
      </c>
    </row>
    <row r="99" spans="1:35">
      <c r="A99" s="16" t="s">
        <v>159</v>
      </c>
      <c r="W99" t="s">
        <v>146</v>
      </c>
      <c r="X99" t="s">
        <v>147</v>
      </c>
      <c r="Y99" t="s">
        <v>148</v>
      </c>
      <c r="Z99" t="s">
        <v>149</v>
      </c>
      <c r="AA99" t="s">
        <v>150</v>
      </c>
      <c r="AB99" t="s">
        <v>151</v>
      </c>
      <c r="AC99" t="s">
        <v>152</v>
      </c>
      <c r="AD99" t="s">
        <v>153</v>
      </c>
      <c r="AE99" t="s">
        <v>154</v>
      </c>
      <c r="AF99" t="s">
        <v>155</v>
      </c>
      <c r="AG99" t="s">
        <v>156</v>
      </c>
      <c r="AH99" t="s">
        <v>157</v>
      </c>
      <c r="AI99" t="s">
        <v>158</v>
      </c>
    </row>
    <row r="100" spans="1:35">
      <c r="A100" s="16" t="s">
        <v>160</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row r="111" spans="1:35">
      <c r="D111" s="18" t="s">
        <v>0</v>
      </c>
    </row>
    <row r="112" spans="1:35" ht="13">
      <c r="B112" s="18"/>
      <c r="C112" s="18"/>
      <c r="D112" s="19" t="s">
        <v>3</v>
      </c>
      <c r="E112" s="18" t="s">
        <v>4</v>
      </c>
      <c r="F112" s="18" t="s">
        <v>99</v>
      </c>
      <c r="G112" s="18" t="s">
        <v>100</v>
      </c>
      <c r="H112" s="18" t="s">
        <v>101</v>
      </c>
      <c r="I112" s="18" t="s">
        <v>102</v>
      </c>
      <c r="J112" s="18" t="s">
        <v>103</v>
      </c>
      <c r="K112" s="18" t="s">
        <v>104</v>
      </c>
      <c r="L112" s="18" t="s">
        <v>105</v>
      </c>
      <c r="M112" s="18" t="s">
        <v>50</v>
      </c>
    </row>
    <row r="113" spans="2:14" ht="13">
      <c r="B113" s="18"/>
      <c r="C113" s="18"/>
      <c r="D113" s="19" t="s">
        <v>311</v>
      </c>
      <c r="E113" s="21" t="s">
        <v>313</v>
      </c>
      <c r="F113" s="38">
        <v>5</v>
      </c>
      <c r="G113" s="38">
        <v>5</v>
      </c>
      <c r="H113" s="38">
        <v>5</v>
      </c>
      <c r="I113" s="38">
        <v>5</v>
      </c>
      <c r="J113" s="38">
        <v>5</v>
      </c>
      <c r="K113" s="38">
        <v>5</v>
      </c>
      <c r="L113" s="38">
        <v>5</v>
      </c>
      <c r="M113" s="18" t="s">
        <v>124</v>
      </c>
    </row>
    <row r="114" spans="2:14" ht="13">
      <c r="D114" s="19" t="s">
        <v>311</v>
      </c>
      <c r="E114">
        <v>0</v>
      </c>
      <c r="F114">
        <v>5</v>
      </c>
      <c r="G114">
        <v>5</v>
      </c>
      <c r="H114">
        <v>5</v>
      </c>
      <c r="I114">
        <v>5</v>
      </c>
      <c r="J114">
        <v>5</v>
      </c>
      <c r="K114">
        <v>5</v>
      </c>
      <c r="L114">
        <v>5</v>
      </c>
      <c r="M114" s="29" t="s">
        <v>132</v>
      </c>
    </row>
    <row r="115" spans="2:14">
      <c r="D115" s="37" t="s">
        <v>311</v>
      </c>
      <c r="E115">
        <v>0</v>
      </c>
      <c r="F115">
        <v>5</v>
      </c>
      <c r="G115">
        <v>5</v>
      </c>
      <c r="H115">
        <v>5</v>
      </c>
      <c r="I115">
        <v>5</v>
      </c>
      <c r="J115">
        <v>5</v>
      </c>
      <c r="K115">
        <v>5</v>
      </c>
      <c r="L115">
        <v>5</v>
      </c>
      <c r="M115" t="s">
        <v>108</v>
      </c>
    </row>
    <row r="116" spans="2:14">
      <c r="D116" s="37" t="s">
        <v>311</v>
      </c>
      <c r="E116">
        <v>0</v>
      </c>
      <c r="F116">
        <v>5</v>
      </c>
      <c r="G116">
        <v>5</v>
      </c>
      <c r="H116">
        <v>5</v>
      </c>
      <c r="I116">
        <v>5</v>
      </c>
      <c r="J116">
        <v>5</v>
      </c>
      <c r="K116">
        <v>5</v>
      </c>
      <c r="L116">
        <v>5</v>
      </c>
      <c r="M116" t="s">
        <v>106</v>
      </c>
      <c r="N116" s="26"/>
    </row>
    <row r="117" spans="2:14">
      <c r="D117" s="37" t="s">
        <v>311</v>
      </c>
      <c r="E117">
        <v>0</v>
      </c>
      <c r="F117">
        <v>5</v>
      </c>
      <c r="G117">
        <v>5</v>
      </c>
      <c r="H117">
        <v>5</v>
      </c>
      <c r="I117">
        <v>5</v>
      </c>
      <c r="J117">
        <v>5</v>
      </c>
      <c r="K117">
        <v>5</v>
      </c>
      <c r="L117">
        <v>5</v>
      </c>
      <c r="M117" t="s">
        <v>109</v>
      </c>
      <c r="N117" s="26"/>
    </row>
  </sheetData>
  <phoneticPr fontId="24" type="noConversion"/>
  <conditionalFormatting sqref="E32:N32 O36 Q36:AO36 P35">
    <cfRule type="colorScale" priority="4">
      <colorScale>
        <cfvo type="min"/>
        <cfvo type="percentile" val="50"/>
        <cfvo type="max"/>
        <color rgb="FF63BE7B"/>
        <color rgb="FFFFEB84"/>
        <color rgb="FFF8696B"/>
      </colorScale>
    </cfRule>
  </conditionalFormatting>
  <conditionalFormatting sqref="O39:O52 N35:N48 Q39:AP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F113:L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161</v>
      </c>
      <c r="B1" s="6" t="s">
        <v>162</v>
      </c>
      <c r="C1" s="6" t="s">
        <v>163</v>
      </c>
      <c r="D1" s="6" t="s">
        <v>164</v>
      </c>
      <c r="E1" s="6" t="s">
        <v>165</v>
      </c>
      <c r="F1" s="6" t="s">
        <v>166</v>
      </c>
      <c r="G1" s="6" t="s">
        <v>167</v>
      </c>
      <c r="H1" s="6" t="s">
        <v>168</v>
      </c>
      <c r="J1">
        <v>36880</v>
      </c>
    </row>
    <row r="2" spans="1:10" ht="75">
      <c r="A2" s="7" t="s">
        <v>169</v>
      </c>
      <c r="B2" s="8" t="s">
        <v>170</v>
      </c>
      <c r="C2" s="9" t="s">
        <v>171</v>
      </c>
      <c r="D2" s="9" t="s">
        <v>172</v>
      </c>
      <c r="E2" s="10">
        <v>1864</v>
      </c>
      <c r="F2" s="9">
        <v>36</v>
      </c>
      <c r="G2" s="9">
        <v>24.39</v>
      </c>
      <c r="H2" s="9" t="s">
        <v>173</v>
      </c>
      <c r="J2" s="15">
        <f>SUM(E2:E63)</f>
        <v>36880</v>
      </c>
    </row>
    <row r="3" spans="1:10" ht="25">
      <c r="A3" s="7" t="s">
        <v>174</v>
      </c>
      <c r="B3" s="8" t="s">
        <v>175</v>
      </c>
      <c r="C3" s="9" t="s">
        <v>175</v>
      </c>
      <c r="D3" s="9" t="s">
        <v>172</v>
      </c>
      <c r="E3" s="9">
        <v>270</v>
      </c>
      <c r="F3" s="9">
        <v>6</v>
      </c>
      <c r="G3" s="9">
        <v>37.799999999999997</v>
      </c>
      <c r="H3" s="9" t="s">
        <v>176</v>
      </c>
    </row>
    <row r="4" spans="1:10" ht="50">
      <c r="A4" s="11" t="s">
        <v>177</v>
      </c>
      <c r="B4" s="8" t="s">
        <v>178</v>
      </c>
      <c r="C4" s="9" t="s">
        <v>179</v>
      </c>
      <c r="D4" s="9" t="s">
        <v>180</v>
      </c>
      <c r="E4" s="9">
        <v>768</v>
      </c>
      <c r="F4" s="9">
        <v>3</v>
      </c>
      <c r="G4" s="9">
        <v>63</v>
      </c>
      <c r="H4" s="9" t="s">
        <v>181</v>
      </c>
      <c r="J4">
        <f>SUM(E:E)</f>
        <v>36880</v>
      </c>
    </row>
    <row r="5" spans="1:10" ht="25">
      <c r="A5" s="11" t="s">
        <v>182</v>
      </c>
      <c r="B5" s="8" t="s">
        <v>183</v>
      </c>
      <c r="C5" s="9" t="s">
        <v>183</v>
      </c>
      <c r="D5" s="9" t="s">
        <v>180</v>
      </c>
      <c r="E5" s="10">
        <v>1178</v>
      </c>
      <c r="F5" s="9">
        <v>8</v>
      </c>
      <c r="G5" s="9">
        <v>266.7</v>
      </c>
      <c r="H5" s="9" t="s">
        <v>184</v>
      </c>
    </row>
    <row r="6" spans="1:10" ht="25">
      <c r="A6" s="7" t="s">
        <v>185</v>
      </c>
      <c r="B6" s="8" t="s">
        <v>183</v>
      </c>
      <c r="C6" s="9" t="s">
        <v>183</v>
      </c>
      <c r="D6" s="9" t="s">
        <v>172</v>
      </c>
      <c r="E6" s="9">
        <v>845</v>
      </c>
      <c r="F6" s="9">
        <v>5</v>
      </c>
      <c r="G6" s="9">
        <v>115.83</v>
      </c>
      <c r="H6" s="9" t="s">
        <v>186</v>
      </c>
    </row>
    <row r="7" spans="1:10" ht="25">
      <c r="A7" s="7" t="s">
        <v>187</v>
      </c>
      <c r="B7" s="8" t="s">
        <v>178</v>
      </c>
      <c r="C7" s="9" t="s">
        <v>188</v>
      </c>
      <c r="D7" s="9" t="s">
        <v>180</v>
      </c>
      <c r="E7" s="9">
        <v>469</v>
      </c>
      <c r="F7" s="9">
        <v>2</v>
      </c>
      <c r="G7" s="9">
        <v>37.5</v>
      </c>
      <c r="H7" s="9">
        <v>1993</v>
      </c>
    </row>
    <row r="8" spans="1:10" ht="25">
      <c r="A8" s="7" t="s">
        <v>189</v>
      </c>
      <c r="B8" s="8" t="s">
        <v>190</v>
      </c>
      <c r="C8" s="9" t="s">
        <v>191</v>
      </c>
      <c r="D8" s="9" t="s">
        <v>172</v>
      </c>
      <c r="E8" s="9">
        <v>61</v>
      </c>
      <c r="F8" s="9">
        <v>3</v>
      </c>
      <c r="G8" s="9">
        <v>18.29</v>
      </c>
      <c r="H8" s="9" t="s">
        <v>192</v>
      </c>
    </row>
    <row r="9" spans="1:10" ht="25">
      <c r="A9" s="7" t="s">
        <v>193</v>
      </c>
      <c r="B9" s="8" t="s">
        <v>190</v>
      </c>
      <c r="C9" s="9" t="s">
        <v>191</v>
      </c>
      <c r="D9" s="9" t="s">
        <v>172</v>
      </c>
      <c r="E9" s="9">
        <v>756</v>
      </c>
      <c r="F9" s="9">
        <v>14</v>
      </c>
      <c r="G9" s="9">
        <v>17.989999999999998</v>
      </c>
      <c r="H9" s="9" t="s">
        <v>194</v>
      </c>
    </row>
    <row r="10" spans="1:10" ht="25">
      <c r="A10" s="7" t="s">
        <v>195</v>
      </c>
      <c r="B10" s="8" t="s">
        <v>190</v>
      </c>
      <c r="C10" s="9" t="s">
        <v>196</v>
      </c>
      <c r="D10" s="9" t="s">
        <v>172</v>
      </c>
      <c r="E10" s="9">
        <v>152</v>
      </c>
      <c r="F10" s="9">
        <v>5</v>
      </c>
      <c r="G10" s="9">
        <v>28.35</v>
      </c>
      <c r="H10" s="9" t="s">
        <v>197</v>
      </c>
    </row>
    <row r="11" spans="1:10" ht="25">
      <c r="A11" s="7" t="s">
        <v>198</v>
      </c>
      <c r="B11" s="8" t="s">
        <v>175</v>
      </c>
      <c r="C11" s="9" t="s">
        <v>175</v>
      </c>
      <c r="D11" s="9" t="s">
        <v>172</v>
      </c>
      <c r="E11" s="9">
        <v>62</v>
      </c>
      <c r="F11" s="9">
        <v>6</v>
      </c>
      <c r="G11" s="9">
        <v>17.829999999999998</v>
      </c>
      <c r="H11" s="9" t="s">
        <v>199</v>
      </c>
    </row>
    <row r="12" spans="1:10" ht="25">
      <c r="A12" s="11" t="s">
        <v>200</v>
      </c>
      <c r="B12" s="8" t="s">
        <v>190</v>
      </c>
      <c r="C12" s="9" t="s">
        <v>201</v>
      </c>
      <c r="D12" s="9" t="s">
        <v>172</v>
      </c>
      <c r="E12" s="9">
        <v>10</v>
      </c>
      <c r="F12" s="9">
        <v>2</v>
      </c>
      <c r="G12" s="9">
        <v>17.8</v>
      </c>
      <c r="H12" s="9" t="s">
        <v>202</v>
      </c>
    </row>
    <row r="13" spans="1:10" ht="25">
      <c r="A13" s="7" t="s">
        <v>203</v>
      </c>
      <c r="B13" s="8" t="s">
        <v>190</v>
      </c>
      <c r="C13" s="9" t="s">
        <v>191</v>
      </c>
      <c r="D13" s="9" t="s">
        <v>172</v>
      </c>
      <c r="E13" s="9">
        <v>92</v>
      </c>
      <c r="F13" s="9">
        <v>4</v>
      </c>
      <c r="G13" s="9">
        <v>16.16</v>
      </c>
      <c r="H13" s="9">
        <v>1931</v>
      </c>
    </row>
    <row r="14" spans="1:10" ht="37.5">
      <c r="A14" s="7" t="s">
        <v>204</v>
      </c>
      <c r="B14" s="8" t="s">
        <v>205</v>
      </c>
      <c r="C14" s="9" t="s">
        <v>205</v>
      </c>
      <c r="D14" s="9" t="s">
        <v>172</v>
      </c>
      <c r="E14" s="9">
        <v>29</v>
      </c>
      <c r="F14" s="9">
        <v>6</v>
      </c>
      <c r="G14" s="9">
        <v>14.64</v>
      </c>
      <c r="H14" s="9">
        <v>1925</v>
      </c>
    </row>
    <row r="15" spans="1:10" ht="25">
      <c r="A15" s="7" t="s">
        <v>206</v>
      </c>
      <c r="B15" s="8" t="s">
        <v>205</v>
      </c>
      <c r="C15" s="9" t="s">
        <v>205</v>
      </c>
      <c r="D15" s="9" t="s">
        <v>172</v>
      </c>
      <c r="E15" s="9">
        <v>16</v>
      </c>
      <c r="F15" s="9">
        <v>4</v>
      </c>
      <c r="G15" s="9">
        <v>9.1</v>
      </c>
      <c r="H15" s="9" t="s">
        <v>207</v>
      </c>
    </row>
    <row r="16" spans="1:10" ht="25">
      <c r="A16" s="7" t="s">
        <v>208</v>
      </c>
      <c r="B16" s="8" t="s">
        <v>178</v>
      </c>
      <c r="C16" s="9" t="s">
        <v>179</v>
      </c>
      <c r="D16" s="9" t="s">
        <v>180</v>
      </c>
      <c r="E16" s="9">
        <v>480</v>
      </c>
      <c r="F16" s="9">
        <v>3</v>
      </c>
      <c r="G16" s="9">
        <v>63</v>
      </c>
      <c r="H16" s="9">
        <v>2006</v>
      </c>
    </row>
    <row r="17" spans="1:8" ht="25">
      <c r="A17" s="7" t="s">
        <v>209</v>
      </c>
      <c r="B17" s="8" t="s">
        <v>210</v>
      </c>
      <c r="C17" s="9" t="s">
        <v>209</v>
      </c>
      <c r="D17" s="9" t="s">
        <v>180</v>
      </c>
      <c r="E17" s="9">
        <v>51</v>
      </c>
      <c r="F17" s="9">
        <v>3</v>
      </c>
      <c r="G17" s="9">
        <v>39.6</v>
      </c>
      <c r="H17" s="9">
        <v>1960</v>
      </c>
    </row>
    <row r="18" spans="1:8" ht="37.5">
      <c r="A18" s="7" t="s">
        <v>211</v>
      </c>
      <c r="B18" s="8" t="s">
        <v>210</v>
      </c>
      <c r="C18" s="9" t="s">
        <v>210</v>
      </c>
      <c r="D18" s="9" t="s">
        <v>172</v>
      </c>
      <c r="E18" s="10">
        <v>1229</v>
      </c>
      <c r="F18" s="9">
        <v>8</v>
      </c>
      <c r="G18" s="9">
        <v>70.11</v>
      </c>
      <c r="H18" s="9" t="s">
        <v>212</v>
      </c>
    </row>
    <row r="19" spans="1:8" ht="25">
      <c r="A19" s="7" t="s">
        <v>213</v>
      </c>
      <c r="B19" s="8" t="s">
        <v>175</v>
      </c>
      <c r="C19" s="9" t="s">
        <v>175</v>
      </c>
      <c r="D19" s="9" t="s">
        <v>172</v>
      </c>
      <c r="E19" s="9">
        <v>131</v>
      </c>
      <c r="F19" s="9">
        <v>5</v>
      </c>
      <c r="G19" s="9">
        <v>17.38</v>
      </c>
      <c r="H19" s="9" t="s">
        <v>214</v>
      </c>
    </row>
    <row r="20" spans="1:8" ht="25">
      <c r="A20" s="7" t="s">
        <v>215</v>
      </c>
      <c r="B20" s="8" t="s">
        <v>178</v>
      </c>
      <c r="C20" s="9" t="s">
        <v>216</v>
      </c>
      <c r="D20" s="9" t="s">
        <v>172</v>
      </c>
      <c r="E20" s="10">
        <v>1436</v>
      </c>
      <c r="F20" s="9">
        <v>12</v>
      </c>
      <c r="G20" s="9">
        <v>27.5</v>
      </c>
      <c r="H20" s="9" t="s">
        <v>217</v>
      </c>
    </row>
    <row r="21" spans="1:8" ht="37.5">
      <c r="A21" s="7" t="s">
        <v>218</v>
      </c>
      <c r="B21" s="8" t="s">
        <v>178</v>
      </c>
      <c r="C21" s="9" t="s">
        <v>216</v>
      </c>
      <c r="D21" s="9" t="s">
        <v>180</v>
      </c>
      <c r="E21" s="10">
        <v>2106</v>
      </c>
      <c r="F21" s="9">
        <v>6</v>
      </c>
      <c r="G21" s="9">
        <v>138.5</v>
      </c>
      <c r="H21" s="9" t="s">
        <v>219</v>
      </c>
    </row>
    <row r="22" spans="1:8" ht="25">
      <c r="A22" s="7" t="s">
        <v>220</v>
      </c>
      <c r="B22" s="8" t="s">
        <v>178</v>
      </c>
      <c r="C22" s="9" t="s">
        <v>216</v>
      </c>
      <c r="D22" s="9" t="s">
        <v>180</v>
      </c>
      <c r="E22" s="10">
        <v>2417</v>
      </c>
      <c r="F22" s="9">
        <v>12</v>
      </c>
      <c r="G22" s="9">
        <v>79</v>
      </c>
      <c r="H22" s="9" t="s">
        <v>221</v>
      </c>
    </row>
    <row r="23" spans="1:8" ht="25">
      <c r="A23" s="7" t="s">
        <v>222</v>
      </c>
      <c r="B23" s="8" t="s">
        <v>178</v>
      </c>
      <c r="C23" s="9" t="s">
        <v>216</v>
      </c>
      <c r="D23" s="9" t="s">
        <v>180</v>
      </c>
      <c r="E23" s="10">
        <v>2779</v>
      </c>
      <c r="F23" s="9">
        <v>9</v>
      </c>
      <c r="G23" s="9">
        <v>116.7</v>
      </c>
      <c r="H23" s="9" t="s">
        <v>223</v>
      </c>
    </row>
    <row r="24" spans="1:8" ht="25">
      <c r="A24" s="7" t="s">
        <v>224</v>
      </c>
      <c r="B24" s="8" t="s">
        <v>175</v>
      </c>
      <c r="C24" s="9" t="s">
        <v>175</v>
      </c>
      <c r="D24" s="9" t="s">
        <v>172</v>
      </c>
      <c r="E24" s="9">
        <v>294</v>
      </c>
      <c r="F24" s="9">
        <v>6</v>
      </c>
      <c r="G24" s="9">
        <v>34.75</v>
      </c>
      <c r="H24" s="9" t="s">
        <v>225</v>
      </c>
    </row>
    <row r="25" spans="1:8" ht="37.5">
      <c r="A25" s="11" t="s">
        <v>226</v>
      </c>
      <c r="B25" s="8" t="s">
        <v>227</v>
      </c>
      <c r="C25" s="9" t="s">
        <v>227</v>
      </c>
      <c r="D25" s="9" t="s">
        <v>180</v>
      </c>
      <c r="E25" s="9">
        <v>22</v>
      </c>
      <c r="F25" s="9">
        <v>2</v>
      </c>
      <c r="G25" s="9">
        <v>38.5</v>
      </c>
      <c r="H25" s="9">
        <v>1995</v>
      </c>
    </row>
    <row r="26" spans="1:8" ht="25">
      <c r="A26" s="7" t="s">
        <v>228</v>
      </c>
      <c r="B26" s="8" t="s">
        <v>178</v>
      </c>
      <c r="C26" s="9" t="s">
        <v>229</v>
      </c>
      <c r="D26" s="9" t="s">
        <v>180</v>
      </c>
      <c r="E26" s="9">
        <v>878</v>
      </c>
      <c r="F26" s="9">
        <v>6</v>
      </c>
      <c r="G26" s="9">
        <v>57.3</v>
      </c>
      <c r="H26" s="9" t="s">
        <v>230</v>
      </c>
    </row>
    <row r="27" spans="1:8" ht="25">
      <c r="A27" s="7" t="s">
        <v>231</v>
      </c>
      <c r="B27" s="8" t="s">
        <v>178</v>
      </c>
      <c r="C27" s="9" t="s">
        <v>229</v>
      </c>
      <c r="D27" s="9" t="s">
        <v>172</v>
      </c>
      <c r="E27" s="9">
        <v>319</v>
      </c>
      <c r="F27" s="9">
        <v>2</v>
      </c>
      <c r="G27" s="9">
        <v>27.4</v>
      </c>
      <c r="H27" s="9">
        <v>1996</v>
      </c>
    </row>
    <row r="28" spans="1:8" ht="25">
      <c r="A28" s="7" t="s">
        <v>232</v>
      </c>
      <c r="B28" s="8" t="s">
        <v>170</v>
      </c>
      <c r="C28" s="9" t="s">
        <v>233</v>
      </c>
      <c r="D28" s="9" t="s">
        <v>172</v>
      </c>
      <c r="E28" s="9">
        <v>113</v>
      </c>
      <c r="F28" s="9">
        <v>12</v>
      </c>
      <c r="G28" s="9">
        <v>9.14</v>
      </c>
      <c r="H28" s="9" t="s">
        <v>234</v>
      </c>
    </row>
    <row r="29" spans="1:8" ht="25">
      <c r="A29" s="7" t="s">
        <v>235</v>
      </c>
      <c r="B29" s="8" t="s">
        <v>210</v>
      </c>
      <c r="C29" s="9" t="s">
        <v>210</v>
      </c>
      <c r="D29" s="9" t="s">
        <v>172</v>
      </c>
      <c r="E29" s="9">
        <v>184</v>
      </c>
      <c r="F29" s="9">
        <v>3</v>
      </c>
      <c r="G29" s="9">
        <v>36.58</v>
      </c>
      <c r="H29" s="9" t="s">
        <v>236</v>
      </c>
    </row>
    <row r="30" spans="1:8" ht="25">
      <c r="A30" s="7" t="s">
        <v>237</v>
      </c>
      <c r="B30" s="8" t="s">
        <v>210</v>
      </c>
      <c r="C30" s="9" t="s">
        <v>210</v>
      </c>
      <c r="D30" s="9" t="s">
        <v>180</v>
      </c>
      <c r="E30" s="10">
        <v>1596</v>
      </c>
      <c r="F30" s="9">
        <v>8</v>
      </c>
      <c r="G30" s="9">
        <v>141.80000000000001</v>
      </c>
      <c r="H30" s="9" t="s">
        <v>238</v>
      </c>
    </row>
    <row r="31" spans="1:8" ht="25">
      <c r="A31" s="7" t="s">
        <v>239</v>
      </c>
      <c r="B31" s="8" t="s">
        <v>210</v>
      </c>
      <c r="C31" s="9" t="s">
        <v>210</v>
      </c>
      <c r="D31" s="9" t="s">
        <v>180</v>
      </c>
      <c r="E31" s="10">
        <v>1064</v>
      </c>
      <c r="F31" s="9">
        <v>4</v>
      </c>
      <c r="G31" s="9">
        <v>144.5</v>
      </c>
      <c r="H31" s="9" t="s">
        <v>240</v>
      </c>
    </row>
    <row r="32" spans="1:8" ht="25">
      <c r="A32" s="7" t="s">
        <v>241</v>
      </c>
      <c r="B32" s="8" t="s">
        <v>210</v>
      </c>
      <c r="C32" s="9" t="s">
        <v>210</v>
      </c>
      <c r="D32" s="9" t="s">
        <v>172</v>
      </c>
      <c r="E32" s="9">
        <v>235</v>
      </c>
      <c r="F32" s="9">
        <v>7</v>
      </c>
      <c r="G32" s="9">
        <v>37.799999999999997</v>
      </c>
      <c r="H32" s="9">
        <v>1952</v>
      </c>
    </row>
    <row r="33" spans="1:8" ht="25">
      <c r="A33" s="7" t="s">
        <v>242</v>
      </c>
      <c r="B33" s="8" t="s">
        <v>190</v>
      </c>
      <c r="C33" s="9" t="s">
        <v>196</v>
      </c>
      <c r="D33" s="9" t="s">
        <v>180</v>
      </c>
      <c r="E33" s="9">
        <v>55</v>
      </c>
      <c r="F33" s="9">
        <v>5</v>
      </c>
      <c r="G33" s="9">
        <v>18</v>
      </c>
      <c r="H33" s="9">
        <v>2007</v>
      </c>
    </row>
    <row r="34" spans="1:8" ht="25">
      <c r="A34" s="7" t="s">
        <v>243</v>
      </c>
      <c r="B34" s="8" t="s">
        <v>244</v>
      </c>
      <c r="C34" s="9" t="s">
        <v>244</v>
      </c>
      <c r="D34" s="9" t="s">
        <v>172</v>
      </c>
      <c r="E34" s="9">
        <v>6</v>
      </c>
      <c r="F34" s="9">
        <v>2</v>
      </c>
      <c r="G34" s="9">
        <v>36.58</v>
      </c>
      <c r="H34" s="9" t="s">
        <v>245</v>
      </c>
    </row>
    <row r="35" spans="1:8" ht="25">
      <c r="A35" s="7" t="s">
        <v>246</v>
      </c>
      <c r="B35" s="8" t="s">
        <v>244</v>
      </c>
      <c r="C35" s="9" t="s">
        <v>244</v>
      </c>
      <c r="D35" s="9" t="s">
        <v>172</v>
      </c>
      <c r="E35" s="9">
        <v>4</v>
      </c>
      <c r="F35" s="9">
        <v>1</v>
      </c>
      <c r="G35" s="9">
        <v>22.86</v>
      </c>
      <c r="H35" s="9">
        <v>1947</v>
      </c>
    </row>
    <row r="36" spans="1:8" ht="25">
      <c r="A36" s="7" t="s">
        <v>247</v>
      </c>
      <c r="B36" s="8" t="s">
        <v>248</v>
      </c>
      <c r="C36" s="9" t="s">
        <v>248</v>
      </c>
      <c r="D36" s="9" t="s">
        <v>172</v>
      </c>
      <c r="E36" s="9">
        <v>523</v>
      </c>
      <c r="F36" s="9">
        <v>3</v>
      </c>
      <c r="G36" s="9">
        <v>82.3</v>
      </c>
      <c r="H36" s="9">
        <v>1978</v>
      </c>
    </row>
    <row r="37" spans="1:8" ht="25">
      <c r="A37" s="7" t="s">
        <v>249</v>
      </c>
      <c r="B37" s="8" t="s">
        <v>248</v>
      </c>
      <c r="C37" s="9" t="s">
        <v>248</v>
      </c>
      <c r="D37" s="9" t="s">
        <v>172</v>
      </c>
      <c r="E37" s="10">
        <v>1026</v>
      </c>
      <c r="F37" s="9">
        <v>4</v>
      </c>
      <c r="G37" s="9">
        <v>143.57</v>
      </c>
      <c r="H37" s="9">
        <v>1969</v>
      </c>
    </row>
    <row r="38" spans="1:8" ht="25">
      <c r="A38" s="7" t="s">
        <v>250</v>
      </c>
      <c r="B38" s="8" t="s">
        <v>248</v>
      </c>
      <c r="C38" s="9" t="s">
        <v>248</v>
      </c>
      <c r="D38" s="9" t="s">
        <v>180</v>
      </c>
      <c r="E38" s="9">
        <v>785</v>
      </c>
      <c r="F38" s="9">
        <v>4</v>
      </c>
      <c r="G38" s="9">
        <v>120.55</v>
      </c>
      <c r="H38" s="9">
        <v>1969</v>
      </c>
    </row>
    <row r="39" spans="1:8" ht="25">
      <c r="A39" s="7" t="s">
        <v>251</v>
      </c>
      <c r="B39" s="8" t="s">
        <v>190</v>
      </c>
      <c r="C39" s="9" t="s">
        <v>196</v>
      </c>
      <c r="D39" s="9" t="s">
        <v>172</v>
      </c>
      <c r="E39" s="9">
        <v>216</v>
      </c>
      <c r="F39" s="9">
        <v>8</v>
      </c>
      <c r="G39" s="9">
        <v>40.54</v>
      </c>
      <c r="H39" s="9" t="s">
        <v>252</v>
      </c>
    </row>
    <row r="40" spans="1:8" ht="25">
      <c r="A40" s="7" t="s">
        <v>253</v>
      </c>
      <c r="B40" s="8" t="s">
        <v>254</v>
      </c>
      <c r="C40" s="9" t="s">
        <v>191</v>
      </c>
      <c r="D40" s="9" t="s">
        <v>172</v>
      </c>
      <c r="E40" s="9">
        <v>131</v>
      </c>
      <c r="F40" s="9">
        <v>4</v>
      </c>
      <c r="G40" s="9">
        <v>22.26</v>
      </c>
      <c r="H40" s="9" t="s">
        <v>255</v>
      </c>
    </row>
    <row r="41" spans="1:8" ht="25">
      <c r="A41" s="7" t="s">
        <v>256</v>
      </c>
      <c r="B41" s="8" t="s">
        <v>256</v>
      </c>
      <c r="C41" s="9" t="s">
        <v>256</v>
      </c>
      <c r="D41" s="9" t="s">
        <v>172</v>
      </c>
      <c r="E41" s="9">
        <v>385</v>
      </c>
      <c r="F41" s="9">
        <v>3</v>
      </c>
      <c r="G41" s="9">
        <v>67.599999999999994</v>
      </c>
      <c r="H41" s="9" t="s">
        <v>257</v>
      </c>
    </row>
    <row r="42" spans="1:8" ht="25">
      <c r="A42" s="7" t="s">
        <v>258</v>
      </c>
      <c r="B42" s="8" t="s">
        <v>254</v>
      </c>
      <c r="C42" s="9" t="s">
        <v>191</v>
      </c>
      <c r="D42" s="9" t="s">
        <v>172</v>
      </c>
      <c r="E42" s="9">
        <v>61</v>
      </c>
      <c r="F42" s="9">
        <v>4</v>
      </c>
      <c r="G42" s="9">
        <v>20.43</v>
      </c>
      <c r="H42" s="9" t="s">
        <v>259</v>
      </c>
    </row>
    <row r="43" spans="1:8" ht="25">
      <c r="A43" s="7" t="s">
        <v>260</v>
      </c>
      <c r="B43" s="8" t="s">
        <v>254</v>
      </c>
      <c r="C43" s="9" t="s">
        <v>191</v>
      </c>
      <c r="D43" s="9" t="s">
        <v>180</v>
      </c>
      <c r="E43" s="9">
        <v>61</v>
      </c>
      <c r="F43" s="9">
        <v>4</v>
      </c>
      <c r="G43" s="9">
        <v>20.73</v>
      </c>
      <c r="H43" s="9" t="s">
        <v>261</v>
      </c>
    </row>
    <row r="44" spans="1:8" ht="25">
      <c r="A44" s="7" t="s">
        <v>262</v>
      </c>
      <c r="B44" s="8" t="s">
        <v>175</v>
      </c>
      <c r="C44" s="9" t="s">
        <v>175</v>
      </c>
      <c r="D44" s="9" t="s">
        <v>180</v>
      </c>
      <c r="E44" s="9">
        <v>204</v>
      </c>
      <c r="F44" s="9">
        <v>6</v>
      </c>
      <c r="G44" s="9">
        <v>32.92</v>
      </c>
      <c r="H44" s="9" t="s">
        <v>263</v>
      </c>
    </row>
    <row r="45" spans="1:8" ht="37.5">
      <c r="A45" s="7" t="s">
        <v>264</v>
      </c>
      <c r="B45" s="8" t="s">
        <v>175</v>
      </c>
      <c r="C45" s="9" t="s">
        <v>175</v>
      </c>
      <c r="D45" s="9" t="s">
        <v>172</v>
      </c>
      <c r="E45" s="9">
        <v>76</v>
      </c>
      <c r="F45" s="9">
        <v>6</v>
      </c>
      <c r="G45" s="9">
        <v>22.69</v>
      </c>
      <c r="H45" s="9" t="s">
        <v>199</v>
      </c>
    </row>
    <row r="46" spans="1:8" ht="37.5">
      <c r="A46" s="7" t="s">
        <v>265</v>
      </c>
      <c r="B46" s="8" t="s">
        <v>254</v>
      </c>
      <c r="C46" s="9" t="s">
        <v>191</v>
      </c>
      <c r="D46" s="9" t="s">
        <v>172</v>
      </c>
      <c r="E46" s="9">
        <v>109</v>
      </c>
      <c r="F46" s="9">
        <v>6</v>
      </c>
      <c r="G46" s="9">
        <v>25.9</v>
      </c>
      <c r="H46" s="9" t="s">
        <v>266</v>
      </c>
    </row>
    <row r="47" spans="1:8" ht="25">
      <c r="A47" s="7" t="s">
        <v>267</v>
      </c>
      <c r="B47" s="8" t="s">
        <v>254</v>
      </c>
      <c r="C47" s="9" t="s">
        <v>191</v>
      </c>
      <c r="D47" s="9" t="s">
        <v>172</v>
      </c>
      <c r="E47" s="9">
        <v>176</v>
      </c>
      <c r="F47" s="9">
        <v>4</v>
      </c>
      <c r="G47" s="9">
        <v>26.22</v>
      </c>
      <c r="H47" s="9" t="s">
        <v>268</v>
      </c>
    </row>
    <row r="48" spans="1:8" ht="25">
      <c r="A48" s="7" t="s">
        <v>269</v>
      </c>
      <c r="B48" s="8" t="s">
        <v>190</v>
      </c>
      <c r="C48" s="9" t="s">
        <v>196</v>
      </c>
      <c r="D48" s="9" t="s">
        <v>172</v>
      </c>
      <c r="E48" s="9">
        <v>104</v>
      </c>
      <c r="F48" s="9">
        <v>5</v>
      </c>
      <c r="G48" s="9">
        <v>20.12</v>
      </c>
      <c r="H48" s="9" t="s">
        <v>270</v>
      </c>
    </row>
    <row r="49" spans="1:8" ht="37.5">
      <c r="A49" s="7" t="s">
        <v>271</v>
      </c>
      <c r="B49" s="8" t="s">
        <v>210</v>
      </c>
      <c r="C49" s="9" t="s">
        <v>210</v>
      </c>
      <c r="D49" s="9" t="s">
        <v>172</v>
      </c>
      <c r="E49" s="10">
        <v>1326</v>
      </c>
      <c r="F49" s="9">
        <v>6</v>
      </c>
      <c r="G49" s="9">
        <v>94.19</v>
      </c>
      <c r="H49" s="9" t="s">
        <v>272</v>
      </c>
    </row>
    <row r="50" spans="1:8" ht="37.5">
      <c r="A50" s="7" t="s">
        <v>273</v>
      </c>
      <c r="B50" s="8" t="s">
        <v>170</v>
      </c>
      <c r="C50" s="9" t="s">
        <v>273</v>
      </c>
      <c r="D50" s="9" t="s">
        <v>172</v>
      </c>
      <c r="E50" s="9">
        <v>54</v>
      </c>
      <c r="F50" s="9">
        <v>6</v>
      </c>
      <c r="G50" s="9">
        <v>7.93</v>
      </c>
      <c r="H50" s="9" t="s">
        <v>274</v>
      </c>
    </row>
    <row r="51" spans="1:8" ht="25">
      <c r="A51" s="7" t="s">
        <v>275</v>
      </c>
      <c r="B51" s="8" t="s">
        <v>178</v>
      </c>
      <c r="C51" s="9" t="s">
        <v>216</v>
      </c>
      <c r="D51" s="9" t="s">
        <v>180</v>
      </c>
      <c r="E51" s="10">
        <v>5616</v>
      </c>
      <c r="F51" s="9">
        <v>16</v>
      </c>
      <c r="G51" s="9">
        <v>137.16</v>
      </c>
      <c r="H51" s="9" t="s">
        <v>276</v>
      </c>
    </row>
    <row r="52" spans="1:8" ht="37.5">
      <c r="A52" s="7" t="s">
        <v>277</v>
      </c>
      <c r="B52" s="8" t="s">
        <v>175</v>
      </c>
      <c r="C52" s="9" t="s">
        <v>175</v>
      </c>
      <c r="D52" s="9" t="s">
        <v>172</v>
      </c>
      <c r="E52" s="9">
        <v>230</v>
      </c>
      <c r="F52" s="9">
        <v>3</v>
      </c>
      <c r="G52" s="9">
        <v>24.3</v>
      </c>
      <c r="H52" s="9">
        <v>2004</v>
      </c>
    </row>
    <row r="53" spans="1:8" ht="25">
      <c r="A53" s="11" t="s">
        <v>278</v>
      </c>
      <c r="B53" s="8" t="s">
        <v>279</v>
      </c>
      <c r="C53" s="9" t="s">
        <v>279</v>
      </c>
      <c r="D53" s="9" t="s">
        <v>172</v>
      </c>
      <c r="E53" s="9">
        <v>270</v>
      </c>
      <c r="F53" s="9">
        <v>2</v>
      </c>
      <c r="G53" s="9">
        <v>61.5</v>
      </c>
      <c r="H53" s="9">
        <v>2015</v>
      </c>
    </row>
    <row r="54" spans="1:8" ht="25">
      <c r="A54" s="11" t="s">
        <v>280</v>
      </c>
      <c r="B54" s="8" t="s">
        <v>279</v>
      </c>
      <c r="C54" s="9" t="s">
        <v>279</v>
      </c>
      <c r="D54" s="9" t="s">
        <v>180</v>
      </c>
      <c r="E54" s="9">
        <v>640</v>
      </c>
      <c r="F54" s="9">
        <v>2</v>
      </c>
      <c r="G54" s="9">
        <v>156</v>
      </c>
      <c r="H54" s="9">
        <v>2014</v>
      </c>
    </row>
    <row r="55" spans="1:8" ht="25">
      <c r="A55" s="11" t="s">
        <v>281</v>
      </c>
      <c r="B55" s="8" t="s">
        <v>279</v>
      </c>
      <c r="C55" s="9" t="s">
        <v>279</v>
      </c>
      <c r="D55" s="9" t="s">
        <v>180</v>
      </c>
      <c r="E55" s="9">
        <v>395</v>
      </c>
      <c r="F55" s="9">
        <v>2</v>
      </c>
      <c r="G55" s="9">
        <v>119</v>
      </c>
      <c r="H55" s="9">
        <v>2017</v>
      </c>
    </row>
    <row r="56" spans="1:8" ht="25">
      <c r="A56" s="11" t="s">
        <v>282</v>
      </c>
      <c r="B56" s="8" t="s">
        <v>279</v>
      </c>
      <c r="C56" s="9" t="s">
        <v>279</v>
      </c>
      <c r="D56" s="9" t="s">
        <v>180</v>
      </c>
      <c r="E56" s="9">
        <v>245</v>
      </c>
      <c r="F56" s="9">
        <v>2</v>
      </c>
      <c r="G56" s="9" t="s">
        <v>283</v>
      </c>
      <c r="H56" s="9">
        <v>2022</v>
      </c>
    </row>
    <row r="57" spans="1:8" ht="37.5">
      <c r="A57" s="7" t="s">
        <v>284</v>
      </c>
      <c r="B57" s="8" t="s">
        <v>285</v>
      </c>
      <c r="C57" s="9" t="s">
        <v>285</v>
      </c>
      <c r="D57" s="9" t="s">
        <v>180</v>
      </c>
      <c r="E57" s="9">
        <v>882</v>
      </c>
      <c r="F57" s="9">
        <v>2</v>
      </c>
      <c r="G57" s="9">
        <v>330</v>
      </c>
      <c r="H57" s="9">
        <v>2003</v>
      </c>
    </row>
    <row r="58" spans="1:8" ht="25">
      <c r="A58" s="11" t="s">
        <v>286</v>
      </c>
      <c r="B58" s="8" t="s">
        <v>178</v>
      </c>
      <c r="C58" s="9" t="s">
        <v>179</v>
      </c>
      <c r="D58" s="9" t="s">
        <v>172</v>
      </c>
      <c r="E58" s="9">
        <v>150</v>
      </c>
      <c r="F58" s="9">
        <v>3</v>
      </c>
      <c r="G58" s="9" t="s">
        <v>287</v>
      </c>
      <c r="H58" s="9">
        <v>2013</v>
      </c>
    </row>
    <row r="59" spans="1:8" ht="25">
      <c r="A59" s="7" t="s">
        <v>288</v>
      </c>
      <c r="B59" s="8" t="s">
        <v>289</v>
      </c>
      <c r="C59" s="9" t="s">
        <v>289</v>
      </c>
      <c r="D59" s="9" t="s">
        <v>172</v>
      </c>
      <c r="E59" s="9">
        <v>22</v>
      </c>
      <c r="F59" s="9">
        <v>4</v>
      </c>
      <c r="G59" s="9">
        <v>124.97</v>
      </c>
      <c r="H59" s="9" t="s">
        <v>290</v>
      </c>
    </row>
    <row r="60" spans="1:8" ht="25">
      <c r="A60" s="7" t="s">
        <v>291</v>
      </c>
      <c r="B60" s="8" t="s">
        <v>175</v>
      </c>
      <c r="C60" s="9" t="s">
        <v>175</v>
      </c>
      <c r="D60" s="9" t="s">
        <v>172</v>
      </c>
      <c r="E60" s="9">
        <v>200</v>
      </c>
      <c r="F60" s="9">
        <v>8</v>
      </c>
      <c r="G60" s="9">
        <v>44.2</v>
      </c>
      <c r="H60" s="9" t="s">
        <v>292</v>
      </c>
    </row>
    <row r="61" spans="1:8" ht="25">
      <c r="A61" s="7" t="s">
        <v>293</v>
      </c>
      <c r="B61" s="8" t="s">
        <v>175</v>
      </c>
      <c r="C61" s="9" t="s">
        <v>175</v>
      </c>
      <c r="D61" s="9" t="s">
        <v>172</v>
      </c>
      <c r="E61" s="9">
        <v>194</v>
      </c>
      <c r="F61" s="9">
        <v>3</v>
      </c>
      <c r="G61" s="9">
        <v>44.2</v>
      </c>
      <c r="H61" s="9" t="s">
        <v>294</v>
      </c>
    </row>
    <row r="62" spans="1:8" ht="25">
      <c r="A62" s="7" t="s">
        <v>295</v>
      </c>
      <c r="B62" s="8" t="s">
        <v>210</v>
      </c>
      <c r="C62" s="9" t="s">
        <v>295</v>
      </c>
      <c r="D62" s="9" t="s">
        <v>180</v>
      </c>
      <c r="E62" s="9">
        <v>526</v>
      </c>
      <c r="F62" s="9">
        <v>2</v>
      </c>
      <c r="G62" s="9">
        <v>152</v>
      </c>
      <c r="H62" s="9">
        <v>2005</v>
      </c>
    </row>
    <row r="63" spans="1:8" ht="25">
      <c r="A63" s="12" t="s">
        <v>296</v>
      </c>
      <c r="B63" s="13" t="s">
        <v>175</v>
      </c>
      <c r="C63" s="14" t="s">
        <v>175</v>
      </c>
      <c r="D63" s="14" t="s">
        <v>172</v>
      </c>
      <c r="E63" s="14">
        <v>302</v>
      </c>
      <c r="F63" s="14">
        <v>6</v>
      </c>
      <c r="G63" s="14">
        <v>48.47</v>
      </c>
      <c r="H63" s="14" t="s">
        <v>297</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F19" sqref="F19"/>
    </sheetView>
  </sheetViews>
  <sheetFormatPr defaultColWidth="9" defaultRowHeight="12.5"/>
  <cols>
    <col min="3" max="3" width="12.81640625" customWidth="1"/>
  </cols>
  <sheetData>
    <row r="1" spans="1:10" ht="14.5">
      <c r="A1" s="1" t="s">
        <v>4</v>
      </c>
      <c r="B1" s="1" t="s">
        <v>298</v>
      </c>
      <c r="C1" s="1" t="s">
        <v>299</v>
      </c>
      <c r="D1" s="1" t="s">
        <v>300</v>
      </c>
      <c r="E1" s="1" t="s">
        <v>301</v>
      </c>
      <c r="F1" s="1" t="s">
        <v>302</v>
      </c>
      <c r="G1" s="1" t="s">
        <v>303</v>
      </c>
      <c r="H1" s="1" t="s">
        <v>304</v>
      </c>
      <c r="I1" s="1" t="s">
        <v>305</v>
      </c>
      <c r="J1" s="1" t="s">
        <v>306</v>
      </c>
    </row>
    <row r="2" spans="1:10" ht="14.5">
      <c r="A2" s="1" t="s">
        <v>307</v>
      </c>
      <c r="B2" s="1">
        <v>13089.2</v>
      </c>
      <c r="C2" s="2">
        <v>9201.2000000000007</v>
      </c>
      <c r="D2" s="1">
        <v>10802.28</v>
      </c>
      <c r="E2" s="1">
        <v>5473.3109999999997</v>
      </c>
      <c r="F2" s="1">
        <v>406.43</v>
      </c>
      <c r="G2" s="1">
        <v>2649.23</v>
      </c>
      <c r="H2" s="1">
        <v>9.75</v>
      </c>
      <c r="I2" s="1">
        <v>24.2</v>
      </c>
      <c r="J2" s="1">
        <v>41655.601000000002</v>
      </c>
    </row>
    <row r="3" spans="1:10" ht="14.5">
      <c r="A3" s="1" t="s">
        <v>308</v>
      </c>
      <c r="B3" s="3">
        <v>0.31419999999999998</v>
      </c>
      <c r="C3" s="4">
        <v>0.22090000000000001</v>
      </c>
      <c r="D3" s="3">
        <v>0.25929999999999997</v>
      </c>
      <c r="E3" s="3">
        <v>0.13139999999999999</v>
      </c>
      <c r="F3" s="3">
        <v>9.7999999999999997E-3</v>
      </c>
      <c r="G3" s="3">
        <v>6.3600000000000004E-2</v>
      </c>
      <c r="H3" s="3">
        <v>2.0000000000000001E-4</v>
      </c>
      <c r="I3" s="1" t="s">
        <v>309</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2024-02-29T18:02:50Z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