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40" windowHeight="87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<sst xmlns="http://schemas.openxmlformats.org/spreadsheetml/2006/main" count="20" uniqueCount="20">
  <si>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TOTCO2</t>
  </si>
  <si>
    <t>Mt/yr</t>
  </si>
  <si>
    <t>Obj_Z</t>
  </si>
  <si>
    <t>MCAD/yr</t>
  </si>
  <si>
    <t>$/tonne</t>
  </si>
  <si>
    <t>Scenario</t>
  </si>
  <si>
    <t>cnzero</t>
  </si>
  <si>
    <t>cnzero-acaes</t>
  </si>
  <si>
    <t>Note: too less carbon reduction</t>
  </si>
  <si>
    <t>cnzero-dcaes</t>
  </si>
  <si>
    <t>cnzero-dcaes-season</t>
  </si>
  <si>
    <t>Note: too much money</t>
  </si>
  <si>
    <t>cnzero-hydrogen</t>
  </si>
  <si>
    <t>cnzero-hydropump</t>
  </si>
  <si>
    <t>cnzero-hydropump-season</t>
  </si>
  <si>
    <t>cnzero-leadacid</t>
  </si>
  <si>
    <t>cnzero-leadacid-season</t>
  </si>
  <si>
    <t>cnzero-libat</t>
  </si>
  <si>
    <t>cnzero-libat-season</t>
  </si>
  <si>
    <t>cnzero-nas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</si>
</sst>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5">
    <xf numFmtId="0" fontId="0" fillId="0" borderId="0" xfId="0" applyNumberFormat="1"/>
    <xf numFmtId="0" fontId="0" fillId="0" borderId="0" xfId="0" applyNumberFormat="1" applyFill="1"/>
    <xf numFmtId="0" fontId="0" fillId="0" borderId="0" xfId="0" applyNumberFormat="1" applyFill="1"/>
    <xf numFmtId="0" fontId="0" fillId="2" borderId="0" xfId="0" applyNumberFormat="1" applyFill="1"/>
    <xf numFmtId="0" fontId="0" fillId="3" borderId="0" xfId="0" applyNumberForma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4"/>
  <sheetViews>
    <sheetView tabSelected="1" zoomScale="85" zoomScaleNormal="85" workbookViewId="0">
      <selection activeCell="M14" sqref="M14"/>
    </sheetView>
  </sheetViews>
  <sheetFormatPr defaultColWidth="9" defaultRowHeight="15.5"/>
  <cols>
    <col min="1" max="1" width="24.9166666666667" customWidth="1"/>
    <col min="2" max="9" width="9" hidden="1" customWidth="1"/>
    <col min="11" max="11" width="12.6666666666667"/>
    <col min="12" max="12" width="13.8333333333333"/>
    <col min="13" max="13" width="29.3333333333333" customWidth="1"/>
    <col min="15" max="15" width="11.5833333333333"/>
    <col min="16" max="16" width="21.5833333333333" style="2" customWidth="1"/>
    <col min="17" max="17" width="12.6666666666667"/>
    <col min="19" max="19" width="13.8333333333333"/>
  </cols>
  <sheetData>
    <row r="1" spans="1:19">
      <c r="A1" t="s">
        <v>0</v>
      </c>
      <c r="L1" t="s">
        <v>1</v>
      </c>
      <c r="O1" t="s">
        <v>2</v>
      </c>
      <c r="Q1" t="s">
        <v>3</v>
      </c>
      <c r="S1" t="s">
        <v>4</v>
      </c>
    </row>
    <row r="2" spans="1:9">
      <c r="A2" t="s">
        <v>5</v>
      </c>
      <c r="B2">
        <v>2020</v>
      </c>
      <c r="C2">
        <v>2021</v>
      </c>
      <c r="D2">
        <v>2025</v>
      </c>
      <c r="E2">
        <v>2030</v>
      </c>
      <c r="F2">
        <v>2035</v>
      </c>
      <c r="G2">
        <v>2040</v>
      </c>
      <c r="H2">
        <v>2045</v>
      </c>
      <c r="I2">
        <v>2050</v>
      </c>
    </row>
    <row r="3" spans="1:15">
      <c r="A3" t="s">
        <v>6</v>
      </c>
      <c r="B3">
        <v>471250.411328922</v>
      </c>
      <c r="C3">
        <v>496088.880805034</v>
      </c>
      <c r="D3">
        <v>528316.181646077</v>
      </c>
      <c r="E3">
        <v>504890.9756</v>
      </c>
      <c r="F3">
        <v>344000.2634</v>
      </c>
      <c r="G3">
        <v>249243.342538269</v>
      </c>
      <c r="H3">
        <v>239030.891333743</v>
      </c>
      <c r="I3">
        <v>238852.553882884</v>
      </c>
      <c r="K3">
        <f>(B3+C3+SUM(D3:I3)*5)/1000/30</f>
        <v>382.967011137961</v>
      </c>
      <c r="O3">
        <v>1046246.19</v>
      </c>
    </row>
    <row r="4" spans="1:19">
      <c r="A4" t="s">
        <v>7</v>
      </c>
      <c r="B4">
        <v>471250.411328921</v>
      </c>
      <c r="C4">
        <v>496088.880805031</v>
      </c>
      <c r="D4">
        <v>528316.181646072</v>
      </c>
      <c r="E4">
        <v>504890.9756</v>
      </c>
      <c r="F4">
        <v>344000.2634</v>
      </c>
      <c r="G4">
        <v>249243.342538267</v>
      </c>
      <c r="H4">
        <v>239030.891333743</v>
      </c>
      <c r="I4">
        <v>238852.553882855</v>
      </c>
      <c r="K4">
        <f t="shared" ref="K4:K14" si="0">(B4+C4+SUM(D4:I4)*5)/1000/30</f>
        <v>382.967011137955</v>
      </c>
      <c r="L4" s="3">
        <f>K3-K4</f>
        <v>6.25277607468888e-12</v>
      </c>
      <c r="M4" s="3" t="s">
        <v>8</v>
      </c>
      <c r="O4">
        <v>1046251.78</v>
      </c>
      <c r="Q4" s="2">
        <f>(O4-1046246.19)/30</f>
        <v>0.186333333336127</v>
      </c>
      <c r="S4" s="4">
        <f>Q4/L4</f>
        <v>29800096966.5939</v>
      </c>
    </row>
    <row r="5" s="1" customFormat="1" spans="1:19">
      <c r="A5" s="1" t="s">
        <v>9</v>
      </c>
      <c r="B5" s="1">
        <v>471250.411328921</v>
      </c>
      <c r="C5" s="1">
        <v>495901.362535386</v>
      </c>
      <c r="D5" s="1">
        <v>528316.181646086</v>
      </c>
      <c r="E5" s="1">
        <v>504890.9756</v>
      </c>
      <c r="F5" s="1">
        <v>344000.2634</v>
      </c>
      <c r="G5" s="1">
        <v>249243.342538268</v>
      </c>
      <c r="H5" s="1">
        <v>239030.891333742</v>
      </c>
      <c r="I5" s="1">
        <v>238852.553882906</v>
      </c>
      <c r="K5" s="1">
        <f t="shared" si="0"/>
        <v>382.960760528977</v>
      </c>
      <c r="L5" s="1">
        <f>K3-K5</f>
        <v>0.00625060898352103</v>
      </c>
      <c r="O5" s="1">
        <v>1046249.63</v>
      </c>
      <c r="Q5" s="1">
        <f>(O5-1046246.19)/30</f>
        <v>0.114666666668685</v>
      </c>
      <c r="S5" s="1">
        <f>Q5/L5</f>
        <v>18.34487919033</v>
      </c>
    </row>
    <row r="6" spans="1:19">
      <c r="A6" t="s">
        <v>10</v>
      </c>
      <c r="B6">
        <v>471248.382730131</v>
      </c>
      <c r="C6">
        <v>495952.717438926</v>
      </c>
      <c r="D6">
        <v>528314.331903178</v>
      </c>
      <c r="E6">
        <v>504890.9756</v>
      </c>
      <c r="F6">
        <v>344000.2634</v>
      </c>
      <c r="G6">
        <v>249243.342538268</v>
      </c>
      <c r="H6">
        <v>239030.891333743</v>
      </c>
      <c r="I6">
        <v>238852.553882855</v>
      </c>
      <c r="K6">
        <f t="shared" si="0"/>
        <v>382.962096448643</v>
      </c>
      <c r="L6">
        <f>K3-K6</f>
        <v>0.00491468931818417</v>
      </c>
      <c r="O6" s="4">
        <v>1046561.67</v>
      </c>
      <c r="P6" s="4" t="s">
        <v>11</v>
      </c>
      <c r="Q6" s="1">
        <f t="shared" ref="Q6:Q14" si="1">(O6-1046246.19)/30</f>
        <v>10.5160000000033</v>
      </c>
      <c r="S6" s="4">
        <f t="shared" ref="S6:S14" si="2">Q6/L6</f>
        <v>2139.70798949477</v>
      </c>
    </row>
    <row r="7" spans="1:19">
      <c r="A7" t="s">
        <v>12</v>
      </c>
      <c r="B7">
        <v>471250.411328921</v>
      </c>
      <c r="C7">
        <v>496088.877003507</v>
      </c>
      <c r="D7">
        <v>528316.18164608</v>
      </c>
      <c r="E7">
        <v>504890.9756</v>
      </c>
      <c r="F7">
        <v>344000.2634</v>
      </c>
      <c r="G7">
        <v>249243.342538268</v>
      </c>
      <c r="H7">
        <v>239030.891333742</v>
      </c>
      <c r="I7">
        <v>238852.553882906</v>
      </c>
      <c r="K7">
        <f t="shared" si="0"/>
        <v>382.967011011247</v>
      </c>
      <c r="L7" s="3">
        <f>K3-K7</f>
        <v>1.26713757708785e-7</v>
      </c>
      <c r="O7">
        <v>1046248.52</v>
      </c>
      <c r="Q7" s="1">
        <f t="shared" si="1"/>
        <v>0.0776666666691502</v>
      </c>
      <c r="S7" s="4">
        <f t="shared" si="2"/>
        <v>612930.02491209</v>
      </c>
    </row>
    <row r="8" spans="1:19">
      <c r="A8" t="s">
        <v>13</v>
      </c>
      <c r="B8">
        <v>471247.3369574</v>
      </c>
      <c r="C8">
        <v>496015.521714495</v>
      </c>
      <c r="D8">
        <v>528314.112809759</v>
      </c>
      <c r="E8">
        <v>504890.9756</v>
      </c>
      <c r="F8">
        <v>344000.2634</v>
      </c>
      <c r="G8">
        <v>249243.342538268</v>
      </c>
      <c r="H8">
        <v>239030.891333743</v>
      </c>
      <c r="I8">
        <v>238852.553882855</v>
      </c>
      <c r="K8">
        <f t="shared" si="0"/>
        <v>382.964118549834</v>
      </c>
      <c r="L8">
        <f>K3-K8</f>
        <v>0.00289258812694015</v>
      </c>
      <c r="O8" s="4">
        <v>1046370.56</v>
      </c>
      <c r="P8" s="1"/>
      <c r="Q8" s="1">
        <f t="shared" si="1"/>
        <v>4.14566666667039</v>
      </c>
      <c r="S8" s="4">
        <f t="shared" si="2"/>
        <v>1433.20323694192</v>
      </c>
    </row>
    <row r="9" spans="1:19">
      <c r="A9" t="s">
        <v>14</v>
      </c>
      <c r="B9">
        <v>471241.405894348</v>
      </c>
      <c r="C9">
        <v>496023.677348798</v>
      </c>
      <c r="D9">
        <v>528299.431659969</v>
      </c>
      <c r="E9">
        <v>504890.9756</v>
      </c>
      <c r="F9">
        <v>344000.2634</v>
      </c>
      <c r="G9">
        <v>249243.342538268</v>
      </c>
      <c r="H9">
        <v>239030.891333743</v>
      </c>
      <c r="I9">
        <v>238852.553882699</v>
      </c>
      <c r="K9">
        <f t="shared" si="0"/>
        <v>382.961745843885</v>
      </c>
      <c r="L9">
        <f>K3-K9</f>
        <v>0.00526529407602538</v>
      </c>
      <c r="O9" s="4">
        <v>1046367.66</v>
      </c>
      <c r="P9" s="1"/>
      <c r="Q9" s="1">
        <f t="shared" si="1"/>
        <v>4.04900000000295</v>
      </c>
      <c r="S9" s="4">
        <f t="shared" si="2"/>
        <v>768.997883411561</v>
      </c>
    </row>
    <row r="10" spans="1:19">
      <c r="A10" t="s">
        <v>15</v>
      </c>
      <c r="B10">
        <v>471247.3369574</v>
      </c>
      <c r="C10">
        <v>496015.521714495</v>
      </c>
      <c r="D10">
        <v>528314.112809733</v>
      </c>
      <c r="E10">
        <v>504890.9756</v>
      </c>
      <c r="F10">
        <v>344000.2634</v>
      </c>
      <c r="G10">
        <v>249243.342538268</v>
      </c>
      <c r="H10">
        <v>239030.891333743</v>
      </c>
      <c r="I10">
        <v>238852.553882855</v>
      </c>
      <c r="K10">
        <f t="shared" si="0"/>
        <v>382.96411854983</v>
      </c>
      <c r="L10">
        <f>K3-K10</f>
        <v>0.00289258813103288</v>
      </c>
      <c r="O10" s="4">
        <v>1046312.44</v>
      </c>
      <c r="P10" s="1"/>
      <c r="Q10" s="1">
        <f t="shared" si="1"/>
        <v>2.20833333333333</v>
      </c>
      <c r="S10" s="4">
        <f t="shared" si="2"/>
        <v>763.445479721576</v>
      </c>
    </row>
    <row r="11" spans="1:19">
      <c r="A11" t="s">
        <v>16</v>
      </c>
      <c r="B11">
        <v>471241.405894349</v>
      </c>
      <c r="C11">
        <v>496023.677348798</v>
      </c>
      <c r="D11">
        <v>528345.828568396</v>
      </c>
      <c r="E11">
        <v>504890.975599999</v>
      </c>
      <c r="F11">
        <v>344000.2634</v>
      </c>
      <c r="G11">
        <v>249243.342538268</v>
      </c>
      <c r="H11">
        <v>239030.891333743</v>
      </c>
      <c r="I11">
        <v>238852.553882857</v>
      </c>
      <c r="K11">
        <f t="shared" si="0"/>
        <v>382.969478661982</v>
      </c>
      <c r="L11" s="3">
        <f>K3-K11</f>
        <v>-0.0024675240211991</v>
      </c>
      <c r="O11">
        <v>1046312.32</v>
      </c>
      <c r="Q11" s="1">
        <f t="shared" si="1"/>
        <v>2.20433333333349</v>
      </c>
      <c r="S11" s="4">
        <f t="shared" si="2"/>
        <v>-893.338145604876</v>
      </c>
    </row>
    <row r="12" spans="1:19">
      <c r="A12" t="s">
        <v>17</v>
      </c>
      <c r="B12">
        <v>471246.844717533</v>
      </c>
      <c r="C12">
        <v>496022.247715726</v>
      </c>
      <c r="D12">
        <v>528312.923632762</v>
      </c>
      <c r="E12">
        <v>504890.975599999</v>
      </c>
      <c r="F12">
        <v>344000.2634</v>
      </c>
      <c r="G12">
        <v>249243.342538268</v>
      </c>
      <c r="H12">
        <v>239030.891333742</v>
      </c>
      <c r="I12">
        <v>238852.553882855</v>
      </c>
      <c r="K12">
        <f t="shared" si="0"/>
        <v>382.964128145713</v>
      </c>
      <c r="L12">
        <f>K3-K12</f>
        <v>0.00288299224774846</v>
      </c>
      <c r="O12" s="4">
        <v>1046377.43</v>
      </c>
      <c r="P12" s="1"/>
      <c r="Q12" s="1">
        <f t="shared" si="1"/>
        <v>4.37466666667024</v>
      </c>
      <c r="S12" s="4">
        <f t="shared" si="2"/>
        <v>1517.40493582206</v>
      </c>
    </row>
    <row r="13" spans="1:19">
      <c r="A13" t="s">
        <v>18</v>
      </c>
      <c r="B13">
        <v>471240.336260377</v>
      </c>
      <c r="C13">
        <v>496021.126212648</v>
      </c>
      <c r="D13">
        <v>528309.725830192</v>
      </c>
      <c r="E13">
        <v>504890.9756</v>
      </c>
      <c r="F13">
        <v>344000.2634</v>
      </c>
      <c r="G13">
        <v>249243.342538267</v>
      </c>
      <c r="H13">
        <v>239030.891333743</v>
      </c>
      <c r="I13">
        <v>238852.553882855</v>
      </c>
      <c r="K13">
        <f t="shared" si="0"/>
        <v>382.96334084661</v>
      </c>
      <c r="L13">
        <f>K3-K13</f>
        <v>0.00367029135054509</v>
      </c>
      <c r="O13" s="4">
        <v>1046377.18</v>
      </c>
      <c r="P13" s="1"/>
      <c r="Q13" s="1">
        <f t="shared" si="1"/>
        <v>4.3663333333369</v>
      </c>
      <c r="S13" s="4">
        <f t="shared" si="2"/>
        <v>1189.64216088416</v>
      </c>
    </row>
    <row r="14" spans="1:19">
      <c r="A14" t="s">
        <v>19</v>
      </c>
      <c r="B14">
        <v>471247.220494387</v>
      </c>
      <c r="C14">
        <v>496013.705000268</v>
      </c>
      <c r="D14">
        <v>528313.50873616</v>
      </c>
      <c r="E14">
        <v>504890.9756</v>
      </c>
      <c r="F14">
        <v>344000.2634</v>
      </c>
      <c r="G14">
        <v>249243.342538268</v>
      </c>
      <c r="H14">
        <v>239030.891333743</v>
      </c>
      <c r="I14">
        <v>238852.553882855</v>
      </c>
      <c r="K14">
        <f t="shared" si="0"/>
        <v>382.96395343166</v>
      </c>
      <c r="L14">
        <f>K3-K14</f>
        <v>0.0030577063012629</v>
      </c>
      <c r="O14" s="4">
        <v>1046330.76</v>
      </c>
      <c r="P14" s="1"/>
      <c r="Q14" s="1">
        <f t="shared" si="1"/>
        <v>2.81900000000217</v>
      </c>
      <c r="S14" s="4">
        <f t="shared" si="2"/>
        <v>921.932887680503</v>
      </c>
    </row>
  </sheetData>
  <mergeCells count="1">
    <mergeCell ref="A1:I1"/>
  </mergeCells>
  <pageMargins left="0.75" right="0.75" top="1" bottom="1" header="0.5" footer="0.5"/>
  <headerFooter/>
  <ignoredErrors>
    <ignoredError sqref="A1:I1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xli9</cp:lastModifiedBy>
  <dcterms:created xsi:type="dcterms:W3CDTF">2024-04-27T03:13:52Z</dcterms:created>
  <dcterms:modified xsi:type="dcterms:W3CDTF">2024-04-27T03:56:07Z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754A3DBCD34C408DA8F92BC53539D377_12</vt:lpwstr>
  </property>
  <property fmtid="{D5CDD505-2E9C-101B-9397-08002B2CF9AE}" pid="3" name="KSOProductBuildVer">
    <vt:lpwstr>1033-12.2.0.16731</vt:lpwstr>
  </property>
</Properties>
</file>