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234" documentId="13_ncr:1_{A42C509A-0E59-4510-95AC-426483459C9A}" xr6:coauthVersionLast="47" xr6:coauthVersionMax="47" xr10:uidLastSave="{30770432-5AFB-4CD9-A4BD-0F7D06D8B34A}"/>
  <bookViews>
    <workbookView xWindow="-110" yWindow="-110" windowWidth="19420" windowHeight="12220" tabRatio="901" activeTab="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33" l="1"/>
  <c r="F56" i="133"/>
  <c r="G56" i="133"/>
  <c r="H56" i="133"/>
  <c r="I56" i="133"/>
  <c r="J56" i="133"/>
  <c r="K56" i="133"/>
  <c r="K55" i="133"/>
  <c r="J55" i="133"/>
  <c r="I55" i="133"/>
  <c r="H55" i="133"/>
  <c r="G55" i="133"/>
  <c r="F55" i="133"/>
  <c r="E55" i="133"/>
  <c r="E48" i="133"/>
  <c r="F48" i="133"/>
  <c r="G48" i="133"/>
  <c r="H48" i="133"/>
  <c r="I48" i="133"/>
  <c r="J48" i="133"/>
  <c r="K48" i="133"/>
  <c r="E49" i="133"/>
  <c r="F49" i="133"/>
  <c r="G49" i="133"/>
  <c r="H49" i="133"/>
  <c r="I49" i="133"/>
  <c r="J49" i="133"/>
  <c r="K49" i="133"/>
  <c r="E50" i="133"/>
  <c r="F50" i="133"/>
  <c r="G50" i="133"/>
  <c r="H50" i="133"/>
  <c r="I50" i="133"/>
  <c r="J50" i="133"/>
  <c r="K50" i="133"/>
  <c r="E51" i="133"/>
  <c r="F51" i="133"/>
  <c r="G51" i="133"/>
  <c r="H51" i="133"/>
  <c r="I51" i="133"/>
  <c r="J51" i="133"/>
  <c r="K51" i="133"/>
  <c r="E52" i="133"/>
  <c r="F52" i="133"/>
  <c r="G52" i="133"/>
  <c r="H52" i="133"/>
  <c r="I52" i="133"/>
  <c r="J52" i="133"/>
  <c r="K52" i="133"/>
  <c r="E53" i="133"/>
  <c r="F53" i="133"/>
  <c r="G53" i="133"/>
  <c r="H53" i="133"/>
  <c r="I53" i="133"/>
  <c r="J53" i="133"/>
  <c r="K53" i="133"/>
  <c r="F47" i="133"/>
  <c r="G47" i="133"/>
  <c r="H47" i="133"/>
  <c r="I47" i="133"/>
  <c r="J47" i="133"/>
  <c r="K47" i="133"/>
  <c r="E47" i="133"/>
  <c r="K18" i="133" l="1"/>
  <c r="K17" i="133"/>
  <c r="K16" i="133"/>
  <c r="K15" i="133"/>
  <c r="K14" i="133"/>
  <c r="K13" i="133"/>
  <c r="K12" i="133"/>
  <c r="J18" i="133"/>
  <c r="J17" i="133"/>
  <c r="J16" i="133"/>
  <c r="J15" i="133"/>
  <c r="J14" i="133"/>
  <c r="J13" i="133"/>
  <c r="J12" i="133"/>
  <c r="I18" i="133"/>
  <c r="I17" i="133"/>
  <c r="I16" i="133"/>
  <c r="I15" i="133"/>
  <c r="I14" i="133"/>
  <c r="I13" i="133"/>
  <c r="I12" i="133"/>
  <c r="H18" i="133"/>
  <c r="H17" i="133"/>
  <c r="H16" i="133"/>
  <c r="H15" i="133"/>
  <c r="H14" i="133"/>
  <c r="H13" i="133"/>
  <c r="H12" i="133"/>
  <c r="G18" i="133"/>
  <c r="G17" i="133"/>
  <c r="G16" i="133"/>
  <c r="G15" i="133"/>
  <c r="G14" i="133"/>
  <c r="G13" i="133"/>
  <c r="G12" i="133"/>
  <c r="F18" i="133"/>
  <c r="F17" i="133"/>
  <c r="F16" i="133"/>
  <c r="F15" i="133"/>
  <c r="F14" i="133"/>
  <c r="F13" i="133"/>
  <c r="F12" i="133"/>
  <c r="E18" i="133"/>
  <c r="E17" i="133"/>
  <c r="E16" i="133"/>
  <c r="E15" i="133"/>
  <c r="E14" i="133"/>
  <c r="E13" i="133"/>
  <c r="E12" i="133"/>
  <c r="K21" i="133"/>
  <c r="K20" i="133" s="1"/>
  <c r="J21" i="133"/>
  <c r="I21" i="133"/>
  <c r="H21" i="133"/>
  <c r="G21" i="133"/>
  <c r="G20" i="133" s="1"/>
  <c r="F21" i="133"/>
  <c r="F20" i="133" s="1"/>
  <c r="E21" i="133"/>
  <c r="G14" i="137"/>
  <c r="H14" i="137"/>
  <c r="I14" i="137"/>
  <c r="J14" i="137"/>
  <c r="K14" i="137"/>
  <c r="L14" i="137"/>
  <c r="F14" i="137"/>
  <c r="AG25" i="133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J20" i="133"/>
  <c r="I20" i="133"/>
  <c r="H20" i="133"/>
  <c r="E20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M20" i="133" l="1"/>
  <c r="M16" i="133"/>
  <c r="M15" i="133"/>
  <c r="M18" i="133"/>
  <c r="M14" i="133"/>
  <c r="M17" i="133"/>
  <c r="M13" i="133"/>
  <c r="M21" i="133"/>
  <c r="Y26" i="133"/>
  <c r="Z25" i="133"/>
  <c r="Z26" i="133" s="1"/>
  <c r="X25" i="133"/>
  <c r="X26" i="133" s="1"/>
  <c r="W25" i="133"/>
  <c r="W26" i="133" s="1"/>
  <c r="G28" i="133"/>
  <c r="E29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<sst xmlns="http://schemas.openxmlformats.org/spreadsheetml/2006/main" count="992" uniqueCount="159">
  <si>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</si>
  <si>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</si>
  <si>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</si>
  <si>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</si>
  <si>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</si>
  <si>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</si>
  <si>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</si>
  <si>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</si>
  <si>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</si>
  <si>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</si>
  <si>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</si>
  <si>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</si>
  <si>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</si>
  <si>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</si>
  <si>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</si>
  <si>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</si>
  <si>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</si>
  <si>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</si>
  <si>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</si>
  <si>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</si>
  <si>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</si>
  <si>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</si>
  <si>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</si>
  <si>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</si>
  <si>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</si>
  <si>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</si>
  <si>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</si>
  <si>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</si>
  <si>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</si>
  <si>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</si>
  <si>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</si>
  <si>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</si>
  <si>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</si>
  <si>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</si>
  <si>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</si>
  <si>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</si>
  <si>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</si>
  <si>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</si>
  <si>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</si>
  <si>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</si>
  <si>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</si>
  <si>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</si>
  <si>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</si>
  <si>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</si>
  <si>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</si>
  <si>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</si>
  <si>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</si>
  <si>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</si>
  <si>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</si>
  <si>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</si>
  <si>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</si>
  <si>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</si>
  <si>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</si>
  <si>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</si>
  <si>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</si>
  <si>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</si>
  <si>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</si>
  <si>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</si>
  <si>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</si>
  <si>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</si>
  <si>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</si>
  <si>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</si>
  <si>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</si>
  <si>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</si>
  <si>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</si>
  <si>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</si>
  <si>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</si>
  <si>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</si>
  <si>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</si>
  <si>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</si>
  <si>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</si>
  <si>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</si>
  <si>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</si>
  <si>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</si>
  <si>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</si>
  <si>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</si>
  <si>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</si>
  <si>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</si>
  <si>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</si>
  <si>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</si>
  <si>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</si>
  <si>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</si>
  <si>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</si>
  <si>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</si>
  <si>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</si>
  <si>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</si>
  <si>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</si>
  <si>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</si>
  <si>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</si>
  <si>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</si>
  <si>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</si>
  <si>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</si>
  <si>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</si>
  <si>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</si>
  <si>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</si>
  <si>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</si>
  <si>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</si>
  <si>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</si>
  <si>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</si>
  <si>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</si>
  <si>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</si>
  <si>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</si>
  <si>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</si>
  <si>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</si>
  <si>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</si>
  <si>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</si>
  <si>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</si>
  <si>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</si>
  <si>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</si>
  <si>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</si>
  <si>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</si>
  <si>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</si>
  <si>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</si>
  <si>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</si>
  <si>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</si>
  <si>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</si>
  <si>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</si>
  <si>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</si>
  <si>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</si>
  <si>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</si>
  <si>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</si>
  <si>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</si>
  <si>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</si>
  <si>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</si>
  <si>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</si>
  <si>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</si>
  <si>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</si>
  <si>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</si>
  <si>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</si>
  <si>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</si>
  <si>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</si>
  <si>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</si>
  <si>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</si>
  <si>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</si>
  <si>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</si>
  <si>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</si>
  <si>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</si>
  <si>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</si>
  <si>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</si>
  <si>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</si>
  <si>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</si>
  <si>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</si>
  <si>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</si>
  <si>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</si>
  <si>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</si>
  <si>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</si>
  <si>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</si>
  <si>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</si>
  <si>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AGRELCSTM00</t>
  </si>
  <si>
    <t>**total agriculture energy use PJ</t>
  </si>
  <si>
    <t>*Split energy use</t>
  </si>
  <si>
    <t xml:space="preserve">*Assuming that AGR_MOT only consumes DST and GSL, which roughly coordinates with the data source; and the others are consumed for NON_MOT. The share-I is calculated for every province by using 2020 data, without stock or new substitute techs defined </t>
  </si>
  <si>
    <t>*The relaxation faxtor is set as 20%, referring to DEMO12</t>
  </si>
  <si>
    <t>FI_T: STOCK</t>
  </si>
  <si>
    <t>*There is no stock defined for agriculture demand, as referring to DEMO12</t>
  </si>
  <si>
    <t>FI_T: Share-I~UP</t>
  </si>
  <si>
    <t>FI_T: Share-I~UP~2050</t>
  </si>
  <si>
    <t>~FI_T: Share-I~FX</t>
  </si>
  <si>
    <t>~FI_T: Share-I~FX~2050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</si>
</sst>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42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57" fillId="35" borderId="0" xfId="0" applyFont="1" applyFill="1"/>
    <xf numFmtId="0" fontId="58" fillId="35" borderId="0" xfId="0" applyFont="1" applyFill="1"/>
    <xf numFmtId="0" fontId="59" fillId="35" borderId="0" xfId="39" applyFont="1" applyFill="1"/>
    <xf numFmtId="0" fontId="40" fillId="0" borderId="0" xfId="0" applyFont="1"/>
    <xf numFmtId="0" fontId="16" fillId="0" borderId="0" xfId="0" applyFont="1" applyAlignment="1">
      <alignment horizontal="left"/>
    </xf>
    <xf numFmtId="0" fontId="40" fillId="0" borderId="14" xfId="0" applyFont="1" applyBorder="1"/>
    <xf numFmtId="0" fontId="15" fillId="0" borderId="0" xfId="0" applyFont="1"/>
    <xf numFmtId="0" fontId="41" fillId="0" borderId="0" xfId="0" applyFont="1"/>
    <xf numFmtId="0" fontId="17" fillId="0" borderId="0" xfId="0" applyFont="1"/>
    <xf numFmtId="0" fontId="40" fillId="35" borderId="0" xfId="0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zoomScale="47" workbookViewId="0">
      <selection activeCell="H29" sqref="H29"/>
    </sheetView>
  </sheetViews>
  <sheetFormatPr defaultRowHeight="12.5" x14ac:dyDescent="0.25"/>
  <cols>
    <col min="3" max="3" width="15.7265625" bestFit="1" customWidth="1"/>
    <col min="4" max="4" width="10.54296875" bestFit="1" customWidth="1"/>
    <col min="6" max="6" width="12" bestFit="1" customWidth="1"/>
  </cols>
  <sheetData>
    <row r="4" spans="2:22" ht="13" x14ac:dyDescent="0.3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4.5" x14ac:dyDescent="0.25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0.5" x14ac:dyDescent="0.25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149</v>
      </c>
    </row>
    <row r="7" spans="2:22" x14ac:dyDescent="0.25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4.5" x14ac:dyDescent="0.3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4.5" x14ac:dyDescent="0.3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4.5" x14ac:dyDescent="0.35">
      <c r="B10" s="97"/>
      <c r="C10" s="102"/>
      <c r="D10" s="98"/>
      <c r="E10" s="99"/>
      <c r="H10" s="91"/>
      <c r="I10" s="91"/>
      <c r="J10" s="103"/>
      <c r="K10" s="104"/>
    </row>
    <row r="11" spans="2:22" x14ac:dyDescent="0.25">
      <c r="B11" s="91"/>
      <c r="C11" s="91"/>
      <c r="D11" s="91"/>
      <c r="E11" s="96"/>
      <c r="H11" s="98"/>
      <c r="I11" s="98"/>
      <c r="J11" s="105"/>
      <c r="K11" s="106"/>
    </row>
    <row r="12" spans="2:22" x14ac:dyDescent="0.25">
      <c r="B12" s="81"/>
      <c r="C12" s="91"/>
      <c r="D12" s="91"/>
      <c r="E12" s="96"/>
      <c r="H12" s="91"/>
      <c r="I12" s="91"/>
      <c r="J12" s="103"/>
      <c r="K12" s="104"/>
      <c r="P12" t="s">
        <v>150</v>
      </c>
    </row>
    <row r="13" spans="2:22" ht="14.5" x14ac:dyDescent="0.3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4.5" x14ac:dyDescent="0.35">
      <c r="B14" s="97"/>
      <c r="C14" s="98"/>
      <c r="D14" s="98"/>
      <c r="E14" s="100"/>
      <c r="F14">
        <f>F9*0.33</f>
        <v>0.6829117503656752</v>
      </c>
      <c r="G14" s="81">
        <f t="shared" ref="G14:L14" si="0">G9*0.33</f>
        <v>2.4829924080410608</v>
      </c>
      <c r="H14" s="81">
        <f t="shared" si="0"/>
        <v>4.6724996198080007</v>
      </c>
      <c r="I14" s="81">
        <f t="shared" si="0"/>
        <v>1.1979227070138401</v>
      </c>
      <c r="J14" s="81">
        <f t="shared" si="0"/>
        <v>2.4363122361860121</v>
      </c>
      <c r="K14" s="81">
        <f t="shared" si="0"/>
        <v>3.1736604469542233</v>
      </c>
      <c r="L14" s="81">
        <f t="shared" si="0"/>
        <v>1.6519287828038114</v>
      </c>
      <c r="P14" s="25">
        <f t="shared" ref="P14:V14" si="1">1-P13</f>
        <v>0.55290102389078499</v>
      </c>
      <c r="Q14" s="40">
        <f t="shared" si="1"/>
        <v>0.61601796407185638</v>
      </c>
      <c r="R14" s="40">
        <f t="shared" si="1"/>
        <v>0.44793745841650001</v>
      </c>
      <c r="S14" s="40">
        <f t="shared" si="1"/>
        <v>0.80582922824302139</v>
      </c>
      <c r="T14" s="40">
        <f t="shared" si="1"/>
        <v>0.84673976730559974</v>
      </c>
      <c r="U14" s="40">
        <f t="shared" si="1"/>
        <v>0.78309503784693024</v>
      </c>
      <c r="V14" s="40">
        <f t="shared" si="1"/>
        <v>0.60346005007967229</v>
      </c>
    </row>
    <row r="15" spans="2:22" x14ac:dyDescent="0.25">
      <c r="H15" s="98"/>
      <c r="I15" s="98"/>
      <c r="J15" s="105"/>
      <c r="K15" s="106"/>
    </row>
    <row r="16" spans="2:22" x14ac:dyDescent="0.25">
      <c r="H16" s="91"/>
      <c r="I16" s="91"/>
      <c r="J16" s="103"/>
      <c r="K16" s="104"/>
    </row>
    <row r="17" spans="2:11" ht="13" x14ac:dyDescent="0.3">
      <c r="B17" s="81"/>
      <c r="C17" s="81"/>
      <c r="D17" s="90"/>
      <c r="E17" s="91"/>
      <c r="H17" s="91"/>
      <c r="I17" s="91"/>
      <c r="J17" s="103"/>
      <c r="K17" s="104"/>
    </row>
    <row r="18" spans="2:11" ht="13" x14ac:dyDescent="0.25">
      <c r="B18" s="92"/>
      <c r="C18" s="92"/>
      <c r="D18" s="92"/>
      <c r="E18" s="92"/>
      <c r="H18" s="91"/>
      <c r="I18" s="91"/>
      <c r="J18" s="103"/>
      <c r="K18" s="104"/>
    </row>
    <row r="19" spans="2:11" x14ac:dyDescent="0.25">
      <c r="B19" s="94"/>
      <c r="C19" s="94"/>
      <c r="D19" s="94"/>
      <c r="E19" s="94"/>
      <c r="H19" s="98"/>
      <c r="I19" s="98"/>
      <c r="J19" s="105"/>
      <c r="K19" s="106"/>
    </row>
    <row r="20" spans="2:11" ht="13" thickBot="1" x14ac:dyDescent="0.3">
      <c r="B20" s="95"/>
      <c r="C20" s="95"/>
      <c r="D20" s="95"/>
      <c r="E20" s="95"/>
      <c r="H20" s="91"/>
      <c r="I20" s="91"/>
      <c r="J20" s="103"/>
      <c r="K20" s="104"/>
    </row>
    <row r="21" spans="2:11" x14ac:dyDescent="0.25">
      <c r="B21" s="91"/>
      <c r="C21" s="112"/>
      <c r="D21" s="103"/>
      <c r="E21" s="104"/>
      <c r="H21" s="91"/>
      <c r="I21" s="91"/>
      <c r="J21" s="103"/>
      <c r="K21" s="104"/>
    </row>
    <row r="22" spans="2:11" x14ac:dyDescent="0.25">
      <c r="B22" s="91"/>
      <c r="C22" s="112"/>
      <c r="D22" s="103"/>
      <c r="E22" s="104"/>
      <c r="H22" s="91"/>
      <c r="I22" s="91"/>
      <c r="J22" s="103"/>
      <c r="K22" s="104"/>
    </row>
    <row r="23" spans="2:11" x14ac:dyDescent="0.25">
      <c r="B23" s="91"/>
      <c r="C23" s="112"/>
      <c r="D23" s="103"/>
      <c r="E23" s="104"/>
      <c r="H23" s="98"/>
      <c r="I23" s="98"/>
      <c r="J23" s="105"/>
      <c r="K23" s="106"/>
    </row>
    <row r="24" spans="2:11" x14ac:dyDescent="0.25">
      <c r="B24" s="98"/>
      <c r="C24" s="112"/>
      <c r="D24" s="103"/>
      <c r="E24" s="104"/>
      <c r="H24" s="91"/>
      <c r="I24" s="91"/>
      <c r="J24" s="103"/>
      <c r="K24" s="104"/>
    </row>
    <row r="25" spans="2:11" x14ac:dyDescent="0.25">
      <c r="B25" s="91"/>
      <c r="C25" s="112"/>
      <c r="D25" s="103"/>
      <c r="E25" s="104"/>
      <c r="H25" s="91"/>
      <c r="I25" s="91"/>
      <c r="J25" s="103"/>
      <c r="K25" s="104"/>
    </row>
    <row r="26" spans="2:11" x14ac:dyDescent="0.25">
      <c r="B26" s="91"/>
      <c r="C26" s="112"/>
      <c r="D26" s="103"/>
      <c r="E26" s="104"/>
      <c r="H26" s="91"/>
      <c r="I26" s="91"/>
      <c r="J26" s="103"/>
      <c r="K26" s="104"/>
    </row>
    <row r="27" spans="2:11" x14ac:dyDescent="0.25">
      <c r="B27" s="91"/>
      <c r="C27" s="112"/>
      <c r="D27" s="103"/>
      <c r="E27" s="104"/>
      <c r="H27" s="98"/>
      <c r="I27" s="98"/>
      <c r="J27" s="105"/>
      <c r="K27" s="106"/>
    </row>
    <row r="28" spans="2:11" x14ac:dyDescent="0.25">
      <c r="B28" s="98"/>
      <c r="C28" s="112"/>
      <c r="D28" s="105"/>
      <c r="E28" s="104"/>
      <c r="H28" s="91"/>
      <c r="I28" s="91"/>
      <c r="J28" s="103"/>
      <c r="K28" s="104"/>
    </row>
    <row r="29" spans="2:11" x14ac:dyDescent="0.25">
      <c r="B29" s="91"/>
      <c r="C29" s="112"/>
      <c r="D29" s="103"/>
      <c r="E29" s="104"/>
      <c r="H29" s="91"/>
      <c r="I29" s="91"/>
      <c r="J29" s="103"/>
      <c r="K29" s="104"/>
    </row>
    <row r="30" spans="2:11" x14ac:dyDescent="0.25">
      <c r="B30" s="91"/>
      <c r="C30" s="112"/>
      <c r="D30" s="103"/>
      <c r="E30" s="104"/>
      <c r="H30" s="91"/>
      <c r="I30" s="91"/>
      <c r="J30" s="103"/>
      <c r="K30" s="104"/>
    </row>
    <row r="31" spans="2:11" x14ac:dyDescent="0.25">
      <c r="B31" s="91"/>
      <c r="C31" s="112"/>
      <c r="D31" s="103"/>
      <c r="E31" s="104"/>
      <c r="H31" s="91"/>
      <c r="I31" s="91"/>
      <c r="J31" s="103"/>
      <c r="K31" s="104"/>
    </row>
    <row r="32" spans="2:11" x14ac:dyDescent="0.25">
      <c r="B32" s="98"/>
      <c r="C32" s="112"/>
      <c r="D32" s="105"/>
      <c r="E32" s="104"/>
    </row>
    <row r="33" spans="2:5" x14ac:dyDescent="0.25">
      <c r="B33" s="91"/>
      <c r="C33" s="91"/>
      <c r="D33" s="103"/>
      <c r="E33" s="104"/>
    </row>
    <row r="34" spans="2:5" x14ac:dyDescent="0.25">
      <c r="B34" s="91"/>
      <c r="C34" s="91"/>
      <c r="D34" s="103"/>
      <c r="E34" s="104"/>
    </row>
    <row r="35" spans="2:5" x14ac:dyDescent="0.25">
      <c r="B35" s="91"/>
      <c r="C35" s="91"/>
      <c r="D35" s="103"/>
      <c r="E35" s="104"/>
    </row>
    <row r="36" spans="2:5" x14ac:dyDescent="0.25">
      <c r="B36" s="98"/>
      <c r="C36" s="98"/>
      <c r="D36" s="105"/>
      <c r="E36" s="106"/>
    </row>
    <row r="37" spans="2:5" x14ac:dyDescent="0.25">
      <c r="B37" s="91"/>
      <c r="C37" s="91"/>
      <c r="D37" s="103"/>
      <c r="E37" s="104"/>
    </row>
    <row r="38" spans="2:5" x14ac:dyDescent="0.25">
      <c r="B38" s="91"/>
      <c r="C38" s="91"/>
      <c r="D38" s="103"/>
      <c r="E38" s="104"/>
    </row>
    <row r="39" spans="2:5" x14ac:dyDescent="0.25">
      <c r="B39" s="91"/>
      <c r="C39" s="91"/>
      <c r="D39" s="103"/>
      <c r="E39" s="104"/>
    </row>
    <row r="40" spans="2:5" x14ac:dyDescent="0.25">
      <c r="B40" s="98"/>
      <c r="C40" s="98"/>
      <c r="D40" s="105"/>
      <c r="E40" s="106"/>
    </row>
    <row r="41" spans="2:5" x14ac:dyDescent="0.25">
      <c r="B41" s="91"/>
      <c r="C41" s="91"/>
      <c r="D41" s="103"/>
      <c r="E41" s="104"/>
    </row>
    <row r="42" spans="2:5" x14ac:dyDescent="0.25">
      <c r="B42" s="91"/>
      <c r="C42" s="91"/>
      <c r="D42" s="103"/>
      <c r="E42" s="104"/>
    </row>
    <row r="43" spans="2:5" x14ac:dyDescent="0.25">
      <c r="B43" s="91"/>
      <c r="C43" s="91"/>
      <c r="D43" s="103"/>
      <c r="E43" s="104"/>
    </row>
    <row r="44" spans="2:5" x14ac:dyDescent="0.25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1:BB100"/>
  <sheetViews>
    <sheetView tabSelected="1" topLeftCell="B55" zoomScale="51" workbookViewId="0">
      <selection activeCell="F87" sqref="F87"/>
    </sheetView>
  </sheetViews>
  <sheetFormatPr defaultRowHeight="12.5" x14ac:dyDescent="0.25"/>
  <cols>
    <col min="2" max="2" width="27.26953125" bestFit="1" customWidth="1"/>
    <col min="3" max="3" width="22.54296875" bestFit="1" customWidth="1"/>
    <col min="4" max="4" width="38" bestFit="1" customWidth="1"/>
    <col min="18" max="18" width="10.54296875" bestFit="1" customWidth="1"/>
    <col min="19" max="19" width="20.7265625" bestFit="1" customWidth="1"/>
    <col min="20" max="20" width="36.81640625" bestFit="1" customWidth="1"/>
  </cols>
  <sheetData>
    <row r="1" spans="1:54" ht="17.5" x14ac:dyDescent="0.35">
      <c r="F1" s="133" t="s">
        <v>151</v>
      </c>
    </row>
    <row r="2" spans="1:54" ht="14.5" x14ac:dyDescent="0.3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" thickBot="1" x14ac:dyDescent="0.4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4.5" x14ac:dyDescent="0.3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4.5" x14ac:dyDescent="0.3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4.5" x14ac:dyDescent="0.3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4.5" x14ac:dyDescent="0.35">
      <c r="R8" s="27"/>
    </row>
    <row r="9" spans="1:54" ht="14.5" x14ac:dyDescent="0.35">
      <c r="B9" s="27"/>
      <c r="C9" s="27"/>
      <c r="D9" s="28" t="s">
        <v>155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4.5" x14ac:dyDescent="0.3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4.5" x14ac:dyDescent="0.35">
      <c r="B12" s="114"/>
      <c r="C12" s="117" t="s">
        <v>24</v>
      </c>
      <c r="D12" s="114"/>
      <c r="E12" s="114">
        <f>DATA_SOURCE!W18/(SUM(DATA_SOURCE!W18:W26)-SUM(DATA_SOURCE!W20:W21))</f>
        <v>0.6875</v>
      </c>
      <c r="F12" s="114">
        <f>DATA_SOURCE!AV18/(SUM(DATA_SOURCE!AV18:AV26)-SUM(DATA_SOURCE!AV20:AV21))</f>
        <v>0.56818181818181801</v>
      </c>
      <c r="G12" s="114">
        <f>DATA_SOURCE!BU18/(SUM(DATA_SOURCE!BU18:BU26)-SUM(DATA_SOURCE!BU20:BU21))</f>
        <v>0.25271739130434789</v>
      </c>
      <c r="H12" s="114">
        <f>DATA_SOURCE!CT18/(SUM(DATA_SOURCE!CT18:CT26)-SUM(DATA_SOURCE!CT20:CT21))</f>
        <v>0.77499999999999936</v>
      </c>
      <c r="I12" s="114">
        <f>DATA_SOURCE!DS18/(SUM(DATA_SOURCE!DS18:DS26)-SUM(DATA_SOURCE!DS20:DS21))</f>
        <v>0.64864864864864813</v>
      </c>
      <c r="J12" s="114">
        <f>DATA_SOURCE!ER18/(SUM(DATA_SOURCE!ER18:ER26)-SUM(DATA_SOURCE!ER20:ER21))</f>
        <v>0.55970149253731349</v>
      </c>
      <c r="K12" s="114">
        <f>DATA_SOURCE!FQ18/(SUM(DATA_SOURCE!FQ18:FQ26)-SUM(DATA_SOURCE!FQ20:FQ21))</f>
        <v>0.23178807947019861</v>
      </c>
      <c r="M12" s="40">
        <f>AVERAGE(E12:K12)</f>
        <v>0.53193391859176076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4.5" x14ac:dyDescent="0.35">
      <c r="B13" s="30"/>
      <c r="C13" s="33" t="s">
        <v>26</v>
      </c>
      <c r="D13" s="30"/>
      <c r="E13" s="114">
        <f>DATA_SOURCE!W19/(SUM(DATA_SOURCE!W18:W26)-SUM(DATA_SOURCE!W20:W21))</f>
        <v>0</v>
      </c>
      <c r="F13" s="114">
        <f>DATA_SOURCE!AV19/(SUM(DATA_SOURCE!AV18:AV26)-SUM(DATA_SOURCE!AV20:AV21))</f>
        <v>9.8484848484848467E-2</v>
      </c>
      <c r="G13" s="114">
        <f>DATA_SOURCE!BU19/(SUM(DATA_SOURCE!BU18:BU26)-SUM(DATA_SOURCE!BU20:BU21))</f>
        <v>0.61413043478260887</v>
      </c>
      <c r="H13" s="114">
        <f>DATA_SOURCE!CT19/(SUM(DATA_SOURCE!CT18:CT26)-SUM(DATA_SOURCE!CT20:CT21))</f>
        <v>2.4999999999999981E-2</v>
      </c>
      <c r="I13" s="114">
        <f>DATA_SOURCE!DS19/(SUM(DATA_SOURCE!DS18:DS26)-SUM(DATA_SOURCE!DS20:DS21))</f>
        <v>0.35135135135135109</v>
      </c>
      <c r="J13" s="114">
        <f>DATA_SOURCE!ER19/(SUM(DATA_SOURCE!ER18:ER26)-SUM(DATA_SOURCE!ER20:ER21))</f>
        <v>0.37313432835820898</v>
      </c>
      <c r="K13" s="114">
        <f>DATA_SOURCE!FQ19/(SUM(DATA_SOURCE!FQ18:FQ26)-SUM(DATA_SOURCE!FQ20:FQ21))</f>
        <v>0.74834437086092698</v>
      </c>
      <c r="M13" s="40">
        <f t="shared" ref="M13:M18" si="0">AVERAGE(E13:K13)</f>
        <v>0.31577790483399204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4.5" x14ac:dyDescent="0.35">
      <c r="B14" s="30"/>
      <c r="C14" s="51" t="s">
        <v>118</v>
      </c>
      <c r="D14" s="30"/>
      <c r="E14" s="114">
        <f>DATA_SOURCE!W22/(SUM(DATA_SOURCE!W18:W26)-SUM(DATA_SOURCE!W20:W21))</f>
        <v>0.3125</v>
      </c>
      <c r="F14" s="114">
        <f>DATA_SOURCE!AV22/(SUM(DATA_SOURCE!AV18:AV26)-SUM(DATA_SOURCE!AV20:AV21))</f>
        <v>1.5151515151515148E-2</v>
      </c>
      <c r="G14" s="114">
        <f>DATA_SOURCE!BU22/(SUM(DATA_SOURCE!BU18:BU26)-SUM(DATA_SOURCE!BU20:BU21))</f>
        <v>3.532608695652175E-2</v>
      </c>
      <c r="H14" s="114">
        <f>DATA_SOURCE!CT22/(SUM(DATA_SOURCE!CT18:CT26)-SUM(DATA_SOURCE!CT20:CT21))</f>
        <v>0</v>
      </c>
      <c r="I14" s="114">
        <f>DATA_SOURCE!DS22/(SUM(DATA_SOURCE!DS18:DS26)-SUM(DATA_SOURCE!DS20:DS21))</f>
        <v>0</v>
      </c>
      <c r="J14" s="114">
        <f>DATA_SOURCE!ER22/(SUM(DATA_SOURCE!ER18:ER26)-SUM(DATA_SOURCE!ER20:ER21))</f>
        <v>0</v>
      </c>
      <c r="K14" s="114">
        <f>DATA_SOURCE!FQ22/(SUM(DATA_SOURCE!FQ18:FQ26)-SUM(DATA_SOURCE!FQ20:FQ21))</f>
        <v>0</v>
      </c>
      <c r="M14" s="40">
        <f t="shared" si="0"/>
        <v>5.1853943158290984E-2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4.5" x14ac:dyDescent="0.35">
      <c r="B15" s="38"/>
      <c r="C15" s="50" t="s">
        <v>129</v>
      </c>
      <c r="D15" s="38"/>
      <c r="E15" s="114">
        <f>DATA_SOURCE!W23/(SUM(DATA_SOURCE!W18:W26)-SUM(DATA_SOURCE!W20:W21))</f>
        <v>0</v>
      </c>
      <c r="F15" s="114">
        <f>DATA_SOURCE!AV23/(SUM(DATA_SOURCE!AV18:AV26)-SUM(DATA_SOURCE!AV20:AV21))</f>
        <v>7.5757575757575742E-3</v>
      </c>
      <c r="G15" s="114">
        <f>DATA_SOURCE!BU23/(SUM(DATA_SOURCE!BU18:BU26)-SUM(DATA_SOURCE!BU20:BU21))</f>
        <v>8.1521739130434798E-3</v>
      </c>
      <c r="H15" s="114">
        <f>DATA_SOURCE!CT23/(SUM(DATA_SOURCE!CT18:CT26)-SUM(DATA_SOURCE!CT20:CT21))</f>
        <v>0</v>
      </c>
      <c r="I15" s="114">
        <f>DATA_SOURCE!DS23/(SUM(DATA_SOURCE!DS18:DS26)-SUM(DATA_SOURCE!DS20:DS21))</f>
        <v>0</v>
      </c>
      <c r="J15" s="114">
        <f>DATA_SOURCE!ER23/(SUM(DATA_SOURCE!ER18:ER26)-SUM(DATA_SOURCE!ER20:ER21))</f>
        <v>0</v>
      </c>
      <c r="K15" s="114">
        <f>DATA_SOURCE!FQ23/(SUM(DATA_SOURCE!FQ18:FQ26)-SUM(DATA_SOURCE!FQ20:FQ21))</f>
        <v>0</v>
      </c>
      <c r="M15" s="40">
        <f t="shared" si="0"/>
        <v>2.246847355543008E-3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4.5" x14ac:dyDescent="0.35">
      <c r="B16" s="38"/>
      <c r="C16" s="51" t="s">
        <v>117</v>
      </c>
      <c r="D16" s="38"/>
      <c r="E16" s="114">
        <f>DATA_SOURCE!W24/(SUM(DATA_SOURCE!W18:W26)-SUM(DATA_SOURCE!W20:W21))</f>
        <v>0</v>
      </c>
      <c r="F16" s="114">
        <f>DATA_SOURCE!AV24/(SUM(DATA_SOURCE!AV18:AV26)-SUM(DATA_SOURCE!AV20:AV21))</f>
        <v>7.5757575757575742E-3</v>
      </c>
      <c r="G16" s="114">
        <f>DATA_SOURCE!BU24/(SUM(DATA_SOURCE!BU18:BU26)-SUM(DATA_SOURCE!BU20:BU21))</f>
        <v>0</v>
      </c>
      <c r="H16" s="114">
        <f>DATA_SOURCE!CT24/(SUM(DATA_SOURCE!CT18:CT26)-SUM(DATA_SOURCE!CT20:CT21))</f>
        <v>0</v>
      </c>
      <c r="I16" s="114">
        <f>DATA_SOURCE!DS24/(SUM(DATA_SOURCE!DS18:DS26)-SUM(DATA_SOURCE!DS20:DS21))</f>
        <v>0</v>
      </c>
      <c r="J16" s="114">
        <f>DATA_SOURCE!ER24/(SUM(DATA_SOURCE!ER18:ER26)-SUM(DATA_SOURCE!ER20:ER21))</f>
        <v>0</v>
      </c>
      <c r="K16" s="114">
        <f>DATA_SOURCE!FQ24/(SUM(DATA_SOURCE!FQ18:FQ26)-SUM(DATA_SOURCE!FQ20:FQ21))</f>
        <v>1.3245033112582778E-2</v>
      </c>
      <c r="M16" s="40">
        <f t="shared" si="0"/>
        <v>2.9743986697629075E-3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4.5" x14ac:dyDescent="0.35">
      <c r="B17" s="38"/>
      <c r="C17" s="51" t="s">
        <v>120</v>
      </c>
      <c r="D17" s="38"/>
      <c r="E17" s="114">
        <f>DATA_SOURCE!W25/(SUM(DATA_SOURCE!W18:W26)-SUM(DATA_SOURCE!W20:W21))</f>
        <v>0</v>
      </c>
      <c r="F17" s="114">
        <f>DATA_SOURCE!AV25/(SUM(DATA_SOURCE!AV18:AV26)-SUM(DATA_SOURCE!AV20:AV21))</f>
        <v>0.30303030303030298</v>
      </c>
      <c r="G17" s="114">
        <f>DATA_SOURCE!BU25/(SUM(DATA_SOURCE!BU18:BU26)-SUM(DATA_SOURCE!BU20:BU21))</f>
        <v>8.9673913043478284E-2</v>
      </c>
      <c r="H17" s="114">
        <f>DATA_SOURCE!CT25/(SUM(DATA_SOURCE!CT18:CT26)-SUM(DATA_SOURCE!CT20:CT21))</f>
        <v>0.19999999999999984</v>
      </c>
      <c r="I17" s="114">
        <f>DATA_SOURCE!DS25/(SUM(DATA_SOURCE!DS18:DS26)-SUM(DATA_SOURCE!DS20:DS21))</f>
        <v>0</v>
      </c>
      <c r="J17" s="114">
        <f>DATA_SOURCE!ER25/(SUM(DATA_SOURCE!ER18:ER26)-SUM(DATA_SOURCE!ER20:ER21))</f>
        <v>6.7164179104477625E-2</v>
      </c>
      <c r="K17" s="114">
        <f>DATA_SOURCE!FQ25/(SUM(DATA_SOURCE!FQ18:FQ26)-SUM(DATA_SOURCE!FQ20:FQ21))</f>
        <v>6.622516556291389E-3</v>
      </c>
      <c r="M17" s="40">
        <f t="shared" si="0"/>
        <v>9.5212987390650011E-2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4.5" x14ac:dyDescent="0.35">
      <c r="B18" s="114"/>
      <c r="C18" s="120" t="s">
        <v>119</v>
      </c>
      <c r="D18" s="114"/>
      <c r="E18" s="114">
        <f>DATA_SOURCE!W26/(SUM(DATA_SOURCE!W18:W26)-SUM(DATA_SOURCE!W20:W21))</f>
        <v>0</v>
      </c>
      <c r="F18" s="114">
        <f>DATA_SOURCE!AV26/(SUM(DATA_SOURCE!AV18:AV26)-SUM(DATA_SOURCE!AV20:AV21))</f>
        <v>0</v>
      </c>
      <c r="G18" s="114">
        <f>DATA_SOURCE!BU26/(SUM(DATA_SOURCE!BU18:BU26)-SUM(DATA_SOURCE!BU20:BU21))</f>
        <v>0</v>
      </c>
      <c r="H18" s="114">
        <f>DATA_SOURCE!CT26/(SUM(DATA_SOURCE!CT18:CT26)-SUM(DATA_SOURCE!CT20:CT21))</f>
        <v>0</v>
      </c>
      <c r="I18" s="114">
        <f>DATA_SOURCE!DS26/(SUM(DATA_SOURCE!DS18:DS26)-SUM(DATA_SOURCE!DS20:DS21))</f>
        <v>0</v>
      </c>
      <c r="J18" s="114">
        <f>DATA_SOURCE!ER26/(SUM(DATA_SOURCE!ER18:ER26)-SUM(DATA_SOURCE!ER20:ER21))</f>
        <v>0</v>
      </c>
      <c r="K18" s="114">
        <f>DATA_SOURCE!FQ26/(SUM(DATA_SOURCE!FQ18:FQ26)-SUM(DATA_SOURCE!FQ20:FQ21))</f>
        <v>0</v>
      </c>
      <c r="M18" s="40">
        <f t="shared" si="0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4.5" x14ac:dyDescent="0.3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4.5" x14ac:dyDescent="0.35">
      <c r="B20" s="114"/>
      <c r="C20" s="114" t="s">
        <v>23</v>
      </c>
      <c r="D20" s="114"/>
      <c r="E20" s="114">
        <f>1-E21</f>
        <v>0.19680851063829785</v>
      </c>
      <c r="F20" s="114">
        <f t="shared" ref="F20:K20" si="1">1-F21</f>
        <v>0.21788617886178863</v>
      </c>
      <c r="G20" s="114">
        <f t="shared" si="1"/>
        <v>0.32474226804123707</v>
      </c>
      <c r="H20" s="114">
        <f t="shared" si="1"/>
        <v>0.25148986889153768</v>
      </c>
      <c r="I20" s="114">
        <f t="shared" si="1"/>
        <v>0.19111111111111112</v>
      </c>
      <c r="J20" s="114">
        <f t="shared" si="1"/>
        <v>0.28833551769331589</v>
      </c>
      <c r="K20" s="114">
        <f t="shared" si="1"/>
        <v>0.19172932330827075</v>
      </c>
      <c r="M20" s="40">
        <f>AVERAGE(E20:K20)</f>
        <v>0.23744325407793701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4.5" x14ac:dyDescent="0.35">
      <c r="B21" s="37"/>
      <c r="C21" s="69" t="s">
        <v>131</v>
      </c>
      <c r="D21" s="37"/>
      <c r="E21" s="37">
        <f>DATA_SOURCE!W32/(DATA_SOURCE!W32+DATA_SOURCE!W31)</f>
        <v>0.80319148936170215</v>
      </c>
      <c r="F21" s="37">
        <f>DATA_SOURCE!AV32/(DATA_SOURCE!AV32+DATA_SOURCE!AV31)</f>
        <v>0.78211382113821137</v>
      </c>
      <c r="G21" s="37">
        <f>DATA_SOURCE!BU32/(DATA_SOURCE!BU32+DATA_SOURCE!BU31)</f>
        <v>0.67525773195876293</v>
      </c>
      <c r="H21" s="37">
        <f>DATA_SOURCE!CT32/(DATA_SOURCE!CT32+DATA_SOURCE!CT31)</f>
        <v>0.74851013110846232</v>
      </c>
      <c r="I21" s="37">
        <f>DATA_SOURCE!DS32/(DATA_SOURCE!DS32+DATA_SOURCE!DS31)</f>
        <v>0.80888888888888888</v>
      </c>
      <c r="J21" s="37">
        <f>DATA_SOURCE!ER32/(DATA_SOURCE!ER32+DATA_SOURCE!ER31)</f>
        <v>0.71166448230668411</v>
      </c>
      <c r="K21" s="37">
        <f>DATA_SOURCE!FQ32/(DATA_SOURCE!FQ32+DATA_SOURCE!FQ31)</f>
        <v>0.80827067669172925</v>
      </c>
      <c r="M21" s="40">
        <f>AVERAGE(E21:K21)</f>
        <v>0.76255674592206302</v>
      </c>
    </row>
    <row r="23" spans="2:39" ht="14.5" x14ac:dyDescent="0.3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153</v>
      </c>
      <c r="U23" s="125"/>
      <c r="V23" s="125"/>
      <c r="W23" s="125"/>
      <c r="X23" s="125"/>
      <c r="Y23" s="125"/>
      <c r="Z23" s="125"/>
      <c r="AA23" s="125"/>
      <c r="AB23" s="125"/>
    </row>
    <row r="24" spans="2:39" ht="14.5" x14ac:dyDescent="0.25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4.5" x14ac:dyDescent="0.3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4.5" x14ac:dyDescent="0.35">
      <c r="R26" s="125"/>
      <c r="S26" s="127" t="s">
        <v>101</v>
      </c>
      <c r="T26" s="128"/>
      <c r="U26" s="128"/>
      <c r="V26" s="128">
        <f t="shared" ref="V26:AB26" si="2">AG25-V25</f>
        <v>2.0694295465626524</v>
      </c>
      <c r="W26" s="128">
        <f t="shared" si="2"/>
        <v>7.5242194183062452</v>
      </c>
      <c r="X26" s="128">
        <f t="shared" si="2"/>
        <v>14.159089756993939</v>
      </c>
      <c r="Y26" s="128">
        <f t="shared" si="2"/>
        <v>3.6300688091328484</v>
      </c>
      <c r="Z26" s="128">
        <f t="shared" si="2"/>
        <v>7.3827643520788238</v>
      </c>
      <c r="AA26" s="128">
        <f t="shared" si="2"/>
        <v>9.617152869558252</v>
      </c>
      <c r="AB26" s="128">
        <f t="shared" si="2"/>
        <v>5.005844796375186</v>
      </c>
    </row>
    <row r="27" spans="2:39" ht="14.5" x14ac:dyDescent="0.35">
      <c r="R27" s="130"/>
    </row>
    <row r="28" spans="2:39" ht="14.5" x14ac:dyDescent="0.3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ht="15.5" x14ac:dyDescent="0.35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  <c r="T29" s="132" t="s">
        <v>154</v>
      </c>
    </row>
    <row r="30" spans="2:39" ht="14.5" x14ac:dyDescent="0.35">
      <c r="R30" s="26"/>
    </row>
    <row r="31" spans="2:39" ht="14.5" x14ac:dyDescent="0.35">
      <c r="R31" s="118"/>
    </row>
    <row r="32" spans="2:39" x14ac:dyDescent="0.25">
      <c r="R32" s="81"/>
    </row>
    <row r="33" spans="2:18" ht="14.5" x14ac:dyDescent="0.35">
      <c r="R33" s="115"/>
    </row>
    <row r="37" spans="2:18" ht="14.5" x14ac:dyDescent="0.3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" thickBot="1" x14ac:dyDescent="0.3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4.5" x14ac:dyDescent="0.3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4.5" x14ac:dyDescent="0.3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4.5" x14ac:dyDescent="0.3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5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5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5.5" x14ac:dyDescent="0.35">
      <c r="B44" s="40"/>
      <c r="C44" s="40"/>
      <c r="D44" s="28" t="s">
        <v>156</v>
      </c>
      <c r="E44" s="40"/>
      <c r="F44" s="40"/>
      <c r="G44" s="134" t="s">
        <v>152</v>
      </c>
      <c r="H44" s="40"/>
      <c r="I44" s="40"/>
      <c r="J44" s="40"/>
      <c r="K44" s="40"/>
    </row>
    <row r="45" spans="2:18" ht="15" thickBot="1" x14ac:dyDescent="0.3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4.5" x14ac:dyDescent="0.3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4.5" x14ac:dyDescent="0.35">
      <c r="B47" s="38"/>
      <c r="C47" s="33" t="s">
        <v>24</v>
      </c>
      <c r="D47" s="38"/>
      <c r="E47" s="38">
        <f>E12*120%</f>
        <v>0.82499999999999996</v>
      </c>
      <c r="F47" s="38">
        <f t="shared" ref="F47:K47" si="3">F12*120%</f>
        <v>0.68181818181818155</v>
      </c>
      <c r="G47" s="38">
        <f t="shared" si="3"/>
        <v>0.30326086956521747</v>
      </c>
      <c r="H47" s="38">
        <f t="shared" si="3"/>
        <v>0.92999999999999916</v>
      </c>
      <c r="I47" s="38">
        <f t="shared" si="3"/>
        <v>0.77837837837837776</v>
      </c>
      <c r="J47" s="38">
        <f t="shared" si="3"/>
        <v>0.67164179104477617</v>
      </c>
      <c r="K47" s="38">
        <f t="shared" si="3"/>
        <v>0.27814569536423833</v>
      </c>
    </row>
    <row r="48" spans="2:18" ht="14.5" x14ac:dyDescent="0.35">
      <c r="B48" s="38"/>
      <c r="C48" s="33" t="s">
        <v>26</v>
      </c>
      <c r="D48" s="38"/>
      <c r="E48" s="38">
        <f t="shared" ref="E48:K48" si="4">E13*120%</f>
        <v>0</v>
      </c>
      <c r="F48" s="38">
        <f t="shared" si="4"/>
        <v>0.11818181818181815</v>
      </c>
      <c r="G48" s="38">
        <f t="shared" si="4"/>
        <v>0.73695652173913062</v>
      </c>
      <c r="H48" s="38">
        <f t="shared" si="4"/>
        <v>2.9999999999999975E-2</v>
      </c>
      <c r="I48" s="38">
        <f t="shared" si="4"/>
        <v>0.42162162162162131</v>
      </c>
      <c r="J48" s="38">
        <f t="shared" si="4"/>
        <v>0.44776119402985076</v>
      </c>
      <c r="K48" s="38">
        <f t="shared" si="4"/>
        <v>0.89801324503311231</v>
      </c>
    </row>
    <row r="49" spans="2:11" ht="14.5" x14ac:dyDescent="0.35">
      <c r="B49" s="38"/>
      <c r="C49" s="51" t="s">
        <v>118</v>
      </c>
      <c r="D49" s="38"/>
      <c r="E49" s="38">
        <f t="shared" ref="E49:K49" si="5">E14*120%</f>
        <v>0.375</v>
      </c>
      <c r="F49" s="38">
        <f t="shared" si="5"/>
        <v>1.8181818181818177E-2</v>
      </c>
      <c r="G49" s="38">
        <f t="shared" si="5"/>
        <v>4.2391304347826099E-2</v>
      </c>
      <c r="H49" s="38">
        <f t="shared" si="5"/>
        <v>0</v>
      </c>
      <c r="I49" s="38">
        <f t="shared" si="5"/>
        <v>0</v>
      </c>
      <c r="J49" s="38">
        <f t="shared" si="5"/>
        <v>0</v>
      </c>
      <c r="K49" s="38">
        <f t="shared" si="5"/>
        <v>0</v>
      </c>
    </row>
    <row r="50" spans="2:11" ht="14.5" x14ac:dyDescent="0.35">
      <c r="B50" s="38"/>
      <c r="C50" s="50" t="s">
        <v>129</v>
      </c>
      <c r="D50" s="38"/>
      <c r="E50" s="38">
        <f t="shared" ref="E50:K50" si="6">E15*120%</f>
        <v>0</v>
      </c>
      <c r="F50" s="38">
        <f t="shared" si="6"/>
        <v>9.0909090909090887E-3</v>
      </c>
      <c r="G50" s="38">
        <f t="shared" si="6"/>
        <v>9.7826086956521747E-3</v>
      </c>
      <c r="H50" s="38">
        <f t="shared" si="6"/>
        <v>0</v>
      </c>
      <c r="I50" s="38">
        <f t="shared" si="6"/>
        <v>0</v>
      </c>
      <c r="J50" s="38">
        <f t="shared" si="6"/>
        <v>0</v>
      </c>
      <c r="K50" s="38">
        <f t="shared" si="6"/>
        <v>0</v>
      </c>
    </row>
    <row r="51" spans="2:11" ht="14.5" x14ac:dyDescent="0.35">
      <c r="B51" s="38"/>
      <c r="C51" s="51" t="s">
        <v>117</v>
      </c>
      <c r="D51" s="38"/>
      <c r="E51" s="38">
        <f t="shared" ref="E51:K51" si="7">E16*120%</f>
        <v>0</v>
      </c>
      <c r="F51" s="38">
        <f t="shared" si="7"/>
        <v>9.0909090909090887E-3</v>
      </c>
      <c r="G51" s="38">
        <f t="shared" si="7"/>
        <v>0</v>
      </c>
      <c r="H51" s="38">
        <f t="shared" si="7"/>
        <v>0</v>
      </c>
      <c r="I51" s="38">
        <f t="shared" si="7"/>
        <v>0</v>
      </c>
      <c r="J51" s="38">
        <f t="shared" si="7"/>
        <v>0</v>
      </c>
      <c r="K51" s="38">
        <f t="shared" si="7"/>
        <v>1.5894039735099334E-2</v>
      </c>
    </row>
    <row r="52" spans="2:11" ht="14.5" x14ac:dyDescent="0.35">
      <c r="B52" s="38"/>
      <c r="C52" s="51" t="s">
        <v>120</v>
      </c>
      <c r="D52" s="38"/>
      <c r="E52" s="38">
        <f t="shared" ref="E52:K52" si="8">E17*120%</f>
        <v>0</v>
      </c>
      <c r="F52" s="38">
        <f t="shared" si="8"/>
        <v>0.36363636363636359</v>
      </c>
      <c r="G52" s="38">
        <f t="shared" si="8"/>
        <v>0.10760869565217394</v>
      </c>
      <c r="H52" s="38">
        <f t="shared" si="8"/>
        <v>0.2399999999999998</v>
      </c>
      <c r="I52" s="38">
        <f t="shared" si="8"/>
        <v>0</v>
      </c>
      <c r="J52" s="38">
        <f t="shared" si="8"/>
        <v>8.0597014925373148E-2</v>
      </c>
      <c r="K52" s="38">
        <f t="shared" si="8"/>
        <v>7.9470198675496671E-3</v>
      </c>
    </row>
    <row r="53" spans="2:11" ht="14.5" x14ac:dyDescent="0.35">
      <c r="B53" s="37"/>
      <c r="C53" s="52" t="s">
        <v>119</v>
      </c>
      <c r="D53" s="37"/>
      <c r="E53" s="38">
        <f t="shared" ref="E53:K53" si="9">E18*120%</f>
        <v>0</v>
      </c>
      <c r="F53" s="38">
        <f t="shared" si="9"/>
        <v>0</v>
      </c>
      <c r="G53" s="38">
        <f t="shared" si="9"/>
        <v>0</v>
      </c>
      <c r="H53" s="38">
        <f t="shared" si="9"/>
        <v>0</v>
      </c>
      <c r="I53" s="38">
        <f t="shared" si="9"/>
        <v>0</v>
      </c>
      <c r="J53" s="38">
        <f t="shared" si="9"/>
        <v>0</v>
      </c>
      <c r="K53" s="38">
        <f t="shared" si="9"/>
        <v>0</v>
      </c>
    </row>
    <row r="54" spans="2:11" ht="14.5" x14ac:dyDescent="0.3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4.5" x14ac:dyDescent="0.35">
      <c r="B55" s="38"/>
      <c r="C55" s="38" t="s">
        <v>23</v>
      </c>
      <c r="D55" s="38"/>
      <c r="E55" s="38">
        <f>E20*120%</f>
        <v>0.2361702127659574</v>
      </c>
      <c r="F55" s="38">
        <f t="shared" ref="F55:K56" si="10">F20*120%</f>
        <v>0.26146341463414635</v>
      </c>
      <c r="G55" s="38">
        <f t="shared" si="10"/>
        <v>0.38969072164948448</v>
      </c>
      <c r="H55" s="38">
        <f t="shared" si="10"/>
        <v>0.30178784266984521</v>
      </c>
      <c r="I55" s="38">
        <f t="shared" si="10"/>
        <v>0.22933333333333333</v>
      </c>
      <c r="J55" s="38">
        <f t="shared" si="10"/>
        <v>0.34600262123197906</v>
      </c>
      <c r="K55" s="38">
        <f t="shared" si="10"/>
        <v>0.23007518796992488</v>
      </c>
    </row>
    <row r="56" spans="2:11" ht="14.5" x14ac:dyDescent="0.35">
      <c r="B56" s="37"/>
      <c r="C56" s="69" t="s">
        <v>131</v>
      </c>
      <c r="D56" s="37"/>
      <c r="E56" s="38">
        <f>E21*120%</f>
        <v>0.96382978723404256</v>
      </c>
      <c r="F56" s="38">
        <f t="shared" si="10"/>
        <v>0.9385365853658536</v>
      </c>
      <c r="G56" s="38">
        <f t="shared" si="10"/>
        <v>0.81030927835051547</v>
      </c>
      <c r="H56" s="38">
        <f t="shared" si="10"/>
        <v>0.8982121573301548</v>
      </c>
      <c r="I56" s="38">
        <f t="shared" si="10"/>
        <v>0.97066666666666657</v>
      </c>
      <c r="J56" s="38">
        <f t="shared" si="10"/>
        <v>0.85399737876802095</v>
      </c>
      <c r="K56" s="38">
        <f t="shared" si="10"/>
        <v>0.96992481203007508</v>
      </c>
    </row>
    <row r="64" spans="2:11" ht="14.5" x14ac:dyDescent="0.35">
      <c r="B64" s="40"/>
      <c r="C64" s="40"/>
      <c r="D64" s="28"/>
      <c r="E64" s="40"/>
      <c r="F64" s="40"/>
      <c r="G64" s="40"/>
      <c r="H64" s="40"/>
      <c r="I64" s="40"/>
      <c r="J64" s="40"/>
      <c r="K64" s="40"/>
    </row>
    <row r="65" spans="1:13" ht="15" thickBot="1" x14ac:dyDescent="0.3">
      <c r="A65" s="39"/>
      <c r="B65" s="39"/>
      <c r="C65" s="39"/>
      <c r="D65" s="39"/>
      <c r="E65" s="32"/>
      <c r="F65" s="32"/>
      <c r="G65" s="32"/>
      <c r="H65" s="32"/>
      <c r="I65" s="32"/>
      <c r="J65" s="32"/>
      <c r="K65" s="32"/>
    </row>
    <row r="67" spans="1:13" x14ac:dyDescent="0.25">
      <c r="F67" s="81"/>
      <c r="G67" s="81"/>
      <c r="H67" s="81"/>
      <c r="I67" s="81"/>
      <c r="J67" s="81"/>
      <c r="K67" s="81"/>
    </row>
    <row r="68" spans="1:13" ht="14.5" x14ac:dyDescent="0.35">
      <c r="B68" s="40"/>
      <c r="C68" s="40"/>
      <c r="D68" s="28" t="s">
        <v>157</v>
      </c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5" thickBot="1" x14ac:dyDescent="0.3">
      <c r="B69" s="39" t="s">
        <v>1</v>
      </c>
      <c r="C69" s="39" t="s">
        <v>3</v>
      </c>
      <c r="D69" s="39" t="s">
        <v>4</v>
      </c>
      <c r="E69" s="32" t="s">
        <v>15</v>
      </c>
      <c r="F69" s="32" t="s">
        <v>82</v>
      </c>
      <c r="G69" s="32" t="s">
        <v>85</v>
      </c>
      <c r="H69" s="32" t="s">
        <v>89</v>
      </c>
      <c r="I69" s="32" t="s">
        <v>92</v>
      </c>
      <c r="J69" s="32" t="s">
        <v>16</v>
      </c>
      <c r="K69" s="32" t="s">
        <v>127</v>
      </c>
      <c r="L69" s="65"/>
      <c r="M69" s="65"/>
    </row>
    <row r="70" spans="1:13" ht="14.5" x14ac:dyDescent="0.35">
      <c r="B70" s="36" t="s">
        <v>100</v>
      </c>
      <c r="C70" s="36"/>
      <c r="D70" s="131" t="s">
        <v>98</v>
      </c>
      <c r="E70" s="36"/>
      <c r="F70" s="36"/>
      <c r="G70" s="36"/>
      <c r="H70" s="36"/>
      <c r="I70" s="36"/>
      <c r="J70" s="36"/>
      <c r="K70" s="36"/>
      <c r="L70" s="81"/>
      <c r="M70" s="81"/>
    </row>
    <row r="71" spans="1:13" ht="14.5" x14ac:dyDescent="0.35">
      <c r="B71" s="114"/>
      <c r="C71" s="117" t="s">
        <v>24</v>
      </c>
      <c r="D71" s="114"/>
      <c r="E71" s="114">
        <v>0.53193391859176076</v>
      </c>
      <c r="F71" s="114">
        <v>0.53193391859176076</v>
      </c>
      <c r="G71" s="114">
        <v>0.53193391859176076</v>
      </c>
      <c r="H71" s="114">
        <v>0.53193391859176076</v>
      </c>
      <c r="I71" s="114">
        <v>0.53193391859176076</v>
      </c>
      <c r="J71" s="114">
        <v>0.53193391859176076</v>
      </c>
      <c r="K71" s="114">
        <v>0.53193391859176076</v>
      </c>
      <c r="L71" s="110"/>
      <c r="M71" s="40">
        <v>0.53193391859176076</v>
      </c>
    </row>
    <row r="72" spans="1:13" ht="14.5" x14ac:dyDescent="0.35">
      <c r="B72" s="38"/>
      <c r="C72" s="33" t="s">
        <v>26</v>
      </c>
      <c r="D72" s="38"/>
      <c r="E72" s="114">
        <v>0.31577790483399204</v>
      </c>
      <c r="F72" s="114">
        <v>0.31577790483399204</v>
      </c>
      <c r="G72" s="114">
        <v>0.31577790483399204</v>
      </c>
      <c r="H72" s="114">
        <v>0.31577790483399204</v>
      </c>
      <c r="I72" s="114">
        <v>0.31577790483399204</v>
      </c>
      <c r="J72" s="114">
        <v>0.31577790483399204</v>
      </c>
      <c r="K72" s="114">
        <v>0.31577790483399204</v>
      </c>
      <c r="L72" s="81"/>
      <c r="M72" s="40">
        <v>0.31577790483399204</v>
      </c>
    </row>
    <row r="73" spans="1:13" ht="14.5" x14ac:dyDescent="0.35">
      <c r="B73" s="38"/>
      <c r="C73" s="51" t="s">
        <v>118</v>
      </c>
      <c r="D73" s="38"/>
      <c r="E73" s="114">
        <v>5.1853943158290984E-2</v>
      </c>
      <c r="F73" s="114">
        <v>5.1853943158290984E-2</v>
      </c>
      <c r="G73" s="114">
        <v>5.1853943158290984E-2</v>
      </c>
      <c r="H73" s="114">
        <v>5.1853943158290984E-2</v>
      </c>
      <c r="I73" s="114">
        <v>5.1853943158290984E-2</v>
      </c>
      <c r="J73" s="114">
        <v>5.1853943158290984E-2</v>
      </c>
      <c r="K73" s="114">
        <v>5.1853943158290984E-2</v>
      </c>
      <c r="L73" s="81"/>
      <c r="M73" s="40">
        <v>5.1853943158290984E-2</v>
      </c>
    </row>
    <row r="74" spans="1:13" ht="14.5" x14ac:dyDescent="0.35">
      <c r="B74" s="38"/>
      <c r="C74" s="50" t="s">
        <v>129</v>
      </c>
      <c r="D74" s="38"/>
      <c r="E74" s="114">
        <v>2.246847355543008E-3</v>
      </c>
      <c r="F74" s="114">
        <v>2.246847355543008E-3</v>
      </c>
      <c r="G74" s="114">
        <v>2.246847355543008E-3</v>
      </c>
      <c r="H74" s="114">
        <v>2.246847355543008E-3</v>
      </c>
      <c r="I74" s="114">
        <v>2.246847355543008E-3</v>
      </c>
      <c r="J74" s="114">
        <v>2.246847355543008E-3</v>
      </c>
      <c r="K74" s="114">
        <v>2.246847355543008E-3</v>
      </c>
      <c r="L74" s="81"/>
      <c r="M74" s="40">
        <v>2.246847355543008E-3</v>
      </c>
    </row>
    <row r="75" spans="1:13" ht="14.5" x14ac:dyDescent="0.35">
      <c r="B75" s="38"/>
      <c r="C75" s="51" t="s">
        <v>117</v>
      </c>
      <c r="D75" s="38"/>
      <c r="E75" s="114">
        <v>2.9743986697629075E-3</v>
      </c>
      <c r="F75" s="114">
        <v>2.9743986697629075E-3</v>
      </c>
      <c r="G75" s="114">
        <v>2.9743986697629075E-3</v>
      </c>
      <c r="H75" s="114">
        <v>2.9743986697629075E-3</v>
      </c>
      <c r="I75" s="114">
        <v>2.9743986697629075E-3</v>
      </c>
      <c r="J75" s="114">
        <v>2.9743986697629075E-3</v>
      </c>
      <c r="K75" s="114">
        <v>2.9743986697629075E-3</v>
      </c>
      <c r="L75" s="81"/>
      <c r="M75" s="40">
        <v>2.9743986697629075E-3</v>
      </c>
    </row>
    <row r="76" spans="1:13" ht="14.5" x14ac:dyDescent="0.35">
      <c r="B76" s="38"/>
      <c r="C76" s="51" t="s">
        <v>120</v>
      </c>
      <c r="D76" s="38"/>
      <c r="E76" s="114">
        <v>9.5212987390650011E-2</v>
      </c>
      <c r="F76" s="114">
        <v>9.5212987390650011E-2</v>
      </c>
      <c r="G76" s="114">
        <v>9.5212987390650011E-2</v>
      </c>
      <c r="H76" s="114">
        <v>9.5212987390650011E-2</v>
      </c>
      <c r="I76" s="114">
        <v>9.5212987390650011E-2</v>
      </c>
      <c r="J76" s="114">
        <v>9.5212987390650011E-2</v>
      </c>
      <c r="K76" s="114">
        <v>9.5212987390650011E-2</v>
      </c>
      <c r="L76" s="81"/>
      <c r="M76" s="40">
        <v>9.5212987390650011E-2</v>
      </c>
    </row>
    <row r="77" spans="1:13" ht="14.5" x14ac:dyDescent="0.35">
      <c r="B77" s="114"/>
      <c r="C77" s="120" t="s">
        <v>119</v>
      </c>
      <c r="D77" s="114"/>
      <c r="E77" s="114">
        <v>0</v>
      </c>
      <c r="F77" s="114">
        <v>0</v>
      </c>
      <c r="G77" s="114">
        <v>0</v>
      </c>
      <c r="H77" s="114">
        <v>0</v>
      </c>
      <c r="I77" s="114">
        <v>0</v>
      </c>
      <c r="J77" s="114">
        <v>0</v>
      </c>
      <c r="K77" s="114">
        <v>0</v>
      </c>
      <c r="L77" s="110"/>
      <c r="M77" s="40">
        <v>0</v>
      </c>
    </row>
    <row r="78" spans="1:13" ht="14.5" x14ac:dyDescent="0.35">
      <c r="B78" s="38" t="s">
        <v>101</v>
      </c>
      <c r="C78" s="38"/>
      <c r="D78" s="119" t="s">
        <v>99</v>
      </c>
      <c r="E78" s="38"/>
      <c r="F78" s="38"/>
      <c r="G78" s="38"/>
      <c r="H78" s="38"/>
      <c r="I78" s="38"/>
      <c r="J78" s="38"/>
      <c r="K78" s="38"/>
      <c r="L78" s="81"/>
      <c r="M78" s="81"/>
    </row>
    <row r="79" spans="1:13" ht="14.5" x14ac:dyDescent="0.35">
      <c r="B79" s="114"/>
      <c r="C79" s="114" t="s">
        <v>23</v>
      </c>
      <c r="D79" s="114"/>
      <c r="E79" s="114">
        <v>0.23744325407793701</v>
      </c>
      <c r="F79" s="114">
        <v>0.23744325407793701</v>
      </c>
      <c r="G79" s="114">
        <v>0.23744325407793701</v>
      </c>
      <c r="H79" s="114">
        <v>0.23744325407793701</v>
      </c>
      <c r="I79" s="114">
        <v>0.23744325407793701</v>
      </c>
      <c r="J79" s="114">
        <v>0.23744325407793701</v>
      </c>
      <c r="K79" s="114">
        <v>0.23744325407793701</v>
      </c>
      <c r="L79" s="110"/>
      <c r="M79" s="40">
        <v>0.23744325407793701</v>
      </c>
    </row>
    <row r="80" spans="1:13" ht="14.5" x14ac:dyDescent="0.35">
      <c r="B80" s="37"/>
      <c r="C80" s="69" t="s">
        <v>131</v>
      </c>
      <c r="D80" s="37"/>
      <c r="E80" s="37">
        <v>0.76255674592206302</v>
      </c>
      <c r="F80" s="37">
        <v>0.76255674592206302</v>
      </c>
      <c r="G80" s="37">
        <v>0.76255674592206302</v>
      </c>
      <c r="H80" s="37">
        <v>0.76255674592206302</v>
      </c>
      <c r="I80" s="37">
        <v>0.76255674592206302</v>
      </c>
      <c r="J80" s="37">
        <v>0.76255674592206302</v>
      </c>
      <c r="K80" s="37">
        <v>0.76255674592206302</v>
      </c>
      <c r="L80" s="81"/>
      <c r="M80" s="40">
        <v>0.76255674592206302</v>
      </c>
    </row>
    <row r="88" spans="2:11" ht="14.5" x14ac:dyDescent="0.35">
      <c r="B88" s="40"/>
      <c r="C88" s="40"/>
      <c r="D88" s="28" t="s">
        <v>158</v>
      </c>
      <c r="E88" s="40"/>
      <c r="F88" s="40"/>
      <c r="G88" s="40"/>
      <c r="H88" s="40"/>
      <c r="I88" s="40"/>
      <c r="J88" s="40"/>
      <c r="K88" s="40"/>
    </row>
    <row r="89" spans="2:11" ht="15" thickBot="1" x14ac:dyDescent="0.3">
      <c r="B89" s="39" t="s">
        <v>1</v>
      </c>
      <c r="C89" s="39" t="s">
        <v>3</v>
      </c>
      <c r="D89" s="39" t="s">
        <v>4</v>
      </c>
      <c r="E89" s="32" t="s">
        <v>15</v>
      </c>
      <c r="F89" s="32" t="s">
        <v>82</v>
      </c>
      <c r="G89" s="32" t="s">
        <v>85</v>
      </c>
      <c r="H89" s="32" t="s">
        <v>89</v>
      </c>
      <c r="I89" s="32" t="s">
        <v>92</v>
      </c>
      <c r="J89" s="32" t="s">
        <v>16</v>
      </c>
      <c r="K89" s="32" t="s">
        <v>127</v>
      </c>
    </row>
    <row r="90" spans="2:11" ht="14.5" x14ac:dyDescent="0.35">
      <c r="B90" s="36" t="s">
        <v>100</v>
      </c>
      <c r="C90" s="36"/>
      <c r="D90" s="131" t="s">
        <v>98</v>
      </c>
      <c r="E90" s="36"/>
      <c r="F90" s="36"/>
      <c r="G90" s="36"/>
      <c r="H90" s="36"/>
      <c r="I90" s="36"/>
      <c r="J90" s="36"/>
      <c r="K90" s="36"/>
    </row>
    <row r="91" spans="2:11" ht="14.5" x14ac:dyDescent="0.35">
      <c r="B91" s="114"/>
      <c r="C91" s="117" t="s">
        <v>24</v>
      </c>
      <c r="D91" s="114"/>
      <c r="E91" s="114">
        <v>0.53193391859176076</v>
      </c>
      <c r="F91" s="114">
        <v>0.53193391859176076</v>
      </c>
      <c r="G91" s="114">
        <v>0.53193391859176076</v>
      </c>
      <c r="H91" s="114">
        <v>0.53193391859176076</v>
      </c>
      <c r="I91" s="114">
        <v>0.53193391859176076</v>
      </c>
      <c r="J91" s="114">
        <v>0.53193391859176076</v>
      </c>
      <c r="K91" s="114">
        <v>0.53193391859176076</v>
      </c>
    </row>
    <row r="92" spans="2:11" ht="14.5" x14ac:dyDescent="0.35">
      <c r="B92" s="38"/>
      <c r="C92" s="33" t="s">
        <v>26</v>
      </c>
      <c r="D92" s="38"/>
      <c r="E92" s="114">
        <v>0.31577790483399204</v>
      </c>
      <c r="F92" s="114">
        <v>0.31577790483399204</v>
      </c>
      <c r="G92" s="114">
        <v>0.31577790483399204</v>
      </c>
      <c r="H92" s="114">
        <v>0.31577790483399204</v>
      </c>
      <c r="I92" s="114">
        <v>0.31577790483399204</v>
      </c>
      <c r="J92" s="114">
        <v>0.31577790483399204</v>
      </c>
      <c r="K92" s="114">
        <v>0.31577790483399204</v>
      </c>
    </row>
    <row r="93" spans="2:11" ht="14.5" x14ac:dyDescent="0.35">
      <c r="B93" s="38"/>
      <c r="C93" s="51" t="s">
        <v>118</v>
      </c>
      <c r="D93" s="38"/>
      <c r="E93" s="114">
        <v>5.1853943158290984E-2</v>
      </c>
      <c r="F93" s="114">
        <v>5.1853943158290984E-2</v>
      </c>
      <c r="G93" s="114">
        <v>5.1853943158290984E-2</v>
      </c>
      <c r="H93" s="114">
        <v>5.1853943158290984E-2</v>
      </c>
      <c r="I93" s="114">
        <v>5.1853943158290984E-2</v>
      </c>
      <c r="J93" s="114">
        <v>5.1853943158290984E-2</v>
      </c>
      <c r="K93" s="114">
        <v>5.1853943158290984E-2</v>
      </c>
    </row>
    <row r="94" spans="2:11" ht="14.5" x14ac:dyDescent="0.35">
      <c r="B94" s="38"/>
      <c r="C94" s="50" t="s">
        <v>129</v>
      </c>
      <c r="D94" s="38"/>
      <c r="E94" s="114">
        <v>2.246847355543008E-3</v>
      </c>
      <c r="F94" s="114">
        <v>2.246847355543008E-3</v>
      </c>
      <c r="G94" s="114">
        <v>2.246847355543008E-3</v>
      </c>
      <c r="H94" s="114">
        <v>2.246847355543008E-3</v>
      </c>
      <c r="I94" s="114">
        <v>2.246847355543008E-3</v>
      </c>
      <c r="J94" s="114">
        <v>2.246847355543008E-3</v>
      </c>
      <c r="K94" s="114">
        <v>2.246847355543008E-3</v>
      </c>
    </row>
    <row r="95" spans="2:11" ht="14.5" x14ac:dyDescent="0.35">
      <c r="B95" s="38"/>
      <c r="C95" s="51" t="s">
        <v>117</v>
      </c>
      <c r="D95" s="38"/>
      <c r="E95" s="114">
        <v>2.9743986697629075E-3</v>
      </c>
      <c r="F95" s="114">
        <v>2.9743986697629075E-3</v>
      </c>
      <c r="G95" s="114">
        <v>2.9743986697629075E-3</v>
      </c>
      <c r="H95" s="114">
        <v>2.9743986697629075E-3</v>
      </c>
      <c r="I95" s="114">
        <v>2.9743986697629075E-3</v>
      </c>
      <c r="J95" s="114">
        <v>2.9743986697629075E-3</v>
      </c>
      <c r="K95" s="114">
        <v>2.9743986697629075E-3</v>
      </c>
    </row>
    <row r="96" spans="2:11" ht="14.5" x14ac:dyDescent="0.35">
      <c r="B96" s="38"/>
      <c r="C96" s="51" t="s">
        <v>120</v>
      </c>
      <c r="D96" s="38"/>
      <c r="E96" s="114">
        <v>9.5212987390650011E-2</v>
      </c>
      <c r="F96" s="114">
        <v>9.5212987390650011E-2</v>
      </c>
      <c r="G96" s="114">
        <v>9.5212987390650011E-2</v>
      </c>
      <c r="H96" s="114">
        <v>9.5212987390650011E-2</v>
      </c>
      <c r="I96" s="114">
        <v>9.5212987390650011E-2</v>
      </c>
      <c r="J96" s="114">
        <v>9.5212987390650011E-2</v>
      </c>
      <c r="K96" s="114">
        <v>9.5212987390650011E-2</v>
      </c>
    </row>
    <row r="97" spans="2:11" ht="14.5" x14ac:dyDescent="0.35">
      <c r="B97" s="114"/>
      <c r="C97" s="120" t="s">
        <v>119</v>
      </c>
      <c r="D97" s="114"/>
      <c r="E97" s="114">
        <v>0</v>
      </c>
      <c r="F97" s="114">
        <v>0</v>
      </c>
      <c r="G97" s="114">
        <v>0</v>
      </c>
      <c r="H97" s="114">
        <v>0</v>
      </c>
      <c r="I97" s="114">
        <v>0</v>
      </c>
      <c r="J97" s="114">
        <v>0</v>
      </c>
      <c r="K97" s="114">
        <v>0</v>
      </c>
    </row>
    <row r="98" spans="2:11" ht="14.5" x14ac:dyDescent="0.35">
      <c r="B98" s="38" t="s">
        <v>101</v>
      </c>
      <c r="C98" s="38"/>
      <c r="D98" s="119" t="s">
        <v>99</v>
      </c>
      <c r="E98" s="38"/>
      <c r="F98" s="38"/>
      <c r="G98" s="38"/>
      <c r="H98" s="38"/>
      <c r="I98" s="38"/>
      <c r="J98" s="38"/>
      <c r="K98" s="38"/>
    </row>
    <row r="99" spans="2:11" ht="14.5" x14ac:dyDescent="0.35">
      <c r="B99" s="114"/>
      <c r="C99" s="114" t="s">
        <v>23</v>
      </c>
      <c r="D99" s="114"/>
      <c r="E99" s="114">
        <v>0.23744325407793701</v>
      </c>
      <c r="F99" s="114">
        <v>0.23744325407793701</v>
      </c>
      <c r="G99" s="114">
        <v>0.23744325407793701</v>
      </c>
      <c r="H99" s="114">
        <v>0.23744325407793701</v>
      </c>
      <c r="I99" s="114">
        <v>0.23744325407793701</v>
      </c>
      <c r="J99" s="114">
        <v>0.23744325407793701</v>
      </c>
      <c r="K99" s="114">
        <v>0.23744325407793701</v>
      </c>
    </row>
    <row r="100" spans="2:11" ht="14.5" x14ac:dyDescent="0.35">
      <c r="B100" s="37"/>
      <c r="C100" s="69" t="s">
        <v>131</v>
      </c>
      <c r="D100" s="37"/>
      <c r="E100" s="37">
        <v>0.76255674592206302</v>
      </c>
      <c r="F100" s="37">
        <v>0.76255674592206302</v>
      </c>
      <c r="G100" s="37">
        <v>0.76255674592206302</v>
      </c>
      <c r="H100" s="37">
        <v>0.76255674592206302</v>
      </c>
      <c r="I100" s="37">
        <v>0.76255674592206302</v>
      </c>
      <c r="J100" s="37">
        <v>0.76255674592206302</v>
      </c>
      <c r="K100" s="37">
        <v>0.76255674592206302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opLeftCell="E1" workbookViewId="0">
      <selection activeCell="I15" sqref="I15"/>
    </sheetView>
  </sheetViews>
  <sheetFormatPr defaultRowHeight="12.5" x14ac:dyDescent="0.25"/>
  <cols>
    <col min="3" max="3" width="14.81640625" bestFit="1" customWidth="1"/>
    <col min="4" max="4" width="15.1796875" bestFit="1" customWidth="1"/>
    <col min="5" max="5" width="12.81640625" bestFit="1" customWidth="1"/>
    <col min="8" max="10" width="8.7265625" style="73"/>
    <col min="12" max="12" width="14.81640625" bestFit="1" customWidth="1"/>
    <col min="13" max="13" width="26.1796875" bestFit="1" customWidth="1"/>
    <col min="17" max="17" width="9.7265625" bestFit="1" customWidth="1"/>
  </cols>
  <sheetData>
    <row r="1" spans="3:26" x14ac:dyDescent="0.25">
      <c r="J1" s="82"/>
    </row>
    <row r="2" spans="3:26" x14ac:dyDescent="0.25">
      <c r="J2" s="82"/>
    </row>
    <row r="3" spans="3:26" ht="14.5" x14ac:dyDescent="0.3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5" thickBot="1" x14ac:dyDescent="0.3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4.5" x14ac:dyDescent="0.3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10000</v>
      </c>
      <c r="J5" s="26"/>
      <c r="K5" s="35" t="s">
        <v>20</v>
      </c>
      <c r="L5" s="122" t="s">
        <v>148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4.5" x14ac:dyDescent="0.3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4.5" x14ac:dyDescent="0.3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10000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4.5" x14ac:dyDescent="0.3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10000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4.5" x14ac:dyDescent="0.3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10000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4.5" x14ac:dyDescent="0.3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10000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4.5" x14ac:dyDescent="0.3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10000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4.5" x14ac:dyDescent="0.35">
      <c r="C12" s="121" t="s">
        <v>148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10000</v>
      </c>
      <c r="J12" s="40"/>
      <c r="K12" s="35"/>
      <c r="Q12" s="35"/>
    </row>
    <row r="13" spans="3:26" ht="14.5" x14ac:dyDescent="0.3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4.5" x14ac:dyDescent="0.3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4.5" x14ac:dyDescent="0.3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4.5" x14ac:dyDescent="0.3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4.5" x14ac:dyDescent="0.3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4.5" x14ac:dyDescent="0.3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5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5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5">
      <c r="I21" s="74"/>
      <c r="J21" s="75"/>
      <c r="K21" s="62"/>
      <c r="L21" s="62"/>
      <c r="M21" s="58"/>
      <c r="N21" s="58"/>
    </row>
    <row r="22" spans="3:15" x14ac:dyDescent="0.25">
      <c r="J22" s="75"/>
      <c r="K22" s="62"/>
      <c r="L22" s="58"/>
      <c r="M22" s="58"/>
      <c r="N22" s="58"/>
    </row>
    <row r="23" spans="3:15" x14ac:dyDescent="0.25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B29" sqref="B29"/>
    </sheetView>
  </sheetViews>
  <sheetFormatPr defaultRowHeight="12.5" x14ac:dyDescent="0.25"/>
  <cols>
    <col min="2" max="2" width="64.81640625" bestFit="1" customWidth="1"/>
    <col min="8" max="8" width="8.453125" bestFit="1" customWidth="1"/>
    <col min="9" max="9" width="11.7265625" bestFit="1" customWidth="1"/>
  </cols>
  <sheetData>
    <row r="1" spans="2:11" ht="14.5" x14ac:dyDescent="0.35">
      <c r="E1" s="40" t="s">
        <v>115</v>
      </c>
      <c r="I1" s="91" t="s">
        <v>126</v>
      </c>
    </row>
    <row r="2" spans="2:11" ht="18.5" x14ac:dyDescent="0.3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4.5" x14ac:dyDescent="0.3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3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ht="13" x14ac:dyDescent="0.25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ht="13" x14ac:dyDescent="0.25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13" x14ac:dyDescent="0.25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ht="13" x14ac:dyDescent="0.25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13" x14ac:dyDescent="0.25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ht="13" x14ac:dyDescent="0.25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13" x14ac:dyDescent="0.25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ht="13" x14ac:dyDescent="0.25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ht="13" x14ac:dyDescent="0.25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ht="13" x14ac:dyDescent="0.25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ht="13" x14ac:dyDescent="0.25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topLeftCell="CY9" workbookViewId="0">
      <selection activeCell="ET21" sqref="ET21"/>
    </sheetView>
  </sheetViews>
  <sheetFormatPr defaultRowHeight="12.5" x14ac:dyDescent="0.25"/>
  <cols>
    <col min="2" max="2" width="49.453125" bestFit="1" customWidth="1"/>
    <col min="4" max="22" width="0" hidden="1" customWidth="1"/>
    <col min="27" max="27" width="49.36328125" bestFit="1" customWidth="1"/>
    <col min="29" max="47" width="0" hidden="1" customWidth="1"/>
    <col min="52" max="52" width="49.36328125" bestFit="1" customWidth="1"/>
    <col min="54" max="72" width="0" hidden="1" customWidth="1"/>
    <col min="79" max="97" width="0" hidden="1" customWidth="1"/>
    <col min="102" max="102" width="49.453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4.5" x14ac:dyDescent="0.3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24"/>
      <c r="V1" s="135"/>
      <c r="W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24"/>
      <c r="AQ1" s="135"/>
      <c r="AR1" s="135"/>
      <c r="AS1" s="24"/>
      <c r="AT1" s="24"/>
      <c r="AU1" s="135"/>
      <c r="AV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24"/>
      <c r="BR1" s="24"/>
      <c r="BS1" s="24"/>
      <c r="BT1" s="135"/>
      <c r="BU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24"/>
      <c r="CS1" s="135"/>
      <c r="CT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24"/>
      <c r="DN1" s="24"/>
      <c r="DO1" s="24"/>
      <c r="DP1" s="24"/>
      <c r="DQ1" s="24"/>
      <c r="DR1" s="135"/>
      <c r="DS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24"/>
      <c r="EQ1" s="135"/>
      <c r="ER1" s="135"/>
      <c r="EU1" s="135"/>
      <c r="EV1" s="135"/>
      <c r="EW1" s="24"/>
      <c r="EX1" s="24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24"/>
      <c r="FN1" s="24"/>
      <c r="FO1" s="24"/>
      <c r="FP1" s="24"/>
      <c r="FQ1" s="24"/>
    </row>
    <row r="2" spans="1:175" ht="14.5" x14ac:dyDescent="0.3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24"/>
      <c r="V2" s="135"/>
      <c r="W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24"/>
      <c r="AQ2" s="135"/>
      <c r="AR2" s="135"/>
      <c r="AS2" s="24"/>
      <c r="AT2" s="24"/>
      <c r="AU2" s="135"/>
      <c r="AV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24"/>
      <c r="BR2" s="24"/>
      <c r="BS2" s="24"/>
      <c r="BT2" s="135"/>
      <c r="BU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24"/>
      <c r="CS2" s="135"/>
      <c r="CT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24"/>
      <c r="DN2" s="24"/>
      <c r="DO2" s="24"/>
      <c r="DP2" s="24"/>
      <c r="DQ2" s="24"/>
      <c r="DR2" s="135"/>
      <c r="DS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24"/>
      <c r="EQ2" s="135"/>
      <c r="ER2" s="135"/>
      <c r="EU2" s="135"/>
      <c r="EV2" s="135"/>
      <c r="EW2" s="24"/>
      <c r="EX2" s="24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24"/>
      <c r="FN2" s="24"/>
      <c r="FO2" s="24"/>
      <c r="FP2" s="24"/>
      <c r="FQ2" s="24"/>
    </row>
    <row r="3" spans="1:175" ht="14.5" x14ac:dyDescent="0.3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24"/>
      <c r="V3" s="135"/>
      <c r="W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24"/>
      <c r="AQ3" s="135"/>
      <c r="AR3" s="135"/>
      <c r="AS3" s="24"/>
      <c r="AT3" s="24"/>
      <c r="AU3" s="135"/>
      <c r="AV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24"/>
      <c r="BR3" s="24"/>
      <c r="BS3" s="24"/>
      <c r="BT3" s="135"/>
      <c r="BU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24"/>
      <c r="CS3" s="135"/>
      <c r="CT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24"/>
      <c r="DN3" s="24"/>
      <c r="DO3" s="24"/>
      <c r="DP3" s="24"/>
      <c r="DQ3" s="24"/>
      <c r="DR3" s="135"/>
      <c r="DS3" s="135"/>
      <c r="DV3" s="135"/>
      <c r="DW3" s="135"/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24"/>
      <c r="EQ3" s="135"/>
      <c r="ER3" s="135"/>
      <c r="EU3" s="135"/>
      <c r="EV3" s="135"/>
      <c r="EW3" s="24"/>
      <c r="EX3" s="24"/>
      <c r="EY3" s="135"/>
      <c r="EZ3" s="135"/>
      <c r="FA3" s="135"/>
      <c r="FB3" s="135"/>
      <c r="FC3" s="135"/>
      <c r="FD3" s="135"/>
      <c r="FE3" s="135"/>
      <c r="FF3" s="135"/>
      <c r="FG3" s="135"/>
      <c r="FH3" s="135"/>
      <c r="FI3" s="135"/>
      <c r="FJ3" s="135"/>
      <c r="FK3" s="135"/>
      <c r="FL3" s="135"/>
      <c r="FM3" s="24"/>
      <c r="FN3" s="24"/>
      <c r="FO3" s="24"/>
      <c r="FP3" s="24"/>
      <c r="FQ3" s="24"/>
    </row>
    <row r="4" spans="1:175" ht="14.5" x14ac:dyDescent="0.35">
      <c r="A4" s="141" t="s">
        <v>15</v>
      </c>
      <c r="B4" s="141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24"/>
      <c r="V4" s="135"/>
      <c r="W4" s="135"/>
      <c r="Z4" s="141" t="s">
        <v>82</v>
      </c>
      <c r="AA4" s="141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24"/>
      <c r="AQ4" s="135"/>
      <c r="AR4" s="135"/>
      <c r="AS4" s="24"/>
      <c r="AT4" s="24"/>
      <c r="AU4" s="135"/>
      <c r="AV4" s="135"/>
      <c r="AY4" s="141" t="s">
        <v>85</v>
      </c>
      <c r="AZ4" s="141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24"/>
      <c r="BR4" s="24"/>
      <c r="BS4" s="24"/>
      <c r="BT4" s="135"/>
      <c r="BU4" s="135"/>
      <c r="BX4" s="141" t="s">
        <v>89</v>
      </c>
      <c r="BY4" s="141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24"/>
      <c r="CS4" s="135"/>
      <c r="CT4" s="135"/>
      <c r="CW4" s="141" t="s">
        <v>92</v>
      </c>
      <c r="CX4" s="141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24"/>
      <c r="DN4" s="24"/>
      <c r="DO4" s="24"/>
      <c r="DP4" s="24"/>
      <c r="DQ4" s="24"/>
      <c r="DR4" s="135"/>
      <c r="DS4" s="135"/>
      <c r="DV4" s="141" t="s">
        <v>16</v>
      </c>
      <c r="DW4" s="141"/>
      <c r="DX4" s="135"/>
      <c r="DY4" s="135"/>
      <c r="DZ4" s="135"/>
      <c r="EA4" s="135"/>
      <c r="EB4" s="135"/>
      <c r="EC4" s="135"/>
      <c r="ED4" s="135"/>
      <c r="EE4" s="135"/>
      <c r="EF4" s="135"/>
      <c r="EG4" s="135"/>
      <c r="EH4" s="135"/>
      <c r="EI4" s="135"/>
      <c r="EJ4" s="135"/>
      <c r="EK4" s="135"/>
      <c r="EL4" s="135"/>
      <c r="EM4" s="135"/>
      <c r="EN4" s="135"/>
      <c r="EO4" s="135"/>
      <c r="EP4" s="24"/>
      <c r="EQ4" s="135"/>
      <c r="ER4" s="135"/>
      <c r="EU4" s="141" t="s">
        <v>97</v>
      </c>
      <c r="EV4" s="141"/>
      <c r="EW4" s="24"/>
      <c r="EX4" s="24"/>
      <c r="EY4" s="135"/>
      <c r="EZ4" s="135"/>
      <c r="FA4" s="135"/>
      <c r="FB4" s="135"/>
      <c r="FC4" s="135"/>
      <c r="FD4" s="135"/>
      <c r="FE4" s="135"/>
      <c r="FF4" s="135"/>
      <c r="FG4" s="135"/>
      <c r="FH4" s="135"/>
      <c r="FI4" s="135"/>
      <c r="FJ4" s="135"/>
      <c r="FK4" s="135"/>
      <c r="FL4" s="135"/>
      <c r="FM4" s="24"/>
      <c r="FN4" s="24"/>
      <c r="FO4" s="24"/>
      <c r="FP4" s="24"/>
      <c r="FQ4" s="24"/>
    </row>
    <row r="5" spans="1:175" ht="18" x14ac:dyDescent="0.4">
      <c r="A5" s="140" t="s">
        <v>48</v>
      </c>
      <c r="B5" s="140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24"/>
      <c r="V5" s="135"/>
      <c r="W5" s="135"/>
      <c r="Z5" s="140" t="s">
        <v>48</v>
      </c>
      <c r="AA5" s="140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24"/>
      <c r="AQ5" s="135"/>
      <c r="AR5" s="135"/>
      <c r="AS5" s="24"/>
      <c r="AT5" s="24"/>
      <c r="AU5" s="135"/>
      <c r="AV5" s="135"/>
      <c r="AY5" s="140" t="s">
        <v>48</v>
      </c>
      <c r="AZ5" s="140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24"/>
      <c r="BR5" s="24"/>
      <c r="BS5" s="24"/>
      <c r="BT5" s="135"/>
      <c r="BU5" s="135"/>
      <c r="BX5" s="140" t="s">
        <v>48</v>
      </c>
      <c r="BY5" s="140"/>
      <c r="BZ5" s="135"/>
      <c r="CA5" s="135"/>
      <c r="CB5" s="135"/>
      <c r="CC5" s="135"/>
      <c r="CD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24"/>
      <c r="CS5" s="135"/>
      <c r="CT5" s="135"/>
      <c r="CW5" s="140" t="s">
        <v>48</v>
      </c>
      <c r="CX5" s="140"/>
      <c r="CY5" s="135"/>
      <c r="CZ5" s="135"/>
      <c r="DA5" s="135"/>
      <c r="DB5" s="135"/>
      <c r="DC5" s="135"/>
      <c r="DD5" s="135"/>
      <c r="DE5" s="135"/>
      <c r="DF5" s="135"/>
      <c r="DG5" s="135"/>
      <c r="DH5" s="135"/>
      <c r="DI5" s="135"/>
      <c r="DJ5" s="135"/>
      <c r="DK5" s="135"/>
      <c r="DL5" s="135"/>
      <c r="DM5" s="24"/>
      <c r="DN5" s="24"/>
      <c r="DO5" s="24"/>
      <c r="DP5" s="24"/>
      <c r="DQ5" s="24"/>
      <c r="DR5" s="135"/>
      <c r="DS5" s="135"/>
      <c r="DV5" s="140" t="s">
        <v>48</v>
      </c>
      <c r="DW5" s="140"/>
      <c r="DX5" s="135"/>
      <c r="DY5" s="135"/>
      <c r="DZ5" s="135"/>
      <c r="EA5" s="135"/>
      <c r="EB5" s="135"/>
      <c r="EC5" s="135"/>
      <c r="ED5" s="135"/>
      <c r="EE5" s="135"/>
      <c r="EF5" s="135"/>
      <c r="EG5" s="135"/>
      <c r="EH5" s="135"/>
      <c r="EI5" s="135"/>
      <c r="EJ5" s="135"/>
      <c r="EK5" s="135"/>
      <c r="EL5" s="135"/>
      <c r="EM5" s="135"/>
      <c r="EN5" s="135"/>
      <c r="EO5" s="135"/>
      <c r="EP5" s="24"/>
      <c r="EQ5" s="135"/>
      <c r="ER5" s="135"/>
      <c r="EU5" s="140" t="s">
        <v>48</v>
      </c>
      <c r="EV5" s="140"/>
      <c r="EW5" s="24"/>
      <c r="EX5" s="24"/>
      <c r="EY5" s="135"/>
      <c r="EZ5" s="135"/>
      <c r="FA5" s="135"/>
      <c r="FB5" s="135"/>
      <c r="FC5" s="135"/>
      <c r="FD5" s="135"/>
      <c r="FE5" s="135"/>
      <c r="FF5" s="135"/>
      <c r="FG5" s="135"/>
      <c r="FH5" s="135"/>
      <c r="FI5" s="135"/>
      <c r="FJ5" s="135"/>
      <c r="FK5" s="135"/>
      <c r="FL5" s="135"/>
      <c r="FM5" s="24"/>
      <c r="FN5" s="24"/>
      <c r="FO5" s="24"/>
      <c r="FP5" s="24"/>
      <c r="FQ5" s="24"/>
    </row>
    <row r="6" spans="1:175" ht="14.5" x14ac:dyDescent="0.35">
      <c r="A6" s="138"/>
      <c r="B6" s="138"/>
      <c r="C6" s="22"/>
      <c r="D6" s="22"/>
      <c r="E6" s="135"/>
      <c r="F6" s="135"/>
      <c r="G6" s="22"/>
      <c r="H6" s="22"/>
      <c r="I6" s="22"/>
      <c r="J6" s="135"/>
      <c r="K6" s="135"/>
      <c r="L6" s="22"/>
      <c r="M6" s="135"/>
      <c r="N6" s="135"/>
      <c r="O6" s="135"/>
      <c r="P6" s="135"/>
      <c r="Q6" s="135"/>
      <c r="R6" s="135"/>
      <c r="S6" s="22"/>
      <c r="T6" s="22"/>
      <c r="U6" s="22"/>
      <c r="V6" s="135"/>
      <c r="W6" s="135"/>
      <c r="Z6" s="138"/>
      <c r="AA6" s="138"/>
      <c r="AB6" s="22"/>
      <c r="AC6" s="22"/>
      <c r="AD6" s="135"/>
      <c r="AE6" s="135"/>
      <c r="AF6" s="22"/>
      <c r="AG6" s="22"/>
      <c r="AH6" s="22"/>
      <c r="AI6" s="135"/>
      <c r="AJ6" s="135"/>
      <c r="AK6" s="22"/>
      <c r="AL6" s="135"/>
      <c r="AM6" s="135"/>
      <c r="AN6" s="135"/>
      <c r="AO6" s="135"/>
      <c r="AP6" s="24"/>
      <c r="AQ6" s="135"/>
      <c r="AR6" s="135"/>
      <c r="AS6" s="22"/>
      <c r="AT6" s="22"/>
      <c r="AU6" s="135"/>
      <c r="AV6" s="135"/>
      <c r="AY6" s="138"/>
      <c r="AZ6" s="138"/>
      <c r="BA6" s="22"/>
      <c r="BB6" s="22"/>
      <c r="BC6" s="135"/>
      <c r="BD6" s="135"/>
      <c r="BE6" s="22"/>
      <c r="BF6" s="22"/>
      <c r="BG6" s="22"/>
      <c r="BH6" s="135"/>
      <c r="BI6" s="135"/>
      <c r="BJ6" s="22"/>
      <c r="BK6" s="135"/>
      <c r="BL6" s="135"/>
      <c r="BM6" s="135"/>
      <c r="BN6" s="135"/>
      <c r="BO6" s="135"/>
      <c r="BP6" s="135"/>
      <c r="BQ6" s="22"/>
      <c r="BR6" s="22"/>
      <c r="BS6" s="22"/>
      <c r="BT6" s="135"/>
      <c r="BU6" s="135"/>
      <c r="BX6" s="138"/>
      <c r="BY6" s="138"/>
      <c r="BZ6" s="22"/>
      <c r="CA6" s="22"/>
      <c r="CB6" s="135"/>
      <c r="CC6" s="135"/>
      <c r="CD6" s="22"/>
      <c r="CE6" s="22"/>
      <c r="CF6" s="22"/>
      <c r="CG6" s="135"/>
      <c r="CH6" s="135"/>
      <c r="CI6" s="22"/>
      <c r="CJ6" s="135"/>
      <c r="CK6" s="135"/>
      <c r="CL6" s="135"/>
      <c r="CM6" s="135"/>
      <c r="CN6" s="135"/>
      <c r="CO6" s="135"/>
      <c r="CP6" s="22"/>
      <c r="CQ6" s="22"/>
      <c r="CR6" s="22"/>
      <c r="CS6" s="135"/>
      <c r="CT6" s="135"/>
      <c r="CW6" s="138"/>
      <c r="CX6" s="138"/>
      <c r="CY6" s="22"/>
      <c r="CZ6" s="22"/>
      <c r="DA6" s="135"/>
      <c r="DB6" s="135"/>
      <c r="DC6" s="22"/>
      <c r="DD6" s="22"/>
      <c r="DE6" s="22"/>
      <c r="DF6" s="135"/>
      <c r="DG6" s="135"/>
      <c r="DH6" s="22"/>
      <c r="DI6" s="135"/>
      <c r="DJ6" s="135"/>
      <c r="DK6" s="135"/>
      <c r="DL6" s="135"/>
      <c r="DM6" s="24"/>
      <c r="DN6" s="24"/>
      <c r="DO6" s="22"/>
      <c r="DP6" s="22"/>
      <c r="DQ6" s="22"/>
      <c r="DR6" s="135"/>
      <c r="DS6" s="135"/>
      <c r="DV6" s="138"/>
      <c r="DW6" s="138"/>
      <c r="DX6" s="22"/>
      <c r="DY6" s="22"/>
      <c r="DZ6" s="135"/>
      <c r="EA6" s="135"/>
      <c r="EB6" s="22"/>
      <c r="EC6" s="22"/>
      <c r="ED6" s="22"/>
      <c r="EE6" s="135"/>
      <c r="EF6" s="135"/>
      <c r="EG6" s="22"/>
      <c r="EH6" s="135"/>
      <c r="EI6" s="135"/>
      <c r="EJ6" s="135"/>
      <c r="EK6" s="135"/>
      <c r="EL6" s="135"/>
      <c r="EM6" s="135"/>
      <c r="EN6" s="22"/>
      <c r="EO6" s="22"/>
      <c r="EP6" s="22"/>
      <c r="EQ6" s="135"/>
      <c r="ER6" s="135"/>
      <c r="EU6" s="138"/>
      <c r="EV6" s="138"/>
      <c r="EW6" s="22"/>
      <c r="EX6" s="22"/>
      <c r="EY6" s="135"/>
      <c r="EZ6" s="135"/>
      <c r="FA6" s="22"/>
      <c r="FB6" s="22"/>
      <c r="FC6" s="22"/>
      <c r="FD6" s="135"/>
      <c r="FE6" s="135"/>
      <c r="FF6" s="22"/>
      <c r="FG6" s="135"/>
      <c r="FH6" s="135"/>
      <c r="FI6" s="135"/>
      <c r="FJ6" s="135"/>
      <c r="FK6" s="135"/>
      <c r="FL6" s="135"/>
      <c r="FM6" s="22"/>
      <c r="FN6" s="22"/>
      <c r="FO6" s="22"/>
      <c r="FP6" s="24"/>
      <c r="FQ6" s="24"/>
    </row>
    <row r="7" spans="1:175" ht="17.5" x14ac:dyDescent="0.35">
      <c r="A7" s="139" t="s">
        <v>49</v>
      </c>
      <c r="B7" s="139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24"/>
      <c r="V7" s="135"/>
      <c r="W7" s="135"/>
      <c r="Z7" s="139" t="s">
        <v>79</v>
      </c>
      <c r="AA7" s="139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24"/>
      <c r="AQ7" s="135"/>
      <c r="AR7" s="135"/>
      <c r="AS7" s="24"/>
      <c r="AT7" s="24"/>
      <c r="AU7" s="135"/>
      <c r="AV7" s="135"/>
      <c r="AY7" s="139" t="s">
        <v>83</v>
      </c>
      <c r="AZ7" s="139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24"/>
      <c r="BR7" s="24"/>
      <c r="BS7" s="24"/>
      <c r="BT7" s="135"/>
      <c r="BU7" s="135"/>
      <c r="BX7" s="139" t="s">
        <v>86</v>
      </c>
      <c r="BY7" s="139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24"/>
      <c r="CS7" s="135"/>
      <c r="CT7" s="135"/>
      <c r="CW7" s="139" t="s">
        <v>90</v>
      </c>
      <c r="CX7" s="139"/>
      <c r="CY7" s="135"/>
      <c r="CZ7" s="135"/>
      <c r="DA7" s="135"/>
      <c r="DB7" s="135"/>
      <c r="DC7" s="135"/>
      <c r="DD7" s="135"/>
      <c r="DE7" s="135"/>
      <c r="DF7" s="135"/>
      <c r="DG7" s="135"/>
      <c r="DH7" s="135"/>
      <c r="DI7" s="135"/>
      <c r="DJ7" s="135"/>
      <c r="DK7" s="135"/>
      <c r="DL7" s="135"/>
      <c r="DM7" s="24"/>
      <c r="DN7" s="24"/>
      <c r="DO7" s="24"/>
      <c r="DP7" s="24"/>
      <c r="DQ7" s="24"/>
      <c r="DR7" s="135"/>
      <c r="DS7" s="135"/>
      <c r="DV7" s="139" t="s">
        <v>93</v>
      </c>
      <c r="DW7" s="139"/>
      <c r="DX7" s="135"/>
      <c r="DY7" s="135"/>
      <c r="DZ7" s="135"/>
      <c r="EA7" s="135"/>
      <c r="EB7" s="135"/>
      <c r="EC7" s="135"/>
      <c r="ED7" s="135"/>
      <c r="EE7" s="135"/>
      <c r="EF7" s="135"/>
      <c r="EG7" s="135"/>
      <c r="EH7" s="135"/>
      <c r="EI7" s="135"/>
      <c r="EJ7" s="135"/>
      <c r="EK7" s="135"/>
      <c r="EL7" s="135"/>
      <c r="EM7" s="135"/>
      <c r="EN7" s="135"/>
      <c r="EO7" s="135"/>
      <c r="EP7" s="24"/>
      <c r="EQ7" s="135"/>
      <c r="ER7" s="135"/>
      <c r="EU7" s="139" t="s">
        <v>95</v>
      </c>
      <c r="EV7" s="139"/>
      <c r="EW7" s="24"/>
      <c r="EX7" s="24"/>
      <c r="EY7" s="135"/>
      <c r="EZ7" s="135"/>
      <c r="FA7" s="135"/>
      <c r="FB7" s="135"/>
      <c r="FC7" s="135"/>
      <c r="FD7" s="135"/>
      <c r="FE7" s="135"/>
      <c r="FF7" s="135"/>
      <c r="FG7" s="135"/>
      <c r="FH7" s="135"/>
      <c r="FI7" s="135"/>
      <c r="FJ7" s="135"/>
      <c r="FK7" s="135"/>
      <c r="FL7" s="135"/>
      <c r="FM7" s="24"/>
      <c r="FN7" s="24"/>
      <c r="FO7" s="24"/>
      <c r="FP7" s="24"/>
      <c r="FQ7" s="24"/>
    </row>
    <row r="8" spans="1:175" ht="15.5" x14ac:dyDescent="0.35">
      <c r="A8" s="139" t="s">
        <v>50</v>
      </c>
      <c r="B8" s="139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24"/>
      <c r="V8" s="135"/>
      <c r="W8" s="135"/>
      <c r="Z8" s="139" t="s">
        <v>80</v>
      </c>
      <c r="AA8" s="139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24"/>
      <c r="AQ8" s="135"/>
      <c r="AR8" s="135"/>
      <c r="AS8" s="24"/>
      <c r="AT8" s="24"/>
      <c r="AU8" s="135"/>
      <c r="AV8" s="135"/>
      <c r="AY8" s="139" t="s">
        <v>84</v>
      </c>
      <c r="AZ8" s="139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24"/>
      <c r="BR8" s="24"/>
      <c r="BS8" s="24"/>
      <c r="BT8" s="135"/>
      <c r="BU8" s="135"/>
      <c r="BX8" s="139" t="s">
        <v>87</v>
      </c>
      <c r="BY8" s="139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24"/>
      <c r="CS8" s="135"/>
      <c r="CT8" s="135"/>
      <c r="CW8" s="139" t="s">
        <v>91</v>
      </c>
      <c r="CX8" s="139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24"/>
      <c r="DN8" s="24"/>
      <c r="DO8" s="24"/>
      <c r="DP8" s="24"/>
      <c r="DQ8" s="24"/>
      <c r="DR8" s="135"/>
      <c r="DS8" s="135"/>
      <c r="DV8" s="139" t="s">
        <v>94</v>
      </c>
      <c r="DW8" s="139"/>
      <c r="DX8" s="135"/>
      <c r="DY8" s="135"/>
      <c r="DZ8" s="135"/>
      <c r="EA8" s="135"/>
      <c r="EB8" s="135"/>
      <c r="EC8" s="135"/>
      <c r="ED8" s="135"/>
      <c r="EE8" s="135"/>
      <c r="EF8" s="135"/>
      <c r="EG8" s="135"/>
      <c r="EH8" s="135"/>
      <c r="EI8" s="135"/>
      <c r="EJ8" s="135"/>
      <c r="EK8" s="135"/>
      <c r="EL8" s="135"/>
      <c r="EM8" s="135"/>
      <c r="EN8" s="135"/>
      <c r="EO8" s="135"/>
      <c r="EP8" s="24"/>
      <c r="EQ8" s="135"/>
      <c r="ER8" s="135"/>
      <c r="EU8" s="139" t="s">
        <v>96</v>
      </c>
      <c r="EV8" s="139"/>
      <c r="EW8" s="24"/>
      <c r="EX8" s="24"/>
      <c r="EY8" s="135"/>
      <c r="EZ8" s="135"/>
      <c r="FA8" s="135"/>
      <c r="FB8" s="135"/>
      <c r="FC8" s="135"/>
      <c r="FD8" s="135"/>
      <c r="FE8" s="135"/>
      <c r="FF8" s="135"/>
      <c r="FG8" s="135"/>
      <c r="FH8" s="135"/>
      <c r="FI8" s="135"/>
      <c r="FJ8" s="135"/>
      <c r="FK8" s="135"/>
      <c r="FL8" s="135"/>
      <c r="FM8" s="24"/>
      <c r="FN8" s="24"/>
      <c r="FO8" s="24"/>
      <c r="FP8" s="24"/>
      <c r="FQ8" s="24"/>
    </row>
    <row r="9" spans="1:175" ht="15.5" x14ac:dyDescent="0.35">
      <c r="A9" s="139" t="s">
        <v>51</v>
      </c>
      <c r="B9" s="139"/>
      <c r="C9" s="21"/>
      <c r="D9" s="21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24"/>
      <c r="V9" s="135"/>
      <c r="W9" s="135"/>
      <c r="Z9" s="139" t="s">
        <v>51</v>
      </c>
      <c r="AA9" s="139"/>
      <c r="AB9" s="21"/>
      <c r="AC9" s="21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24"/>
      <c r="AQ9" s="135"/>
      <c r="AR9" s="135"/>
      <c r="AS9" s="24"/>
      <c r="AT9" s="24"/>
      <c r="AU9" s="135"/>
      <c r="AV9" s="135"/>
      <c r="AY9" s="139" t="s">
        <v>51</v>
      </c>
      <c r="AZ9" s="139"/>
      <c r="BA9" s="21"/>
      <c r="BB9" s="21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24"/>
      <c r="BR9" s="24"/>
      <c r="BS9" s="24"/>
      <c r="BT9" s="135"/>
      <c r="BU9" s="135"/>
      <c r="BX9" s="139" t="s">
        <v>88</v>
      </c>
      <c r="BY9" s="139"/>
      <c r="BZ9" s="21"/>
      <c r="CA9" s="21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24"/>
      <c r="CS9" s="135"/>
      <c r="CT9" s="135"/>
      <c r="CW9" s="139" t="s">
        <v>51</v>
      </c>
      <c r="CX9" s="139"/>
      <c r="CY9" s="21"/>
      <c r="CZ9" s="21"/>
      <c r="DA9" s="135"/>
      <c r="DB9" s="135"/>
      <c r="DC9" s="135"/>
      <c r="DD9" s="135"/>
      <c r="DE9" s="135"/>
      <c r="DF9" s="135"/>
      <c r="DG9" s="135"/>
      <c r="DH9" s="135"/>
      <c r="DI9" s="135"/>
      <c r="DJ9" s="135"/>
      <c r="DK9" s="135"/>
      <c r="DL9" s="135"/>
      <c r="DM9" s="24"/>
      <c r="DN9" s="24"/>
      <c r="DO9" s="24"/>
      <c r="DP9" s="24"/>
      <c r="DQ9" s="24"/>
      <c r="DR9" s="135"/>
      <c r="DS9" s="135"/>
      <c r="DV9" s="139" t="s">
        <v>51</v>
      </c>
      <c r="DW9" s="139"/>
      <c r="DX9" s="21"/>
      <c r="DY9" s="21"/>
      <c r="DZ9" s="135"/>
      <c r="EA9" s="135"/>
      <c r="EB9" s="135"/>
      <c r="EC9" s="135"/>
      <c r="ED9" s="135"/>
      <c r="EE9" s="135"/>
      <c r="EF9" s="135"/>
      <c r="EG9" s="135"/>
      <c r="EH9" s="135"/>
      <c r="EI9" s="135"/>
      <c r="EJ9" s="135"/>
      <c r="EK9" s="135"/>
      <c r="EL9" s="135"/>
      <c r="EM9" s="135"/>
      <c r="EN9" s="135"/>
      <c r="EO9" s="135"/>
      <c r="EP9" s="24"/>
      <c r="EQ9" s="135"/>
      <c r="ER9" s="135"/>
      <c r="EU9" s="139" t="s">
        <v>51</v>
      </c>
      <c r="EV9" s="139"/>
      <c r="EW9" s="21"/>
      <c r="EX9" s="21"/>
      <c r="EY9" s="135"/>
      <c r="EZ9" s="135"/>
      <c r="FA9" s="135"/>
      <c r="FB9" s="135"/>
      <c r="FC9" s="135"/>
      <c r="FD9" s="135"/>
      <c r="FE9" s="135"/>
      <c r="FF9" s="135"/>
      <c r="FG9" s="135"/>
      <c r="FH9" s="135"/>
      <c r="FI9" s="135"/>
      <c r="FJ9" s="135"/>
      <c r="FK9" s="135"/>
      <c r="FL9" s="135"/>
      <c r="FM9" s="24"/>
      <c r="FN9" s="24"/>
      <c r="FO9" s="24"/>
      <c r="FP9" s="24"/>
      <c r="FQ9" s="24"/>
    </row>
    <row r="10" spans="1:175" ht="14.5" x14ac:dyDescent="0.35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24"/>
      <c r="V10" s="135"/>
      <c r="W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24"/>
      <c r="AQ10" s="135"/>
      <c r="AR10" s="135"/>
      <c r="AS10" s="24"/>
      <c r="AT10" s="24"/>
      <c r="AU10" s="135"/>
      <c r="AV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24"/>
      <c r="BR10" s="24"/>
      <c r="BS10" s="24"/>
      <c r="BT10" s="135"/>
      <c r="BU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24"/>
      <c r="CS10" s="135"/>
      <c r="CT10" s="135"/>
      <c r="CW10" s="135"/>
      <c r="CX10" s="135"/>
      <c r="CY10" s="135"/>
      <c r="CZ10" s="135"/>
      <c r="DA10" s="135"/>
      <c r="DB10" s="135"/>
      <c r="DC10" s="135"/>
      <c r="DD10" s="135"/>
      <c r="DE10" s="135"/>
      <c r="DF10" s="135"/>
      <c r="DG10" s="135"/>
      <c r="DH10" s="135"/>
      <c r="DI10" s="135"/>
      <c r="DJ10" s="135"/>
      <c r="DK10" s="135"/>
      <c r="DL10" s="135"/>
      <c r="DM10" s="24"/>
      <c r="DN10" s="24"/>
      <c r="DO10" s="24"/>
      <c r="DP10" s="24"/>
      <c r="DQ10" s="24"/>
      <c r="DR10" s="135"/>
      <c r="DS10" s="135"/>
      <c r="DV10" s="135"/>
      <c r="DW10" s="135"/>
      <c r="DX10" s="135"/>
      <c r="DY10" s="135"/>
      <c r="DZ10" s="135"/>
      <c r="EA10" s="135"/>
      <c r="EB10" s="135"/>
      <c r="EC10" s="135"/>
      <c r="ED10" s="135"/>
      <c r="EE10" s="135"/>
      <c r="EF10" s="135"/>
      <c r="EG10" s="135"/>
      <c r="EH10" s="135"/>
      <c r="EI10" s="135"/>
      <c r="EJ10" s="135"/>
      <c r="EK10" s="135"/>
      <c r="EL10" s="135"/>
      <c r="EM10" s="135"/>
      <c r="EN10" s="135"/>
      <c r="EO10" s="135"/>
      <c r="EP10" s="24"/>
      <c r="EQ10" s="135"/>
      <c r="ER10" s="135"/>
      <c r="EU10" s="135"/>
      <c r="EV10" s="135"/>
      <c r="EW10" s="24"/>
      <c r="EX10" s="24"/>
      <c r="EY10" s="135"/>
      <c r="EZ10" s="135"/>
      <c r="FA10" s="135"/>
      <c r="FB10" s="135"/>
      <c r="FC10" s="135"/>
      <c r="FD10" s="135"/>
      <c r="FE10" s="135"/>
      <c r="FF10" s="135"/>
      <c r="FG10" s="135"/>
      <c r="FH10" s="135"/>
      <c r="FI10" s="135"/>
      <c r="FJ10" s="135"/>
      <c r="FK10" s="135"/>
      <c r="FL10" s="135"/>
      <c r="FM10" s="24"/>
      <c r="FN10" s="24"/>
      <c r="FO10" s="24"/>
      <c r="FP10" s="24"/>
      <c r="FQ10" s="24"/>
    </row>
    <row r="11" spans="1:175" ht="13.5" thickBot="1" x14ac:dyDescent="0.35">
      <c r="A11" s="138"/>
      <c r="B11" s="138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8"/>
      <c r="AA11" s="138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8"/>
      <c r="AZ11" s="138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8"/>
      <c r="BY11" s="138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8"/>
      <c r="CX11" s="138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8"/>
      <c r="DW11" s="138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8"/>
      <c r="EV11" s="138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4.5" x14ac:dyDescent="0.35">
      <c r="A12" s="135"/>
      <c r="B12" s="135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24"/>
      <c r="V12" s="137"/>
      <c r="W12" s="137"/>
      <c r="Z12" s="135"/>
      <c r="AA12" s="135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24"/>
      <c r="AQ12" s="137"/>
      <c r="AR12" s="137"/>
      <c r="AS12" s="24"/>
      <c r="AT12" s="24"/>
      <c r="AU12" s="137"/>
      <c r="AV12" s="137"/>
      <c r="AY12" s="135"/>
      <c r="AZ12" s="135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24"/>
      <c r="BR12" s="24"/>
      <c r="BS12" s="24"/>
      <c r="BT12" s="137"/>
      <c r="BU12" s="137"/>
      <c r="BX12" s="135"/>
      <c r="BY12" s="135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24"/>
      <c r="CS12" s="137"/>
      <c r="CT12" s="137"/>
      <c r="CW12" s="135"/>
      <c r="CX12" s="135"/>
      <c r="CY12" s="137"/>
      <c r="CZ12" s="137"/>
      <c r="DA12" s="137"/>
      <c r="DB12" s="137"/>
      <c r="DC12" s="137"/>
      <c r="DD12" s="137"/>
      <c r="DE12" s="137"/>
      <c r="DF12" s="137"/>
      <c r="DG12" s="137"/>
      <c r="DH12" s="137"/>
      <c r="DI12" s="137"/>
      <c r="DJ12" s="137"/>
      <c r="DK12" s="137"/>
      <c r="DL12" s="137"/>
      <c r="DM12" s="24"/>
      <c r="DN12" s="24"/>
      <c r="DO12" s="24"/>
      <c r="DP12" s="24"/>
      <c r="DQ12" s="24"/>
      <c r="DR12" s="137"/>
      <c r="DS12" s="137"/>
      <c r="DV12" s="135"/>
      <c r="DW12" s="135"/>
      <c r="DX12" s="137"/>
      <c r="DY12" s="137"/>
      <c r="DZ12" s="137"/>
      <c r="EA12" s="137"/>
      <c r="EB12" s="137"/>
      <c r="EC12" s="137"/>
      <c r="ED12" s="137"/>
      <c r="EE12" s="137"/>
      <c r="EF12" s="137"/>
      <c r="EG12" s="137"/>
      <c r="EH12" s="137"/>
      <c r="EI12" s="137"/>
      <c r="EJ12" s="137"/>
      <c r="EK12" s="137"/>
      <c r="EL12" s="137"/>
      <c r="EM12" s="137"/>
      <c r="EN12" s="137"/>
      <c r="EO12" s="137"/>
      <c r="EP12" s="24"/>
      <c r="EQ12" s="137"/>
      <c r="ER12" s="137"/>
      <c r="EU12" s="135"/>
      <c r="EV12" s="135"/>
      <c r="EW12" s="24"/>
      <c r="EX12" s="24"/>
      <c r="EY12" s="137"/>
      <c r="EZ12" s="137"/>
      <c r="FA12" s="137"/>
      <c r="FB12" s="137"/>
      <c r="FC12" s="137"/>
      <c r="FD12" s="137"/>
      <c r="FE12" s="137"/>
      <c r="FF12" s="137"/>
      <c r="FG12" s="137"/>
      <c r="FH12" s="137"/>
      <c r="FI12" s="137"/>
      <c r="FJ12" s="137"/>
      <c r="FK12" s="137"/>
      <c r="FL12" s="137"/>
      <c r="FM12" s="24"/>
      <c r="FN12" s="24"/>
      <c r="FO12" s="24"/>
      <c r="FP12" s="24"/>
      <c r="FQ12" s="24"/>
    </row>
    <row r="13" spans="1:175" ht="13" x14ac:dyDescent="0.3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4.5" x14ac:dyDescent="0.35">
      <c r="A14" s="24"/>
      <c r="B14" s="1" t="s">
        <v>53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24"/>
      <c r="V14" s="135"/>
      <c r="W14" s="135"/>
      <c r="Z14" s="24"/>
      <c r="AA14" s="1" t="s">
        <v>53</v>
      </c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24"/>
      <c r="AQ14" s="135"/>
      <c r="AR14" s="135"/>
      <c r="AS14" s="24"/>
      <c r="AT14" s="24"/>
      <c r="AU14" s="135"/>
      <c r="AV14" s="135"/>
      <c r="AY14" s="24"/>
      <c r="AZ14" s="1" t="s">
        <v>53</v>
      </c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24"/>
      <c r="BR14" s="24"/>
      <c r="BS14" s="24"/>
      <c r="BT14" s="135"/>
      <c r="BU14" s="135"/>
      <c r="BX14" s="24"/>
      <c r="BY14" s="1" t="s">
        <v>53</v>
      </c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35"/>
      <c r="CR14" s="24"/>
      <c r="CS14" s="135"/>
      <c r="CT14" s="135"/>
      <c r="CW14" s="24"/>
      <c r="CX14" s="1" t="s">
        <v>53</v>
      </c>
      <c r="CY14" s="135"/>
      <c r="CZ14" s="135"/>
      <c r="DA14" s="135"/>
      <c r="DB14" s="135"/>
      <c r="DC14" s="135"/>
      <c r="DD14" s="135"/>
      <c r="DE14" s="135"/>
      <c r="DF14" s="135"/>
      <c r="DG14" s="135"/>
      <c r="DH14" s="135"/>
      <c r="DI14" s="135"/>
      <c r="DJ14" s="135"/>
      <c r="DK14" s="135"/>
      <c r="DL14" s="135"/>
      <c r="DM14" s="24"/>
      <c r="DN14" s="24"/>
      <c r="DO14" s="24"/>
      <c r="DP14" s="24"/>
      <c r="DQ14" s="24"/>
      <c r="DR14" s="135"/>
      <c r="DS14" s="135"/>
      <c r="DV14" s="24"/>
      <c r="DW14" s="1" t="s">
        <v>53</v>
      </c>
      <c r="DX14" s="135"/>
      <c r="DY14" s="135"/>
      <c r="DZ14" s="135"/>
      <c r="EA14" s="135"/>
      <c r="EB14" s="135"/>
      <c r="EC14" s="135"/>
      <c r="ED14" s="135"/>
      <c r="EE14" s="135"/>
      <c r="EF14" s="135"/>
      <c r="EG14" s="135"/>
      <c r="EH14" s="135"/>
      <c r="EI14" s="135"/>
      <c r="EJ14" s="135"/>
      <c r="EK14" s="135"/>
      <c r="EL14" s="135"/>
      <c r="EM14" s="135"/>
      <c r="EN14" s="135"/>
      <c r="EO14" s="135"/>
      <c r="EP14" s="24"/>
      <c r="EQ14" s="135"/>
      <c r="ER14" s="135"/>
      <c r="EU14" s="24"/>
      <c r="EV14" s="1" t="s">
        <v>53</v>
      </c>
      <c r="EW14" s="24"/>
      <c r="EX14" s="24"/>
      <c r="EY14" s="135"/>
      <c r="EZ14" s="135"/>
      <c r="FA14" s="135"/>
      <c r="FB14" s="135"/>
      <c r="FC14" s="135"/>
      <c r="FD14" s="135"/>
      <c r="FE14" s="135"/>
      <c r="FF14" s="135"/>
      <c r="FG14" s="135"/>
      <c r="FH14" s="135"/>
      <c r="FI14" s="135"/>
      <c r="FJ14" s="135"/>
      <c r="FK14" s="135"/>
      <c r="FL14" s="135"/>
      <c r="FM14" s="24"/>
      <c r="FN14" s="24"/>
      <c r="FO14" s="24"/>
      <c r="FP14" s="24"/>
      <c r="FQ14" s="24"/>
    </row>
    <row r="15" spans="1:175" ht="14.5" x14ac:dyDescent="0.3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.5" x14ac:dyDescent="0.3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4.5" x14ac:dyDescent="0.35">
      <c r="A17" s="24"/>
      <c r="B17" s="3" t="s">
        <v>56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24"/>
      <c r="V17" s="135"/>
      <c r="W17" s="135"/>
      <c r="Z17" s="24"/>
      <c r="AA17" s="3" t="s">
        <v>56</v>
      </c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24"/>
      <c r="AQ17" s="135"/>
      <c r="AR17" s="135"/>
      <c r="AS17" s="24"/>
      <c r="AT17" s="24"/>
      <c r="AU17" s="135"/>
      <c r="AV17" s="135"/>
      <c r="AY17" s="24"/>
      <c r="AZ17" s="3" t="s">
        <v>56</v>
      </c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24"/>
      <c r="BR17" s="24"/>
      <c r="BS17" s="24"/>
      <c r="BT17" s="135"/>
      <c r="BU17" s="135"/>
      <c r="BX17" s="24"/>
      <c r="BY17" s="3" t="s">
        <v>56</v>
      </c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24"/>
      <c r="CS17" s="135"/>
      <c r="CT17" s="135"/>
      <c r="CW17" s="24"/>
      <c r="CX17" s="3" t="s">
        <v>56</v>
      </c>
      <c r="CY17" s="135"/>
      <c r="CZ17" s="135"/>
      <c r="DA17" s="135"/>
      <c r="DB17" s="135"/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24"/>
      <c r="DN17" s="24"/>
      <c r="DO17" s="24"/>
      <c r="DP17" s="24"/>
      <c r="DQ17" s="24"/>
      <c r="DR17" s="135"/>
      <c r="DS17" s="135"/>
      <c r="DV17" s="24"/>
      <c r="DW17" s="3" t="s">
        <v>56</v>
      </c>
      <c r="DX17" s="135"/>
      <c r="DY17" s="135"/>
      <c r="DZ17" s="135"/>
      <c r="EA17" s="135"/>
      <c r="EB17" s="135"/>
      <c r="EC17" s="135"/>
      <c r="ED17" s="135"/>
      <c r="EE17" s="135"/>
      <c r="EF17" s="135"/>
      <c r="EG17" s="135"/>
      <c r="EH17" s="135"/>
      <c r="EI17" s="135"/>
      <c r="EJ17" s="135"/>
      <c r="EK17" s="135"/>
      <c r="EL17" s="135"/>
      <c r="EM17" s="135"/>
      <c r="EN17" s="135"/>
      <c r="EO17" s="135"/>
      <c r="EP17" s="24"/>
      <c r="EQ17" s="135"/>
      <c r="ER17" s="135"/>
      <c r="EU17" s="24"/>
      <c r="EV17" s="3" t="s">
        <v>56</v>
      </c>
      <c r="EW17" s="24"/>
      <c r="EX17" s="24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  <c r="FI17" s="135"/>
      <c r="FJ17" s="135"/>
      <c r="FK17" s="135"/>
      <c r="FL17" s="135"/>
      <c r="FM17" s="24"/>
      <c r="FN17" s="24"/>
      <c r="FO17" s="24"/>
      <c r="FP17" s="24"/>
      <c r="FQ17" s="24"/>
    </row>
    <row r="18" spans="1:174" ht="14.5" x14ac:dyDescent="0.3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4.5" x14ac:dyDescent="0.3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4.5" x14ac:dyDescent="0.3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4.5" x14ac:dyDescent="0.3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4.5" x14ac:dyDescent="0.3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4.5" x14ac:dyDescent="0.3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4.5" x14ac:dyDescent="0.3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4.5" x14ac:dyDescent="0.3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4.5" x14ac:dyDescent="0.3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4.5" x14ac:dyDescent="0.35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24"/>
      <c r="V27" s="135"/>
      <c r="W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24"/>
      <c r="AQ27" s="135"/>
      <c r="AR27" s="135"/>
      <c r="AS27" s="24"/>
      <c r="AT27" s="24"/>
      <c r="AU27" s="135"/>
      <c r="AV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24"/>
      <c r="BR27" s="24"/>
      <c r="BS27" s="24"/>
      <c r="BT27" s="135"/>
      <c r="BU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24"/>
      <c r="CS27" s="135"/>
      <c r="CT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24"/>
      <c r="DN27" s="24"/>
      <c r="DO27" s="24"/>
      <c r="DP27" s="24"/>
      <c r="DQ27" s="24"/>
      <c r="DR27" s="135"/>
      <c r="DS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24"/>
      <c r="EQ27" s="135"/>
      <c r="ER27" s="135"/>
      <c r="EU27" s="135"/>
      <c r="EV27" s="135"/>
      <c r="EW27" s="24"/>
      <c r="EX27" s="24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24"/>
      <c r="FN27" s="24"/>
      <c r="FO27" s="24"/>
      <c r="FP27" s="24"/>
      <c r="FQ27" s="24"/>
    </row>
    <row r="28" spans="1:174" ht="14.5" x14ac:dyDescent="0.35">
      <c r="A28" s="24"/>
      <c r="B28" s="3" t="s">
        <v>66</v>
      </c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24"/>
      <c r="V28" s="135"/>
      <c r="W28" s="135"/>
      <c r="Z28" s="24"/>
      <c r="AA28" s="3" t="s">
        <v>66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24"/>
      <c r="AQ28" s="135"/>
      <c r="AR28" s="135"/>
      <c r="AS28" s="24"/>
      <c r="AT28" s="24"/>
      <c r="AU28" s="135"/>
      <c r="AV28" s="135"/>
      <c r="AY28" s="24"/>
      <c r="AZ28" s="3" t="s">
        <v>66</v>
      </c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24"/>
      <c r="BR28" s="24"/>
      <c r="BS28" s="24"/>
      <c r="BT28" s="135"/>
      <c r="BU28" s="135"/>
      <c r="BX28" s="24"/>
      <c r="BY28" s="3" t="s">
        <v>66</v>
      </c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24"/>
      <c r="CS28" s="135"/>
      <c r="CT28" s="135"/>
      <c r="CW28" s="24"/>
      <c r="CX28" s="3" t="s">
        <v>66</v>
      </c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24"/>
      <c r="DN28" s="24"/>
      <c r="DO28" s="24"/>
      <c r="DP28" s="24"/>
      <c r="DQ28" s="24"/>
      <c r="DR28" s="135"/>
      <c r="DS28" s="135"/>
      <c r="DV28" s="24"/>
      <c r="DW28" s="3" t="s">
        <v>66</v>
      </c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24"/>
      <c r="EQ28" s="135"/>
      <c r="ER28" s="135"/>
      <c r="EU28" s="24"/>
      <c r="EV28" s="3" t="s">
        <v>66</v>
      </c>
      <c r="EW28" s="24"/>
      <c r="EX28" s="24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24"/>
      <c r="FN28" s="24"/>
      <c r="FO28" s="24"/>
      <c r="FP28" s="24"/>
      <c r="FQ28" s="24"/>
    </row>
    <row r="29" spans="1:174" ht="14.5" x14ac:dyDescent="0.3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4.5" x14ac:dyDescent="0.3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4.5" x14ac:dyDescent="0.3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4.5" x14ac:dyDescent="0.3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4.5" x14ac:dyDescent="0.3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4.5" x14ac:dyDescent="0.3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4.5" x14ac:dyDescent="0.3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4.5" x14ac:dyDescent="0.3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4.5" x14ac:dyDescent="0.3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4.5" x14ac:dyDescent="0.35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24"/>
      <c r="V38" s="135"/>
      <c r="W38" s="135"/>
      <c r="Y38">
        <f>SUM(X29:X37)</f>
        <v>99.980952380952388</v>
      </c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24"/>
      <c r="AQ38" s="135"/>
      <c r="AR38" s="135"/>
      <c r="AS38" s="24"/>
      <c r="AT38" s="24"/>
      <c r="AU38" s="135"/>
      <c r="AV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24"/>
      <c r="BR38" s="24"/>
      <c r="BS38" s="24"/>
      <c r="BT38" s="135"/>
      <c r="BU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24"/>
      <c r="CS38" s="135"/>
      <c r="CT38" s="135"/>
      <c r="CW38" s="135"/>
      <c r="CX38" s="135"/>
      <c r="CY38" s="135"/>
      <c r="CZ38" s="135"/>
      <c r="DA38" s="135"/>
      <c r="DB38" s="135"/>
      <c r="DC38" s="135"/>
      <c r="DD38" s="135"/>
      <c r="DE38" s="135"/>
      <c r="DF38" s="135"/>
      <c r="DG38" s="135"/>
      <c r="DH38" s="135"/>
      <c r="DI38" s="135"/>
      <c r="DJ38" s="135"/>
      <c r="DK38" s="135"/>
      <c r="DL38" s="135"/>
      <c r="DM38" s="24"/>
      <c r="DN38" s="24"/>
      <c r="DO38" s="24"/>
      <c r="DP38" s="24"/>
      <c r="DQ38" s="24"/>
      <c r="DR38" s="135"/>
      <c r="DS38" s="135"/>
      <c r="DV38" s="135"/>
      <c r="DW38" s="135"/>
      <c r="DX38" s="135"/>
      <c r="DY38" s="135"/>
      <c r="DZ38" s="135"/>
      <c r="EA38" s="135"/>
      <c r="EB38" s="135"/>
      <c r="EC38" s="135"/>
      <c r="ED38" s="135"/>
      <c r="EE38" s="135"/>
      <c r="EF38" s="135"/>
      <c r="EG38" s="135"/>
      <c r="EH38" s="135"/>
      <c r="EI38" s="135"/>
      <c r="EJ38" s="135"/>
      <c r="EK38" s="135"/>
      <c r="EL38" s="135"/>
      <c r="EM38" s="135"/>
      <c r="EN38" s="135"/>
      <c r="EO38" s="135"/>
      <c r="EP38" s="24"/>
      <c r="EQ38" s="135"/>
      <c r="ER38" s="135"/>
      <c r="EU38" s="135"/>
      <c r="EV38" s="135"/>
      <c r="EW38" s="24"/>
      <c r="EX38" s="24"/>
      <c r="EY38" s="135"/>
      <c r="EZ38" s="135"/>
      <c r="FA38" s="135"/>
      <c r="FB38" s="135"/>
      <c r="FC38" s="135"/>
      <c r="FD38" s="135"/>
      <c r="FE38" s="135"/>
      <c r="FF38" s="135"/>
      <c r="FG38" s="135"/>
      <c r="FH38" s="135"/>
      <c r="FI38" s="135"/>
      <c r="FJ38" s="135"/>
      <c r="FK38" s="135"/>
      <c r="FL38" s="135"/>
      <c r="FM38" s="24"/>
      <c r="FN38" s="24"/>
      <c r="FO38" s="24"/>
      <c r="FP38" s="24"/>
      <c r="FQ38" s="24"/>
    </row>
    <row r="39" spans="1:174" ht="14.5" x14ac:dyDescent="0.35">
      <c r="A39" s="24"/>
      <c r="B39" s="19" t="s">
        <v>67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24"/>
      <c r="V39" s="135"/>
      <c r="W39" s="135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5"/>
      <c r="AK39" s="135"/>
      <c r="AL39" s="135"/>
      <c r="AM39" s="135"/>
      <c r="AN39" s="135"/>
      <c r="AO39" s="135"/>
      <c r="AP39" s="24"/>
      <c r="AQ39" s="135"/>
      <c r="AR39" s="135"/>
      <c r="AS39" s="24"/>
      <c r="AT39" s="24"/>
      <c r="AU39" s="135"/>
      <c r="AV39" s="135"/>
      <c r="AY39" s="24"/>
      <c r="AZ39" s="19" t="s">
        <v>67</v>
      </c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24"/>
      <c r="BR39" s="24"/>
      <c r="BS39" s="24"/>
      <c r="BT39" s="135"/>
      <c r="BU39" s="135"/>
      <c r="BX39" s="24"/>
      <c r="BY39" s="19" t="s">
        <v>67</v>
      </c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24"/>
      <c r="CS39" s="135"/>
      <c r="CT39" s="135"/>
      <c r="CW39" s="24"/>
      <c r="CX39" s="19" t="s">
        <v>67</v>
      </c>
      <c r="CY39" s="135"/>
      <c r="CZ39" s="135"/>
      <c r="DA39" s="135"/>
      <c r="DB39" s="135"/>
      <c r="DC39" s="135"/>
      <c r="DD39" s="135"/>
      <c r="DE39" s="135"/>
      <c r="DF39" s="135"/>
      <c r="DG39" s="135"/>
      <c r="DH39" s="135"/>
      <c r="DI39" s="135"/>
      <c r="DJ39" s="135"/>
      <c r="DK39" s="135"/>
      <c r="DL39" s="135"/>
      <c r="DM39" s="24"/>
      <c r="DN39" s="24"/>
      <c r="DO39" s="24"/>
      <c r="DP39" s="24"/>
      <c r="DQ39" s="24"/>
      <c r="DR39" s="135"/>
      <c r="DS39" s="135"/>
      <c r="DV39" s="24"/>
      <c r="DW39" s="19" t="s">
        <v>67</v>
      </c>
      <c r="DX39" s="135"/>
      <c r="DY39" s="135"/>
      <c r="DZ39" s="135"/>
      <c r="EA39" s="135"/>
      <c r="EB39" s="135"/>
      <c r="EC39" s="135"/>
      <c r="ED39" s="135"/>
      <c r="EE39" s="135"/>
      <c r="EF39" s="135"/>
      <c r="EG39" s="135"/>
      <c r="EH39" s="135"/>
      <c r="EI39" s="135"/>
      <c r="EJ39" s="135"/>
      <c r="EK39" s="135"/>
      <c r="EL39" s="135"/>
      <c r="EM39" s="135"/>
      <c r="EN39" s="135"/>
      <c r="EO39" s="135"/>
      <c r="EP39" s="24"/>
      <c r="EQ39" s="135"/>
      <c r="ER39" s="135"/>
      <c r="EU39" s="24"/>
      <c r="EV39" s="19" t="s">
        <v>67</v>
      </c>
      <c r="EW39" s="24"/>
      <c r="EX39" s="24"/>
      <c r="EY39" s="135"/>
      <c r="EZ39" s="135"/>
      <c r="FA39" s="135"/>
      <c r="FB39" s="135"/>
      <c r="FC39" s="135"/>
      <c r="FD39" s="135"/>
      <c r="FE39" s="135"/>
      <c r="FF39" s="135"/>
      <c r="FG39" s="135"/>
      <c r="FH39" s="135"/>
      <c r="FI39" s="135"/>
      <c r="FJ39" s="135"/>
      <c r="FK39" s="135"/>
      <c r="FL39" s="135"/>
      <c r="FM39" s="24"/>
      <c r="FN39" s="24"/>
      <c r="FO39" s="24"/>
      <c r="FP39" s="24"/>
      <c r="FQ39" s="24"/>
    </row>
    <row r="40" spans="1:174" ht="14.5" x14ac:dyDescent="0.3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4.5" x14ac:dyDescent="0.35">
      <c r="A41" s="135"/>
      <c r="B41" s="135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5"/>
      <c r="AA41" s="135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5"/>
      <c r="AZ41" s="135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5"/>
      <c r="BY41" s="135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5"/>
      <c r="CX41" s="135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5"/>
      <c r="DW41" s="135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5"/>
      <c r="EV41" s="135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ht="13" x14ac:dyDescent="0.3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4.5" x14ac:dyDescent="0.35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24"/>
      <c r="V43" s="135"/>
      <c r="W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24"/>
      <c r="AQ43" s="135"/>
      <c r="AR43" s="135"/>
      <c r="AS43" s="24"/>
      <c r="AT43" s="24"/>
      <c r="AU43" s="135"/>
      <c r="AV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24"/>
      <c r="BR43" s="24"/>
      <c r="BS43" s="24"/>
      <c r="BT43" s="135"/>
      <c r="BU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24"/>
      <c r="CS43" s="135"/>
      <c r="CT43" s="135"/>
      <c r="CW43" s="135"/>
      <c r="CX43" s="135"/>
      <c r="CY43" s="135"/>
      <c r="CZ43" s="135"/>
      <c r="DA43" s="135"/>
      <c r="DB43" s="135"/>
      <c r="DC43" s="135"/>
      <c r="DD43" s="135"/>
      <c r="DE43" s="135"/>
      <c r="DF43" s="135"/>
      <c r="DG43" s="135"/>
      <c r="DH43" s="135"/>
      <c r="DI43" s="135"/>
      <c r="DJ43" s="135"/>
      <c r="DK43" s="135"/>
      <c r="DL43" s="135"/>
      <c r="DM43" s="24"/>
      <c r="DN43" s="24"/>
      <c r="DO43" s="24"/>
      <c r="DP43" s="24"/>
      <c r="DQ43" s="24"/>
      <c r="DR43" s="135"/>
      <c r="DS43" s="135"/>
      <c r="DV43" s="135"/>
      <c r="DW43" s="135"/>
      <c r="DX43" s="135"/>
      <c r="DY43" s="135"/>
      <c r="DZ43" s="135"/>
      <c r="EA43" s="135"/>
      <c r="EB43" s="135"/>
      <c r="EC43" s="135"/>
      <c r="ED43" s="135"/>
      <c r="EE43" s="135"/>
      <c r="EF43" s="135"/>
      <c r="EG43" s="135"/>
      <c r="EH43" s="135"/>
      <c r="EI43" s="135"/>
      <c r="EJ43" s="135"/>
      <c r="EK43" s="135"/>
      <c r="EL43" s="135"/>
      <c r="EM43" s="135"/>
      <c r="EN43" s="135"/>
      <c r="EO43" s="135"/>
      <c r="EP43" s="24"/>
      <c r="EQ43" s="135"/>
      <c r="ER43" s="135"/>
      <c r="EU43" s="135"/>
      <c r="EV43" s="135"/>
      <c r="EW43" s="24"/>
      <c r="EX43" s="24"/>
      <c r="EY43" s="135"/>
      <c r="EZ43" s="135"/>
      <c r="FA43" s="135"/>
      <c r="FB43" s="135"/>
      <c r="FC43" s="135"/>
      <c r="FD43" s="135"/>
      <c r="FE43" s="135"/>
      <c r="FF43" s="135"/>
      <c r="FG43" s="135"/>
      <c r="FH43" s="135"/>
      <c r="FI43" s="135"/>
      <c r="FJ43" s="135"/>
      <c r="FK43" s="135"/>
      <c r="FL43" s="135"/>
      <c r="FM43" s="24"/>
      <c r="FN43" s="24"/>
      <c r="FO43" s="24"/>
      <c r="FP43" s="24"/>
      <c r="FQ43" s="24"/>
    </row>
    <row r="44" spans="1:174" ht="14.5" x14ac:dyDescent="0.35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24"/>
      <c r="V44" s="135"/>
      <c r="W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24"/>
      <c r="AQ44" s="135"/>
      <c r="AR44" s="135"/>
      <c r="AS44" s="24"/>
      <c r="AT44" s="24"/>
      <c r="AU44" s="135"/>
      <c r="AV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24"/>
      <c r="BR44" s="24"/>
      <c r="BS44" s="24"/>
      <c r="BT44" s="135"/>
      <c r="BU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5"/>
      <c r="CK44" s="135"/>
      <c r="CL44" s="135"/>
      <c r="CM44" s="135"/>
      <c r="CN44" s="135"/>
      <c r="CO44" s="135"/>
      <c r="CP44" s="135"/>
      <c r="CQ44" s="135"/>
      <c r="CR44" s="24"/>
      <c r="CS44" s="135"/>
      <c r="CT44" s="135"/>
      <c r="CW44" s="135"/>
      <c r="CX44" s="135"/>
      <c r="CY44" s="135"/>
      <c r="CZ44" s="135"/>
      <c r="DA44" s="135"/>
      <c r="DB44" s="135"/>
      <c r="DC44" s="135"/>
      <c r="DD44" s="135"/>
      <c r="DE44" s="135"/>
      <c r="DF44" s="135"/>
      <c r="DG44" s="135"/>
      <c r="DH44" s="135"/>
      <c r="DI44" s="135"/>
      <c r="DJ44" s="135"/>
      <c r="DK44" s="135"/>
      <c r="DL44" s="135"/>
      <c r="DM44" s="24"/>
      <c r="DN44" s="24"/>
      <c r="DO44" s="24"/>
      <c r="DP44" s="24"/>
      <c r="DQ44" s="24"/>
      <c r="DR44" s="135"/>
      <c r="DS44" s="135"/>
      <c r="DV44" s="135"/>
      <c r="DW44" s="135"/>
      <c r="DX44" s="135"/>
      <c r="DY44" s="135"/>
      <c r="DZ44" s="135"/>
      <c r="EA44" s="135"/>
      <c r="EB44" s="135"/>
      <c r="EC44" s="135"/>
      <c r="ED44" s="135"/>
      <c r="EE44" s="135"/>
      <c r="EF44" s="135"/>
      <c r="EG44" s="135"/>
      <c r="EH44" s="135"/>
      <c r="EI44" s="135"/>
      <c r="EJ44" s="135"/>
      <c r="EK44" s="135"/>
      <c r="EL44" s="135"/>
      <c r="EM44" s="135"/>
      <c r="EN44" s="135"/>
      <c r="EO44" s="135"/>
      <c r="EP44" s="24"/>
      <c r="EQ44" s="135"/>
      <c r="ER44" s="135"/>
      <c r="EU44" s="135"/>
      <c r="EV44" s="135"/>
      <c r="EW44" s="24"/>
      <c r="EX44" s="24"/>
      <c r="EY44" s="135"/>
      <c r="EZ44" s="135"/>
      <c r="FA44" s="135"/>
      <c r="FB44" s="135"/>
      <c r="FC44" s="135"/>
      <c r="FD44" s="135"/>
      <c r="FE44" s="135"/>
      <c r="FF44" s="135"/>
      <c r="FG44" s="135"/>
      <c r="FH44" s="135"/>
      <c r="FI44" s="135"/>
      <c r="FJ44" s="135"/>
      <c r="FK44" s="135"/>
      <c r="FL44" s="135"/>
      <c r="FM44" s="24"/>
      <c r="FN44" s="24"/>
      <c r="FO44" s="24"/>
      <c r="FP44" s="24"/>
      <c r="FQ44" s="24"/>
    </row>
    <row r="45" spans="1:174" ht="15" x14ac:dyDescent="0.4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4">
      <c r="A46" s="24"/>
      <c r="B46" s="1" t="s">
        <v>71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24"/>
      <c r="V46" s="135"/>
      <c r="W46" s="135"/>
      <c r="Z46" s="24"/>
      <c r="AA46" s="1" t="s">
        <v>71</v>
      </c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24"/>
      <c r="AQ46" s="135"/>
      <c r="AR46" s="135"/>
      <c r="AS46" s="24"/>
      <c r="AT46" s="24"/>
      <c r="AU46" s="135"/>
      <c r="AV46" s="135"/>
      <c r="AY46" s="24"/>
      <c r="AZ46" s="1" t="s">
        <v>71</v>
      </c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24"/>
      <c r="BR46" s="24"/>
      <c r="BS46" s="24"/>
      <c r="BT46" s="135"/>
      <c r="BU46" s="135"/>
      <c r="BX46" s="24"/>
      <c r="BY46" s="1" t="s">
        <v>71</v>
      </c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24"/>
      <c r="CS46" s="135"/>
      <c r="CT46" s="135"/>
      <c r="CW46" s="24"/>
      <c r="CX46" s="1" t="s">
        <v>71</v>
      </c>
      <c r="CY46" s="135"/>
      <c r="CZ46" s="135"/>
      <c r="DA46" s="135"/>
      <c r="DB46" s="135"/>
      <c r="DC46" s="135"/>
      <c r="DD46" s="135"/>
      <c r="DE46" s="135"/>
      <c r="DF46" s="135"/>
      <c r="DG46" s="135"/>
      <c r="DH46" s="135"/>
      <c r="DI46" s="135"/>
      <c r="DJ46" s="135"/>
      <c r="DK46" s="135"/>
      <c r="DL46" s="135"/>
      <c r="DM46" s="24"/>
      <c r="DN46" s="24"/>
      <c r="DO46" s="24"/>
      <c r="DP46" s="24"/>
      <c r="DQ46" s="24"/>
      <c r="DR46" s="135"/>
      <c r="DS46" s="135"/>
      <c r="DV46" s="24"/>
      <c r="DW46" s="1" t="s">
        <v>71</v>
      </c>
      <c r="DX46" s="135"/>
      <c r="DY46" s="135"/>
      <c r="DZ46" s="135"/>
      <c r="EA46" s="135"/>
      <c r="EB46" s="135"/>
      <c r="EC46" s="135"/>
      <c r="ED46" s="135"/>
      <c r="EE46" s="135"/>
      <c r="EF46" s="135"/>
      <c r="EG46" s="135"/>
      <c r="EH46" s="135"/>
      <c r="EI46" s="135"/>
      <c r="EJ46" s="135"/>
      <c r="EK46" s="135"/>
      <c r="EL46" s="135"/>
      <c r="EM46" s="135"/>
      <c r="EN46" s="135"/>
      <c r="EO46" s="135"/>
      <c r="EP46" s="24"/>
      <c r="EQ46" s="135"/>
      <c r="ER46" s="135"/>
      <c r="EU46" s="24"/>
      <c r="EV46" s="1" t="s">
        <v>71</v>
      </c>
      <c r="EW46" s="24"/>
      <c r="EX46" s="24"/>
      <c r="EY46" s="135"/>
      <c r="EZ46" s="135"/>
      <c r="FA46" s="135"/>
      <c r="FB46" s="135"/>
      <c r="FC46" s="135"/>
      <c r="FD46" s="135"/>
      <c r="FE46" s="135"/>
      <c r="FF46" s="135"/>
      <c r="FG46" s="135"/>
      <c r="FH46" s="135"/>
      <c r="FI46" s="135"/>
      <c r="FJ46" s="135"/>
      <c r="FK46" s="135"/>
      <c r="FL46" s="135"/>
      <c r="FM46" s="24"/>
      <c r="FN46" s="24"/>
      <c r="FO46" s="24"/>
      <c r="FP46" s="24"/>
      <c r="FQ46" s="24"/>
    </row>
    <row r="47" spans="1:174" ht="14.5" x14ac:dyDescent="0.3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.5" x14ac:dyDescent="0.3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4">
      <c r="A49" s="24"/>
      <c r="B49" s="3" t="s">
        <v>74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24"/>
      <c r="V49" s="135"/>
      <c r="W49" s="135"/>
      <c r="Z49" s="24"/>
      <c r="AA49" s="3" t="s">
        <v>74</v>
      </c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24"/>
      <c r="AQ49" s="135"/>
      <c r="AR49" s="135"/>
      <c r="AS49" s="24"/>
      <c r="AT49" s="24"/>
      <c r="AU49" s="135"/>
      <c r="AV49" s="135"/>
      <c r="AY49" s="24"/>
      <c r="AZ49" s="3" t="s">
        <v>74</v>
      </c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24"/>
      <c r="BR49" s="24"/>
      <c r="BS49" s="24"/>
      <c r="BT49" s="135"/>
      <c r="BU49" s="135"/>
      <c r="BX49" s="24"/>
      <c r="BY49" s="3" t="s">
        <v>74</v>
      </c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5"/>
      <c r="CK49" s="135"/>
      <c r="CL49" s="135"/>
      <c r="CM49" s="135"/>
      <c r="CN49" s="135"/>
      <c r="CO49" s="135"/>
      <c r="CP49" s="135"/>
      <c r="CQ49" s="135"/>
      <c r="CR49" s="24"/>
      <c r="CS49" s="135"/>
      <c r="CT49" s="135"/>
      <c r="CW49" s="24"/>
      <c r="CX49" s="3" t="s">
        <v>74</v>
      </c>
      <c r="CY49" s="135"/>
      <c r="CZ49" s="135"/>
      <c r="DA49" s="135"/>
      <c r="DB49" s="135"/>
      <c r="DC49" s="135"/>
      <c r="DD49" s="135"/>
      <c r="DE49" s="135"/>
      <c r="DF49" s="135"/>
      <c r="DG49" s="135"/>
      <c r="DH49" s="135"/>
      <c r="DI49" s="135"/>
      <c r="DJ49" s="135"/>
      <c r="DK49" s="135"/>
      <c r="DL49" s="135"/>
      <c r="DM49" s="24"/>
      <c r="DN49" s="24"/>
      <c r="DO49" s="24"/>
      <c r="DP49" s="24"/>
      <c r="DQ49" s="24"/>
      <c r="DR49" s="135"/>
      <c r="DS49" s="135"/>
      <c r="DV49" s="24"/>
      <c r="DW49" s="3" t="s">
        <v>74</v>
      </c>
      <c r="DX49" s="135"/>
      <c r="DY49" s="135"/>
      <c r="DZ49" s="135"/>
      <c r="EA49" s="135"/>
      <c r="EB49" s="135"/>
      <c r="EC49" s="135"/>
      <c r="ED49" s="135"/>
      <c r="EE49" s="135"/>
      <c r="EF49" s="135"/>
      <c r="EG49" s="135"/>
      <c r="EH49" s="135"/>
      <c r="EI49" s="135"/>
      <c r="EJ49" s="135"/>
      <c r="EK49" s="135"/>
      <c r="EL49" s="135"/>
      <c r="EM49" s="135"/>
      <c r="EN49" s="135"/>
      <c r="EO49" s="135"/>
      <c r="EP49" s="24"/>
      <c r="EQ49" s="135"/>
      <c r="ER49" s="135"/>
      <c r="EU49" s="24"/>
      <c r="EV49" s="3" t="s">
        <v>74</v>
      </c>
      <c r="EW49" s="24"/>
      <c r="EX49" s="24"/>
      <c r="EY49" s="135"/>
      <c r="EZ49" s="135"/>
      <c r="FA49" s="135"/>
      <c r="FB49" s="135"/>
      <c r="FC49" s="135"/>
      <c r="FD49" s="135"/>
      <c r="FE49" s="135"/>
      <c r="FF49" s="135"/>
      <c r="FG49" s="135"/>
      <c r="FH49" s="135"/>
      <c r="FI49" s="135"/>
      <c r="FJ49" s="135"/>
      <c r="FK49" s="135"/>
      <c r="FL49" s="135"/>
      <c r="FM49" s="24"/>
      <c r="FN49" s="24"/>
      <c r="FO49" s="24"/>
      <c r="FP49" s="24"/>
      <c r="FQ49" s="24"/>
    </row>
    <row r="50" spans="1:173" ht="14.5" x14ac:dyDescent="0.3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4.5" x14ac:dyDescent="0.3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4.5" x14ac:dyDescent="0.3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4.5" x14ac:dyDescent="0.3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4.5" x14ac:dyDescent="0.3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4.5" x14ac:dyDescent="0.3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4.5" x14ac:dyDescent="0.3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4.5" x14ac:dyDescent="0.3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4.5" x14ac:dyDescent="0.3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4.5" x14ac:dyDescent="0.35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24"/>
      <c r="V59" s="135"/>
      <c r="W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24"/>
      <c r="AQ59" s="135"/>
      <c r="AR59" s="135"/>
      <c r="AS59" s="24"/>
      <c r="AT59" s="24"/>
      <c r="AU59" s="135"/>
      <c r="AV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24"/>
      <c r="BR59" s="24"/>
      <c r="BS59" s="24"/>
      <c r="BT59" s="135"/>
      <c r="BU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  <c r="CK59" s="135"/>
      <c r="CL59" s="135"/>
      <c r="CM59" s="135"/>
      <c r="CN59" s="135"/>
      <c r="CO59" s="135"/>
      <c r="CP59" s="135"/>
      <c r="CQ59" s="135"/>
      <c r="CR59" s="24"/>
      <c r="CS59" s="135"/>
      <c r="CT59" s="135"/>
      <c r="CW59" s="135"/>
      <c r="CX59" s="135"/>
      <c r="CY59" s="135"/>
      <c r="CZ59" s="135"/>
      <c r="DA59" s="135"/>
      <c r="DB59" s="135"/>
      <c r="DC59" s="135"/>
      <c r="DD59" s="135"/>
      <c r="DE59" s="135"/>
      <c r="DF59" s="135"/>
      <c r="DG59" s="135"/>
      <c r="DH59" s="135"/>
      <c r="DI59" s="135"/>
      <c r="DJ59" s="135"/>
      <c r="DK59" s="135"/>
      <c r="DL59" s="135"/>
      <c r="DM59" s="24"/>
      <c r="DN59" s="24"/>
      <c r="DO59" s="24"/>
      <c r="DP59" s="24"/>
      <c r="DQ59" s="24"/>
      <c r="DR59" s="135"/>
      <c r="DS59" s="135"/>
      <c r="DV59" s="135"/>
      <c r="DW59" s="135"/>
      <c r="DX59" s="135"/>
      <c r="DY59" s="135"/>
      <c r="DZ59" s="135"/>
      <c r="EA59" s="135"/>
      <c r="EB59" s="135"/>
      <c r="EC59" s="135"/>
      <c r="ED59" s="135"/>
      <c r="EE59" s="135"/>
      <c r="EF59" s="135"/>
      <c r="EG59" s="135"/>
      <c r="EH59" s="135"/>
      <c r="EI59" s="135"/>
      <c r="EJ59" s="135"/>
      <c r="EK59" s="135"/>
      <c r="EL59" s="135"/>
      <c r="EM59" s="135"/>
      <c r="EN59" s="135"/>
      <c r="EO59" s="135"/>
      <c r="EP59" s="24"/>
      <c r="EQ59" s="135"/>
      <c r="ER59" s="135"/>
      <c r="EU59" s="135"/>
      <c r="EV59" s="135"/>
      <c r="EW59" s="24"/>
      <c r="EX59" s="24"/>
      <c r="EY59" s="135"/>
      <c r="EZ59" s="135"/>
      <c r="FA59" s="135"/>
      <c r="FB59" s="135"/>
      <c r="FC59" s="135"/>
      <c r="FD59" s="135"/>
      <c r="FE59" s="135"/>
      <c r="FF59" s="135"/>
      <c r="FG59" s="135"/>
      <c r="FH59" s="135"/>
      <c r="FI59" s="135"/>
      <c r="FJ59" s="135"/>
      <c r="FK59" s="135"/>
      <c r="FL59" s="135"/>
      <c r="FM59" s="24"/>
      <c r="FN59" s="24"/>
      <c r="FO59" s="24"/>
      <c r="FP59" s="24"/>
      <c r="FQ59" s="24"/>
    </row>
    <row r="60" spans="1:173" ht="14.5" x14ac:dyDescent="0.35">
      <c r="A60" s="24"/>
      <c r="B60" s="3" t="s">
        <v>66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24"/>
      <c r="V60" s="135"/>
      <c r="W60" s="135"/>
      <c r="Z60" s="24"/>
      <c r="AA60" s="3" t="s">
        <v>66</v>
      </c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24"/>
      <c r="AQ60" s="135"/>
      <c r="AR60" s="135"/>
      <c r="AS60" s="24"/>
      <c r="AT60" s="24"/>
      <c r="AU60" s="135"/>
      <c r="AV60" s="135"/>
      <c r="AY60" s="24"/>
      <c r="AZ60" s="3" t="s">
        <v>66</v>
      </c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24"/>
      <c r="BR60" s="24"/>
      <c r="BS60" s="24"/>
      <c r="BT60" s="135"/>
      <c r="BU60" s="135"/>
      <c r="BX60" s="24"/>
      <c r="BY60" s="3" t="s">
        <v>66</v>
      </c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24"/>
      <c r="CS60" s="135"/>
      <c r="CT60" s="135"/>
      <c r="CW60" s="24"/>
      <c r="CX60" s="3" t="s">
        <v>66</v>
      </c>
      <c r="CY60" s="135"/>
      <c r="CZ60" s="135"/>
      <c r="DA60" s="135"/>
      <c r="DB60" s="135"/>
      <c r="DC60" s="135"/>
      <c r="DD60" s="135"/>
      <c r="DE60" s="135"/>
      <c r="DF60" s="135"/>
      <c r="DG60" s="135"/>
      <c r="DH60" s="135"/>
      <c r="DI60" s="135"/>
      <c r="DJ60" s="135"/>
      <c r="DK60" s="135"/>
      <c r="DL60" s="135"/>
      <c r="DM60" s="24"/>
      <c r="DN60" s="24"/>
      <c r="DO60" s="24"/>
      <c r="DP60" s="24"/>
      <c r="DQ60" s="24"/>
      <c r="DR60" s="135"/>
      <c r="DS60" s="135"/>
      <c r="DV60" s="24"/>
      <c r="DW60" s="3" t="s">
        <v>66</v>
      </c>
      <c r="DX60" s="135"/>
      <c r="DY60" s="135"/>
      <c r="DZ60" s="135"/>
      <c r="EA60" s="135"/>
      <c r="EB60" s="135"/>
      <c r="EC60" s="135"/>
      <c r="ED60" s="135"/>
      <c r="EE60" s="135"/>
      <c r="EF60" s="135"/>
      <c r="EG60" s="135"/>
      <c r="EH60" s="135"/>
      <c r="EI60" s="135"/>
      <c r="EJ60" s="135"/>
      <c r="EK60" s="135"/>
      <c r="EL60" s="135"/>
      <c r="EM60" s="135"/>
      <c r="EN60" s="135"/>
      <c r="EO60" s="135"/>
      <c r="EP60" s="24"/>
      <c r="EQ60" s="135"/>
      <c r="ER60" s="135"/>
      <c r="EU60" s="24"/>
      <c r="EV60" s="3" t="s">
        <v>66</v>
      </c>
      <c r="EW60" s="24"/>
      <c r="EX60" s="24"/>
      <c r="EY60" s="135"/>
      <c r="EZ60" s="135"/>
      <c r="FA60" s="135"/>
      <c r="FB60" s="135"/>
      <c r="FC60" s="135"/>
      <c r="FD60" s="135"/>
      <c r="FE60" s="135"/>
      <c r="FF60" s="135"/>
      <c r="FG60" s="135"/>
      <c r="FH60" s="135"/>
      <c r="FI60" s="135"/>
      <c r="FJ60" s="135"/>
      <c r="FK60" s="135"/>
      <c r="FL60" s="135"/>
      <c r="FM60" s="24"/>
      <c r="FN60" s="24"/>
      <c r="FO60" s="24"/>
      <c r="FP60" s="24"/>
      <c r="FQ60" s="24"/>
    </row>
    <row r="61" spans="1:173" ht="14.5" x14ac:dyDescent="0.3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4.5" x14ac:dyDescent="0.3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4.5" x14ac:dyDescent="0.3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4.5" x14ac:dyDescent="0.3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4.5" x14ac:dyDescent="0.3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4.5" x14ac:dyDescent="0.3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4.5" x14ac:dyDescent="0.3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4.5" x14ac:dyDescent="0.3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4.5" x14ac:dyDescent="0.3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4.5" x14ac:dyDescent="0.35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24"/>
      <c r="V70" s="135"/>
      <c r="W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24"/>
      <c r="AQ70" s="135"/>
      <c r="AR70" s="135"/>
      <c r="AS70" s="24"/>
      <c r="AT70" s="24"/>
      <c r="AU70" s="135"/>
      <c r="AV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24"/>
      <c r="BR70" s="24"/>
      <c r="BS70" s="24"/>
      <c r="BT70" s="135"/>
      <c r="BU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24"/>
      <c r="CS70" s="135"/>
      <c r="CT70" s="135"/>
      <c r="CW70" s="135"/>
      <c r="CX70" s="135"/>
      <c r="CY70" s="135"/>
      <c r="CZ70" s="135"/>
      <c r="DA70" s="135"/>
      <c r="DB70" s="135"/>
      <c r="DC70" s="135"/>
      <c r="DD70" s="135"/>
      <c r="DE70" s="135"/>
      <c r="DF70" s="135"/>
      <c r="DG70" s="135"/>
      <c r="DH70" s="135"/>
      <c r="DI70" s="135"/>
      <c r="DJ70" s="135"/>
      <c r="DK70" s="135"/>
      <c r="DL70" s="135"/>
      <c r="DM70" s="24"/>
      <c r="DN70" s="24"/>
      <c r="DO70" s="24"/>
      <c r="DP70" s="24"/>
      <c r="DQ70" s="24"/>
      <c r="DR70" s="135"/>
      <c r="DS70" s="135"/>
      <c r="DV70" s="135"/>
      <c r="DW70" s="135"/>
      <c r="DX70" s="135"/>
      <c r="DY70" s="135"/>
      <c r="DZ70" s="135"/>
      <c r="EA70" s="135"/>
      <c r="EB70" s="135"/>
      <c r="EC70" s="135"/>
      <c r="ED70" s="135"/>
      <c r="EE70" s="135"/>
      <c r="EF70" s="135"/>
      <c r="EG70" s="135"/>
      <c r="EH70" s="135"/>
      <c r="EI70" s="135"/>
      <c r="EJ70" s="135"/>
      <c r="EK70" s="135"/>
      <c r="EL70" s="135"/>
      <c r="EM70" s="135"/>
      <c r="EN70" s="135"/>
      <c r="EO70" s="135"/>
      <c r="EP70" s="24"/>
      <c r="EQ70" s="135"/>
      <c r="ER70" s="135"/>
      <c r="EU70" s="135"/>
      <c r="EV70" s="135"/>
      <c r="EW70" s="24"/>
      <c r="EX70" s="24"/>
      <c r="EY70" s="135"/>
      <c r="EZ70" s="135"/>
      <c r="FA70" s="135"/>
      <c r="FB70" s="135"/>
      <c r="FC70" s="135"/>
      <c r="FD70" s="135"/>
      <c r="FE70" s="135"/>
      <c r="FF70" s="135"/>
      <c r="FG70" s="135"/>
      <c r="FH70" s="135"/>
      <c r="FI70" s="135"/>
      <c r="FJ70" s="135"/>
      <c r="FK70" s="135"/>
      <c r="FL70" s="135"/>
      <c r="FM70" s="24"/>
      <c r="FN70" s="24"/>
      <c r="FO70" s="24"/>
      <c r="FP70" s="24"/>
      <c r="FQ70" s="24"/>
    </row>
    <row r="71" spans="1:173" ht="13" x14ac:dyDescent="0.3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4.5" x14ac:dyDescent="0.35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24"/>
      <c r="V72" s="135"/>
      <c r="W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24"/>
      <c r="AQ72" s="135"/>
      <c r="AR72" s="135"/>
      <c r="AS72" s="24"/>
      <c r="AT72" s="24"/>
      <c r="AU72" s="135"/>
      <c r="AV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24"/>
      <c r="BR72" s="24"/>
      <c r="BS72" s="24"/>
      <c r="BT72" s="135"/>
      <c r="BU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  <c r="CK72" s="135"/>
      <c r="CL72" s="135"/>
      <c r="CM72" s="135"/>
      <c r="CN72" s="135"/>
      <c r="CO72" s="135"/>
      <c r="CP72" s="135"/>
      <c r="CQ72" s="135"/>
      <c r="CR72" s="24"/>
      <c r="CS72" s="135"/>
      <c r="CT72" s="135"/>
      <c r="CW72" s="135"/>
      <c r="CX72" s="135"/>
      <c r="CY72" s="135"/>
      <c r="CZ72" s="135"/>
      <c r="DA72" s="135"/>
      <c r="DB72" s="135"/>
      <c r="DC72" s="135"/>
      <c r="DD72" s="135"/>
      <c r="DE72" s="135"/>
      <c r="DF72" s="135"/>
      <c r="DG72" s="135"/>
      <c r="DH72" s="135"/>
      <c r="DI72" s="135"/>
      <c r="DJ72" s="135"/>
      <c r="DK72" s="135"/>
      <c r="DL72" s="135"/>
      <c r="DM72" s="24"/>
      <c r="DN72" s="24"/>
      <c r="DO72" s="24"/>
      <c r="DP72" s="24"/>
      <c r="DQ72" s="24"/>
      <c r="DR72" s="135"/>
      <c r="DS72" s="135"/>
      <c r="DV72" s="135"/>
      <c r="DW72" s="135"/>
      <c r="DX72" s="135"/>
      <c r="DY72" s="135"/>
      <c r="DZ72" s="135"/>
      <c r="EA72" s="135"/>
      <c r="EB72" s="135"/>
      <c r="EC72" s="135"/>
      <c r="ED72" s="135"/>
      <c r="EE72" s="135"/>
      <c r="EF72" s="135"/>
      <c r="EG72" s="135"/>
      <c r="EH72" s="135"/>
      <c r="EI72" s="135"/>
      <c r="EJ72" s="135"/>
      <c r="EK72" s="135"/>
      <c r="EL72" s="135"/>
      <c r="EM72" s="135"/>
      <c r="EN72" s="135"/>
      <c r="EO72" s="135"/>
      <c r="EP72" s="24"/>
      <c r="EQ72" s="135"/>
      <c r="ER72" s="135"/>
      <c r="EU72" s="135"/>
      <c r="EV72" s="135"/>
      <c r="EW72" s="24"/>
      <c r="EX72" s="24"/>
      <c r="EY72" s="135"/>
      <c r="EZ72" s="135"/>
      <c r="FA72" s="135"/>
      <c r="FB72" s="135"/>
      <c r="FC72" s="135"/>
      <c r="FD72" s="135"/>
      <c r="FE72" s="135"/>
      <c r="FF72" s="135"/>
      <c r="FG72" s="135"/>
      <c r="FH72" s="135"/>
      <c r="FI72" s="135"/>
      <c r="FJ72" s="135"/>
      <c r="FK72" s="135"/>
      <c r="FL72" s="135"/>
      <c r="FM72" s="24"/>
      <c r="FN72" s="24"/>
      <c r="FO72" s="24"/>
      <c r="FP72" s="24"/>
      <c r="FQ72" s="24"/>
    </row>
    <row r="73" spans="1:173" ht="14.5" x14ac:dyDescent="0.35">
      <c r="A73" s="136" t="s">
        <v>77</v>
      </c>
      <c r="B73" s="136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24"/>
      <c r="V73" s="135"/>
      <c r="W73" s="135"/>
      <c r="Z73" s="136" t="s">
        <v>77</v>
      </c>
      <c r="AA73" s="136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24"/>
      <c r="AQ73" s="135"/>
      <c r="AR73" s="135"/>
      <c r="AS73" s="24"/>
      <c r="AT73" s="24"/>
      <c r="AU73" s="135"/>
      <c r="AV73" s="135"/>
      <c r="AY73" s="136" t="s">
        <v>77</v>
      </c>
      <c r="AZ73" s="136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24"/>
      <c r="BR73" s="24"/>
      <c r="BS73" s="24"/>
      <c r="BT73" s="135"/>
      <c r="BU73" s="135"/>
      <c r="BX73" s="136" t="s">
        <v>77</v>
      </c>
      <c r="BY73" s="136"/>
      <c r="BZ73" s="135"/>
      <c r="CA73" s="135"/>
      <c r="CB73" s="135"/>
      <c r="CC73" s="135"/>
      <c r="CD73" s="135"/>
      <c r="CE73" s="135"/>
      <c r="CF73" s="135"/>
      <c r="CG73" s="135"/>
      <c r="CH73" s="135"/>
      <c r="CI73" s="135"/>
      <c r="CJ73" s="135"/>
      <c r="CK73" s="135"/>
      <c r="CL73" s="135"/>
      <c r="CM73" s="135"/>
      <c r="CN73" s="135"/>
      <c r="CO73" s="135"/>
      <c r="CP73" s="135"/>
      <c r="CQ73" s="135"/>
      <c r="CR73" s="24"/>
      <c r="CS73" s="135"/>
      <c r="CT73" s="135"/>
      <c r="CW73" s="136" t="s">
        <v>77</v>
      </c>
      <c r="CX73" s="136"/>
      <c r="CY73" s="135"/>
      <c r="CZ73" s="135"/>
      <c r="DA73" s="135"/>
      <c r="DB73" s="135"/>
      <c r="DC73" s="135"/>
      <c r="DD73" s="135"/>
      <c r="DE73" s="135"/>
      <c r="DF73" s="135"/>
      <c r="DG73" s="135"/>
      <c r="DH73" s="135"/>
      <c r="DI73" s="135"/>
      <c r="DJ73" s="135"/>
      <c r="DK73" s="135"/>
      <c r="DL73" s="135"/>
      <c r="DM73" s="24"/>
      <c r="DN73" s="24"/>
      <c r="DO73" s="24"/>
      <c r="DP73" s="24"/>
      <c r="DQ73" s="24"/>
      <c r="DR73" s="135"/>
      <c r="DS73" s="135"/>
      <c r="DV73" s="136" t="s">
        <v>77</v>
      </c>
      <c r="DW73" s="136"/>
      <c r="DX73" s="135"/>
      <c r="DY73" s="135"/>
      <c r="DZ73" s="135"/>
      <c r="EA73" s="135"/>
      <c r="EB73" s="135"/>
      <c r="EC73" s="135"/>
      <c r="ED73" s="135"/>
      <c r="EE73" s="135"/>
      <c r="EF73" s="135"/>
      <c r="EG73" s="135"/>
      <c r="EH73" s="135"/>
      <c r="EI73" s="135"/>
      <c r="EJ73" s="135"/>
      <c r="EK73" s="135"/>
      <c r="EL73" s="135"/>
      <c r="EM73" s="135"/>
      <c r="EN73" s="135"/>
      <c r="EO73" s="135"/>
      <c r="EP73" s="24"/>
      <c r="EQ73" s="135"/>
      <c r="ER73" s="135"/>
      <c r="EU73" s="136" t="s">
        <v>77</v>
      </c>
      <c r="EV73" s="136"/>
      <c r="EW73" s="24"/>
      <c r="EX73" s="24"/>
      <c r="EY73" s="135"/>
      <c r="EZ73" s="135"/>
      <c r="FA73" s="135"/>
      <c r="FB73" s="135"/>
      <c r="FC73" s="135"/>
      <c r="FD73" s="135"/>
      <c r="FE73" s="135"/>
      <c r="FF73" s="135"/>
      <c r="FG73" s="135"/>
      <c r="FH73" s="135"/>
      <c r="FI73" s="135"/>
      <c r="FJ73" s="135"/>
      <c r="FK73" s="135"/>
      <c r="FL73" s="135"/>
      <c r="FM73" s="24"/>
      <c r="FN73" s="24"/>
      <c r="FO73" s="24"/>
      <c r="FP73" s="24"/>
      <c r="FQ73" s="24"/>
    </row>
    <row r="74" spans="1:173" ht="14.5" x14ac:dyDescent="0.35">
      <c r="A74" s="136" t="s">
        <v>78</v>
      </c>
      <c r="B74" s="136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24"/>
      <c r="V74" s="135"/>
      <c r="W74" s="135"/>
      <c r="Z74" s="136" t="s">
        <v>78</v>
      </c>
      <c r="AA74" s="136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24"/>
      <c r="AQ74" s="135"/>
      <c r="AR74" s="135"/>
      <c r="AS74" s="24"/>
      <c r="AT74" s="24"/>
      <c r="AU74" s="135"/>
      <c r="AV74" s="135"/>
      <c r="AY74" s="136" t="s">
        <v>78</v>
      </c>
      <c r="AZ74" s="136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24"/>
      <c r="BR74" s="24"/>
      <c r="BS74" s="24"/>
      <c r="BT74" s="135"/>
      <c r="BU74" s="135"/>
      <c r="BX74" s="136" t="s">
        <v>78</v>
      </c>
      <c r="BY74" s="136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24"/>
      <c r="CS74" s="135"/>
      <c r="CT74" s="135"/>
      <c r="CW74" s="136" t="s">
        <v>78</v>
      </c>
      <c r="CX74" s="136"/>
      <c r="CY74" s="135"/>
      <c r="CZ74" s="135"/>
      <c r="DA74" s="135"/>
      <c r="DB74" s="135"/>
      <c r="DC74" s="135"/>
      <c r="DD74" s="135"/>
      <c r="DE74" s="135"/>
      <c r="DF74" s="135"/>
      <c r="DG74" s="135"/>
      <c r="DH74" s="135"/>
      <c r="DI74" s="135"/>
      <c r="DJ74" s="135"/>
      <c r="DK74" s="135"/>
      <c r="DL74" s="135"/>
      <c r="DM74" s="24"/>
      <c r="DN74" s="24"/>
      <c r="DO74" s="24"/>
      <c r="DP74" s="24"/>
      <c r="DQ74" s="24"/>
      <c r="DR74" s="135"/>
      <c r="DS74" s="135"/>
      <c r="DV74" s="136" t="s">
        <v>78</v>
      </c>
      <c r="DW74" s="136"/>
      <c r="DX74" s="135"/>
      <c r="DY74" s="135"/>
      <c r="DZ74" s="135"/>
      <c r="EA74" s="135"/>
      <c r="EB74" s="135"/>
      <c r="EC74" s="135"/>
      <c r="ED74" s="135"/>
      <c r="EE74" s="135"/>
      <c r="EF74" s="135"/>
      <c r="EG74" s="135"/>
      <c r="EH74" s="135"/>
      <c r="EI74" s="135"/>
      <c r="EJ74" s="135"/>
      <c r="EK74" s="135"/>
      <c r="EL74" s="135"/>
      <c r="EM74" s="135"/>
      <c r="EN74" s="135"/>
      <c r="EO74" s="135"/>
      <c r="EP74" s="24"/>
      <c r="EQ74" s="135"/>
      <c r="ER74" s="135"/>
      <c r="EU74" s="136" t="s">
        <v>78</v>
      </c>
      <c r="EV74" s="136"/>
      <c r="EW74" s="24"/>
      <c r="EX74" s="24"/>
      <c r="EY74" s="135"/>
      <c r="EZ74" s="135"/>
      <c r="FA74" s="135"/>
      <c r="FB74" s="135"/>
      <c r="FC74" s="135"/>
      <c r="FD74" s="135"/>
      <c r="FE74" s="135"/>
      <c r="FF74" s="135"/>
      <c r="FG74" s="135"/>
      <c r="FH74" s="135"/>
      <c r="FI74" s="135"/>
      <c r="FJ74" s="135"/>
      <c r="FK74" s="135"/>
      <c r="FL74" s="135"/>
      <c r="FM74" s="24"/>
      <c r="FN74" s="24"/>
      <c r="FO74" s="24"/>
      <c r="FP74" s="24"/>
      <c r="FQ74" s="24"/>
    </row>
  </sheetData>
  <mergeCells count="1822"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2024-04-12T18:22:39Z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