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84" documentId="13_ncr:1_{A42C509A-0E59-4510-95AC-426483459C9A}" xr6:coauthVersionLast="47" xr6:coauthVersionMax="47" xr10:uidLastSave="{4E652F67-0B4E-4E45-8359-E5B1F65FEF84}"/>
  <bookViews>
    <workbookView xWindow="-120" yWindow="-120" windowWidth="29040" windowHeight="15840" tabRatio="901" xr2:uid="{00000000-000D-0000-FFFF-FFFF00000000}"/>
  </bookViews>
  <sheets>
    <sheet name="AGR" sheetId="133" r:id="rId1"/>
    <sheet name="FuelTech" sheetId="135" r:id="rId2"/>
    <sheet name="Emi" sheetId="136" r:id="rId3"/>
    <sheet name="DATA_SOURCE" sheetId="134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33" l="1"/>
  <c r="G20" i="133"/>
  <c r="H20" i="133"/>
  <c r="I20" i="133"/>
  <c r="J20" i="133"/>
  <c r="K20" i="133"/>
  <c r="E20" i="133"/>
  <c r="F12" i="133"/>
  <c r="G12" i="133"/>
  <c r="H12" i="133"/>
  <c r="I12" i="133"/>
  <c r="J12" i="133"/>
  <c r="K12" i="133"/>
  <c r="E12" i="133"/>
  <c r="F6" i="133"/>
  <c r="G6" i="133"/>
  <c r="H6" i="133"/>
  <c r="H29" i="133" s="1"/>
  <c r="I6" i="133"/>
  <c r="I29" i="133" s="1"/>
  <c r="J6" i="133"/>
  <c r="J29" i="133" s="1"/>
  <c r="K6" i="133"/>
  <c r="K29" i="133" s="1"/>
  <c r="E6" i="133"/>
  <c r="E29" i="133" s="1"/>
  <c r="D5" i="136"/>
  <c r="K21" i="133"/>
  <c r="J21" i="133"/>
  <c r="I21" i="133"/>
  <c r="H21" i="133"/>
  <c r="G21" i="133"/>
  <c r="F21" i="133"/>
  <c r="E21" i="133"/>
  <c r="G29" i="133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G28" i="133"/>
  <c r="H28" i="133"/>
  <c r="I28" i="133"/>
  <c r="Y38" i="134"/>
  <c r="F29" i="133"/>
  <c r="K5" i="133"/>
  <c r="K28" i="133" s="1"/>
  <c r="J5" i="133"/>
  <c r="J28" i="133" s="1"/>
  <c r="I5" i="133"/>
  <c r="H5" i="133"/>
  <c r="G5" i="133"/>
  <c r="F5" i="133"/>
  <c r="F28" i="133" s="1"/>
  <c r="E5" i="133"/>
  <c r="E28" i="133" s="1"/>
  <c r="K4" i="133"/>
  <c r="J4" i="133"/>
  <c r="I4" i="133"/>
  <c r="H4" i="133"/>
  <c r="G4" i="133"/>
  <c r="F4" i="133"/>
  <c r="E4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</calcChain>
</file>

<file path=xl/sharedStrings.xml><?xml version="1.0" encoding="utf-8"?>
<sst xmlns="http://schemas.openxmlformats.org/spreadsheetml/2006/main" count="893" uniqueCount="149">
  <si>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</si>
  <si>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</si>
  <si>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</si>
  <si>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</si>
  <si>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</si>
  <si>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</si>
  <si>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</si>
  <si>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</si>
  <si>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</si>
  <si>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</si>
  <si>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</si>
  <si>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</si>
  <si>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</si>
  <si>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</si>
  <si>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</si>
  <si>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</si>
  <si>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</si>
  <si>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~FI_T: FLO_SHAR~LO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</si>
  <si>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</si>
  <si>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</si>
  <si>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</si>
  <si>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</si>
  <si>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</si>
  <si>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</si>
  <si>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</si>
  <si>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</si>
  <si>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</si>
  <si>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</si>
  <si>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</si>
  <si>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</si>
  <si>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</si>
  <si>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</si>
  <si>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</si>
  <si>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</si>
  <si>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</si>
  <si>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</si>
  <si>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AGRELC00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</si>
  <si>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</si>
  <si>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</si>
  <si>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</si>
  <si>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</si>
  <si>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</si>
  <si>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</si>
  <si>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</si>
  <si>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</si>
  <si>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</si>
  <si>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</si>
  <si>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</si>
  <si>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</si>
  <si>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</si>
  <si>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</si>
  <si>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</si>
  <si>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</si>
  <si>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</si>
  <si>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</si>
  <si>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</si>
  <si>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</si>
  <si>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</si>
  <si>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</si>
  <si>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</si>
  <si>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</si>
  <si>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</si>
  <si>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</si>
  <si>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</si>
  <si>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</si>
  <si>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</si>
  <si>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</si>
  <si>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</si>
  <si>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</si>
  <si>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</si>
  <si>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</si>
  <si>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</si>
  <si>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</si>
  <si>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</si>
  <si>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</si>
  <si>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</si>
  <si>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</si>
  <si>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</si>
  <si>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</si>
  <si>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</si>
  <si>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</si>
  <si>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</si>
  <si>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</si>
  <si>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</si>
  <si>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</si>
  <si>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</si>
  <si>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</si>
  <si>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</si>
  <si>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</si>
  <si>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</si>
  <si>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</si>
  <si>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</si>
  <si>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</si>
  <si>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</si>
  <si>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</si>
  <si>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</si>
  <si>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</si>
  <si>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</si>
  <si>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</si>
  <si>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</si>
  <si>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</si>
  <si>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</si>
  <si>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</si>
  <si>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</si>
  <si>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</si>
  <si>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</si>
  <si>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</si>
  <si>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</si>
  <si>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</si>
  <si>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</si>
  <si>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</si>
  <si>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</si>
  <si>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</si>
  <si>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</si>
  <si>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</si>
  <si>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</si>
  <si>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</si>
  <si>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</si>
  <si>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</si>
  <si>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</si>
  <si>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</si>
  <si>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</si>
  <si>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</si>
  <si>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</si>
  <si>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</si>
  <si>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</si>
  <si>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</si>
  <si>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</si>
  <si>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AGROIL000</t>
  </si>
  <si>
    <t>AGRPROP00</t>
  </si>
  <si>
    <t>AGRSTM00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</si>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</sst>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7" borderId="7" applyNumberFormat="0" applyAlignment="0" applyProtection="0"/>
    <xf numFmtId="0" fontId="23" fillId="8" borderId="8" applyNumberFormat="0" applyAlignment="0" applyProtection="0"/>
    <xf numFmtId="0" fontId="24" fillId="8" borderId="7" applyNumberFormat="0" applyAlignment="0" applyProtection="0"/>
    <xf numFmtId="0" fontId="25" fillId="0" borderId="9" applyNumberFormat="0" applyFill="0" applyAlignment="0" applyProtection="0"/>
    <xf numFmtId="0" fontId="26" fillId="9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3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3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0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0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31" fillId="6" borderId="0" applyNumberFormat="0" applyBorder="0" applyAlignment="0" applyProtection="0"/>
    <xf numFmtId="0" fontId="11" fillId="10" borderId="11" applyNumberFormat="0" applyFont="0" applyAlignment="0" applyProtection="0"/>
    <xf numFmtId="0" fontId="4" fillId="28" borderId="0" applyNumberFormat="0" applyBorder="0" applyAlignment="0" applyProtection="0"/>
    <xf numFmtId="0" fontId="4" fillId="21" borderId="0" applyNumberFormat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4" fillId="0" borderId="0"/>
    <xf numFmtId="0" fontId="3" fillId="28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41" fillId="0" borderId="0" xfId="0" applyFont="1" applyAlignment="1">
      <alignment horizontal="left" indent="1"/>
    </xf>
    <xf numFmtId="0" fontId="42" fillId="0" borderId="0" xfId="0" applyFont="1" applyAlignment="1">
      <alignment horizontal="left" indent="2"/>
    </xf>
    <xf numFmtId="0" fontId="44" fillId="0" borderId="0" xfId="0" applyFont="1" applyAlignment="1">
      <alignment horizontal="left" indent="1"/>
    </xf>
    <xf numFmtId="0" fontId="38" fillId="0" borderId="0" xfId="0" applyFont="1" applyAlignment="1">
      <alignment horizontal="left" indent="2"/>
    </xf>
    <xf numFmtId="0" fontId="14" fillId="0" borderId="0" xfId="0" applyFont="1" applyAlignment="1">
      <alignment horizontal="left" indent="2"/>
    </xf>
    <xf numFmtId="3" fontId="38" fillId="0" borderId="0" xfId="0" applyNumberFormat="1" applyFont="1" applyAlignment="1">
      <alignment horizontal="right"/>
    </xf>
    <xf numFmtId="0" fontId="0" fillId="35" borderId="0" xfId="0" applyFill="1"/>
    <xf numFmtId="0" fontId="13" fillId="38" borderId="0" xfId="0" applyFont="1" applyFill="1" applyAlignment="1">
      <alignment horizontal="left"/>
    </xf>
    <xf numFmtId="0" fontId="38" fillId="38" borderId="0" xfId="0" applyFont="1" applyFill="1" applyAlignment="1">
      <alignment horizontal="right"/>
    </xf>
    <xf numFmtId="0" fontId="14" fillId="38" borderId="0" xfId="0" applyFont="1" applyFill="1" applyAlignment="1">
      <alignment horizontal="left" indent="2"/>
    </xf>
    <xf numFmtId="3" fontId="38" fillId="38" borderId="0" xfId="0" applyNumberFormat="1" applyFont="1" applyFill="1" applyAlignment="1">
      <alignment horizontal="right"/>
    </xf>
    <xf numFmtId="0" fontId="13" fillId="38" borderId="0" xfId="0" applyFont="1" applyFill="1"/>
    <xf numFmtId="0" fontId="11" fillId="0" borderId="0" xfId="39"/>
    <xf numFmtId="0" fontId="30" fillId="11" borderId="0" xfId="21"/>
    <xf numFmtId="164" fontId="30" fillId="11" borderId="0" xfId="21" applyNumberFormat="1"/>
    <xf numFmtId="164" fontId="11" fillId="0" borderId="0" xfId="39" applyNumberFormat="1"/>
    <xf numFmtId="0" fontId="32" fillId="36" borderId="2" xfId="39" applyFont="1" applyFill="1" applyBorder="1" applyAlignment="1">
      <alignment vertical="center"/>
    </xf>
    <xf numFmtId="1" fontId="32" fillId="37" borderId="2" xfId="39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3" xfId="0" applyFont="1" applyBorder="1"/>
    <xf numFmtId="0" fontId="39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13" fillId="0" borderId="0" xfId="0" applyFont="1"/>
    <xf numFmtId="0" fontId="38" fillId="0" borderId="0" xfId="0" applyFont="1"/>
    <xf numFmtId="0" fontId="11" fillId="0" borderId="0" xfId="39"/>
    <xf numFmtId="0" fontId="11" fillId="0" borderId="0" xfId="39" applyFill="1"/>
    <xf numFmtId="0" fontId="11" fillId="0" borderId="0" xfId="39"/>
    <xf numFmtId="0" fontId="30" fillId="11" borderId="0" xfId="21"/>
    <xf numFmtId="0" fontId="11" fillId="0" borderId="1" xfId="39" applyBorder="1"/>
    <xf numFmtId="0" fontId="11" fillId="0" borderId="13" xfId="39" applyBorder="1"/>
    <xf numFmtId="0" fontId="11" fillId="0" borderId="0" xfId="39" applyBorder="1"/>
    <xf numFmtId="0" fontId="32" fillId="36" borderId="2" xfId="39" applyFont="1" applyFill="1" applyBorder="1" applyAlignment="1">
      <alignment vertical="center"/>
    </xf>
    <xf numFmtId="1" fontId="32" fillId="37" borderId="2" xfId="39" applyNumberFormat="1" applyFont="1" applyFill="1" applyBorder="1" applyAlignment="1">
      <alignment vertical="center"/>
    </xf>
    <xf numFmtId="0" fontId="29" fillId="0" borderId="0" xfId="39" applyFont="1" applyBorder="1"/>
    <xf numFmtId="0" fontId="11" fillId="0" borderId="0" xfId="39"/>
    <xf numFmtId="164" fontId="11" fillId="0" borderId="0" xfId="39" applyNumberFormat="1"/>
    <xf numFmtId="0" fontId="11" fillId="0" borderId="1" xfId="39" applyBorder="1"/>
    <xf numFmtId="0" fontId="11" fillId="0" borderId="13" xfId="39" applyBorder="1"/>
    <xf numFmtId="0" fontId="11" fillId="0" borderId="0" xfId="39" applyBorder="1"/>
    <xf numFmtId="0" fontId="32" fillId="36" borderId="2" xfId="39" applyFont="1" applyFill="1" applyBorder="1" applyAlignment="1">
      <alignment vertical="center"/>
    </xf>
    <xf numFmtId="0" fontId="11" fillId="0" borderId="0" xfId="39"/>
    <xf numFmtId="0" fontId="33" fillId="2" borderId="0" xfId="39" quotePrefix="1" applyFont="1" applyFill="1" applyBorder="1" applyAlignment="1">
      <alignment horizontal="left" vertical="center"/>
    </xf>
    <xf numFmtId="0" fontId="34" fillId="2" borderId="0" xfId="39" applyFont="1" applyFill="1" applyBorder="1" applyAlignment="1">
      <alignment vertical="center"/>
    </xf>
    <xf numFmtId="0" fontId="35" fillId="3" borderId="0" xfId="39" applyFont="1" applyFill="1" applyBorder="1" applyAlignment="1">
      <alignment horizontal="left" vertical="center" wrapText="1"/>
    </xf>
    <xf numFmtId="0" fontId="36" fillId="0" borderId="0" xfId="39" applyFont="1" applyFill="1" applyAlignment="1">
      <alignment horizontal="left" vertical="center"/>
    </xf>
    <xf numFmtId="2" fontId="35" fillId="3" borderId="0" xfId="39" applyNumberFormat="1" applyFont="1" applyFill="1" applyBorder="1" applyAlignment="1">
      <alignment horizontal="right" vertical="center"/>
    </xf>
    <xf numFmtId="0" fontId="37" fillId="3" borderId="2" xfId="39" applyFont="1" applyFill="1" applyBorder="1" applyAlignment="1">
      <alignment horizontal="left" vertical="center" wrapText="1"/>
    </xf>
    <xf numFmtId="1" fontId="37" fillId="3" borderId="2" xfId="39" applyNumberFormat="1" applyFont="1" applyFill="1" applyBorder="1" applyAlignment="1">
      <alignment horizontal="center" vertical="center"/>
    </xf>
    <xf numFmtId="0" fontId="10" fillId="0" borderId="0" xfId="39" applyFont="1"/>
    <xf numFmtId="0" fontId="11" fillId="39" borderId="0" xfId="39" applyFill="1"/>
    <xf numFmtId="0" fontId="14" fillId="39" borderId="0" xfId="0" applyFont="1" applyFill="1"/>
    <xf numFmtId="0" fontId="10" fillId="39" borderId="0" xfId="39" applyFont="1" applyFill="1" applyBorder="1"/>
    <xf numFmtId="0" fontId="10" fillId="39" borderId="13" xfId="39" applyFont="1" applyFill="1" applyBorder="1"/>
    <xf numFmtId="0" fontId="10" fillId="39" borderId="0" xfId="39" applyFont="1" applyFill="1"/>
    <xf numFmtId="0" fontId="11" fillId="0" borderId="13" xfId="39" applyFill="1" applyBorder="1"/>
    <xf numFmtId="0" fontId="0" fillId="39" borderId="0" xfId="0" applyFill="1"/>
    <xf numFmtId="0" fontId="0" fillId="39" borderId="13" xfId="0" applyFill="1" applyBorder="1"/>
    <xf numFmtId="164" fontId="10" fillId="39" borderId="0" xfId="39" applyNumberFormat="1" applyFont="1" applyFill="1"/>
    <xf numFmtId="164" fontId="11" fillId="39" borderId="0" xfId="39" applyNumberFormat="1" applyFill="1"/>
    <xf numFmtId="0" fontId="11" fillId="0" borderId="0" xfId="39" applyFill="1" applyBorder="1"/>
    <xf numFmtId="0" fontId="0" fillId="0" borderId="0" xfId="0" applyFill="1"/>
    <xf numFmtId="164" fontId="11" fillId="0" borderId="0" xfId="39" applyNumberFormat="1" applyFill="1"/>
    <xf numFmtId="0" fontId="14" fillId="0" borderId="0" xfId="0" applyFont="1" applyFill="1"/>
    <xf numFmtId="164" fontId="11" fillId="0" borderId="13" xfId="39" applyNumberFormat="1" applyBorder="1"/>
    <xf numFmtId="0" fontId="0" fillId="0" borderId="0" xfId="0" applyFill="1" applyBorder="1"/>
    <xf numFmtId="1" fontId="37" fillId="40" borderId="2" xfId="39" applyNumberFormat="1" applyFont="1" applyFill="1" applyBorder="1" applyAlignment="1">
      <alignment horizontal="center" vertical="center"/>
    </xf>
    <xf numFmtId="2" fontId="35" fillId="40" borderId="0" xfId="39" applyNumberFormat="1" applyFont="1" applyFill="1" applyBorder="1" applyAlignment="1">
      <alignment horizontal="right" vertical="center"/>
    </xf>
    <xf numFmtId="1" fontId="32" fillId="37" borderId="0" xfId="39" applyNumberFormat="1" applyFont="1" applyFill="1" applyBorder="1" applyAlignment="1">
      <alignment vertical="center"/>
    </xf>
    <xf numFmtId="0" fontId="14" fillId="39" borderId="13" xfId="0" applyFont="1" applyFill="1" applyBorder="1"/>
    <xf numFmtId="0" fontId="9" fillId="0" borderId="0" xfId="39" applyFont="1"/>
    <xf numFmtId="164" fontId="8" fillId="0" borderId="0" xfId="39" applyNumberFormat="1" applyFont="1"/>
    <xf numFmtId="0" fontId="7" fillId="39" borderId="13" xfId="39" applyFont="1" applyFill="1" applyBorder="1"/>
    <xf numFmtId="0" fontId="7" fillId="39" borderId="0" xfId="39" applyFont="1" applyFill="1"/>
    <xf numFmtId="0" fontId="6" fillId="0" borderId="0" xfId="39" applyFont="1"/>
    <xf numFmtId="164" fontId="5" fillId="0" borderId="0" xfId="39" applyNumberFormat="1" applyFont="1"/>
    <xf numFmtId="9" fontId="11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3" fillId="3" borderId="1" xfId="51" applyFont="1" applyFill="1" applyBorder="1" applyAlignment="1">
      <alignment horizontal="center" vertical="center" wrapText="1"/>
    </xf>
    <xf numFmtId="2" fontId="11" fillId="41" borderId="0" xfId="39" applyNumberFormat="1" applyFill="1"/>
    <xf numFmtId="2" fontId="11" fillId="0" borderId="0" xfId="39" applyNumberFormat="1"/>
    <xf numFmtId="0" fontId="51" fillId="39" borderId="0" xfId="39" applyFont="1" applyFill="1"/>
    <xf numFmtId="0" fontId="51" fillId="0" borderId="0" xfId="39" applyFont="1" applyFill="1" applyBorder="1"/>
    <xf numFmtId="0" fontId="0" fillId="0" borderId="0" xfId="0"/>
    <xf numFmtId="0" fontId="13" fillId="3" borderId="1" xfId="0" applyFont="1" applyFill="1" applyBorder="1" applyAlignment="1">
      <alignment horizontal="left"/>
    </xf>
    <xf numFmtId="0" fontId="52" fillId="0" borderId="0" xfId="4" applyFont="1" applyFill="1" applyAlignment="1">
      <alignment horizontal="left"/>
    </xf>
    <xf numFmtId="0" fontId="0" fillId="0" borderId="0" xfId="0" applyFill="1"/>
    <xf numFmtId="0" fontId="14" fillId="0" borderId="0" xfId="0" applyFont="1" applyFill="1" applyBorder="1"/>
    <xf numFmtId="0" fontId="14" fillId="0" borderId="0" xfId="0" applyFont="1" applyFill="1"/>
    <xf numFmtId="0" fontId="53" fillId="28" borderId="2" xfId="61" applyFont="1" applyBorder="1" applyAlignment="1">
      <alignment horizontal="center" wrapText="1"/>
    </xf>
    <xf numFmtId="0" fontId="53" fillId="28" borderId="2" xfId="61" applyFont="1" applyBorder="1" applyAlignment="1">
      <alignment horizontal="left" wrapText="1"/>
    </xf>
    <xf numFmtId="0" fontId="13" fillId="3" borderId="15" xfId="0" applyFont="1" applyFill="1" applyBorder="1" applyAlignment="1">
      <alignment horizontal="left"/>
    </xf>
    <xf numFmtId="1" fontId="14" fillId="43" borderId="0" xfId="0" applyNumberFormat="1" applyFont="1" applyFill="1"/>
    <xf numFmtId="1" fontId="0" fillId="43" borderId="0" xfId="0" applyNumberFormat="1" applyFill="1"/>
    <xf numFmtId="0" fontId="14" fillId="42" borderId="0" xfId="46" applyFont="1" applyFill="1"/>
    <xf numFmtId="2" fontId="14" fillId="42" borderId="0" xfId="0" applyNumberFormat="1" applyFont="1" applyFill="1" applyBorder="1"/>
    <xf numFmtId="0" fontId="13" fillId="3" borderId="1" xfId="0" applyFont="1" applyFill="1" applyBorder="1" applyAlignment="1">
      <alignment horizontal="center"/>
    </xf>
    <xf numFmtId="0" fontId="53" fillId="28" borderId="2" xfId="61" applyFont="1" applyBorder="1" applyAlignment="1">
      <alignment wrapText="1"/>
    </xf>
    <xf numFmtId="1" fontId="14" fillId="42" borderId="0" xfId="46" applyNumberFormat="1" applyFont="1" applyFill="1"/>
    <xf numFmtId="1" fontId="14" fillId="42" borderId="0" xfId="0" applyNumberFormat="1" applyFont="1" applyFill="1" applyBorder="1"/>
    <xf numFmtId="0" fontId="14" fillId="0" borderId="0" xfId="46" applyFont="1" applyFill="1"/>
    <xf numFmtId="2" fontId="14" fillId="0" borderId="0" xfId="0" applyNumberFormat="1" applyFont="1" applyFill="1" applyBorder="1"/>
    <xf numFmtId="0" fontId="2" fillId="39" borderId="1" xfId="39" applyFont="1" applyFill="1" applyBorder="1"/>
    <xf numFmtId="0" fontId="1" fillId="0" borderId="0" xfId="39" applyFont="1"/>
    <xf numFmtId="164" fontId="27" fillId="0" borderId="0" xfId="39" applyNumberFormat="1" applyFont="1"/>
    <xf numFmtId="164" fontId="27" fillId="39" borderId="0" xfId="39" applyNumberFormat="1" applyFont="1" applyFill="1"/>
    <xf numFmtId="0" fontId="27" fillId="0" borderId="0" xfId="39" applyFont="1" applyFill="1"/>
    <xf numFmtId="1" fontId="27" fillId="41" borderId="0" xfId="39" applyNumberFormat="1" applyFont="1" applyFill="1"/>
    <xf numFmtId="9" fontId="27" fillId="41" borderId="0" xfId="39" applyNumberFormat="1" applyFont="1" applyFill="1"/>
    <xf numFmtId="0" fontId="27" fillId="0" borderId="0" xfId="39" applyFont="1"/>
    <xf numFmtId="0" fontId="13" fillId="0" borderId="1" xfId="51" applyFont="1" applyFill="1" applyBorder="1" applyAlignment="1">
      <alignment horizontal="center" vertical="center" wrapText="1"/>
    </xf>
    <xf numFmtId="0" fontId="38" fillId="0" borderId="0" xfId="0" applyFont="1"/>
    <xf numFmtId="0" fontId="14" fillId="0" borderId="0" xfId="0" applyFont="1" applyAlignment="1">
      <alignment horizontal="left"/>
    </xf>
    <xf numFmtId="0" fontId="38" fillId="0" borderId="14" xfId="0" applyFont="1" applyBorder="1"/>
    <xf numFmtId="0" fontId="13" fillId="0" borderId="0" xfId="0" applyFont="1"/>
    <xf numFmtId="0" fontId="39" fillId="0" borderId="0" xfId="0" applyFont="1"/>
    <xf numFmtId="0" fontId="15" fillId="0" borderId="0" xfId="0" applyFont="1"/>
    <xf numFmtId="0" fontId="38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29"/>
  <sheetViews>
    <sheetView tabSelected="1" workbookViewId="0">
      <selection activeCell="L30" sqref="L30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18.7109375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17</v>
      </c>
      <c r="E2" s="13"/>
      <c r="F2" s="13"/>
      <c r="G2" s="13"/>
      <c r="H2" s="13"/>
      <c r="I2" s="13"/>
      <c r="J2" s="13"/>
      <c r="K2" s="13"/>
      <c r="L2" s="13"/>
      <c r="M2" s="13"/>
      <c r="N2" s="41"/>
      <c r="O2" s="41"/>
      <c r="P2" s="41"/>
      <c r="Q2" s="41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 t="s">
        <v>14</v>
      </c>
      <c r="B3" s="17" t="s">
        <v>1</v>
      </c>
      <c r="C3" s="17" t="s">
        <v>3</v>
      </c>
      <c r="D3" s="17" t="s">
        <v>4</v>
      </c>
      <c r="E3" s="18" t="s">
        <v>15</v>
      </c>
      <c r="F3" s="18" t="s">
        <v>85</v>
      </c>
      <c r="G3" s="18" t="s">
        <v>88</v>
      </c>
      <c r="H3" s="18" t="s">
        <v>92</v>
      </c>
      <c r="I3" s="18" t="s">
        <v>95</v>
      </c>
      <c r="J3" s="18" t="s">
        <v>16</v>
      </c>
      <c r="K3" s="18" t="s">
        <v>132</v>
      </c>
      <c r="L3" s="17" t="s">
        <v>7</v>
      </c>
      <c r="M3" s="105" t="s">
        <v>146</v>
      </c>
      <c r="N3" s="105" t="s">
        <v>147</v>
      </c>
      <c r="O3" s="41"/>
      <c r="P3" s="41"/>
      <c r="Q3" s="41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 t="s">
        <v>13</v>
      </c>
      <c r="B4" s="74" t="s">
        <v>18</v>
      </c>
      <c r="C4" s="13"/>
      <c r="D4" s="74" t="s">
        <v>140</v>
      </c>
      <c r="E4" s="13">
        <f>DATA_SOURCE!X13</f>
        <v>8.3714285714285719</v>
      </c>
      <c r="F4" s="13">
        <f>DATA_SOURCE!AW13</f>
        <v>31.809523809523814</v>
      </c>
      <c r="G4" s="13">
        <f>DATA_SOURCE!BV13</f>
        <v>57.257142857142838</v>
      </c>
      <c r="H4" s="13">
        <f>DATA_SOURCE!CU13</f>
        <v>23.200000000000003</v>
      </c>
      <c r="I4" s="13">
        <f>DATA_SOURCE!DT13</f>
        <v>56.890476190476193</v>
      </c>
      <c r="J4" s="13">
        <f>DATA_SOURCE!ES13</f>
        <v>56.61904761904762</v>
      </c>
      <c r="K4" s="13">
        <f>DATA_SOURCE!FR13</f>
        <v>20.919047619047621</v>
      </c>
      <c r="L4" s="13">
        <v>1</v>
      </c>
      <c r="M4" s="13">
        <v>1</v>
      </c>
      <c r="N4" s="41">
        <v>20</v>
      </c>
      <c r="O4" s="41"/>
      <c r="P4" s="41"/>
      <c r="Q4" s="41"/>
      <c r="R4" s="16" t="s">
        <v>19</v>
      </c>
      <c r="S4" s="16" t="s">
        <v>18</v>
      </c>
      <c r="T4" s="75" t="s">
        <v>141</v>
      </c>
      <c r="U4" s="16" t="s">
        <v>20</v>
      </c>
      <c r="V4" s="16" t="s">
        <v>21</v>
      </c>
      <c r="W4" s="16"/>
      <c r="X4" s="16"/>
      <c r="Y4" s="13"/>
    </row>
    <row r="5" spans="1:54" ht="15" x14ac:dyDescent="0.25">
      <c r="A5" s="13"/>
      <c r="B5" s="13"/>
      <c r="C5" s="50" t="s">
        <v>101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/>
      <c r="N5" s="41"/>
      <c r="O5" s="41"/>
      <c r="P5" s="41"/>
      <c r="Q5" s="41"/>
      <c r="R5" s="16" t="s">
        <v>22</v>
      </c>
      <c r="S5" s="16" t="s">
        <v>103</v>
      </c>
      <c r="T5" s="16" t="s">
        <v>23</v>
      </c>
      <c r="U5" s="16" t="s">
        <v>20</v>
      </c>
      <c r="V5" s="16" t="s">
        <v>21</v>
      </c>
      <c r="W5" s="16"/>
      <c r="X5" s="16"/>
      <c r="Y5" s="13"/>
    </row>
    <row r="6" spans="1:54" ht="15" x14ac:dyDescent="0.25">
      <c r="A6" s="13"/>
      <c r="B6" s="13"/>
      <c r="C6" s="50" t="s">
        <v>102</v>
      </c>
      <c r="D6" s="13"/>
      <c r="E6" s="25">
        <f>1-E5</f>
        <v>0.55290102389078499</v>
      </c>
      <c r="F6" s="41">
        <f t="shared" ref="F6:K6" si="0">1-F5</f>
        <v>0.61601796407185638</v>
      </c>
      <c r="G6" s="41">
        <f t="shared" si="0"/>
        <v>0.44793745841650001</v>
      </c>
      <c r="H6" s="41">
        <f t="shared" si="0"/>
        <v>0.80582922824302139</v>
      </c>
      <c r="I6" s="41">
        <f t="shared" si="0"/>
        <v>0.84673976730559974</v>
      </c>
      <c r="J6" s="41">
        <f t="shared" si="0"/>
        <v>0.78309503784693024</v>
      </c>
      <c r="K6" s="41">
        <f t="shared" si="0"/>
        <v>0.60346005007967229</v>
      </c>
      <c r="L6" s="13"/>
      <c r="M6" s="13"/>
      <c r="N6" s="41"/>
      <c r="O6" s="41"/>
      <c r="P6" s="41"/>
      <c r="Q6" s="41"/>
      <c r="R6" s="16" t="s">
        <v>22</v>
      </c>
      <c r="S6" s="16" t="s">
        <v>104</v>
      </c>
      <c r="T6" s="16" t="s">
        <v>24</v>
      </c>
      <c r="U6" s="16" t="s">
        <v>20</v>
      </c>
      <c r="V6" s="16" t="s">
        <v>21</v>
      </c>
      <c r="W6" s="16"/>
      <c r="X6" s="16"/>
      <c r="Y6" s="13"/>
    </row>
    <row r="9" spans="1:54" ht="15" x14ac:dyDescent="0.25">
      <c r="B9" s="27"/>
      <c r="C9" s="27"/>
      <c r="D9" s="28" t="s">
        <v>17</v>
      </c>
      <c r="E9" s="27"/>
      <c r="F9" s="27"/>
      <c r="G9" s="27"/>
      <c r="H9" s="27"/>
      <c r="I9" s="27"/>
      <c r="J9" s="27"/>
      <c r="K9" s="27"/>
      <c r="L9" s="27"/>
      <c r="M9" s="27"/>
      <c r="N9" s="41"/>
      <c r="O9" s="41"/>
      <c r="P9" s="41"/>
      <c r="Q9" s="41"/>
      <c r="R9" s="27"/>
    </row>
    <row r="10" spans="1:54" ht="15.75" thickBot="1" x14ac:dyDescent="0.25">
      <c r="B10" s="32" t="s">
        <v>1</v>
      </c>
      <c r="C10" s="32" t="s">
        <v>3</v>
      </c>
      <c r="D10" s="32" t="s">
        <v>4</v>
      </c>
      <c r="E10" s="33" t="s">
        <v>15</v>
      </c>
      <c r="F10" s="33" t="s">
        <v>85</v>
      </c>
      <c r="G10" s="33" t="s">
        <v>88</v>
      </c>
      <c r="H10" s="33" t="s">
        <v>92</v>
      </c>
      <c r="I10" s="33" t="s">
        <v>95</v>
      </c>
      <c r="J10" s="33" t="s">
        <v>16</v>
      </c>
      <c r="K10" s="33" t="s">
        <v>132</v>
      </c>
      <c r="L10" s="68" t="s">
        <v>7</v>
      </c>
      <c r="M10" s="68" t="s">
        <v>146</v>
      </c>
      <c r="N10" s="68" t="s">
        <v>147</v>
      </c>
    </row>
    <row r="11" spans="1:54" ht="15" x14ac:dyDescent="0.25">
      <c r="B11" s="29" t="s">
        <v>103</v>
      </c>
      <c r="C11" s="29"/>
      <c r="D11" s="104" t="s">
        <v>101</v>
      </c>
      <c r="E11" s="29"/>
      <c r="F11" s="29"/>
      <c r="G11" s="29"/>
      <c r="H11" s="29"/>
      <c r="I11" s="29"/>
      <c r="J11" s="29"/>
      <c r="K11" s="29"/>
      <c r="L11">
        <v>1</v>
      </c>
      <c r="M11">
        <v>1</v>
      </c>
      <c r="N11">
        <v>20</v>
      </c>
    </row>
    <row r="12" spans="1:54" ht="15" x14ac:dyDescent="0.25">
      <c r="B12" s="31"/>
      <c r="C12" s="34" t="s">
        <v>26</v>
      </c>
      <c r="D12" s="31"/>
      <c r="E12" s="31">
        <f>1-SUM(E13:E18)</f>
        <v>0.4714071769999999</v>
      </c>
      <c r="F12" s="39">
        <f t="shared" ref="F12:K12" si="1">1-SUM(F13:F18)</f>
        <v>0.56917635657142851</v>
      </c>
      <c r="G12" s="39">
        <f t="shared" si="1"/>
        <v>0.28251744276190449</v>
      </c>
      <c r="H12" s="39">
        <f t="shared" si="1"/>
        <v>0.82219872142857142</v>
      </c>
      <c r="I12" s="39">
        <f t="shared" si="1"/>
        <v>0.4944794785714286</v>
      </c>
      <c r="J12" s="39">
        <f t="shared" si="1"/>
        <v>0.58090050352380951</v>
      </c>
      <c r="K12" s="39">
        <f t="shared" si="1"/>
        <v>0.37939358323809524</v>
      </c>
      <c r="R12" s="85"/>
      <c r="S12" s="85"/>
      <c r="T12" s="85"/>
      <c r="U12" s="85"/>
      <c r="V12" s="87"/>
      <c r="W12" s="85"/>
      <c r="X12" s="87"/>
      <c r="Y12" s="85"/>
    </row>
    <row r="13" spans="1:54" ht="15" x14ac:dyDescent="0.25">
      <c r="B13" s="31"/>
      <c r="C13" s="34" t="s">
        <v>28</v>
      </c>
      <c r="D13" s="31"/>
      <c r="E13" s="31">
        <f>DATA_SOURCE!X30*0.02236641</f>
        <v>0</v>
      </c>
      <c r="F13" s="39">
        <f>DATA_SOURCE!AW30*0.02604288</f>
        <v>5.7170322285714281E-2</v>
      </c>
      <c r="G13" s="39">
        <f>DATA_SOURCE!BV30*0.01811389</f>
        <v>0.51383067966666685</v>
      </c>
      <c r="H13" s="39">
        <f>DATA_SOURCE!CU30*0.05150106</f>
        <v>1.2997886571428568E-2</v>
      </c>
      <c r="I13" s="39">
        <f>DATA_SOURCE!DT30*0.0652485</f>
        <v>0.47911041428571427</v>
      </c>
      <c r="J13" s="39">
        <f>DATA_SOURCE!ES30*0.04610314</f>
        <v>0.38089975190476194</v>
      </c>
      <c r="K13" s="39">
        <f>DATA_SOURCE!FR30*0.02521814</f>
        <v>0.54303061466666669</v>
      </c>
      <c r="R13" s="86"/>
      <c r="S13" s="93"/>
      <c r="T13" s="86"/>
      <c r="U13" s="86"/>
      <c r="V13" s="86"/>
      <c r="W13" s="98"/>
      <c r="X13" s="98"/>
      <c r="Y13" s="98"/>
    </row>
    <row r="14" spans="1:54" ht="15.75" thickBot="1" x14ac:dyDescent="0.3">
      <c r="B14" s="31"/>
      <c r="C14" s="52" t="s">
        <v>121</v>
      </c>
      <c r="D14" s="31"/>
      <c r="E14" s="31">
        <f>DATA_SOURCE!X33*0.02236641</f>
        <v>0.38928204071428574</v>
      </c>
      <c r="F14" s="39">
        <f>DATA_SOURCE!AW33*0.02604288</f>
        <v>3.9560374857142866E-2</v>
      </c>
      <c r="G14" s="39">
        <f>DATA_SOURCE!BV33*0.01811389</f>
        <v>4.8303706666666675E-2</v>
      </c>
      <c r="H14" s="39">
        <f>DATA_SOURCE!CU33*0.05150106</f>
        <v>8.5835100000000043E-3</v>
      </c>
      <c r="I14" s="39">
        <f>DATA_SOURCE!DT33*0.0652485</f>
        <v>1.0874750000000002E-2</v>
      </c>
      <c r="J14" s="39">
        <f>DATA_SOURCE!ES33*0.04610314</f>
        <v>6.8057016190476195E-3</v>
      </c>
      <c r="K14" s="39">
        <f>DATA_SOURCE!FR33*0.02521814</f>
        <v>4.6113170285714287E-2</v>
      </c>
      <c r="R14" s="92"/>
      <c r="S14" s="92"/>
      <c r="T14" s="92"/>
      <c r="U14" s="99"/>
      <c r="V14" s="99"/>
      <c r="W14" s="99"/>
      <c r="X14" s="99"/>
      <c r="Y14" s="99"/>
    </row>
    <row r="15" spans="1:54" ht="15.75" thickBot="1" x14ac:dyDescent="0.3">
      <c r="B15" s="39"/>
      <c r="C15" s="51" t="s">
        <v>134</v>
      </c>
      <c r="D15" s="39"/>
      <c r="E15" s="39">
        <f>DATA_SOURCE!X34*0.02236641</f>
        <v>5.5383491428571416E-3</v>
      </c>
      <c r="F15" s="39">
        <f>DATA_SOURCE!AW34*0.02604288</f>
        <v>3.7204114285714286E-3</v>
      </c>
      <c r="G15" s="39">
        <f>DATA_SOURCE!BV34*0.01811389</f>
        <v>3.6227780000000001E-3</v>
      </c>
      <c r="H15" s="39">
        <f>DATA_SOURCE!CU34*0.05150106</f>
        <v>2.4524314285714285E-3</v>
      </c>
      <c r="I15" s="39">
        <f>DATA_SOURCE!DT34*0.0652485</f>
        <v>4.3499000000000012E-3</v>
      </c>
      <c r="J15" s="39">
        <f>DATA_SOURCE!ES34*0.04610314</f>
        <v>6.5861628571428578E-4</v>
      </c>
      <c r="K15" s="39">
        <f>DATA_SOURCE!FR34*0.02521814</f>
        <v>5.7641462857142842E-3</v>
      </c>
      <c r="R15" s="92"/>
      <c r="S15" s="91"/>
      <c r="T15" s="91"/>
      <c r="U15" s="91"/>
      <c r="V15" s="91"/>
      <c r="W15" s="91"/>
      <c r="X15" s="91"/>
      <c r="Y15" s="91"/>
    </row>
    <row r="16" spans="1:54" ht="15" x14ac:dyDescent="0.25">
      <c r="B16" s="39"/>
      <c r="C16" s="52" t="s">
        <v>120</v>
      </c>
      <c r="D16" s="39"/>
      <c r="E16" s="39">
        <f>DATA_SOURCE!X35*0.02236641</f>
        <v>0.10853034185714287</v>
      </c>
      <c r="F16" s="39">
        <f>DATA_SOURCE!AW35*0.02604288</f>
        <v>7.0687817142857153E-3</v>
      </c>
      <c r="G16" s="39">
        <f>DATA_SOURCE!BV35*0.01811389</f>
        <v>5.2012741285714287E-2</v>
      </c>
      <c r="H16" s="39">
        <f>DATA_SOURCE!CU35*0.05150106</f>
        <v>1.618604742857143E-2</v>
      </c>
      <c r="I16" s="39">
        <f>DATA_SOURCE!DT35*0.0652485</f>
        <v>9.3212142857142862E-4</v>
      </c>
      <c r="J16" s="39">
        <f>DATA_SOURCE!ES35*0.04610314</f>
        <v>1.0976938095238094E-3</v>
      </c>
      <c r="K16" s="39">
        <f>DATA_SOURCE!FR35*0.02521814</f>
        <v>2.0414684761904762E-3</v>
      </c>
      <c r="R16" s="36"/>
      <c r="S16" s="90"/>
      <c r="T16" s="90"/>
      <c r="U16" s="90"/>
      <c r="V16" s="90"/>
      <c r="W16" s="96"/>
      <c r="X16" s="97"/>
      <c r="Y16" s="94"/>
    </row>
    <row r="17" spans="2:25" ht="15" x14ac:dyDescent="0.25">
      <c r="B17" s="39"/>
      <c r="C17" s="52" t="s">
        <v>123</v>
      </c>
      <c r="D17" s="39"/>
      <c r="E17" s="39">
        <f>DATA_SOURCE!X36*0.02236641</f>
        <v>2.524209128571428E-2</v>
      </c>
      <c r="F17" s="39">
        <f>DATA_SOURCE!AW36*0.02604288</f>
        <v>0.32330375314285714</v>
      </c>
      <c r="G17" s="39">
        <f>DATA_SOURCE!BV36*0.01811389</f>
        <v>9.902259866666667E-2</v>
      </c>
      <c r="H17" s="39">
        <f>DATA_SOURCE!CU36*0.05150106</f>
        <v>0.13758140314285716</v>
      </c>
      <c r="I17" s="39">
        <f>DATA_SOURCE!DT36*0.0652485</f>
        <v>1.0253335714285718E-2</v>
      </c>
      <c r="J17" s="39">
        <f>DATA_SOURCE!ES36*0.04610314</f>
        <v>2.9637732857142853E-2</v>
      </c>
      <c r="K17" s="39">
        <f>DATA_SOURCE!FR36*0.02521814</f>
        <v>2.3657017047619047E-2</v>
      </c>
      <c r="R17" s="90"/>
      <c r="S17" s="90"/>
      <c r="T17" s="90"/>
      <c r="U17" s="90"/>
      <c r="V17" s="90"/>
      <c r="W17" s="102"/>
      <c r="X17" s="103"/>
      <c r="Y17" s="101"/>
    </row>
    <row r="18" spans="2:25" ht="15" x14ac:dyDescent="0.25">
      <c r="B18" s="30"/>
      <c r="C18" s="53" t="s">
        <v>122</v>
      </c>
      <c r="D18" s="30"/>
      <c r="E18" s="30">
        <f>DATA_SOURCE!X37*0.02236641</f>
        <v>0</v>
      </c>
      <c r="F18" s="38">
        <f>DATA_SOURCE!AW37*0.02604288</f>
        <v>0</v>
      </c>
      <c r="G18" s="38">
        <f>DATA_SOURCE!BV37*0.01811389</f>
        <v>6.9005295238095234E-4</v>
      </c>
      <c r="H18" s="38">
        <f>DATA_SOURCE!CU37*0.05150106</f>
        <v>0</v>
      </c>
      <c r="I18" s="38">
        <f>DATA_SOURCE!DT37*0.0652485</f>
        <v>0</v>
      </c>
      <c r="J18" s="38">
        <f>DATA_SOURCE!ES37*0.04610314</f>
        <v>0</v>
      </c>
      <c r="K18" s="38">
        <f>DATA_SOURCE!FR37*0.02521814</f>
        <v>0</v>
      </c>
      <c r="R18" s="90"/>
      <c r="S18" s="90"/>
      <c r="T18" s="90"/>
      <c r="U18" s="90"/>
      <c r="V18" s="90"/>
      <c r="W18" s="96"/>
      <c r="X18" s="97"/>
      <c r="Y18" s="94"/>
    </row>
    <row r="19" spans="2:25" ht="15" x14ac:dyDescent="0.25">
      <c r="B19" s="29" t="s">
        <v>104</v>
      </c>
      <c r="C19" s="29"/>
      <c r="D19" s="104" t="s">
        <v>102</v>
      </c>
      <c r="E19" s="29"/>
      <c r="F19" s="37"/>
      <c r="G19" s="37"/>
      <c r="H19" s="37"/>
      <c r="I19" s="37"/>
      <c r="J19" s="37"/>
      <c r="K19" s="37"/>
      <c r="L19">
        <v>1</v>
      </c>
      <c r="M19">
        <v>1</v>
      </c>
      <c r="N19">
        <v>20</v>
      </c>
      <c r="R19" s="90"/>
      <c r="S19" s="90"/>
      <c r="T19" s="90"/>
      <c r="U19" s="90"/>
      <c r="V19" s="90"/>
      <c r="W19" s="102"/>
      <c r="X19" s="103"/>
      <c r="Y19" s="101"/>
    </row>
    <row r="20" spans="2:25" ht="15" x14ac:dyDescent="0.25">
      <c r="B20" s="31"/>
      <c r="C20" s="31" t="s">
        <v>25</v>
      </c>
      <c r="D20" s="31"/>
      <c r="E20" s="31">
        <f>1-E21</f>
        <v>0.27404556144654957</v>
      </c>
      <c r="F20" s="39">
        <f t="shared" ref="F20:K20" si="2">1-F21</f>
        <v>0.29725302323409641</v>
      </c>
      <c r="G20" s="39">
        <f t="shared" si="2"/>
        <v>0.42657842823384917</v>
      </c>
      <c r="H20" s="39">
        <f t="shared" si="2"/>
        <v>0.3351421293582898</v>
      </c>
      <c r="I20" s="39">
        <f t="shared" si="2"/>
        <v>0.26178504104161682</v>
      </c>
      <c r="J20" s="39">
        <f t="shared" si="2"/>
        <v>0.32549746819671088</v>
      </c>
      <c r="K20" s="39">
        <f t="shared" si="2"/>
        <v>0.26400908222797081</v>
      </c>
      <c r="R20" s="90"/>
      <c r="S20" s="90"/>
      <c r="T20" s="90"/>
      <c r="U20" s="90"/>
      <c r="V20" s="90"/>
      <c r="W20" s="96"/>
      <c r="X20" s="97"/>
      <c r="Y20" s="88"/>
    </row>
    <row r="21" spans="2:25" ht="15" x14ac:dyDescent="0.25">
      <c r="B21" s="38"/>
      <c r="C21" s="72" t="s">
        <v>136</v>
      </c>
      <c r="D21" s="38"/>
      <c r="E21" s="38">
        <f>DATA_SOURCE!X32/55.29010239</f>
        <v>0.72595443855345043</v>
      </c>
      <c r="F21" s="38">
        <f>DATA_SOURCE!AW32/61.60179641</f>
        <v>0.70274697676590359</v>
      </c>
      <c r="G21" s="38">
        <f>DATA_SOURCE!BV32/44.81037924</f>
        <v>0.57342157176615083</v>
      </c>
      <c r="H21" s="38">
        <f>DATA_SOURCE!CU32/80.58292282</f>
        <v>0.6648578706417102</v>
      </c>
      <c r="I21" s="38">
        <f>DATA_SOURCE!DT32/84.65723613</f>
        <v>0.73821495895838318</v>
      </c>
      <c r="J21" s="38">
        <f>DATA_SOURCE!ES32/78.30109336</f>
        <v>0.67450253180328912</v>
      </c>
      <c r="K21" s="38">
        <f>DATA_SOURCE!FR32/60.39153198</f>
        <v>0.73599091777202919</v>
      </c>
      <c r="R21" s="90"/>
      <c r="S21" s="90"/>
      <c r="T21" s="90"/>
      <c r="U21" s="90"/>
      <c r="V21" s="90"/>
      <c r="W21" s="89"/>
      <c r="X21" s="97"/>
      <c r="Y21" s="88"/>
    </row>
    <row r="22" spans="2:25" x14ac:dyDescent="0.2">
      <c r="R22" s="90"/>
      <c r="S22" s="90"/>
      <c r="T22" s="90"/>
      <c r="U22" s="90"/>
      <c r="V22" s="90"/>
      <c r="W22" s="85"/>
      <c r="X22" s="97"/>
      <c r="Y22" s="95"/>
    </row>
    <row r="23" spans="2:25" ht="15" x14ac:dyDescent="0.25">
      <c r="B23" s="27"/>
      <c r="C23" s="27"/>
      <c r="D23" s="27"/>
      <c r="E23" s="27"/>
      <c r="F23" s="41"/>
      <c r="G23" s="41"/>
      <c r="H23" s="41"/>
      <c r="I23" s="41"/>
      <c r="J23" s="41"/>
      <c r="K23" s="41"/>
      <c r="R23" s="90"/>
      <c r="S23" s="90"/>
      <c r="T23" s="88"/>
      <c r="U23" s="90"/>
      <c r="V23" s="90"/>
      <c r="W23" s="89"/>
      <c r="X23" s="85"/>
      <c r="Y23" s="100"/>
    </row>
    <row r="28" spans="2:25" x14ac:dyDescent="0.2">
      <c r="D28" t="s">
        <v>124</v>
      </c>
      <c r="E28" s="7">
        <f t="shared" ref="E28:K28" si="3">1/E5</f>
        <v>2.2366412213740463</v>
      </c>
      <c r="F28" s="7">
        <f t="shared" si="3"/>
        <v>2.6042884990253423</v>
      </c>
      <c r="G28" s="7">
        <f t="shared" si="3"/>
        <v>1.811388972582102</v>
      </c>
      <c r="H28" s="7">
        <f t="shared" si="3"/>
        <v>5.1501057082452437</v>
      </c>
      <c r="I28" s="7">
        <f t="shared" si="3"/>
        <v>6.524849808847625</v>
      </c>
      <c r="J28" s="7">
        <f t="shared" si="3"/>
        <v>4.6103140752229548</v>
      </c>
      <c r="K28" s="7">
        <f t="shared" si="3"/>
        <v>2.5218140068886341</v>
      </c>
    </row>
    <row r="29" spans="2:25" x14ac:dyDescent="0.2">
      <c r="D29" t="s">
        <v>119</v>
      </c>
      <c r="E29" s="7">
        <f>E6*100</f>
        <v>55.290102389078498</v>
      </c>
      <c r="F29" s="7">
        <f t="shared" ref="F29:K29" si="4">F6*100</f>
        <v>61.601796407185638</v>
      </c>
      <c r="G29" s="7">
        <f t="shared" si="4"/>
        <v>44.793745841650001</v>
      </c>
      <c r="H29" s="7">
        <f t="shared" si="4"/>
        <v>80.582922824302145</v>
      </c>
      <c r="I29" s="7">
        <f t="shared" si="4"/>
        <v>84.673976730559971</v>
      </c>
      <c r="J29" s="7">
        <f t="shared" si="4"/>
        <v>78.309503784693021</v>
      </c>
      <c r="K29" s="7">
        <f t="shared" si="4"/>
        <v>60.346005007967229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workbookViewId="0">
      <selection activeCell="M15" sqref="M15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7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8"/>
    </row>
    <row r="2" spans="3:26" x14ac:dyDescent="0.2">
      <c r="J2" s="88"/>
    </row>
    <row r="3" spans="3:26" ht="15" x14ac:dyDescent="0.25">
      <c r="C3" s="35"/>
      <c r="D3" s="35"/>
      <c r="E3" s="35" t="s">
        <v>6</v>
      </c>
      <c r="F3" s="35"/>
      <c r="G3" s="35"/>
      <c r="H3" s="41"/>
      <c r="I3" s="41"/>
      <c r="J3" s="26"/>
      <c r="K3" s="36" t="s">
        <v>8</v>
      </c>
      <c r="L3" s="36"/>
      <c r="M3" s="36"/>
      <c r="N3" s="36"/>
      <c r="O3" s="36"/>
      <c r="P3" s="36"/>
      <c r="Q3" s="36"/>
    </row>
    <row r="4" spans="3:26" ht="26.25" thickBot="1" x14ac:dyDescent="0.25">
      <c r="C4" s="40" t="s">
        <v>1</v>
      </c>
      <c r="D4" s="40" t="s">
        <v>3</v>
      </c>
      <c r="E4" s="40" t="s">
        <v>4</v>
      </c>
      <c r="F4" s="40" t="s">
        <v>7</v>
      </c>
      <c r="G4" s="80" t="s">
        <v>142</v>
      </c>
      <c r="H4" s="80" t="s">
        <v>143</v>
      </c>
      <c r="I4" s="80" t="s">
        <v>147</v>
      </c>
      <c r="J4" s="112"/>
      <c r="K4" s="40" t="s">
        <v>5</v>
      </c>
      <c r="L4" s="40" t="s">
        <v>1</v>
      </c>
      <c r="M4" s="40" t="s">
        <v>2</v>
      </c>
      <c r="N4" s="40" t="s">
        <v>9</v>
      </c>
      <c r="O4" s="40" t="s">
        <v>10</v>
      </c>
      <c r="P4" s="40" t="s">
        <v>11</v>
      </c>
      <c r="Q4" s="40" t="s">
        <v>12</v>
      </c>
      <c r="W4" t="s">
        <v>127</v>
      </c>
    </row>
    <row r="5" spans="3:26" ht="15" x14ac:dyDescent="0.25">
      <c r="C5" s="49" t="s">
        <v>46</v>
      </c>
      <c r="D5" s="35" t="s">
        <v>48</v>
      </c>
      <c r="E5" s="54" t="s">
        <v>120</v>
      </c>
      <c r="F5" s="35">
        <v>1</v>
      </c>
      <c r="G5" s="76">
        <v>0.5</v>
      </c>
      <c r="H5" s="81">
        <v>1</v>
      </c>
      <c r="I5" s="109">
        <v>30</v>
      </c>
      <c r="J5" s="26"/>
      <c r="K5" s="36" t="s">
        <v>22</v>
      </c>
      <c r="L5" s="36" t="s">
        <v>36</v>
      </c>
      <c r="M5" s="36" t="s">
        <v>37</v>
      </c>
      <c r="N5" s="36" t="s">
        <v>20</v>
      </c>
      <c r="O5" s="106" t="s">
        <v>148</v>
      </c>
      <c r="P5" s="36" t="s">
        <v>38</v>
      </c>
      <c r="Q5" s="36"/>
      <c r="X5" t="s">
        <v>125</v>
      </c>
    </row>
    <row r="6" spans="3:26" ht="15" x14ac:dyDescent="0.25">
      <c r="C6" s="54"/>
      <c r="D6" s="41"/>
      <c r="E6" s="54" t="s">
        <v>121</v>
      </c>
      <c r="F6" s="41"/>
      <c r="G6" s="76">
        <v>0.5</v>
      </c>
      <c r="H6" s="81"/>
      <c r="I6" s="110"/>
      <c r="J6" s="26"/>
      <c r="K6" s="36"/>
      <c r="L6" s="58" t="s">
        <v>130</v>
      </c>
      <c r="M6" s="59"/>
      <c r="N6" s="59" t="s">
        <v>20</v>
      </c>
      <c r="O6" s="107" t="s">
        <v>148</v>
      </c>
      <c r="P6" s="59"/>
      <c r="Q6" s="36"/>
      <c r="W6" s="35" t="s">
        <v>32</v>
      </c>
      <c r="X6" s="35" t="s">
        <v>33</v>
      </c>
      <c r="Y6" s="35" t="s">
        <v>31</v>
      </c>
      <c r="Z6" s="35">
        <v>1</v>
      </c>
    </row>
    <row r="7" spans="3:26" ht="15" x14ac:dyDescent="0.25">
      <c r="C7" s="35" t="s">
        <v>34</v>
      </c>
      <c r="D7" s="35" t="s">
        <v>35</v>
      </c>
      <c r="E7" s="35" t="s">
        <v>25</v>
      </c>
      <c r="F7" s="35">
        <v>1</v>
      </c>
      <c r="G7" s="35"/>
      <c r="H7" s="82">
        <v>1</v>
      </c>
      <c r="I7" s="111">
        <v>30</v>
      </c>
      <c r="J7" s="26"/>
      <c r="K7" s="36"/>
      <c r="L7" s="72" t="s">
        <v>138</v>
      </c>
      <c r="M7" s="36"/>
      <c r="N7" s="36" t="s">
        <v>20</v>
      </c>
      <c r="O7" s="36" t="s">
        <v>21</v>
      </c>
      <c r="P7" s="36"/>
      <c r="Q7" s="36"/>
      <c r="X7" t="s">
        <v>126</v>
      </c>
    </row>
    <row r="8" spans="3:26" ht="15" x14ac:dyDescent="0.25">
      <c r="C8" s="35" t="s">
        <v>36</v>
      </c>
      <c r="D8" s="70" t="s">
        <v>133</v>
      </c>
      <c r="E8" s="35" t="s">
        <v>26</v>
      </c>
      <c r="F8" s="35">
        <v>1</v>
      </c>
      <c r="G8" s="35"/>
      <c r="H8" s="82">
        <v>31.54</v>
      </c>
      <c r="I8" s="111">
        <v>30</v>
      </c>
      <c r="J8" s="41"/>
      <c r="K8" s="36"/>
      <c r="L8" s="51" t="s">
        <v>135</v>
      </c>
      <c r="M8" s="36"/>
      <c r="N8" s="36" t="s">
        <v>20</v>
      </c>
      <c r="O8" s="36" t="s">
        <v>21</v>
      </c>
      <c r="P8" s="36"/>
      <c r="Q8" s="36"/>
      <c r="W8" s="35" t="s">
        <v>41</v>
      </c>
      <c r="X8" s="35" t="s">
        <v>42</v>
      </c>
      <c r="Y8" s="35" t="s">
        <v>29</v>
      </c>
      <c r="Z8" s="35">
        <v>1</v>
      </c>
    </row>
    <row r="9" spans="3:26" ht="15" x14ac:dyDescent="0.25">
      <c r="C9" s="35" t="s">
        <v>39</v>
      </c>
      <c r="D9" s="35" t="s">
        <v>40</v>
      </c>
      <c r="E9" s="35" t="s">
        <v>28</v>
      </c>
      <c r="F9" s="35">
        <v>1</v>
      </c>
      <c r="G9" s="35"/>
      <c r="H9" s="82">
        <v>1</v>
      </c>
      <c r="I9" s="111">
        <v>30</v>
      </c>
      <c r="J9" s="41"/>
      <c r="K9" s="36"/>
      <c r="L9" s="52" t="s">
        <v>129</v>
      </c>
      <c r="M9" s="36"/>
      <c r="N9" s="36" t="s">
        <v>20</v>
      </c>
      <c r="O9" s="36" t="s">
        <v>21</v>
      </c>
      <c r="P9" s="36"/>
      <c r="Q9" s="36"/>
      <c r="W9" s="35" t="s">
        <v>43</v>
      </c>
      <c r="X9" s="35" t="s">
        <v>45</v>
      </c>
      <c r="Y9" s="35" t="s">
        <v>27</v>
      </c>
      <c r="Z9" s="35">
        <v>1</v>
      </c>
    </row>
    <row r="10" spans="3:26" ht="15" x14ac:dyDescent="0.25">
      <c r="C10" s="51" t="s">
        <v>135</v>
      </c>
      <c r="D10" s="73" t="s">
        <v>137</v>
      </c>
      <c r="E10" s="56" t="s">
        <v>134</v>
      </c>
      <c r="F10" s="26">
        <v>1</v>
      </c>
      <c r="G10" s="35"/>
      <c r="H10" s="82">
        <v>1</v>
      </c>
      <c r="I10" s="111">
        <v>30</v>
      </c>
      <c r="J10" s="41"/>
      <c r="K10" s="36"/>
      <c r="L10" s="36" t="s">
        <v>46</v>
      </c>
      <c r="M10" s="36" t="s">
        <v>47</v>
      </c>
      <c r="N10" s="36" t="s">
        <v>20</v>
      </c>
      <c r="O10" s="36" t="s">
        <v>21</v>
      </c>
      <c r="Q10" s="36"/>
      <c r="W10" s="35" t="s">
        <v>49</v>
      </c>
      <c r="X10" s="35" t="s">
        <v>50</v>
      </c>
      <c r="Y10" s="35" t="s">
        <v>30</v>
      </c>
      <c r="Z10" s="35">
        <v>1</v>
      </c>
    </row>
    <row r="11" spans="3:26" ht="15" x14ac:dyDescent="0.25">
      <c r="C11" s="52" t="s">
        <v>129</v>
      </c>
      <c r="D11" s="83" t="s">
        <v>144</v>
      </c>
      <c r="E11" s="50" t="s">
        <v>123</v>
      </c>
      <c r="F11" s="26">
        <v>1</v>
      </c>
      <c r="G11" s="35"/>
      <c r="H11" s="82">
        <v>1</v>
      </c>
      <c r="I11" s="111">
        <v>30</v>
      </c>
      <c r="J11" s="41"/>
      <c r="K11" s="36"/>
      <c r="L11" s="54" t="s">
        <v>128</v>
      </c>
      <c r="M11" s="36"/>
      <c r="N11" s="36" t="s">
        <v>20</v>
      </c>
      <c r="O11" s="36" t="s">
        <v>21</v>
      </c>
      <c r="P11" s="36"/>
      <c r="Q11" s="36"/>
    </row>
    <row r="12" spans="3:26" ht="15" x14ac:dyDescent="0.25">
      <c r="C12" s="53" t="s">
        <v>130</v>
      </c>
      <c r="D12" s="108" t="s">
        <v>133</v>
      </c>
      <c r="E12" s="54" t="s">
        <v>122</v>
      </c>
      <c r="F12" s="26">
        <v>1</v>
      </c>
      <c r="G12" s="35"/>
      <c r="H12" s="82">
        <v>31.54</v>
      </c>
      <c r="I12" s="111">
        <v>30</v>
      </c>
      <c r="J12" s="41"/>
      <c r="K12" s="36"/>
      <c r="L12" s="41" t="s">
        <v>39</v>
      </c>
      <c r="M12" s="36"/>
      <c r="N12" s="36" t="s">
        <v>20</v>
      </c>
      <c r="O12" s="36" t="s">
        <v>21</v>
      </c>
      <c r="P12" s="71" t="s">
        <v>44</v>
      </c>
      <c r="Q12" s="36"/>
    </row>
    <row r="13" spans="3:26" ht="15" x14ac:dyDescent="0.25">
      <c r="C13" s="72" t="s">
        <v>138</v>
      </c>
      <c r="D13" s="69" t="s">
        <v>139</v>
      </c>
      <c r="E13" s="57" t="s">
        <v>136</v>
      </c>
      <c r="F13" s="55">
        <v>1</v>
      </c>
      <c r="G13" s="35"/>
      <c r="H13" s="82">
        <v>1</v>
      </c>
      <c r="I13" s="111">
        <v>30</v>
      </c>
      <c r="J13" s="41"/>
      <c r="K13" s="64"/>
      <c r="L13" s="38" t="s">
        <v>34</v>
      </c>
      <c r="M13" s="64"/>
      <c r="N13" s="64" t="s">
        <v>20</v>
      </c>
      <c r="O13" s="64" t="s">
        <v>21</v>
      </c>
      <c r="P13" s="64"/>
      <c r="Q13" s="64"/>
    </row>
    <row r="14" spans="3:26" ht="15" x14ac:dyDescent="0.25">
      <c r="G14" s="35"/>
      <c r="H14" s="41"/>
      <c r="I14" s="41"/>
      <c r="J14" s="41"/>
      <c r="K14" s="36"/>
      <c r="P14" s="35"/>
      <c r="Q14" s="35"/>
    </row>
    <row r="15" spans="3:26" ht="15" x14ac:dyDescent="0.25">
      <c r="C15" s="60"/>
      <c r="D15" s="26"/>
      <c r="E15" s="60"/>
      <c r="F15" s="26"/>
      <c r="G15" s="61"/>
      <c r="H15" s="78"/>
      <c r="I15" s="41"/>
      <c r="J15" s="41"/>
      <c r="K15" s="35"/>
    </row>
    <row r="16" spans="3:26" ht="15" x14ac:dyDescent="0.25">
      <c r="C16" s="63"/>
      <c r="D16" s="26"/>
      <c r="E16" s="63"/>
      <c r="F16" s="61"/>
      <c r="G16" s="61"/>
      <c r="H16" s="78"/>
      <c r="I16" s="78"/>
      <c r="J16" s="78"/>
      <c r="K16" s="61"/>
      <c r="L16" s="60"/>
      <c r="M16" s="62"/>
      <c r="N16" s="62"/>
      <c r="O16" s="36"/>
    </row>
    <row r="17" spans="3:15" ht="15" x14ac:dyDescent="0.25">
      <c r="C17" s="60"/>
      <c r="D17" s="26"/>
      <c r="E17" s="60"/>
      <c r="F17" s="26"/>
      <c r="G17" s="61"/>
      <c r="H17" s="78"/>
      <c r="I17" s="78"/>
      <c r="J17" s="78"/>
      <c r="K17" s="61"/>
      <c r="L17" s="60"/>
      <c r="M17" s="62"/>
      <c r="N17" s="62"/>
      <c r="O17" s="36"/>
    </row>
    <row r="18" spans="3:15" ht="15" x14ac:dyDescent="0.25">
      <c r="C18" s="60"/>
      <c r="D18" s="84" t="s">
        <v>145</v>
      </c>
      <c r="E18" s="60"/>
      <c r="F18" s="65"/>
      <c r="G18" s="65"/>
      <c r="H18" s="79"/>
      <c r="I18" s="78"/>
      <c r="J18" s="78"/>
      <c r="K18" s="61"/>
      <c r="L18" s="60"/>
      <c r="M18" s="62"/>
      <c r="N18" s="62"/>
      <c r="O18" s="36"/>
    </row>
    <row r="19" spans="3:15" ht="15" x14ac:dyDescent="0.25">
      <c r="C19" s="60"/>
      <c r="D19" s="60"/>
      <c r="E19" s="60"/>
      <c r="F19" s="65"/>
      <c r="G19" s="65"/>
      <c r="H19" s="79"/>
      <c r="I19" s="79"/>
      <c r="J19" s="79"/>
      <c r="K19" s="65"/>
      <c r="L19" s="60"/>
      <c r="M19" s="62"/>
      <c r="N19" s="62"/>
      <c r="O19" s="36"/>
    </row>
    <row r="20" spans="3:15" ht="15" x14ac:dyDescent="0.25">
      <c r="C20" s="60"/>
      <c r="D20" s="60"/>
      <c r="E20" s="60"/>
      <c r="F20" s="65"/>
      <c r="G20" s="65"/>
      <c r="H20" s="79"/>
      <c r="I20" s="79"/>
      <c r="J20" s="79"/>
      <c r="K20" s="65"/>
      <c r="L20" s="65"/>
      <c r="M20" s="61"/>
      <c r="N20" s="61"/>
    </row>
    <row r="21" spans="3:15" x14ac:dyDescent="0.2">
      <c r="C21" s="65"/>
      <c r="D21" s="65"/>
      <c r="E21" s="65"/>
      <c r="F21" s="65"/>
      <c r="G21" s="65"/>
      <c r="H21" s="79"/>
      <c r="I21" s="79"/>
      <c r="J21" s="79"/>
      <c r="K21" s="65"/>
      <c r="L21" s="65"/>
      <c r="M21" s="61"/>
      <c r="N21" s="61"/>
    </row>
    <row r="22" spans="3:15" x14ac:dyDescent="0.2">
      <c r="C22" s="61"/>
      <c r="D22" s="61"/>
      <c r="E22" s="61"/>
      <c r="F22" s="61"/>
      <c r="G22" s="61"/>
      <c r="H22" s="78"/>
      <c r="I22" s="79"/>
      <c r="J22" s="79"/>
      <c r="K22" s="65"/>
      <c r="L22" s="65"/>
      <c r="M22" s="61"/>
      <c r="N22" s="61"/>
    </row>
    <row r="23" spans="3:15" x14ac:dyDescent="0.2">
      <c r="I23" s="78"/>
      <c r="J23" s="78"/>
      <c r="K23" s="61"/>
      <c r="L23" s="61"/>
      <c r="M23" s="61"/>
      <c r="N23" s="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1" t="s">
        <v>118</v>
      </c>
      <c r="I1" t="s">
        <v>131</v>
      </c>
    </row>
    <row r="2" spans="2:11" ht="18.75" x14ac:dyDescent="0.25">
      <c r="B2" s="42" t="s">
        <v>105</v>
      </c>
      <c r="C2" s="43"/>
      <c r="D2" s="43"/>
      <c r="E2" s="43"/>
      <c r="G2" s="41"/>
      <c r="H2" s="41"/>
      <c r="I2" s="41"/>
      <c r="J2" s="41"/>
      <c r="K2" s="41"/>
    </row>
    <row r="3" spans="2:11" ht="15" x14ac:dyDescent="0.25">
      <c r="B3" s="45" t="s">
        <v>106</v>
      </c>
      <c r="C3" s="41"/>
      <c r="D3" s="41"/>
      <c r="E3" s="41"/>
      <c r="F3" s="41"/>
      <c r="G3" s="41"/>
      <c r="H3" s="41"/>
      <c r="I3" s="41"/>
      <c r="J3" s="41"/>
      <c r="K3" s="41"/>
    </row>
    <row r="4" spans="2:11" ht="13.5" thickBot="1" x14ac:dyDescent="0.25">
      <c r="B4" s="47" t="s">
        <v>0</v>
      </c>
      <c r="C4" s="48" t="s">
        <v>120</v>
      </c>
      <c r="D4" s="66" t="s">
        <v>121</v>
      </c>
      <c r="E4" s="48" t="s">
        <v>28</v>
      </c>
      <c r="F4" s="48" t="s">
        <v>25</v>
      </c>
      <c r="G4" s="66" t="s">
        <v>134</v>
      </c>
      <c r="H4" s="66" t="s">
        <v>123</v>
      </c>
      <c r="I4" s="66" t="s">
        <v>136</v>
      </c>
      <c r="J4" s="48" t="s">
        <v>122</v>
      </c>
      <c r="K4" s="48" t="s">
        <v>26</v>
      </c>
    </row>
    <row r="5" spans="2:11" x14ac:dyDescent="0.2">
      <c r="B5" s="44" t="s">
        <v>107</v>
      </c>
      <c r="C5" s="46">
        <v>78</v>
      </c>
      <c r="D5" s="46">
        <f>C5</f>
        <v>78</v>
      </c>
      <c r="E5" s="46">
        <v>56</v>
      </c>
      <c r="F5" s="46">
        <v>74</v>
      </c>
      <c r="G5" s="67">
        <v>162.5</v>
      </c>
      <c r="H5" s="67">
        <v>60</v>
      </c>
      <c r="I5" s="67">
        <v>71</v>
      </c>
      <c r="J5" s="46"/>
      <c r="K5" s="46"/>
    </row>
    <row r="6" spans="2:11" x14ac:dyDescent="0.2">
      <c r="B6" s="44" t="s">
        <v>108</v>
      </c>
      <c r="C6" s="46"/>
      <c r="D6" s="46"/>
      <c r="E6" s="46"/>
      <c r="F6" s="46"/>
      <c r="G6" s="46"/>
      <c r="H6" s="46"/>
      <c r="I6" s="46"/>
      <c r="J6" s="46"/>
      <c r="K6" s="46"/>
    </row>
    <row r="7" spans="2:11" x14ac:dyDescent="0.2">
      <c r="B7" s="44" t="s">
        <v>109</v>
      </c>
      <c r="C7" s="46"/>
      <c r="D7" s="46"/>
      <c r="E7" s="46"/>
      <c r="F7" s="46"/>
      <c r="G7" s="46"/>
      <c r="H7" s="46"/>
      <c r="I7" s="46"/>
      <c r="J7" s="46"/>
      <c r="K7" s="46"/>
    </row>
    <row r="8" spans="2:11" x14ac:dyDescent="0.2">
      <c r="B8" s="44" t="s">
        <v>110</v>
      </c>
      <c r="C8" s="46"/>
      <c r="D8" s="46"/>
      <c r="E8" s="46"/>
      <c r="F8" s="46"/>
      <c r="G8" s="46"/>
      <c r="H8" s="46"/>
      <c r="I8" s="46"/>
      <c r="J8" s="46"/>
      <c r="K8" s="46"/>
    </row>
    <row r="9" spans="2:11" x14ac:dyDescent="0.2">
      <c r="B9" s="44" t="s">
        <v>111</v>
      </c>
      <c r="C9" s="46"/>
      <c r="D9" s="46"/>
      <c r="E9" s="46"/>
      <c r="F9" s="46"/>
      <c r="G9" s="46"/>
      <c r="H9" s="46"/>
      <c r="I9" s="46"/>
      <c r="J9" s="46"/>
      <c r="K9" s="46"/>
    </row>
    <row r="10" spans="2:11" x14ac:dyDescent="0.2">
      <c r="B10" s="44" t="s">
        <v>112</v>
      </c>
      <c r="C10" s="46"/>
      <c r="D10" s="46"/>
      <c r="E10" s="46"/>
      <c r="F10" s="46"/>
      <c r="G10" s="46"/>
      <c r="H10" s="46"/>
      <c r="I10" s="46"/>
      <c r="J10" s="46"/>
      <c r="K10" s="46"/>
    </row>
    <row r="11" spans="2:11" x14ac:dyDescent="0.2">
      <c r="B11" s="44" t="s">
        <v>113</v>
      </c>
      <c r="C11" s="46"/>
      <c r="D11" s="46"/>
      <c r="E11" s="46"/>
      <c r="F11" s="46"/>
      <c r="G11" s="46"/>
      <c r="H11" s="46"/>
      <c r="I11" s="46"/>
      <c r="J11" s="46"/>
      <c r="K11" s="46"/>
    </row>
    <row r="12" spans="2:11" x14ac:dyDescent="0.2">
      <c r="B12" s="44" t="s">
        <v>114</v>
      </c>
      <c r="C12" s="46"/>
      <c r="D12" s="46"/>
      <c r="E12" s="46"/>
      <c r="F12" s="46"/>
      <c r="G12" s="46"/>
      <c r="H12" s="46"/>
      <c r="I12" s="46"/>
      <c r="J12" s="46"/>
      <c r="K12" s="46"/>
    </row>
    <row r="13" spans="2:11" x14ac:dyDescent="0.2">
      <c r="B13" s="44" t="s">
        <v>115</v>
      </c>
      <c r="C13" s="46"/>
      <c r="D13" s="46"/>
      <c r="E13" s="46"/>
      <c r="F13" s="46"/>
      <c r="G13" s="46"/>
      <c r="H13" s="46"/>
      <c r="I13" s="46"/>
      <c r="J13" s="46"/>
      <c r="K13" s="46"/>
    </row>
    <row r="14" spans="2:11" x14ac:dyDescent="0.2">
      <c r="B14" s="44" t="s">
        <v>116</v>
      </c>
      <c r="C14" s="46"/>
      <c r="D14" s="46"/>
      <c r="E14" s="46"/>
      <c r="F14" s="46"/>
      <c r="G14" s="46"/>
      <c r="H14" s="46"/>
      <c r="I14" s="46"/>
      <c r="J14" s="46"/>
      <c r="K14" s="46"/>
    </row>
    <row r="15" spans="2:11" x14ac:dyDescent="0.2">
      <c r="B15" s="44" t="s">
        <v>117</v>
      </c>
      <c r="C15" s="46"/>
      <c r="D15" s="46"/>
      <c r="E15" s="46"/>
      <c r="F15" s="46"/>
      <c r="G15" s="46"/>
      <c r="H15" s="46"/>
      <c r="I15" s="46"/>
      <c r="J15" s="46"/>
      <c r="K15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A13"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24"/>
      <c r="V1" s="113"/>
      <c r="W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24"/>
      <c r="AQ1" s="113"/>
      <c r="AR1" s="113"/>
      <c r="AS1" s="24"/>
      <c r="AT1" s="24"/>
      <c r="AU1" s="113"/>
      <c r="AV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24"/>
      <c r="BR1" s="24"/>
      <c r="BS1" s="24"/>
      <c r="BT1" s="113"/>
      <c r="BU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24"/>
      <c r="CS1" s="113"/>
      <c r="CT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24"/>
      <c r="DN1" s="24"/>
      <c r="DO1" s="24"/>
      <c r="DP1" s="24"/>
      <c r="DQ1" s="24"/>
      <c r="DR1" s="113"/>
      <c r="DS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24"/>
      <c r="EQ1" s="113"/>
      <c r="ER1" s="113"/>
      <c r="EU1" s="113"/>
      <c r="EV1" s="113"/>
      <c r="EW1" s="24"/>
      <c r="EX1" s="24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24"/>
      <c r="FN1" s="24"/>
      <c r="FO1" s="24"/>
      <c r="FP1" s="24"/>
      <c r="FQ1" s="24"/>
    </row>
    <row r="2" spans="1:175" ht="15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24"/>
      <c r="V2" s="113"/>
      <c r="W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24"/>
      <c r="AQ2" s="113"/>
      <c r="AR2" s="113"/>
      <c r="AS2" s="24"/>
      <c r="AT2" s="24"/>
      <c r="AU2" s="113"/>
      <c r="AV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24"/>
      <c r="BR2" s="24"/>
      <c r="BS2" s="24"/>
      <c r="BT2" s="113"/>
      <c r="BU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24"/>
      <c r="CS2" s="113"/>
      <c r="CT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24"/>
      <c r="DN2" s="24"/>
      <c r="DO2" s="24"/>
      <c r="DP2" s="24"/>
      <c r="DQ2" s="24"/>
      <c r="DR2" s="113"/>
      <c r="DS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24"/>
      <c r="EQ2" s="113"/>
      <c r="ER2" s="113"/>
      <c r="EU2" s="113"/>
      <c r="EV2" s="113"/>
      <c r="EW2" s="24"/>
      <c r="EX2" s="24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24"/>
      <c r="FN2" s="24"/>
      <c r="FO2" s="24"/>
      <c r="FP2" s="24"/>
      <c r="FQ2" s="24"/>
    </row>
    <row r="3" spans="1:175" ht="15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24"/>
      <c r="V3" s="113"/>
      <c r="W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4"/>
      <c r="AQ3" s="113"/>
      <c r="AR3" s="113"/>
      <c r="AS3" s="24"/>
      <c r="AT3" s="24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24"/>
      <c r="BR3" s="24"/>
      <c r="BS3" s="24"/>
      <c r="BT3" s="113"/>
      <c r="BU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24"/>
      <c r="CS3" s="113"/>
      <c r="CT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24"/>
      <c r="DN3" s="24"/>
      <c r="DO3" s="24"/>
      <c r="DP3" s="24"/>
      <c r="DQ3" s="24"/>
      <c r="DR3" s="113"/>
      <c r="DS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24"/>
      <c r="EQ3" s="113"/>
      <c r="ER3" s="113"/>
      <c r="EU3" s="113"/>
      <c r="EV3" s="113"/>
      <c r="EW3" s="24"/>
      <c r="EX3" s="24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24"/>
      <c r="FN3" s="24"/>
      <c r="FO3" s="24"/>
      <c r="FP3" s="24"/>
      <c r="FQ3" s="24"/>
    </row>
    <row r="4" spans="1:175" ht="15" x14ac:dyDescent="0.25">
      <c r="A4" s="119" t="s">
        <v>15</v>
      </c>
      <c r="B4" s="119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24"/>
      <c r="V4" s="113"/>
      <c r="W4" s="113"/>
      <c r="Z4" s="119" t="s">
        <v>85</v>
      </c>
      <c r="AA4" s="119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24"/>
      <c r="AQ4" s="113"/>
      <c r="AR4" s="113"/>
      <c r="AS4" s="24"/>
      <c r="AT4" s="24"/>
      <c r="AU4" s="113"/>
      <c r="AV4" s="113"/>
      <c r="AY4" s="119" t="s">
        <v>88</v>
      </c>
      <c r="AZ4" s="119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24"/>
      <c r="BR4" s="24"/>
      <c r="BS4" s="24"/>
      <c r="BT4" s="113"/>
      <c r="BU4" s="113"/>
      <c r="BX4" s="119" t="s">
        <v>92</v>
      </c>
      <c r="BY4" s="119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24"/>
      <c r="CS4" s="113"/>
      <c r="CT4" s="113"/>
      <c r="CW4" s="119" t="s">
        <v>95</v>
      </c>
      <c r="CX4" s="119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24"/>
      <c r="DN4" s="24"/>
      <c r="DO4" s="24"/>
      <c r="DP4" s="24"/>
      <c r="DQ4" s="24"/>
      <c r="DR4" s="113"/>
      <c r="DS4" s="113"/>
      <c r="DV4" s="119" t="s">
        <v>16</v>
      </c>
      <c r="DW4" s="119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24"/>
      <c r="EQ4" s="113"/>
      <c r="ER4" s="113"/>
      <c r="EU4" s="119" t="s">
        <v>100</v>
      </c>
      <c r="EV4" s="119"/>
      <c r="EW4" s="24"/>
      <c r="EX4" s="24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24"/>
      <c r="FN4" s="24"/>
      <c r="FO4" s="24"/>
      <c r="FP4" s="24"/>
      <c r="FQ4" s="24"/>
    </row>
    <row r="5" spans="1:175" ht="18" x14ac:dyDescent="0.25">
      <c r="A5" s="118" t="s">
        <v>51</v>
      </c>
      <c r="B5" s="118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24"/>
      <c r="V5" s="113"/>
      <c r="W5" s="113"/>
      <c r="Z5" s="118" t="s">
        <v>51</v>
      </c>
      <c r="AA5" s="118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24"/>
      <c r="AQ5" s="113"/>
      <c r="AR5" s="113"/>
      <c r="AS5" s="24"/>
      <c r="AT5" s="24"/>
      <c r="AU5" s="113"/>
      <c r="AV5" s="113"/>
      <c r="AY5" s="118" t="s">
        <v>51</v>
      </c>
      <c r="AZ5" s="118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24"/>
      <c r="BR5" s="24"/>
      <c r="BS5" s="24"/>
      <c r="BT5" s="113"/>
      <c r="BU5" s="113"/>
      <c r="BX5" s="118" t="s">
        <v>51</v>
      </c>
      <c r="BY5" s="118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24"/>
      <c r="CS5" s="113"/>
      <c r="CT5" s="113"/>
      <c r="CW5" s="118" t="s">
        <v>51</v>
      </c>
      <c r="CX5" s="118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24"/>
      <c r="DN5" s="24"/>
      <c r="DO5" s="24"/>
      <c r="DP5" s="24"/>
      <c r="DQ5" s="24"/>
      <c r="DR5" s="113"/>
      <c r="DS5" s="113"/>
      <c r="DV5" s="118" t="s">
        <v>51</v>
      </c>
      <c r="DW5" s="118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24"/>
      <c r="EQ5" s="113"/>
      <c r="ER5" s="113"/>
      <c r="EU5" s="118" t="s">
        <v>51</v>
      </c>
      <c r="EV5" s="118"/>
      <c r="EW5" s="24"/>
      <c r="EX5" s="24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24"/>
      <c r="FN5" s="24"/>
      <c r="FO5" s="24"/>
      <c r="FP5" s="24"/>
      <c r="FQ5" s="24"/>
    </row>
    <row r="6" spans="1:175" ht="15" x14ac:dyDescent="0.25">
      <c r="A6" s="116"/>
      <c r="B6" s="116"/>
      <c r="C6" s="22"/>
      <c r="D6" s="22"/>
      <c r="E6" s="113"/>
      <c r="F6" s="113"/>
      <c r="G6" s="22"/>
      <c r="H6" s="22"/>
      <c r="I6" s="22"/>
      <c r="J6" s="113"/>
      <c r="K6" s="113"/>
      <c r="L6" s="22"/>
      <c r="M6" s="113"/>
      <c r="N6" s="113"/>
      <c r="O6" s="113"/>
      <c r="P6" s="113"/>
      <c r="Q6" s="113"/>
      <c r="R6" s="113"/>
      <c r="S6" s="22"/>
      <c r="T6" s="22"/>
      <c r="U6" s="22"/>
      <c r="V6" s="113"/>
      <c r="W6" s="113"/>
      <c r="Z6" s="116"/>
      <c r="AA6" s="116"/>
      <c r="AB6" s="22"/>
      <c r="AC6" s="22"/>
      <c r="AD6" s="113"/>
      <c r="AE6" s="113"/>
      <c r="AF6" s="22"/>
      <c r="AG6" s="22"/>
      <c r="AH6" s="22"/>
      <c r="AI6" s="113"/>
      <c r="AJ6" s="113"/>
      <c r="AK6" s="22"/>
      <c r="AL6" s="113"/>
      <c r="AM6" s="113"/>
      <c r="AN6" s="113"/>
      <c r="AO6" s="113"/>
      <c r="AP6" s="24"/>
      <c r="AQ6" s="113"/>
      <c r="AR6" s="113"/>
      <c r="AS6" s="22"/>
      <c r="AT6" s="22"/>
      <c r="AU6" s="113"/>
      <c r="AV6" s="113"/>
      <c r="AY6" s="116"/>
      <c r="AZ6" s="116"/>
      <c r="BA6" s="22"/>
      <c r="BB6" s="22"/>
      <c r="BC6" s="113"/>
      <c r="BD6" s="113"/>
      <c r="BE6" s="22"/>
      <c r="BF6" s="22"/>
      <c r="BG6" s="22"/>
      <c r="BH6" s="113"/>
      <c r="BI6" s="113"/>
      <c r="BJ6" s="22"/>
      <c r="BK6" s="113"/>
      <c r="BL6" s="113"/>
      <c r="BM6" s="113"/>
      <c r="BN6" s="113"/>
      <c r="BO6" s="113"/>
      <c r="BP6" s="113"/>
      <c r="BQ6" s="22"/>
      <c r="BR6" s="22"/>
      <c r="BS6" s="22"/>
      <c r="BT6" s="113"/>
      <c r="BU6" s="113"/>
      <c r="BX6" s="116"/>
      <c r="BY6" s="116"/>
      <c r="BZ6" s="22"/>
      <c r="CA6" s="22"/>
      <c r="CB6" s="113"/>
      <c r="CC6" s="113"/>
      <c r="CD6" s="22"/>
      <c r="CE6" s="22"/>
      <c r="CF6" s="22"/>
      <c r="CG6" s="113"/>
      <c r="CH6" s="113"/>
      <c r="CI6" s="22"/>
      <c r="CJ6" s="113"/>
      <c r="CK6" s="113"/>
      <c r="CL6" s="113"/>
      <c r="CM6" s="113"/>
      <c r="CN6" s="113"/>
      <c r="CO6" s="113"/>
      <c r="CP6" s="22"/>
      <c r="CQ6" s="22"/>
      <c r="CR6" s="22"/>
      <c r="CS6" s="113"/>
      <c r="CT6" s="113"/>
      <c r="CW6" s="116"/>
      <c r="CX6" s="116"/>
      <c r="CY6" s="22"/>
      <c r="CZ6" s="22"/>
      <c r="DA6" s="113"/>
      <c r="DB6" s="113"/>
      <c r="DC6" s="22"/>
      <c r="DD6" s="22"/>
      <c r="DE6" s="22"/>
      <c r="DF6" s="113"/>
      <c r="DG6" s="113"/>
      <c r="DH6" s="22"/>
      <c r="DI6" s="113"/>
      <c r="DJ6" s="113"/>
      <c r="DK6" s="113"/>
      <c r="DL6" s="113"/>
      <c r="DM6" s="24"/>
      <c r="DN6" s="24"/>
      <c r="DO6" s="22"/>
      <c r="DP6" s="22"/>
      <c r="DQ6" s="22"/>
      <c r="DR6" s="113"/>
      <c r="DS6" s="113"/>
      <c r="DV6" s="116"/>
      <c r="DW6" s="116"/>
      <c r="DX6" s="22"/>
      <c r="DY6" s="22"/>
      <c r="DZ6" s="113"/>
      <c r="EA6" s="113"/>
      <c r="EB6" s="22"/>
      <c r="EC6" s="22"/>
      <c r="ED6" s="22"/>
      <c r="EE6" s="113"/>
      <c r="EF6" s="113"/>
      <c r="EG6" s="22"/>
      <c r="EH6" s="113"/>
      <c r="EI6" s="113"/>
      <c r="EJ6" s="113"/>
      <c r="EK6" s="113"/>
      <c r="EL6" s="113"/>
      <c r="EM6" s="113"/>
      <c r="EN6" s="22"/>
      <c r="EO6" s="22"/>
      <c r="EP6" s="22"/>
      <c r="EQ6" s="113"/>
      <c r="ER6" s="113"/>
      <c r="EU6" s="116"/>
      <c r="EV6" s="116"/>
      <c r="EW6" s="22"/>
      <c r="EX6" s="22"/>
      <c r="EY6" s="113"/>
      <c r="EZ6" s="113"/>
      <c r="FA6" s="22"/>
      <c r="FB6" s="22"/>
      <c r="FC6" s="22"/>
      <c r="FD6" s="113"/>
      <c r="FE6" s="113"/>
      <c r="FF6" s="22"/>
      <c r="FG6" s="113"/>
      <c r="FH6" s="113"/>
      <c r="FI6" s="113"/>
      <c r="FJ6" s="113"/>
      <c r="FK6" s="113"/>
      <c r="FL6" s="113"/>
      <c r="FM6" s="22"/>
      <c r="FN6" s="22"/>
      <c r="FO6" s="22"/>
      <c r="FP6" s="24"/>
      <c r="FQ6" s="24"/>
    </row>
    <row r="7" spans="1:175" ht="18.75" x14ac:dyDescent="0.25">
      <c r="A7" s="117" t="s">
        <v>52</v>
      </c>
      <c r="B7" s="117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24"/>
      <c r="V7" s="113"/>
      <c r="W7" s="113"/>
      <c r="Z7" s="117" t="s">
        <v>82</v>
      </c>
      <c r="AA7" s="117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24"/>
      <c r="AQ7" s="113"/>
      <c r="AR7" s="113"/>
      <c r="AS7" s="24"/>
      <c r="AT7" s="24"/>
      <c r="AU7" s="113"/>
      <c r="AV7" s="113"/>
      <c r="AY7" s="117" t="s">
        <v>86</v>
      </c>
      <c r="AZ7" s="117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24"/>
      <c r="BR7" s="24"/>
      <c r="BS7" s="24"/>
      <c r="BT7" s="113"/>
      <c r="BU7" s="113"/>
      <c r="BX7" s="117" t="s">
        <v>89</v>
      </c>
      <c r="BY7" s="117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24"/>
      <c r="CS7" s="113"/>
      <c r="CT7" s="113"/>
      <c r="CW7" s="117" t="s">
        <v>93</v>
      </c>
      <c r="CX7" s="117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24"/>
      <c r="DN7" s="24"/>
      <c r="DO7" s="24"/>
      <c r="DP7" s="24"/>
      <c r="DQ7" s="24"/>
      <c r="DR7" s="113"/>
      <c r="DS7" s="113"/>
      <c r="DV7" s="117" t="s">
        <v>96</v>
      </c>
      <c r="DW7" s="117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24"/>
      <c r="EQ7" s="113"/>
      <c r="ER7" s="113"/>
      <c r="EU7" s="117" t="s">
        <v>98</v>
      </c>
      <c r="EV7" s="117"/>
      <c r="EW7" s="24"/>
      <c r="EX7" s="24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24"/>
      <c r="FN7" s="24"/>
      <c r="FO7" s="24"/>
      <c r="FP7" s="24"/>
      <c r="FQ7" s="24"/>
    </row>
    <row r="8" spans="1:175" ht="15.75" x14ac:dyDescent="0.25">
      <c r="A8" s="117" t="s">
        <v>53</v>
      </c>
      <c r="B8" s="117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24"/>
      <c r="V8" s="113"/>
      <c r="W8" s="113"/>
      <c r="Z8" s="117" t="s">
        <v>83</v>
      </c>
      <c r="AA8" s="117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24"/>
      <c r="AQ8" s="113"/>
      <c r="AR8" s="113"/>
      <c r="AS8" s="24"/>
      <c r="AT8" s="24"/>
      <c r="AU8" s="113"/>
      <c r="AV8" s="113"/>
      <c r="AY8" s="117" t="s">
        <v>87</v>
      </c>
      <c r="AZ8" s="117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24"/>
      <c r="BR8" s="24"/>
      <c r="BS8" s="24"/>
      <c r="BT8" s="113"/>
      <c r="BU8" s="113"/>
      <c r="BX8" s="117" t="s">
        <v>90</v>
      </c>
      <c r="BY8" s="117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24"/>
      <c r="CS8" s="113"/>
      <c r="CT8" s="113"/>
      <c r="CW8" s="117" t="s">
        <v>94</v>
      </c>
      <c r="CX8" s="117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24"/>
      <c r="DN8" s="24"/>
      <c r="DO8" s="24"/>
      <c r="DP8" s="24"/>
      <c r="DQ8" s="24"/>
      <c r="DR8" s="113"/>
      <c r="DS8" s="113"/>
      <c r="DV8" s="117" t="s">
        <v>97</v>
      </c>
      <c r="DW8" s="117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24"/>
      <c r="EQ8" s="113"/>
      <c r="ER8" s="113"/>
      <c r="EU8" s="117" t="s">
        <v>99</v>
      </c>
      <c r="EV8" s="117"/>
      <c r="EW8" s="24"/>
      <c r="EX8" s="24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24"/>
      <c r="FN8" s="24"/>
      <c r="FO8" s="24"/>
      <c r="FP8" s="24"/>
      <c r="FQ8" s="24"/>
    </row>
    <row r="9" spans="1:175" ht="15.75" x14ac:dyDescent="0.25">
      <c r="A9" s="117" t="s">
        <v>54</v>
      </c>
      <c r="B9" s="117"/>
      <c r="C9" s="21"/>
      <c r="D9" s="21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24"/>
      <c r="V9" s="113"/>
      <c r="W9" s="113"/>
      <c r="Z9" s="117" t="s">
        <v>54</v>
      </c>
      <c r="AA9" s="117"/>
      <c r="AB9" s="21"/>
      <c r="AC9" s="21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24"/>
      <c r="AQ9" s="113"/>
      <c r="AR9" s="113"/>
      <c r="AS9" s="24"/>
      <c r="AT9" s="24"/>
      <c r="AU9" s="113"/>
      <c r="AV9" s="113"/>
      <c r="AY9" s="117" t="s">
        <v>54</v>
      </c>
      <c r="AZ9" s="117"/>
      <c r="BA9" s="21"/>
      <c r="BB9" s="21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24"/>
      <c r="BR9" s="24"/>
      <c r="BS9" s="24"/>
      <c r="BT9" s="113"/>
      <c r="BU9" s="113"/>
      <c r="BX9" s="117" t="s">
        <v>91</v>
      </c>
      <c r="BY9" s="117"/>
      <c r="BZ9" s="21"/>
      <c r="CA9" s="21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24"/>
      <c r="CS9" s="113"/>
      <c r="CT9" s="113"/>
      <c r="CW9" s="117" t="s">
        <v>54</v>
      </c>
      <c r="CX9" s="117"/>
      <c r="CY9" s="21"/>
      <c r="CZ9" s="21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24"/>
      <c r="DN9" s="24"/>
      <c r="DO9" s="24"/>
      <c r="DP9" s="24"/>
      <c r="DQ9" s="24"/>
      <c r="DR9" s="113"/>
      <c r="DS9" s="113"/>
      <c r="DV9" s="117" t="s">
        <v>54</v>
      </c>
      <c r="DW9" s="117"/>
      <c r="DX9" s="21"/>
      <c r="DY9" s="21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24"/>
      <c r="EQ9" s="113"/>
      <c r="ER9" s="113"/>
      <c r="EU9" s="117" t="s">
        <v>54</v>
      </c>
      <c r="EV9" s="117"/>
      <c r="EW9" s="21"/>
      <c r="EX9" s="21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24"/>
      <c r="FN9" s="24"/>
      <c r="FO9" s="24"/>
      <c r="FP9" s="24"/>
      <c r="FQ9" s="24"/>
    </row>
    <row r="10" spans="1:175" ht="15" x14ac:dyDescent="0.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24"/>
      <c r="V10" s="113"/>
      <c r="W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24"/>
      <c r="AQ10" s="113"/>
      <c r="AR10" s="113"/>
      <c r="AS10" s="24"/>
      <c r="AT10" s="24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24"/>
      <c r="BR10" s="24"/>
      <c r="BS10" s="24"/>
      <c r="BT10" s="113"/>
      <c r="BU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24"/>
      <c r="CS10" s="113"/>
      <c r="CT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24"/>
      <c r="DN10" s="24"/>
      <c r="DO10" s="24"/>
      <c r="DP10" s="24"/>
      <c r="DQ10" s="24"/>
      <c r="DR10" s="113"/>
      <c r="DS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24"/>
      <c r="EQ10" s="113"/>
      <c r="ER10" s="113"/>
      <c r="EU10" s="113"/>
      <c r="EV10" s="113"/>
      <c r="EW10" s="24"/>
      <c r="EX10" s="24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24"/>
      <c r="FN10" s="24"/>
      <c r="FO10" s="24"/>
      <c r="FP10" s="24"/>
      <c r="FQ10" s="24"/>
    </row>
    <row r="11" spans="1:175" ht="13.5" thickBot="1" x14ac:dyDescent="0.25">
      <c r="A11" s="116"/>
      <c r="B11" s="116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16"/>
      <c r="AA11" s="116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16"/>
      <c r="AZ11" s="116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16"/>
      <c r="BY11" s="116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16"/>
      <c r="CX11" s="116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16"/>
      <c r="DW11" s="116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16"/>
      <c r="EV11" s="116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13"/>
      <c r="B12" s="113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24"/>
      <c r="V12" s="115"/>
      <c r="W12" s="115"/>
      <c r="Z12" s="113"/>
      <c r="AA12" s="113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24"/>
      <c r="AQ12" s="115"/>
      <c r="AR12" s="115"/>
      <c r="AS12" s="24"/>
      <c r="AT12" s="24"/>
      <c r="AU12" s="115"/>
      <c r="AV12" s="115"/>
      <c r="AY12" s="113"/>
      <c r="AZ12" s="113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24"/>
      <c r="BR12" s="24"/>
      <c r="BS12" s="24"/>
      <c r="BT12" s="115"/>
      <c r="BU12" s="115"/>
      <c r="BX12" s="113"/>
      <c r="BY12" s="113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24"/>
      <c r="CS12" s="115"/>
      <c r="CT12" s="115"/>
      <c r="CW12" s="113"/>
      <c r="CX12" s="113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24"/>
      <c r="DN12" s="24"/>
      <c r="DO12" s="24"/>
      <c r="DP12" s="24"/>
      <c r="DQ12" s="24"/>
      <c r="DR12" s="115"/>
      <c r="DS12" s="115"/>
      <c r="DV12" s="113"/>
      <c r="DW12" s="113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24"/>
      <c r="EQ12" s="115"/>
      <c r="ER12" s="115"/>
      <c r="EU12" s="113"/>
      <c r="EV12" s="113"/>
      <c r="EW12" s="24"/>
      <c r="EX12" s="24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24"/>
      <c r="FN12" s="24"/>
      <c r="FO12" s="24"/>
      <c r="FP12" s="24"/>
      <c r="FQ12" s="24"/>
    </row>
    <row r="13" spans="1:175" x14ac:dyDescent="0.2">
      <c r="A13" s="23"/>
      <c r="B13" s="19" t="s">
        <v>55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55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55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55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55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55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55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56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24"/>
      <c r="V14" s="113"/>
      <c r="W14" s="113"/>
      <c r="Z14" s="24"/>
      <c r="AA14" s="1" t="s">
        <v>56</v>
      </c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24"/>
      <c r="AQ14" s="113"/>
      <c r="AR14" s="113"/>
      <c r="AS14" s="24"/>
      <c r="AT14" s="24"/>
      <c r="AU14" s="113"/>
      <c r="AV14" s="113"/>
      <c r="AY14" s="24"/>
      <c r="AZ14" s="1" t="s">
        <v>56</v>
      </c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24"/>
      <c r="BR14" s="24"/>
      <c r="BS14" s="24"/>
      <c r="BT14" s="113"/>
      <c r="BU14" s="113"/>
      <c r="BX14" s="24"/>
      <c r="BY14" s="1" t="s">
        <v>56</v>
      </c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24"/>
      <c r="CS14" s="113"/>
      <c r="CT14" s="113"/>
      <c r="CW14" s="24"/>
      <c r="CX14" s="1" t="s">
        <v>56</v>
      </c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24"/>
      <c r="DN14" s="24"/>
      <c r="DO14" s="24"/>
      <c r="DP14" s="24"/>
      <c r="DQ14" s="24"/>
      <c r="DR14" s="113"/>
      <c r="DS14" s="113"/>
      <c r="DV14" s="24"/>
      <c r="DW14" s="1" t="s">
        <v>56</v>
      </c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24"/>
      <c r="EQ14" s="113"/>
      <c r="ER14" s="113"/>
      <c r="EU14" s="24"/>
      <c r="EV14" s="1" t="s">
        <v>56</v>
      </c>
      <c r="EW14" s="24"/>
      <c r="EX14" s="24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57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57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57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57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57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57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57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58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58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58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58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58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58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58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59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24"/>
      <c r="V17" s="113"/>
      <c r="W17" s="113"/>
      <c r="Z17" s="24"/>
      <c r="AA17" s="3" t="s">
        <v>59</v>
      </c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24"/>
      <c r="AQ17" s="113"/>
      <c r="AR17" s="113"/>
      <c r="AS17" s="24"/>
      <c r="AT17" s="24"/>
      <c r="AU17" s="113"/>
      <c r="AV17" s="113"/>
      <c r="AY17" s="24"/>
      <c r="AZ17" s="3" t="s">
        <v>59</v>
      </c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24"/>
      <c r="BR17" s="24"/>
      <c r="BS17" s="24"/>
      <c r="BT17" s="113"/>
      <c r="BU17" s="113"/>
      <c r="BX17" s="24"/>
      <c r="BY17" s="3" t="s">
        <v>59</v>
      </c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24"/>
      <c r="CS17" s="113"/>
      <c r="CT17" s="113"/>
      <c r="CW17" s="24"/>
      <c r="CX17" s="3" t="s">
        <v>59</v>
      </c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24"/>
      <c r="DN17" s="24"/>
      <c r="DO17" s="24"/>
      <c r="DP17" s="24"/>
      <c r="DQ17" s="24"/>
      <c r="DR17" s="113"/>
      <c r="DS17" s="113"/>
      <c r="DV17" s="24"/>
      <c r="DW17" s="3" t="s">
        <v>59</v>
      </c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24"/>
      <c r="EQ17" s="113"/>
      <c r="ER17" s="113"/>
      <c r="EU17" s="24"/>
      <c r="EV17" s="3" t="s">
        <v>59</v>
      </c>
      <c r="EW17" s="24"/>
      <c r="EX17" s="24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24"/>
      <c r="FN17" s="24"/>
      <c r="FO17" s="24"/>
      <c r="FP17" s="24"/>
      <c r="FQ17" s="24"/>
    </row>
    <row r="18" spans="1:174" ht="15" x14ac:dyDescent="0.25">
      <c r="A18" s="24"/>
      <c r="B18" s="4" t="s">
        <v>60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60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60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60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60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60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60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61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61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61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61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61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61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61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62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62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62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62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62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62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62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63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63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63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63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63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63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63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64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64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64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64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64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64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64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65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65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65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65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65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65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65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66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66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66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66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66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66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66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67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67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67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67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67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67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67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68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68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68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68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68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68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68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24"/>
      <c r="V27" s="113"/>
      <c r="W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24"/>
      <c r="AQ27" s="113"/>
      <c r="AR27" s="113"/>
      <c r="AS27" s="24"/>
      <c r="AT27" s="24"/>
      <c r="AU27" s="113"/>
      <c r="AV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24"/>
      <c r="BR27" s="24"/>
      <c r="BS27" s="24"/>
      <c r="BT27" s="113"/>
      <c r="BU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24"/>
      <c r="CS27" s="113"/>
      <c r="CT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24"/>
      <c r="DN27" s="24"/>
      <c r="DO27" s="24"/>
      <c r="DP27" s="24"/>
      <c r="DQ27" s="24"/>
      <c r="DR27" s="113"/>
      <c r="DS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24"/>
      <c r="EQ27" s="113"/>
      <c r="ER27" s="113"/>
      <c r="EU27" s="113"/>
      <c r="EV27" s="113"/>
      <c r="EW27" s="24"/>
      <c r="EX27" s="24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69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24"/>
      <c r="V28" s="113"/>
      <c r="W28" s="113"/>
      <c r="Z28" s="24"/>
      <c r="AA28" s="3" t="s">
        <v>69</v>
      </c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24"/>
      <c r="AQ28" s="113"/>
      <c r="AR28" s="113"/>
      <c r="AS28" s="24"/>
      <c r="AT28" s="24"/>
      <c r="AU28" s="113"/>
      <c r="AV28" s="113"/>
      <c r="AY28" s="24"/>
      <c r="AZ28" s="3" t="s">
        <v>69</v>
      </c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24"/>
      <c r="BR28" s="24"/>
      <c r="BS28" s="24"/>
      <c r="BT28" s="113"/>
      <c r="BU28" s="113"/>
      <c r="BX28" s="24"/>
      <c r="BY28" s="3" t="s">
        <v>69</v>
      </c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24"/>
      <c r="CS28" s="113"/>
      <c r="CT28" s="113"/>
      <c r="CW28" s="24"/>
      <c r="CX28" s="3" t="s">
        <v>69</v>
      </c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24"/>
      <c r="DN28" s="24"/>
      <c r="DO28" s="24"/>
      <c r="DP28" s="24"/>
      <c r="DQ28" s="24"/>
      <c r="DR28" s="113"/>
      <c r="DS28" s="113"/>
      <c r="DV28" s="24"/>
      <c r="DW28" s="3" t="s">
        <v>69</v>
      </c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24"/>
      <c r="EQ28" s="113"/>
      <c r="ER28" s="113"/>
      <c r="EU28" s="24"/>
      <c r="EV28" s="3" t="s">
        <v>69</v>
      </c>
      <c r="EW28" s="24"/>
      <c r="EX28" s="24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24"/>
      <c r="FN28" s="24"/>
      <c r="FO28" s="24"/>
      <c r="FP28" s="24"/>
      <c r="FQ28" s="24"/>
    </row>
    <row r="29" spans="1:174" ht="15" x14ac:dyDescent="0.25">
      <c r="A29" s="24"/>
      <c r="B29" s="4" t="s">
        <v>60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60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60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60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60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60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60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61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61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61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61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61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61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61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62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62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62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62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62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62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62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63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63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63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63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63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63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63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64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64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64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64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64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64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64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65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65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65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65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65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65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65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66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66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66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66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66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66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66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67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67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67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67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67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67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67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68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68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68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68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68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68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68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24"/>
      <c r="V38" s="113"/>
      <c r="W38" s="113"/>
      <c r="Y38">
        <f>SUM(X29:X37)</f>
        <v>99.980952380952388</v>
      </c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24"/>
      <c r="AQ38" s="113"/>
      <c r="AR38" s="113"/>
      <c r="AS38" s="24"/>
      <c r="AT38" s="24"/>
      <c r="AU38" s="113"/>
      <c r="AV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24"/>
      <c r="BR38" s="24"/>
      <c r="BS38" s="24"/>
      <c r="BT38" s="113"/>
      <c r="BU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24"/>
      <c r="CS38" s="113"/>
      <c r="CT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24"/>
      <c r="DN38" s="24"/>
      <c r="DO38" s="24"/>
      <c r="DP38" s="24"/>
      <c r="DQ38" s="24"/>
      <c r="DR38" s="113"/>
      <c r="DS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24"/>
      <c r="EQ38" s="113"/>
      <c r="ER38" s="113"/>
      <c r="EU38" s="113"/>
      <c r="EV38" s="113"/>
      <c r="EW38" s="24"/>
      <c r="EX38" s="24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70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24"/>
      <c r="V39" s="113"/>
      <c r="W39" s="113"/>
      <c r="Z39" s="24"/>
      <c r="AA39" s="8" t="s">
        <v>70</v>
      </c>
      <c r="AB39" s="9"/>
      <c r="AC39" s="9"/>
      <c r="AD39" s="9"/>
      <c r="AE39" s="9"/>
      <c r="AF39" s="9"/>
      <c r="AG39" s="9"/>
      <c r="AH39" s="9"/>
      <c r="AI39" s="9"/>
      <c r="AJ39" s="113"/>
      <c r="AK39" s="113"/>
      <c r="AL39" s="113"/>
      <c r="AM39" s="113"/>
      <c r="AN39" s="113"/>
      <c r="AO39" s="113"/>
      <c r="AP39" s="24"/>
      <c r="AQ39" s="113"/>
      <c r="AR39" s="113"/>
      <c r="AS39" s="24"/>
      <c r="AT39" s="24"/>
      <c r="AU39" s="113"/>
      <c r="AV39" s="113"/>
      <c r="AY39" s="24"/>
      <c r="AZ39" s="19" t="s">
        <v>70</v>
      </c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24"/>
      <c r="BR39" s="24"/>
      <c r="BS39" s="24"/>
      <c r="BT39" s="113"/>
      <c r="BU39" s="113"/>
      <c r="BX39" s="24"/>
      <c r="BY39" s="19" t="s">
        <v>70</v>
      </c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24"/>
      <c r="CS39" s="113"/>
      <c r="CT39" s="113"/>
      <c r="CW39" s="24"/>
      <c r="CX39" s="19" t="s">
        <v>70</v>
      </c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24"/>
      <c r="DN39" s="24"/>
      <c r="DO39" s="24"/>
      <c r="DP39" s="24"/>
      <c r="DQ39" s="24"/>
      <c r="DR39" s="113"/>
      <c r="DS39" s="113"/>
      <c r="DV39" s="24"/>
      <c r="DW39" s="19" t="s">
        <v>70</v>
      </c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24"/>
      <c r="EQ39" s="113"/>
      <c r="ER39" s="113"/>
      <c r="EU39" s="24"/>
      <c r="EV39" s="19" t="s">
        <v>70</v>
      </c>
      <c r="EW39" s="24"/>
      <c r="EX39" s="24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24"/>
      <c r="FN39" s="24"/>
      <c r="FO39" s="24"/>
      <c r="FP39" s="24"/>
      <c r="FQ39" s="24"/>
    </row>
    <row r="40" spans="1:174" ht="15" x14ac:dyDescent="0.25">
      <c r="A40" s="24"/>
      <c r="B40" s="5" t="s">
        <v>71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71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71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71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71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71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71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13"/>
      <c r="B41" s="11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13"/>
      <c r="AA41" s="113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13"/>
      <c r="AZ41" s="113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13"/>
      <c r="BY41" s="113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13"/>
      <c r="CX41" s="113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13"/>
      <c r="DW41" s="113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13"/>
      <c r="EV41" s="113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72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84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84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84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84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84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84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24"/>
      <c r="V43" s="113"/>
      <c r="W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24"/>
      <c r="AQ43" s="113"/>
      <c r="AR43" s="113"/>
      <c r="AS43" s="24"/>
      <c r="AT43" s="24"/>
      <c r="AU43" s="113"/>
      <c r="AV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24"/>
      <c r="BR43" s="24"/>
      <c r="BS43" s="24"/>
      <c r="BT43" s="113"/>
      <c r="BU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24"/>
      <c r="CS43" s="113"/>
      <c r="CT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24"/>
      <c r="DN43" s="24"/>
      <c r="DO43" s="24"/>
      <c r="DP43" s="24"/>
      <c r="DQ43" s="24"/>
      <c r="DR43" s="113"/>
      <c r="DS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24"/>
      <c r="EQ43" s="113"/>
      <c r="ER43" s="113"/>
      <c r="EU43" s="113"/>
      <c r="EV43" s="113"/>
      <c r="EW43" s="24"/>
      <c r="EX43" s="24"/>
      <c r="EY43" s="113"/>
      <c r="EZ43" s="113"/>
      <c r="FA43" s="113"/>
      <c r="FB43" s="113"/>
      <c r="FC43" s="113"/>
      <c r="FD43" s="113"/>
      <c r="FE43" s="113"/>
      <c r="FF43" s="113"/>
      <c r="FG43" s="113"/>
      <c r="FH43" s="113"/>
      <c r="FI43" s="113"/>
      <c r="FJ43" s="113"/>
      <c r="FK43" s="113"/>
      <c r="FL43" s="113"/>
      <c r="FM43" s="24"/>
      <c r="FN43" s="24"/>
      <c r="FO43" s="24"/>
      <c r="FP43" s="24"/>
      <c r="FQ43" s="24"/>
    </row>
    <row r="44" spans="1:174" ht="15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24"/>
      <c r="V44" s="113"/>
      <c r="W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24"/>
      <c r="AQ44" s="113"/>
      <c r="AR44" s="113"/>
      <c r="AS44" s="24"/>
      <c r="AT44" s="24"/>
      <c r="AU44" s="113"/>
      <c r="AV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24"/>
      <c r="BR44" s="24"/>
      <c r="BS44" s="24"/>
      <c r="BT44" s="113"/>
      <c r="BU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24"/>
      <c r="CS44" s="113"/>
      <c r="CT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24"/>
      <c r="DN44" s="24"/>
      <c r="DO44" s="24"/>
      <c r="DP44" s="24"/>
      <c r="DQ44" s="24"/>
      <c r="DR44" s="113"/>
      <c r="DS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24"/>
      <c r="EQ44" s="113"/>
      <c r="ER44" s="113"/>
      <c r="EU44" s="113"/>
      <c r="EV44" s="113"/>
      <c r="EW44" s="24"/>
      <c r="EX44" s="24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73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73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73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73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73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73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73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74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24"/>
      <c r="V46" s="113"/>
      <c r="W46" s="113"/>
      <c r="Z46" s="24"/>
      <c r="AA46" s="1" t="s">
        <v>74</v>
      </c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24"/>
      <c r="AQ46" s="113"/>
      <c r="AR46" s="113"/>
      <c r="AS46" s="24"/>
      <c r="AT46" s="24"/>
      <c r="AU46" s="113"/>
      <c r="AV46" s="113"/>
      <c r="AY46" s="24"/>
      <c r="AZ46" s="1" t="s">
        <v>74</v>
      </c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24"/>
      <c r="BR46" s="24"/>
      <c r="BS46" s="24"/>
      <c r="BT46" s="113"/>
      <c r="BU46" s="113"/>
      <c r="BX46" s="24"/>
      <c r="BY46" s="1" t="s">
        <v>74</v>
      </c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24"/>
      <c r="CS46" s="113"/>
      <c r="CT46" s="113"/>
      <c r="CW46" s="24"/>
      <c r="CX46" s="1" t="s">
        <v>74</v>
      </c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24"/>
      <c r="DN46" s="24"/>
      <c r="DO46" s="24"/>
      <c r="DP46" s="24"/>
      <c r="DQ46" s="24"/>
      <c r="DR46" s="113"/>
      <c r="DS46" s="113"/>
      <c r="DV46" s="24"/>
      <c r="DW46" s="1" t="s">
        <v>74</v>
      </c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24"/>
      <c r="EQ46" s="113"/>
      <c r="ER46" s="113"/>
      <c r="EU46" s="24"/>
      <c r="EV46" s="1" t="s">
        <v>74</v>
      </c>
      <c r="EW46" s="24"/>
      <c r="EX46" s="24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75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75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75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75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75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75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75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76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76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76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76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76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76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76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24"/>
      <c r="V49" s="113"/>
      <c r="W49" s="113"/>
      <c r="Z49" s="24"/>
      <c r="AA49" s="3" t="s">
        <v>77</v>
      </c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24"/>
      <c r="AQ49" s="113"/>
      <c r="AR49" s="113"/>
      <c r="AS49" s="24"/>
      <c r="AT49" s="24"/>
      <c r="AU49" s="113"/>
      <c r="AV49" s="113"/>
      <c r="AY49" s="24"/>
      <c r="AZ49" s="3" t="s">
        <v>77</v>
      </c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24"/>
      <c r="BR49" s="24"/>
      <c r="BS49" s="24"/>
      <c r="BT49" s="113"/>
      <c r="BU49" s="113"/>
      <c r="BX49" s="24"/>
      <c r="BY49" s="3" t="s">
        <v>77</v>
      </c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24"/>
      <c r="CS49" s="113"/>
      <c r="CT49" s="113"/>
      <c r="CW49" s="24"/>
      <c r="CX49" s="3" t="s">
        <v>77</v>
      </c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24"/>
      <c r="DN49" s="24"/>
      <c r="DO49" s="24"/>
      <c r="DP49" s="24"/>
      <c r="DQ49" s="24"/>
      <c r="DR49" s="113"/>
      <c r="DS49" s="113"/>
      <c r="DV49" s="24"/>
      <c r="DW49" s="3" t="s">
        <v>77</v>
      </c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24"/>
      <c r="EQ49" s="113"/>
      <c r="ER49" s="113"/>
      <c r="EU49" s="24"/>
      <c r="EV49" s="3" t="s">
        <v>77</v>
      </c>
      <c r="EW49" s="24"/>
      <c r="EX49" s="24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24"/>
      <c r="FN49" s="24"/>
      <c r="FO49" s="24"/>
      <c r="FP49" s="24"/>
      <c r="FQ49" s="24"/>
    </row>
    <row r="50" spans="1:173" ht="15" x14ac:dyDescent="0.25">
      <c r="A50" s="24"/>
      <c r="B50" s="4" t="s">
        <v>60</v>
      </c>
      <c r="C50" s="22" t="s">
        <v>78</v>
      </c>
      <c r="D50" s="22" t="s">
        <v>78</v>
      </c>
      <c r="E50" s="22" t="s">
        <v>78</v>
      </c>
      <c r="F50" s="22" t="s">
        <v>78</v>
      </c>
      <c r="G50" s="22" t="s">
        <v>78</v>
      </c>
      <c r="H50" s="22" t="s">
        <v>78</v>
      </c>
      <c r="I50" s="22" t="s">
        <v>78</v>
      </c>
      <c r="J50" s="22" t="s">
        <v>78</v>
      </c>
      <c r="K50" s="22" t="s">
        <v>78</v>
      </c>
      <c r="L50" s="22" t="s">
        <v>78</v>
      </c>
      <c r="M50" s="22" t="s">
        <v>78</v>
      </c>
      <c r="N50" s="22" t="s">
        <v>78</v>
      </c>
      <c r="O50" s="22" t="s">
        <v>78</v>
      </c>
      <c r="P50" s="22" t="s">
        <v>78</v>
      </c>
      <c r="Q50" s="22" t="s">
        <v>78</v>
      </c>
      <c r="R50" s="22" t="s">
        <v>78</v>
      </c>
      <c r="S50" s="22" t="s">
        <v>78</v>
      </c>
      <c r="T50" s="22" t="s">
        <v>78</v>
      </c>
      <c r="U50" s="22" t="s">
        <v>78</v>
      </c>
      <c r="V50" s="22" t="s">
        <v>78</v>
      </c>
      <c r="W50" s="22" t="s">
        <v>78</v>
      </c>
      <c r="Z50" s="24"/>
      <c r="AA50" s="4" t="s">
        <v>60</v>
      </c>
      <c r="AB50" s="22" t="s">
        <v>78</v>
      </c>
      <c r="AC50" s="22" t="s">
        <v>78</v>
      </c>
      <c r="AD50" s="22" t="s">
        <v>78</v>
      </c>
      <c r="AE50" s="22" t="s">
        <v>78</v>
      </c>
      <c r="AF50" s="22" t="s">
        <v>78</v>
      </c>
      <c r="AG50" s="22" t="s">
        <v>78</v>
      </c>
      <c r="AH50" s="22" t="s">
        <v>78</v>
      </c>
      <c r="AI50" s="22" t="s">
        <v>78</v>
      </c>
      <c r="AJ50" s="22" t="s">
        <v>78</v>
      </c>
      <c r="AK50" s="22" t="s">
        <v>78</v>
      </c>
      <c r="AL50" s="22" t="s">
        <v>78</v>
      </c>
      <c r="AM50" s="22" t="s">
        <v>78</v>
      </c>
      <c r="AN50" s="22" t="s">
        <v>78</v>
      </c>
      <c r="AO50" s="22" t="s">
        <v>78</v>
      </c>
      <c r="AP50" s="22" t="s">
        <v>78</v>
      </c>
      <c r="AQ50" s="22" t="s">
        <v>78</v>
      </c>
      <c r="AR50" s="22" t="s">
        <v>78</v>
      </c>
      <c r="AS50" s="22" t="s">
        <v>78</v>
      </c>
      <c r="AT50" s="22" t="s">
        <v>78</v>
      </c>
      <c r="AU50" s="22" t="s">
        <v>78</v>
      </c>
      <c r="AV50" s="22" t="s">
        <v>78</v>
      </c>
      <c r="AY50" s="24"/>
      <c r="AZ50" s="4" t="s">
        <v>60</v>
      </c>
      <c r="BA50" s="22" t="s">
        <v>78</v>
      </c>
      <c r="BB50" s="22" t="s">
        <v>78</v>
      </c>
      <c r="BC50" s="22" t="s">
        <v>78</v>
      </c>
      <c r="BD50" s="22" t="s">
        <v>78</v>
      </c>
      <c r="BE50" s="22" t="s">
        <v>78</v>
      </c>
      <c r="BF50" s="22" t="s">
        <v>78</v>
      </c>
      <c r="BG50" s="22" t="s">
        <v>78</v>
      </c>
      <c r="BH50" s="22" t="s">
        <v>78</v>
      </c>
      <c r="BI50" s="22" t="s">
        <v>78</v>
      </c>
      <c r="BJ50" s="22" t="s">
        <v>78</v>
      </c>
      <c r="BK50" s="22" t="s">
        <v>78</v>
      </c>
      <c r="BL50" s="22" t="s">
        <v>78</v>
      </c>
      <c r="BM50" s="22" t="s">
        <v>78</v>
      </c>
      <c r="BN50" s="22" t="s">
        <v>78</v>
      </c>
      <c r="BO50" s="22" t="s">
        <v>78</v>
      </c>
      <c r="BP50" s="22" t="s">
        <v>78</v>
      </c>
      <c r="BQ50" s="22" t="s">
        <v>78</v>
      </c>
      <c r="BR50" s="22" t="s">
        <v>78</v>
      </c>
      <c r="BS50" s="22" t="s">
        <v>78</v>
      </c>
      <c r="BT50" s="22" t="s">
        <v>78</v>
      </c>
      <c r="BU50" s="22" t="s">
        <v>78</v>
      </c>
      <c r="BX50" s="24"/>
      <c r="BY50" s="4" t="s">
        <v>60</v>
      </c>
      <c r="BZ50" s="22" t="s">
        <v>78</v>
      </c>
      <c r="CA50" s="22" t="s">
        <v>78</v>
      </c>
      <c r="CB50" s="22" t="s">
        <v>78</v>
      </c>
      <c r="CC50" s="22" t="s">
        <v>78</v>
      </c>
      <c r="CD50" s="22" t="s">
        <v>78</v>
      </c>
      <c r="CE50" s="22" t="s">
        <v>78</v>
      </c>
      <c r="CF50" s="22" t="s">
        <v>78</v>
      </c>
      <c r="CG50" s="22" t="s">
        <v>78</v>
      </c>
      <c r="CH50" s="22" t="s">
        <v>78</v>
      </c>
      <c r="CI50" s="22" t="s">
        <v>78</v>
      </c>
      <c r="CJ50" s="22" t="s">
        <v>78</v>
      </c>
      <c r="CK50" s="22" t="s">
        <v>78</v>
      </c>
      <c r="CL50" s="22" t="s">
        <v>78</v>
      </c>
      <c r="CM50" s="22" t="s">
        <v>78</v>
      </c>
      <c r="CN50" s="22" t="s">
        <v>78</v>
      </c>
      <c r="CO50" s="22" t="s">
        <v>78</v>
      </c>
      <c r="CP50" s="22" t="s">
        <v>78</v>
      </c>
      <c r="CQ50" s="22" t="s">
        <v>78</v>
      </c>
      <c r="CR50" s="22" t="s">
        <v>78</v>
      </c>
      <c r="CS50" s="22" t="s">
        <v>78</v>
      </c>
      <c r="CT50" s="22" t="s">
        <v>78</v>
      </c>
      <c r="CW50" s="24"/>
      <c r="CX50" s="4" t="s">
        <v>60</v>
      </c>
      <c r="CY50" s="22" t="s">
        <v>78</v>
      </c>
      <c r="CZ50" s="22" t="s">
        <v>78</v>
      </c>
      <c r="DA50" s="22" t="s">
        <v>78</v>
      </c>
      <c r="DB50" s="22" t="s">
        <v>78</v>
      </c>
      <c r="DC50" s="22" t="s">
        <v>78</v>
      </c>
      <c r="DD50" s="22" t="s">
        <v>78</v>
      </c>
      <c r="DE50" s="22" t="s">
        <v>78</v>
      </c>
      <c r="DF50" s="22" t="s">
        <v>78</v>
      </c>
      <c r="DG50" s="22" t="s">
        <v>78</v>
      </c>
      <c r="DH50" s="22" t="s">
        <v>78</v>
      </c>
      <c r="DI50" s="22" t="s">
        <v>78</v>
      </c>
      <c r="DJ50" s="22" t="s">
        <v>78</v>
      </c>
      <c r="DK50" s="22" t="s">
        <v>78</v>
      </c>
      <c r="DL50" s="22" t="s">
        <v>78</v>
      </c>
      <c r="DM50" s="22" t="s">
        <v>78</v>
      </c>
      <c r="DN50" s="22" t="s">
        <v>78</v>
      </c>
      <c r="DO50" s="22" t="s">
        <v>78</v>
      </c>
      <c r="DP50" s="22" t="s">
        <v>78</v>
      </c>
      <c r="DQ50" s="22" t="s">
        <v>78</v>
      </c>
      <c r="DR50" s="22" t="s">
        <v>78</v>
      </c>
      <c r="DS50" s="22" t="s">
        <v>78</v>
      </c>
      <c r="DV50" s="24"/>
      <c r="DW50" s="4" t="s">
        <v>60</v>
      </c>
      <c r="DX50" s="22" t="s">
        <v>78</v>
      </c>
      <c r="DY50" s="22" t="s">
        <v>78</v>
      </c>
      <c r="DZ50" s="22" t="s">
        <v>78</v>
      </c>
      <c r="EA50" s="22" t="s">
        <v>78</v>
      </c>
      <c r="EB50" s="22" t="s">
        <v>78</v>
      </c>
      <c r="EC50" s="22" t="s">
        <v>78</v>
      </c>
      <c r="ED50" s="22" t="s">
        <v>78</v>
      </c>
      <c r="EE50" s="22" t="s">
        <v>78</v>
      </c>
      <c r="EF50" s="22" t="s">
        <v>78</v>
      </c>
      <c r="EG50" s="22" t="s">
        <v>78</v>
      </c>
      <c r="EH50" s="22" t="s">
        <v>78</v>
      </c>
      <c r="EI50" s="22" t="s">
        <v>78</v>
      </c>
      <c r="EJ50" s="22" t="s">
        <v>78</v>
      </c>
      <c r="EK50" s="22" t="s">
        <v>78</v>
      </c>
      <c r="EL50" s="22" t="s">
        <v>78</v>
      </c>
      <c r="EM50" s="22" t="s">
        <v>78</v>
      </c>
      <c r="EN50" s="22" t="s">
        <v>78</v>
      </c>
      <c r="EO50" s="22" t="s">
        <v>78</v>
      </c>
      <c r="EP50" s="22" t="s">
        <v>78</v>
      </c>
      <c r="EQ50" s="22" t="s">
        <v>78</v>
      </c>
      <c r="ER50" s="22" t="s">
        <v>78</v>
      </c>
      <c r="EU50" s="24"/>
      <c r="EV50" s="4" t="s">
        <v>60</v>
      </c>
      <c r="EW50" s="22" t="s">
        <v>78</v>
      </c>
      <c r="EX50" s="22" t="s">
        <v>78</v>
      </c>
      <c r="EY50" s="22" t="s">
        <v>78</v>
      </c>
      <c r="EZ50" s="22" t="s">
        <v>78</v>
      </c>
      <c r="FA50" s="22" t="s">
        <v>78</v>
      </c>
      <c r="FB50" s="22" t="s">
        <v>78</v>
      </c>
      <c r="FC50" s="22" t="s">
        <v>78</v>
      </c>
      <c r="FD50" s="22" t="s">
        <v>78</v>
      </c>
      <c r="FE50" s="22" t="s">
        <v>78</v>
      </c>
      <c r="FF50" s="22" t="s">
        <v>78</v>
      </c>
      <c r="FG50" s="22" t="s">
        <v>78</v>
      </c>
      <c r="FH50" s="22" t="s">
        <v>78</v>
      </c>
      <c r="FI50" s="22" t="s">
        <v>78</v>
      </c>
      <c r="FJ50" s="22" t="s">
        <v>78</v>
      </c>
      <c r="FK50" s="22" t="s">
        <v>78</v>
      </c>
      <c r="FL50" s="22" t="s">
        <v>78</v>
      </c>
      <c r="FM50" s="22" t="s">
        <v>78</v>
      </c>
      <c r="FN50" s="22" t="s">
        <v>78</v>
      </c>
      <c r="FO50" s="22" t="s">
        <v>78</v>
      </c>
      <c r="FP50" s="22" t="s">
        <v>78</v>
      </c>
      <c r="FQ50" s="22" t="s">
        <v>78</v>
      </c>
    </row>
    <row r="51" spans="1:173" ht="15" x14ac:dyDescent="0.25">
      <c r="A51" s="24"/>
      <c r="B51" s="4" t="s">
        <v>61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61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61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61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61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61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61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62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62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62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62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62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62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62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63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63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63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63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63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63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63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64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64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64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64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64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64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64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65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65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65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65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65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65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65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66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66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66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66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66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66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66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67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67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67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67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67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67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67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68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68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68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68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68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68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68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24"/>
      <c r="V59" s="113"/>
      <c r="W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24"/>
      <c r="AQ59" s="113"/>
      <c r="AR59" s="113"/>
      <c r="AS59" s="24"/>
      <c r="AT59" s="24"/>
      <c r="AU59" s="113"/>
      <c r="AV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24"/>
      <c r="BR59" s="24"/>
      <c r="BS59" s="24"/>
      <c r="BT59" s="113"/>
      <c r="BU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24"/>
      <c r="CS59" s="113"/>
      <c r="CT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24"/>
      <c r="DN59" s="24"/>
      <c r="DO59" s="24"/>
      <c r="DP59" s="24"/>
      <c r="DQ59" s="24"/>
      <c r="DR59" s="113"/>
      <c r="DS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24"/>
      <c r="EQ59" s="113"/>
      <c r="ER59" s="113"/>
      <c r="EU59" s="113"/>
      <c r="EV59" s="113"/>
      <c r="EW59" s="24"/>
      <c r="EX59" s="24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69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24"/>
      <c r="V60" s="113"/>
      <c r="W60" s="113"/>
      <c r="Z60" s="24"/>
      <c r="AA60" s="3" t="s">
        <v>69</v>
      </c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24"/>
      <c r="AQ60" s="113"/>
      <c r="AR60" s="113"/>
      <c r="AS60" s="24"/>
      <c r="AT60" s="24"/>
      <c r="AU60" s="113"/>
      <c r="AV60" s="113"/>
      <c r="AY60" s="24"/>
      <c r="AZ60" s="3" t="s">
        <v>69</v>
      </c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24"/>
      <c r="BR60" s="24"/>
      <c r="BS60" s="24"/>
      <c r="BT60" s="113"/>
      <c r="BU60" s="113"/>
      <c r="BX60" s="24"/>
      <c r="BY60" s="3" t="s">
        <v>69</v>
      </c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24"/>
      <c r="CS60" s="113"/>
      <c r="CT60" s="113"/>
      <c r="CW60" s="24"/>
      <c r="CX60" s="3" t="s">
        <v>69</v>
      </c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24"/>
      <c r="DN60" s="24"/>
      <c r="DO60" s="24"/>
      <c r="DP60" s="24"/>
      <c r="DQ60" s="24"/>
      <c r="DR60" s="113"/>
      <c r="DS60" s="113"/>
      <c r="DV60" s="24"/>
      <c r="DW60" s="3" t="s">
        <v>69</v>
      </c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24"/>
      <c r="EQ60" s="113"/>
      <c r="ER60" s="113"/>
      <c r="EU60" s="24"/>
      <c r="EV60" s="3" t="s">
        <v>69</v>
      </c>
      <c r="EW60" s="24"/>
      <c r="EX60" s="24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24"/>
      <c r="FN60" s="24"/>
      <c r="FO60" s="24"/>
      <c r="FP60" s="24"/>
      <c r="FQ60" s="24"/>
    </row>
    <row r="61" spans="1:173" ht="15" x14ac:dyDescent="0.25">
      <c r="A61" s="24"/>
      <c r="B61" s="4" t="s">
        <v>60</v>
      </c>
      <c r="C61" s="22" t="s">
        <v>78</v>
      </c>
      <c r="D61" s="22" t="s">
        <v>78</v>
      </c>
      <c r="E61" s="22" t="s">
        <v>78</v>
      </c>
      <c r="F61" s="22" t="s">
        <v>78</v>
      </c>
      <c r="G61" s="22" t="s">
        <v>78</v>
      </c>
      <c r="H61" s="22" t="s">
        <v>78</v>
      </c>
      <c r="I61" s="22" t="s">
        <v>78</v>
      </c>
      <c r="J61" s="22" t="s">
        <v>78</v>
      </c>
      <c r="K61" s="22" t="s">
        <v>78</v>
      </c>
      <c r="L61" s="22" t="s">
        <v>78</v>
      </c>
      <c r="M61" s="22" t="s">
        <v>78</v>
      </c>
      <c r="N61" s="22" t="s">
        <v>78</v>
      </c>
      <c r="O61" s="22" t="s">
        <v>78</v>
      </c>
      <c r="P61" s="22" t="s">
        <v>78</v>
      </c>
      <c r="Q61" s="22" t="s">
        <v>78</v>
      </c>
      <c r="R61" s="22" t="s">
        <v>78</v>
      </c>
      <c r="S61" s="22" t="s">
        <v>78</v>
      </c>
      <c r="T61" s="22" t="s">
        <v>78</v>
      </c>
      <c r="U61" s="22" t="s">
        <v>78</v>
      </c>
      <c r="V61" s="22" t="s">
        <v>78</v>
      </c>
      <c r="W61" s="22" t="s">
        <v>78</v>
      </c>
      <c r="Z61" s="24"/>
      <c r="AA61" s="4" t="s">
        <v>60</v>
      </c>
      <c r="AB61" s="22" t="s">
        <v>78</v>
      </c>
      <c r="AC61" s="22" t="s">
        <v>78</v>
      </c>
      <c r="AD61" s="22" t="s">
        <v>78</v>
      </c>
      <c r="AE61" s="22" t="s">
        <v>78</v>
      </c>
      <c r="AF61" s="22" t="s">
        <v>78</v>
      </c>
      <c r="AG61" s="22" t="s">
        <v>78</v>
      </c>
      <c r="AH61" s="22" t="s">
        <v>78</v>
      </c>
      <c r="AI61" s="22" t="s">
        <v>78</v>
      </c>
      <c r="AJ61" s="22" t="s">
        <v>78</v>
      </c>
      <c r="AK61" s="22" t="s">
        <v>78</v>
      </c>
      <c r="AL61" s="22" t="s">
        <v>78</v>
      </c>
      <c r="AM61" s="22" t="s">
        <v>78</v>
      </c>
      <c r="AN61" s="22" t="s">
        <v>78</v>
      </c>
      <c r="AO61" s="22" t="s">
        <v>78</v>
      </c>
      <c r="AP61" s="22" t="s">
        <v>78</v>
      </c>
      <c r="AQ61" s="22" t="s">
        <v>78</v>
      </c>
      <c r="AR61" s="22" t="s">
        <v>78</v>
      </c>
      <c r="AS61" s="22" t="s">
        <v>78</v>
      </c>
      <c r="AT61" s="22" t="s">
        <v>78</v>
      </c>
      <c r="AU61" s="22" t="s">
        <v>78</v>
      </c>
      <c r="AV61" s="22" t="s">
        <v>78</v>
      </c>
      <c r="AY61" s="24"/>
      <c r="AZ61" s="4" t="s">
        <v>60</v>
      </c>
      <c r="BA61" s="22" t="s">
        <v>78</v>
      </c>
      <c r="BB61" s="22" t="s">
        <v>78</v>
      </c>
      <c r="BC61" s="22" t="s">
        <v>78</v>
      </c>
      <c r="BD61" s="22" t="s">
        <v>78</v>
      </c>
      <c r="BE61" s="22" t="s">
        <v>78</v>
      </c>
      <c r="BF61" s="22" t="s">
        <v>78</v>
      </c>
      <c r="BG61" s="22" t="s">
        <v>78</v>
      </c>
      <c r="BH61" s="22" t="s">
        <v>78</v>
      </c>
      <c r="BI61" s="22" t="s">
        <v>78</v>
      </c>
      <c r="BJ61" s="22" t="s">
        <v>78</v>
      </c>
      <c r="BK61" s="22" t="s">
        <v>78</v>
      </c>
      <c r="BL61" s="22" t="s">
        <v>78</v>
      </c>
      <c r="BM61" s="22" t="s">
        <v>78</v>
      </c>
      <c r="BN61" s="22" t="s">
        <v>78</v>
      </c>
      <c r="BO61" s="22" t="s">
        <v>78</v>
      </c>
      <c r="BP61" s="22" t="s">
        <v>78</v>
      </c>
      <c r="BQ61" s="22" t="s">
        <v>78</v>
      </c>
      <c r="BR61" s="22" t="s">
        <v>78</v>
      </c>
      <c r="BS61" s="22" t="s">
        <v>78</v>
      </c>
      <c r="BT61" s="22" t="s">
        <v>78</v>
      </c>
      <c r="BU61" s="22" t="s">
        <v>78</v>
      </c>
      <c r="BX61" s="24"/>
      <c r="BY61" s="4" t="s">
        <v>60</v>
      </c>
      <c r="BZ61" s="22" t="s">
        <v>78</v>
      </c>
      <c r="CA61" s="22" t="s">
        <v>78</v>
      </c>
      <c r="CB61" s="22" t="s">
        <v>78</v>
      </c>
      <c r="CC61" s="22" t="s">
        <v>78</v>
      </c>
      <c r="CD61" s="22" t="s">
        <v>78</v>
      </c>
      <c r="CE61" s="22" t="s">
        <v>78</v>
      </c>
      <c r="CF61" s="22" t="s">
        <v>78</v>
      </c>
      <c r="CG61" s="22" t="s">
        <v>78</v>
      </c>
      <c r="CH61" s="22" t="s">
        <v>78</v>
      </c>
      <c r="CI61" s="22" t="s">
        <v>78</v>
      </c>
      <c r="CJ61" s="22" t="s">
        <v>78</v>
      </c>
      <c r="CK61" s="22" t="s">
        <v>78</v>
      </c>
      <c r="CL61" s="22" t="s">
        <v>78</v>
      </c>
      <c r="CM61" s="22" t="s">
        <v>78</v>
      </c>
      <c r="CN61" s="22" t="s">
        <v>78</v>
      </c>
      <c r="CO61" s="22" t="s">
        <v>78</v>
      </c>
      <c r="CP61" s="22" t="s">
        <v>78</v>
      </c>
      <c r="CQ61" s="22" t="s">
        <v>78</v>
      </c>
      <c r="CR61" s="22" t="s">
        <v>78</v>
      </c>
      <c r="CS61" s="22" t="s">
        <v>78</v>
      </c>
      <c r="CT61" s="22" t="s">
        <v>78</v>
      </c>
      <c r="CW61" s="24"/>
      <c r="CX61" s="4" t="s">
        <v>60</v>
      </c>
      <c r="CY61" s="22" t="s">
        <v>78</v>
      </c>
      <c r="CZ61" s="22" t="s">
        <v>78</v>
      </c>
      <c r="DA61" s="22" t="s">
        <v>78</v>
      </c>
      <c r="DB61" s="22" t="s">
        <v>78</v>
      </c>
      <c r="DC61" s="22" t="s">
        <v>78</v>
      </c>
      <c r="DD61" s="22" t="s">
        <v>78</v>
      </c>
      <c r="DE61" s="22" t="s">
        <v>78</v>
      </c>
      <c r="DF61" s="22" t="s">
        <v>78</v>
      </c>
      <c r="DG61" s="22" t="s">
        <v>78</v>
      </c>
      <c r="DH61" s="22" t="s">
        <v>78</v>
      </c>
      <c r="DI61" s="22" t="s">
        <v>78</v>
      </c>
      <c r="DJ61" s="22" t="s">
        <v>78</v>
      </c>
      <c r="DK61" s="22" t="s">
        <v>78</v>
      </c>
      <c r="DL61" s="22" t="s">
        <v>78</v>
      </c>
      <c r="DM61" s="22" t="s">
        <v>78</v>
      </c>
      <c r="DN61" s="22" t="s">
        <v>78</v>
      </c>
      <c r="DO61" s="22" t="s">
        <v>78</v>
      </c>
      <c r="DP61" s="22" t="s">
        <v>78</v>
      </c>
      <c r="DQ61" s="22" t="s">
        <v>78</v>
      </c>
      <c r="DR61" s="22" t="s">
        <v>78</v>
      </c>
      <c r="DS61" s="22" t="s">
        <v>78</v>
      </c>
      <c r="DV61" s="24"/>
      <c r="DW61" s="4" t="s">
        <v>60</v>
      </c>
      <c r="DX61" s="22" t="s">
        <v>78</v>
      </c>
      <c r="DY61" s="22" t="s">
        <v>78</v>
      </c>
      <c r="DZ61" s="22" t="s">
        <v>78</v>
      </c>
      <c r="EA61" s="22" t="s">
        <v>78</v>
      </c>
      <c r="EB61" s="22" t="s">
        <v>78</v>
      </c>
      <c r="EC61" s="22" t="s">
        <v>78</v>
      </c>
      <c r="ED61" s="22" t="s">
        <v>78</v>
      </c>
      <c r="EE61" s="22" t="s">
        <v>78</v>
      </c>
      <c r="EF61" s="22" t="s">
        <v>78</v>
      </c>
      <c r="EG61" s="22" t="s">
        <v>78</v>
      </c>
      <c r="EH61" s="22" t="s">
        <v>78</v>
      </c>
      <c r="EI61" s="22" t="s">
        <v>78</v>
      </c>
      <c r="EJ61" s="22" t="s">
        <v>78</v>
      </c>
      <c r="EK61" s="22" t="s">
        <v>78</v>
      </c>
      <c r="EL61" s="22" t="s">
        <v>78</v>
      </c>
      <c r="EM61" s="22" t="s">
        <v>78</v>
      </c>
      <c r="EN61" s="22" t="s">
        <v>78</v>
      </c>
      <c r="EO61" s="22" t="s">
        <v>78</v>
      </c>
      <c r="EP61" s="22" t="s">
        <v>78</v>
      </c>
      <c r="EQ61" s="22" t="s">
        <v>78</v>
      </c>
      <c r="ER61" s="22" t="s">
        <v>78</v>
      </c>
      <c r="EU61" s="24"/>
      <c r="EV61" s="4" t="s">
        <v>60</v>
      </c>
      <c r="EW61" s="22" t="s">
        <v>78</v>
      </c>
      <c r="EX61" s="22" t="s">
        <v>78</v>
      </c>
      <c r="EY61" s="22" t="s">
        <v>78</v>
      </c>
      <c r="EZ61" s="22" t="s">
        <v>78</v>
      </c>
      <c r="FA61" s="22" t="s">
        <v>78</v>
      </c>
      <c r="FB61" s="22" t="s">
        <v>78</v>
      </c>
      <c r="FC61" s="22" t="s">
        <v>78</v>
      </c>
      <c r="FD61" s="22" t="s">
        <v>78</v>
      </c>
      <c r="FE61" s="22" t="s">
        <v>78</v>
      </c>
      <c r="FF61" s="22" t="s">
        <v>78</v>
      </c>
      <c r="FG61" s="22" t="s">
        <v>78</v>
      </c>
      <c r="FH61" s="22" t="s">
        <v>78</v>
      </c>
      <c r="FI61" s="22" t="s">
        <v>78</v>
      </c>
      <c r="FJ61" s="22" t="s">
        <v>78</v>
      </c>
      <c r="FK61" s="22" t="s">
        <v>78</v>
      </c>
      <c r="FL61" s="22" t="s">
        <v>78</v>
      </c>
      <c r="FM61" s="22" t="s">
        <v>78</v>
      </c>
      <c r="FN61" s="22" t="s">
        <v>78</v>
      </c>
      <c r="FO61" s="22" t="s">
        <v>78</v>
      </c>
      <c r="FP61" s="22" t="s">
        <v>78</v>
      </c>
      <c r="FQ61" s="22" t="s">
        <v>78</v>
      </c>
    </row>
    <row r="62" spans="1:173" ht="15" x14ac:dyDescent="0.25">
      <c r="A62" s="24"/>
      <c r="B62" s="4" t="s">
        <v>61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61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61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61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61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61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61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62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62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62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62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62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62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62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63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63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63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63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63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63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63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64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64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64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64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64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64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64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65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65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65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65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65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65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65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66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66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66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66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66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66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66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67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67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67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67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67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67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67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68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68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68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68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68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68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68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24"/>
      <c r="V70" s="113"/>
      <c r="W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24"/>
      <c r="AQ70" s="113"/>
      <c r="AR70" s="113"/>
      <c r="AS70" s="24"/>
      <c r="AT70" s="24"/>
      <c r="AU70" s="113"/>
      <c r="AV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24"/>
      <c r="BR70" s="24"/>
      <c r="BS70" s="24"/>
      <c r="BT70" s="113"/>
      <c r="BU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24"/>
      <c r="CS70" s="113"/>
      <c r="CT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24"/>
      <c r="DN70" s="24"/>
      <c r="DO70" s="24"/>
      <c r="DP70" s="24"/>
      <c r="DQ70" s="24"/>
      <c r="DR70" s="113"/>
      <c r="DS70" s="113"/>
      <c r="DV70" s="113"/>
      <c r="DW70" s="113"/>
      <c r="DX70" s="113"/>
      <c r="DY70" s="113"/>
      <c r="DZ70" s="113"/>
      <c r="EA70" s="113"/>
      <c r="EB70" s="113"/>
      <c r="EC70" s="113"/>
      <c r="ED70" s="113"/>
      <c r="EE70" s="113"/>
      <c r="EF70" s="113"/>
      <c r="EG70" s="113"/>
      <c r="EH70" s="113"/>
      <c r="EI70" s="113"/>
      <c r="EJ70" s="113"/>
      <c r="EK70" s="113"/>
      <c r="EL70" s="113"/>
      <c r="EM70" s="113"/>
      <c r="EN70" s="113"/>
      <c r="EO70" s="113"/>
      <c r="EP70" s="24"/>
      <c r="EQ70" s="113"/>
      <c r="ER70" s="113"/>
      <c r="EU70" s="113"/>
      <c r="EV70" s="113"/>
      <c r="EW70" s="24"/>
      <c r="EX70" s="24"/>
      <c r="EY70" s="113"/>
      <c r="EZ70" s="113"/>
      <c r="FA70" s="113"/>
      <c r="FB70" s="113"/>
      <c r="FC70" s="113"/>
      <c r="FD70" s="113"/>
      <c r="FE70" s="113"/>
      <c r="FF70" s="113"/>
      <c r="FG70" s="113"/>
      <c r="FH70" s="113"/>
      <c r="FI70" s="113"/>
      <c r="FJ70" s="113"/>
      <c r="FK70" s="113"/>
      <c r="FL70" s="113"/>
      <c r="FM70" s="24"/>
      <c r="FN70" s="24"/>
      <c r="FO70" s="24"/>
      <c r="FP70" s="24"/>
      <c r="FQ70" s="24"/>
    </row>
    <row r="71" spans="1:173" x14ac:dyDescent="0.2">
      <c r="A71" s="23"/>
      <c r="B71" s="19" t="s">
        <v>79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79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79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79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79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79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79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24"/>
      <c r="V72" s="113"/>
      <c r="W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24"/>
      <c r="AQ72" s="113"/>
      <c r="AR72" s="113"/>
      <c r="AS72" s="24"/>
      <c r="AT72" s="24"/>
      <c r="AU72" s="113"/>
      <c r="AV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24"/>
      <c r="BR72" s="24"/>
      <c r="BS72" s="24"/>
      <c r="BT72" s="113"/>
      <c r="BU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24"/>
      <c r="CS72" s="113"/>
      <c r="CT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24"/>
      <c r="DN72" s="24"/>
      <c r="DO72" s="24"/>
      <c r="DP72" s="24"/>
      <c r="DQ72" s="24"/>
      <c r="DR72" s="113"/>
      <c r="DS72" s="113"/>
      <c r="DV72" s="113"/>
      <c r="DW72" s="113"/>
      <c r="DX72" s="113"/>
      <c r="DY72" s="113"/>
      <c r="DZ72" s="113"/>
      <c r="EA72" s="113"/>
      <c r="EB72" s="113"/>
      <c r="EC72" s="113"/>
      <c r="ED72" s="113"/>
      <c r="EE72" s="113"/>
      <c r="EF72" s="113"/>
      <c r="EG72" s="113"/>
      <c r="EH72" s="113"/>
      <c r="EI72" s="113"/>
      <c r="EJ72" s="113"/>
      <c r="EK72" s="113"/>
      <c r="EL72" s="113"/>
      <c r="EM72" s="113"/>
      <c r="EN72" s="113"/>
      <c r="EO72" s="113"/>
      <c r="EP72" s="24"/>
      <c r="EQ72" s="113"/>
      <c r="ER72" s="113"/>
      <c r="EU72" s="113"/>
      <c r="EV72" s="113"/>
      <c r="EW72" s="24"/>
      <c r="EX72" s="24"/>
      <c r="EY72" s="113"/>
      <c r="EZ72" s="113"/>
      <c r="FA72" s="113"/>
      <c r="FB72" s="113"/>
      <c r="FC72" s="113"/>
      <c r="FD72" s="113"/>
      <c r="FE72" s="113"/>
      <c r="FF72" s="113"/>
      <c r="FG72" s="113"/>
      <c r="FH72" s="113"/>
      <c r="FI72" s="113"/>
      <c r="FJ72" s="113"/>
      <c r="FK72" s="113"/>
      <c r="FL72" s="113"/>
      <c r="FM72" s="24"/>
      <c r="FN72" s="24"/>
      <c r="FO72" s="24"/>
      <c r="FP72" s="24"/>
      <c r="FQ72" s="24"/>
    </row>
    <row r="73" spans="1:173" ht="15" x14ac:dyDescent="0.25">
      <c r="A73" s="114" t="s">
        <v>80</v>
      </c>
      <c r="B73" s="114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24"/>
      <c r="V73" s="113"/>
      <c r="W73" s="113"/>
      <c r="Z73" s="114" t="s">
        <v>80</v>
      </c>
      <c r="AA73" s="114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24"/>
      <c r="AQ73" s="113"/>
      <c r="AR73" s="113"/>
      <c r="AS73" s="24"/>
      <c r="AT73" s="24"/>
      <c r="AU73" s="113"/>
      <c r="AV73" s="113"/>
      <c r="AY73" s="114" t="s">
        <v>80</v>
      </c>
      <c r="AZ73" s="114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24"/>
      <c r="BR73" s="24"/>
      <c r="BS73" s="24"/>
      <c r="BT73" s="113"/>
      <c r="BU73" s="113"/>
      <c r="BX73" s="114" t="s">
        <v>80</v>
      </c>
      <c r="BY73" s="114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24"/>
      <c r="CS73" s="113"/>
      <c r="CT73" s="113"/>
      <c r="CW73" s="114" t="s">
        <v>80</v>
      </c>
      <c r="CX73" s="114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24"/>
      <c r="DN73" s="24"/>
      <c r="DO73" s="24"/>
      <c r="DP73" s="24"/>
      <c r="DQ73" s="24"/>
      <c r="DR73" s="113"/>
      <c r="DS73" s="113"/>
      <c r="DV73" s="114" t="s">
        <v>80</v>
      </c>
      <c r="DW73" s="114"/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/>
      <c r="EI73" s="113"/>
      <c r="EJ73" s="113"/>
      <c r="EK73" s="113"/>
      <c r="EL73" s="113"/>
      <c r="EM73" s="113"/>
      <c r="EN73" s="113"/>
      <c r="EO73" s="113"/>
      <c r="EP73" s="24"/>
      <c r="EQ73" s="113"/>
      <c r="ER73" s="113"/>
      <c r="EU73" s="114" t="s">
        <v>80</v>
      </c>
      <c r="EV73" s="114"/>
      <c r="EW73" s="24"/>
      <c r="EX73" s="24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24"/>
      <c r="FN73" s="24"/>
      <c r="FO73" s="24"/>
      <c r="FP73" s="24"/>
      <c r="FQ73" s="24"/>
    </row>
    <row r="74" spans="1:173" ht="15" x14ac:dyDescent="0.25">
      <c r="A74" s="114" t="s">
        <v>81</v>
      </c>
      <c r="B74" s="114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24"/>
      <c r="V74" s="113"/>
      <c r="W74" s="113"/>
      <c r="Z74" s="114" t="s">
        <v>81</v>
      </c>
      <c r="AA74" s="114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24"/>
      <c r="AQ74" s="113"/>
      <c r="AR74" s="113"/>
      <c r="AS74" s="24"/>
      <c r="AT74" s="24"/>
      <c r="AU74" s="113"/>
      <c r="AV74" s="113"/>
      <c r="AY74" s="114" t="s">
        <v>81</v>
      </c>
      <c r="AZ74" s="114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24"/>
      <c r="BR74" s="24"/>
      <c r="BS74" s="24"/>
      <c r="BT74" s="113"/>
      <c r="BU74" s="113"/>
      <c r="BX74" s="114" t="s">
        <v>81</v>
      </c>
      <c r="BY74" s="114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24"/>
      <c r="CS74" s="113"/>
      <c r="CT74" s="113"/>
      <c r="CW74" s="114" t="s">
        <v>81</v>
      </c>
      <c r="CX74" s="114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24"/>
      <c r="DN74" s="24"/>
      <c r="DO74" s="24"/>
      <c r="DP74" s="24"/>
      <c r="DQ74" s="24"/>
      <c r="DR74" s="113"/>
      <c r="DS74" s="113"/>
      <c r="DV74" s="114" t="s">
        <v>81</v>
      </c>
      <c r="DW74" s="114"/>
      <c r="DX74" s="113"/>
      <c r="DY74" s="113"/>
      <c r="DZ74" s="113"/>
      <c r="EA74" s="113"/>
      <c r="EB74" s="113"/>
      <c r="EC74" s="113"/>
      <c r="ED74" s="113"/>
      <c r="EE74" s="113"/>
      <c r="EF74" s="113"/>
      <c r="EG74" s="113"/>
      <c r="EH74" s="113"/>
      <c r="EI74" s="113"/>
      <c r="EJ74" s="113"/>
      <c r="EK74" s="113"/>
      <c r="EL74" s="113"/>
      <c r="EM74" s="113"/>
      <c r="EN74" s="113"/>
      <c r="EO74" s="113"/>
      <c r="EP74" s="24"/>
      <c r="EQ74" s="113"/>
      <c r="ER74" s="113"/>
      <c r="EU74" s="114" t="s">
        <v>81</v>
      </c>
      <c r="EV74" s="114"/>
      <c r="EW74" s="24"/>
      <c r="EX74" s="24"/>
      <c r="EY74" s="113"/>
      <c r="EZ74" s="113"/>
      <c r="FA74" s="113"/>
      <c r="FB74" s="113"/>
      <c r="FC74" s="113"/>
      <c r="FD74" s="113"/>
      <c r="FE74" s="113"/>
      <c r="FF74" s="113"/>
      <c r="FG74" s="113"/>
      <c r="FH74" s="113"/>
      <c r="FI74" s="113"/>
      <c r="FJ74" s="113"/>
      <c r="FK74" s="113"/>
      <c r="FL74" s="113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2024-01-31T18:51:28Z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