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4EAA7113-1C7A-43D7-A2AB-72AFE53A4B5D}" xr6:coauthVersionLast="47" xr6:coauthVersionMax="47" xr10:uidLastSave="{00000000-0000-0000-0000-000000000000}"/>
  <bookViews>
    <workbookView xWindow="-80" yWindow="-80" windowWidth="19360" windowHeight="1216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4" l="1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R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L33" i="4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12" i="4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M11" i="4"/>
  <c r="N11" i="4"/>
  <c r="O11" i="4"/>
  <c r="P11" i="4"/>
  <c r="Q11" i="4"/>
  <c r="R11" i="4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 s="1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K17" i="3" s="1"/>
  <c r="I17" i="3"/>
  <c r="J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 s="1"/>
  <c r="J23" i="3"/>
  <c r="K23" i="3"/>
  <c r="L23" i="3"/>
  <c r="G24" i="3"/>
  <c r="H24" i="3"/>
  <c r="I24" i="3" s="1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K27" i="3" s="1"/>
  <c r="I27" i="3"/>
  <c r="J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 s="1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K37" i="3" s="1"/>
  <c r="I37" i="3"/>
  <c r="J37" i="3"/>
  <c r="G38" i="3"/>
  <c r="H38" i="3"/>
  <c r="I38" i="3"/>
  <c r="J38" i="3"/>
  <c r="K38" i="3"/>
  <c r="L38" i="3"/>
  <c r="G39" i="3"/>
  <c r="H39" i="3"/>
  <c r="I39" i="3"/>
  <c r="J39" i="3"/>
  <c r="K39" i="3"/>
  <c r="L39" i="3"/>
  <c r="L10" i="3"/>
  <c r="K10" i="3"/>
  <c r="J10" i="3"/>
  <c r="I10" i="3"/>
  <c r="H10" i="3"/>
  <c r="G10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V12" i="3"/>
  <c r="V13" i="3" s="1"/>
  <c r="W12" i="3"/>
  <c r="X12" i="3"/>
  <c r="Y12" i="3"/>
  <c r="Z12" i="3"/>
  <c r="AA12" i="3"/>
  <c r="W13" i="3"/>
  <c r="X13" i="3"/>
  <c r="Y13" i="3"/>
  <c r="Z13" i="3"/>
  <c r="AA13" i="3"/>
  <c r="V14" i="3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W14" i="3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X14" i="3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Y14" i="3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Z14" i="3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AA14" i="3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V11" i="3"/>
  <c r="W11" i="3"/>
  <c r="X11" i="3"/>
  <c r="Y11" i="3"/>
  <c r="Z11" i="3"/>
  <c r="AA11" i="3"/>
  <c r="U11" i="3"/>
  <c r="L11" i="4"/>
  <c r="V10" i="3"/>
  <c r="F1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" i="3"/>
  <c r="H5" i="2"/>
  <c r="H4" i="2"/>
  <c r="G5" i="2"/>
  <c r="G4" i="2"/>
  <c r="L34" i="3" l="1"/>
  <c r="L24" i="3"/>
  <c r="L14" i="3"/>
  <c r="K34" i="3"/>
  <c r="K24" i="3"/>
  <c r="K14" i="3"/>
  <c r="L37" i="3"/>
  <c r="J34" i="3"/>
  <c r="L27" i="3"/>
  <c r="J24" i="3"/>
  <c r="L17" i="3"/>
  <c r="J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<sst xmlns="http://schemas.openxmlformats.org/spreadsheetml/2006/main" count="269" uniqueCount="50">
  <si>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</si>
  <si>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</si>
  <si>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</si>
  <si>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</si>
  <si>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</si>
  <si>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</si>
  <si>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</si>
  <si>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</si>
  <si>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</si>
  <si>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</si>
  <si>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</si>
  <si>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</si>
  <si>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</si>
  <si>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</si>
  <si>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</si>
  <si>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</si>
  <si>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</si>
  <si>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</si>
  <si>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</si>
  <si>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</si>
  <si>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</si>
  <si>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</si>
  <si>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</si>
  <si>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</si>
  <si>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</si>
  <si>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</si>
  <si>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</si>
  <si>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</si>
  <si>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</si>
  <si>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</si>
  <si>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</si>
  <si>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</si>
  <si>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</si>
  <si>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</si>
  <si>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</si>
  <si>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</si>
  <si>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</si>
  <si>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</si>
  <si>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</si>
  <si>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</si>
  <si>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R_E: AllRegions</t>
  </si>
  <si>
    <t>~UC_Sets: T_E:</t>
  </si>
  <si>
    <t>~UC_T:UC_RHSRTS</t>
  </si>
  <si>
    <t>AL</t>
  </si>
  <si>
    <t>AT</t>
  </si>
  <si>
    <t>BC</t>
  </si>
  <si>
    <t>MA</t>
  </si>
  <si>
    <t>ON</t>
  </si>
  <si>
    <t>QU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</si>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</sst>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  <xf numFmtId="0" fontId="0" fillId="37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307447</xdr:colOff>
      <xdr:row>18</xdr:row>
      <xdr:rowOff>161925</xdr:rowOff>
    </xdr:from>
    <xdr:to>
      <xdr:col>39</xdr:col>
      <xdr:colOff>45468</xdr:colOff>
      <xdr:row>41</xdr:row>
      <xdr:rowOff>36527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6614" y="3654425"/>
          <a:ext cx="12861354" cy="4337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24</xdr:row>
      <xdr:rowOff>90170</xdr:rowOff>
    </xdr:from>
    <xdr:to>
      <xdr:col>1</xdr:col>
      <xdr:colOff>958850</xdr:colOff>
      <xdr:row>28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A1:T40"/>
  <sheetViews>
    <sheetView tabSelected="1" zoomScale="72" workbookViewId="0">
      <selection activeCell="I6" sqref="I6"/>
    </sheetView>
  </sheetViews>
  <sheetFormatPr defaultRowHeight="15" x14ac:dyDescent="0.25"/>
  <cols>
    <col min="4" max="4" width="13" bestFit="1" customWidth="1"/>
    <col min="11" max="11" width="12.28515625" bestFit="1" customWidth="1"/>
    <col min="12" max="12" width="11.85546875" bestFit="1" customWidth="1"/>
    <col min="13" max="13" width="14.28515625" bestFit="1" customWidth="1"/>
    <col min="19" max="19" width="14.28515625" bestFit="1" customWidth="1"/>
  </cols>
  <sheetData>
    <row r="1" spans="1:20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0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6" spans="1:20" x14ac:dyDescent="0.25">
      <c r="A6" s="11" t="s">
        <v>34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20" x14ac:dyDescent="0.25">
      <c r="A7" s="11"/>
      <c r="B7" s="12" t="s">
        <v>40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20" x14ac:dyDescent="0.25">
      <c r="A8" s="11"/>
      <c r="B8" s="12" t="s">
        <v>41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20" x14ac:dyDescent="0.25">
      <c r="A9" s="11"/>
      <c r="B9" s="11"/>
      <c r="C9" s="11"/>
      <c r="D9" s="11"/>
      <c r="E9" s="11"/>
      <c r="F9" s="11"/>
      <c r="G9" s="11"/>
      <c r="H9" s="11"/>
      <c r="I9" s="11"/>
      <c r="J9" s="11" t="s">
        <v>42</v>
      </c>
      <c r="K9" s="11"/>
      <c r="L9" s="11"/>
      <c r="M9" s="11"/>
      <c r="N9" s="11"/>
    </row>
    <row r="10" spans="1:20" x14ac:dyDescent="0.25">
      <c r="A10" s="11"/>
      <c r="B10" s="13" t="s">
        <v>35</v>
      </c>
      <c r="C10" s="14" t="s">
        <v>3</v>
      </c>
      <c r="D10" s="14" t="s">
        <v>2</v>
      </c>
      <c r="E10" s="14" t="s">
        <v>0</v>
      </c>
      <c r="F10" s="14" t="s">
        <v>5</v>
      </c>
      <c r="G10" s="15" t="s">
        <v>4</v>
      </c>
      <c r="H10" s="15" t="s">
        <v>6</v>
      </c>
      <c r="I10" s="15" t="s">
        <v>1</v>
      </c>
      <c r="J10" s="15" t="s">
        <v>7</v>
      </c>
      <c r="K10" s="16" t="s">
        <v>36</v>
      </c>
      <c r="L10" s="15" t="s">
        <v>43</v>
      </c>
      <c r="M10" s="15" t="s">
        <v>44</v>
      </c>
      <c r="N10" s="15" t="s">
        <v>45</v>
      </c>
      <c r="O10" s="15" t="s">
        <v>46</v>
      </c>
      <c r="P10" s="15" t="s">
        <v>47</v>
      </c>
      <c r="Q10" s="15" t="s">
        <v>48</v>
      </c>
      <c r="R10" s="15" t="s">
        <v>49</v>
      </c>
      <c r="S10" s="17"/>
      <c r="T10" s="13" t="s">
        <v>37</v>
      </c>
    </row>
    <row r="11" spans="1:20" x14ac:dyDescent="0.25">
      <c r="A11" s="11"/>
      <c r="B11" s="11" t="s">
        <v>38</v>
      </c>
      <c r="C11" s="11"/>
      <c r="D11" s="11"/>
      <c r="E11" s="11"/>
      <c r="F11" s="11"/>
      <c r="G11" s="11" t="s">
        <v>33</v>
      </c>
      <c r="H11" s="11"/>
      <c r="I11" s="11">
        <v>2021</v>
      </c>
      <c r="J11" s="11" t="s">
        <v>17</v>
      </c>
      <c r="K11" s="11">
        <v>1</v>
      </c>
      <c r="L11">
        <f>ALLCO2_BND!F10*ALLCO2_BND!U10/667.8</f>
        <v>250472.20978646306</v>
      </c>
      <c r="M11" s="11">
        <f>ALLCO2_BND!G10*ALLCO2_BND!V10/667.8</f>
        <v>35600.111035639427</v>
      </c>
      <c r="N11" s="11">
        <f>ALLCO2_BND!H10*ALLCO2_BND!W10/667.8</f>
        <v>58094.68669002696</v>
      </c>
      <c r="O11" s="11">
        <f>ALLCO2_BND!I10*ALLCO2_BND!X10/667.8</f>
        <v>20245.118088948791</v>
      </c>
      <c r="P11" s="11">
        <f>ALLCO2_BND!J10*ALLCO2_BND!Y10/667.8</f>
        <v>147290.56928481584</v>
      </c>
      <c r="Q11" s="11">
        <f>ALLCO2_BND!K10*ALLCO2_BND!Z10/667.8</f>
        <v>75796.93970500151</v>
      </c>
      <c r="R11" s="11">
        <f>ALLCO2_BND!L10*ALLCO2_BND!AA10/667.8</f>
        <v>65625.479409104533</v>
      </c>
      <c r="S11" s="11"/>
      <c r="T11" s="11" t="s">
        <v>39</v>
      </c>
    </row>
    <row r="12" spans="1:20" x14ac:dyDescent="0.25">
      <c r="A12" s="11"/>
      <c r="B12" s="11"/>
      <c r="C12" s="11"/>
      <c r="D12" s="11"/>
      <c r="E12" s="11"/>
      <c r="F12" s="11"/>
      <c r="G12" s="11" t="s">
        <v>33</v>
      </c>
      <c r="I12">
        <v>2022</v>
      </c>
      <c r="J12" s="11" t="s">
        <v>17</v>
      </c>
      <c r="K12">
        <v>1</v>
      </c>
      <c r="L12" s="11">
        <f>ALLCO2_BND!F11*ALLCO2_BND!U11/667.8</f>
        <v>258065.23193920337</v>
      </c>
      <c r="M12" s="11">
        <f>ALLCO2_BND!G11*ALLCO2_BND!V11/667.8</f>
        <v>36679.322306079674</v>
      </c>
      <c r="N12" s="11">
        <f>ALLCO2_BND!H11*ALLCO2_BND!W11/667.8</f>
        <v>59855.817169811322</v>
      </c>
      <c r="O12" s="11">
        <f>ALLCO2_BND!I11*ALLCO2_BND!X11/667.8</f>
        <v>20858.845377358492</v>
      </c>
      <c r="P12" s="11">
        <f>ALLCO2_BND!J11*ALLCO2_BND!Y11/667.8</f>
        <v>151755.65767295597</v>
      </c>
      <c r="Q12" s="11">
        <f>ALLCO2_BND!K11*ALLCO2_BND!Z11/667.8</f>
        <v>78094.710953878413</v>
      </c>
      <c r="R12" s="11">
        <f>ALLCO2_BND!L11*ALLCO2_BND!AA11/667.8</f>
        <v>67614.904580712799</v>
      </c>
      <c r="S12" s="11"/>
      <c r="T12" s="11"/>
    </row>
    <row r="13" spans="1:20" x14ac:dyDescent="0.25">
      <c r="G13" s="11" t="s">
        <v>33</v>
      </c>
      <c r="H13" s="11"/>
      <c r="I13" s="11">
        <v>2023</v>
      </c>
      <c r="J13" s="11" t="s">
        <v>17</v>
      </c>
      <c r="K13" s="11">
        <v>1</v>
      </c>
      <c r="L13" s="11">
        <f>ALLCO2_BND!F12*ALLCO2_BND!U12/667.8</f>
        <v>256944.09490040434</v>
      </c>
      <c r="M13" s="11">
        <f>ALLCO2_BND!G12*ALLCO2_BND!V12/667.8</f>
        <v>36519.972879245295</v>
      </c>
      <c r="N13" s="11">
        <f>ALLCO2_BND!H12*ALLCO2_BND!W12/667.8</f>
        <v>59595.779918328852</v>
      </c>
      <c r="O13" s="11">
        <f>ALLCO2_BND!I12*ALLCO2_BND!X12/667.8</f>
        <v>20768.226335175204</v>
      </c>
      <c r="P13" s="11">
        <f>ALLCO2_BND!J12*ALLCO2_BND!Y12/667.8</f>
        <v>151096.37130808627</v>
      </c>
      <c r="Q13" s="11">
        <f>ALLCO2_BND!K12*ALLCO2_BND!Z12/667.8</f>
        <v>77755.436762129393</v>
      </c>
      <c r="R13" s="11">
        <f>ALLCO2_BND!L12*ALLCO2_BND!AA12/667.8</f>
        <v>67321.158796630727</v>
      </c>
    </row>
    <row r="14" spans="1:20" x14ac:dyDescent="0.25">
      <c r="G14" s="11" t="s">
        <v>33</v>
      </c>
      <c r="I14" s="11">
        <v>2024</v>
      </c>
      <c r="J14" s="11" t="s">
        <v>17</v>
      </c>
      <c r="K14" s="11">
        <v>1</v>
      </c>
      <c r="L14" s="11">
        <f>ALLCO2_BND!F13*ALLCO2_BND!U13/667.8</f>
        <v>248352.42145890987</v>
      </c>
      <c r="M14" s="11">
        <f>ALLCO2_BND!G13*ALLCO2_BND!V13/667.8</f>
        <v>35298.82132410902</v>
      </c>
      <c r="N14" s="11">
        <f>ALLCO2_BND!H13*ALLCO2_BND!W13/667.8</f>
        <v>57603.021611320757</v>
      </c>
      <c r="O14" s="11">
        <f>ALLCO2_BND!I13*ALLCO2_BND!X13/667.8</f>
        <v>20073.780258490566</v>
      </c>
      <c r="P14" s="11">
        <f>ALLCO2_BND!J13*ALLCO2_BND!Y13/667.8</f>
        <v>146044.02448930815</v>
      </c>
      <c r="Q14" s="11">
        <f>ALLCO2_BND!K13*ALLCO2_BND!Z13/667.8</f>
        <v>75155.457489517808</v>
      </c>
      <c r="R14" s="11">
        <f>ALLCO2_BND!L13*ALLCO2_BND!AA13/667.8</f>
        <v>65070.079968343809</v>
      </c>
    </row>
    <row r="15" spans="1:20" x14ac:dyDescent="0.25">
      <c r="G15" s="11" t="s">
        <v>33</v>
      </c>
      <c r="I15" s="11">
        <v>2025</v>
      </c>
      <c r="J15" s="11" t="s">
        <v>17</v>
      </c>
      <c r="K15" s="11">
        <v>1</v>
      </c>
      <c r="L15" s="11">
        <f>ALLCO2_BND!F14*ALLCO2_BND!U14/667.8</f>
        <v>238190.11268023364</v>
      </c>
      <c r="M15" s="11">
        <f>ALLCO2_BND!G14*ALLCO2_BND!V14/667.8</f>
        <v>33854.432259119509</v>
      </c>
      <c r="N15" s="11">
        <f>ALLCO2_BND!H14*ALLCO2_BND!W14/667.8</f>
        <v>55245.969126145552</v>
      </c>
      <c r="O15" s="11">
        <f>ALLCO2_BND!I14*ALLCO2_BND!X14/667.8</f>
        <v>19252.38318032345</v>
      </c>
      <c r="P15" s="11">
        <f>ALLCO2_BND!J14*ALLCO2_BND!Y14/667.8</f>
        <v>140068.06313800538</v>
      </c>
      <c r="Q15" s="11">
        <f>ALLCO2_BND!K14*ALLCO2_BND!Z14/667.8</f>
        <v>72080.178573674755</v>
      </c>
      <c r="R15" s="11">
        <f>ALLCO2_BND!L14*ALLCO2_BND!AA14/667.8</f>
        <v>62407.483642497755</v>
      </c>
    </row>
    <row r="16" spans="1:20" x14ac:dyDescent="0.25">
      <c r="G16" s="11" t="s">
        <v>33</v>
      </c>
      <c r="I16" s="11">
        <v>2026</v>
      </c>
      <c r="J16" s="11" t="s">
        <v>17</v>
      </c>
      <c r="K16" s="11">
        <v>1</v>
      </c>
      <c r="L16" s="11">
        <f>ALLCO2_BND!F15*ALLCO2_BND!U15/667.8</f>
        <v>232767.38942199762</v>
      </c>
      <c r="M16" s="11">
        <f>ALLCO2_BND!G15*ALLCO2_BND!V15/667.8</f>
        <v>33083.689867085959</v>
      </c>
      <c r="N16" s="11">
        <f>ALLCO2_BND!H15*ALLCO2_BND!W15/667.8</f>
        <v>53988.219178706204</v>
      </c>
      <c r="O16" s="11">
        <f>ALLCO2_BND!I15*ALLCO2_BND!X15/667.8</f>
        <v>18814.07638045822</v>
      </c>
      <c r="P16" s="11">
        <f>ALLCO2_BND!J15*ALLCO2_BND!Y15/667.8</f>
        <v>136879.2223621743</v>
      </c>
      <c r="Q16" s="11">
        <f>ALLCO2_BND!K15*ALLCO2_BND!Z15/667.8</f>
        <v>70439.17485437257</v>
      </c>
      <c r="R16" s="11">
        <f>ALLCO2_BND!L15*ALLCO2_BND!AA15/667.8</f>
        <v>60986.692035205146</v>
      </c>
    </row>
    <row r="17" spans="7:18" x14ac:dyDescent="0.25">
      <c r="G17" s="11" t="s">
        <v>33</v>
      </c>
      <c r="I17" s="11">
        <v>2027</v>
      </c>
      <c r="J17" s="11" t="s">
        <v>17</v>
      </c>
      <c r="K17" s="11">
        <v>1</v>
      </c>
      <c r="L17" s="11">
        <f>ALLCO2_BND!F16*ALLCO2_BND!U16/667.8</f>
        <v>226480.88876266853</v>
      </c>
      <c r="M17" s="11">
        <f>ALLCO2_BND!G16*ALLCO2_BND!V16/667.8</f>
        <v>32190.17708301888</v>
      </c>
      <c r="N17" s="11">
        <f>ALLCO2_BND!H16*ALLCO2_BND!W16/667.8</f>
        <v>52530.124140970358</v>
      </c>
      <c r="O17" s="11">
        <f>ALLCO2_BND!I16*ALLCO2_BND!X16/667.8</f>
        <v>18305.952352156339</v>
      </c>
      <c r="P17" s="11">
        <f>ALLCO2_BND!J16*ALLCO2_BND!Y16/667.8</f>
        <v>133182.43595336928</v>
      </c>
      <c r="Q17" s="11">
        <f>ALLCO2_BND!K16*ALLCO2_BND!Z16/667.8</f>
        <v>68536.778130053921</v>
      </c>
      <c r="R17" s="11">
        <f>ALLCO2_BND!L16*ALLCO2_BND!AA16/667.8</f>
        <v>59339.584677762803</v>
      </c>
    </row>
    <row r="18" spans="7:18" x14ac:dyDescent="0.25">
      <c r="G18" s="11" t="s">
        <v>33</v>
      </c>
      <c r="I18" s="11">
        <v>2028</v>
      </c>
      <c r="J18" s="11" t="s">
        <v>17</v>
      </c>
      <c r="K18" s="11">
        <v>1</v>
      </c>
      <c r="L18" s="11">
        <f>ALLCO2_BND!F17*ALLCO2_BND!U17/667.8</f>
        <v>218075.60078240492</v>
      </c>
      <c r="M18" s="11">
        <f>ALLCO2_BND!G17*ALLCO2_BND!V17/667.8</f>
        <v>30995.516862473803</v>
      </c>
      <c r="N18" s="11">
        <f>ALLCO2_BND!H17*ALLCO2_BND!W17/667.8</f>
        <v>50580.596198652296</v>
      </c>
      <c r="O18" s="11">
        <f>ALLCO2_BND!I17*ALLCO2_BND!X17/667.8</f>
        <v>17626.571402560647</v>
      </c>
      <c r="P18" s="11">
        <f>ALLCO2_BND!J17*ALLCO2_BND!Y17/667.8</f>
        <v>128239.69339254269</v>
      </c>
      <c r="Q18" s="11">
        <f>ALLCO2_BND!K17*ALLCO2_BND!Z17/667.8</f>
        <v>65993.20211103624</v>
      </c>
      <c r="R18" s="11">
        <f>ALLCO2_BND!L17*ALLCO2_BND!AA17/667.8</f>
        <v>57137.340150329437</v>
      </c>
    </row>
    <row r="19" spans="7:18" x14ac:dyDescent="0.25">
      <c r="G19" s="11" t="s">
        <v>33</v>
      </c>
      <c r="I19" s="11">
        <v>2029</v>
      </c>
      <c r="J19" s="11" t="s">
        <v>17</v>
      </c>
      <c r="K19" s="11">
        <v>1</v>
      </c>
      <c r="L19" s="11">
        <f>ALLCO2_BND!F18*ALLCO2_BND!U18/667.8</f>
        <v>207017.7615007188</v>
      </c>
      <c r="M19" s="11">
        <f>ALLCO2_BND!G18*ALLCO2_BND!V18/667.8</f>
        <v>29423.844274213843</v>
      </c>
      <c r="N19" s="11">
        <f>ALLCO2_BND!H18*ALLCO2_BND!W18/667.8</f>
        <v>48015.83378814016</v>
      </c>
      <c r="O19" s="11">
        <f>ALLCO2_BND!I18*ALLCO2_BND!X18/667.8</f>
        <v>16732.790562533693</v>
      </c>
      <c r="P19" s="11">
        <f>ALLCO2_BND!J18*ALLCO2_BND!Y18/667.8</f>
        <v>121737.11394770887</v>
      </c>
      <c r="Q19" s="11">
        <f>ALLCO2_BND!K18*ALLCO2_BND!Z18/667.8</f>
        <v>62646.921188230008</v>
      </c>
      <c r="R19" s="11">
        <f>ALLCO2_BND!L18*ALLCO2_BND!AA18/667.8</f>
        <v>54240.108538454624</v>
      </c>
    </row>
    <row r="20" spans="7:18" x14ac:dyDescent="0.25">
      <c r="G20" s="11" t="s">
        <v>33</v>
      </c>
      <c r="I20" s="11">
        <v>2030</v>
      </c>
      <c r="J20" s="11" t="s">
        <v>17</v>
      </c>
      <c r="K20" s="11">
        <v>1</v>
      </c>
      <c r="L20" s="11">
        <f>ALLCO2_BND!F19*ALLCO2_BND!U19/667.8</f>
        <v>193624.70627607073</v>
      </c>
      <c r="M20" s="11">
        <f>ALLCO2_BND!G19*ALLCO2_BND!V19/667.8</f>
        <v>27520.26282096437</v>
      </c>
      <c r="N20" s="11">
        <f>ALLCO2_BND!H19*ALLCO2_BND!W19/667.8</f>
        <v>44909.439878167119</v>
      </c>
      <c r="O20" s="11">
        <f>ALLCO2_BND!I19*ALLCO2_BND!X19/667.8</f>
        <v>15650.25935148248</v>
      </c>
      <c r="P20" s="11">
        <f>ALLCO2_BND!J19*ALLCO2_BND!Y19/667.8</f>
        <v>113861.30716585804</v>
      </c>
      <c r="Q20" s="11">
        <f>ALLCO2_BND!K19*ALLCO2_BND!Z19/667.8</f>
        <v>58593.966171009284</v>
      </c>
      <c r="R20" s="11">
        <f>ALLCO2_BND!L19*ALLCO2_BND!AA19/667.8</f>
        <v>50731.033936448031</v>
      </c>
    </row>
    <row r="21" spans="7:18" x14ac:dyDescent="0.25">
      <c r="G21" s="11" t="s">
        <v>33</v>
      </c>
      <c r="I21" s="11">
        <v>2031</v>
      </c>
      <c r="J21" s="11" t="s">
        <v>17</v>
      </c>
      <c r="K21" s="11">
        <v>1</v>
      </c>
      <c r="L21" s="11">
        <f>ALLCO2_BND!F20*ALLCO2_BND!U20/667.8</f>
        <v>179944.17960676854</v>
      </c>
      <c r="M21" s="11">
        <f>ALLCO2_BND!G20*ALLCO2_BND!V20/667.8</f>
        <v>25575.822482180301</v>
      </c>
      <c r="N21" s="11">
        <f>ALLCO2_BND!H20*ALLCO2_BND!W20/667.8</f>
        <v>41736.369654986534</v>
      </c>
      <c r="O21" s="11">
        <f>ALLCO2_BND!I20*ALLCO2_BND!X20/667.8</f>
        <v>14544.492455525609</v>
      </c>
      <c r="P21" s="11">
        <f>ALLCO2_BND!J20*ALLCO2_BND!Y20/667.8</f>
        <v>105816.45235759212</v>
      </c>
      <c r="Q21" s="11">
        <f>ALLCO2_BND!K20*ALLCO2_BND!Z20/667.8</f>
        <v>54454.017647499262</v>
      </c>
      <c r="R21" s="11">
        <f>ALLCO2_BND!L20*ALLCO2_BND!AA20/667.8</f>
        <v>47146.639795447743</v>
      </c>
    </row>
    <row r="22" spans="7:18" x14ac:dyDescent="0.25">
      <c r="G22" s="11" t="s">
        <v>33</v>
      </c>
      <c r="I22" s="11">
        <v>2032</v>
      </c>
      <c r="J22" s="11" t="s">
        <v>17</v>
      </c>
      <c r="K22" s="11">
        <v>1</v>
      </c>
      <c r="L22" s="11">
        <f>ALLCO2_BND!F21*ALLCO2_BND!U21/667.8</f>
        <v>166284.22223905363</v>
      </c>
      <c r="M22" s="11">
        <f>ALLCO2_BND!G21*ALLCO2_BND!V21/667.8</f>
        <v>23634.305698951786</v>
      </c>
      <c r="N22" s="11">
        <f>ALLCO2_BND!H21*ALLCO2_BND!W21/667.8</f>
        <v>38568.07028894878</v>
      </c>
      <c r="O22" s="11">
        <f>ALLCO2_BND!I21*ALLCO2_BND!X21/667.8</f>
        <v>13440.388130997304</v>
      </c>
      <c r="P22" s="11">
        <f>ALLCO2_BND!J21*ALLCO2_BND!Y21/667.8</f>
        <v>97783.693358849952</v>
      </c>
      <c r="Q22" s="11">
        <f>ALLCO2_BND!K21*ALLCO2_BND!Z21/667.8</f>
        <v>50320.293727163829</v>
      </c>
      <c r="R22" s="11">
        <f>ALLCO2_BND!L21*ALLCO2_BND!AA21/667.8</f>
        <v>43567.634956034737</v>
      </c>
    </row>
    <row r="23" spans="7:18" x14ac:dyDescent="0.25">
      <c r="G23" s="11" t="s">
        <v>33</v>
      </c>
      <c r="I23" s="11">
        <v>2033</v>
      </c>
      <c r="J23" s="11" t="s">
        <v>17</v>
      </c>
      <c r="K23" s="11">
        <v>1</v>
      </c>
      <c r="L23" s="11">
        <f>ALLCO2_BND!F22*ALLCO2_BND!U22/667.8</f>
        <v>155818.02569125488</v>
      </c>
      <c r="M23" s="11">
        <f>ALLCO2_BND!G22*ALLCO2_BND!V22/667.8</f>
        <v>22146.724463731662</v>
      </c>
      <c r="N23" s="11">
        <f>ALLCO2_BND!H22*ALLCO2_BND!W22/667.8</f>
        <v>36140.533877628033</v>
      </c>
      <c r="O23" s="11">
        <f>ALLCO2_BND!I22*ALLCO2_BND!X22/667.8</f>
        <v>12594.428472506739</v>
      </c>
      <c r="P23" s="11">
        <f>ALLCO2_BND!J22*ALLCO2_BND!Y22/667.8</f>
        <v>91629.030336208438</v>
      </c>
      <c r="Q23" s="11">
        <f>ALLCO2_BND!K22*ALLCO2_BND!Z22/667.8</f>
        <v>47153.053459868228</v>
      </c>
      <c r="R23" s="11">
        <f>ALLCO2_BND!L22*ALLCO2_BND!AA22/667.8</f>
        <v>40825.417898802036</v>
      </c>
    </row>
    <row r="24" spans="7:18" x14ac:dyDescent="0.25">
      <c r="G24" s="11" t="s">
        <v>33</v>
      </c>
      <c r="I24" s="11">
        <v>2034</v>
      </c>
      <c r="J24" s="11" t="s">
        <v>17</v>
      </c>
      <c r="K24" s="11">
        <v>1</v>
      </c>
      <c r="L24" s="11">
        <f>ALLCO2_BND!F23*ALLCO2_BND!U23/667.8</f>
        <v>143999.83456012278</v>
      </c>
      <c r="M24" s="11">
        <f>ALLCO2_BND!G23*ALLCO2_BND!V23/667.8</f>
        <v>20466.981561844867</v>
      </c>
      <c r="N24" s="11">
        <f>ALLCO2_BND!H23*ALLCO2_BND!W23/667.8</f>
        <v>33399.414966307275</v>
      </c>
      <c r="O24" s="11">
        <f>ALLCO2_BND!I23*ALLCO2_BND!X23/667.8</f>
        <v>11639.190064016171</v>
      </c>
      <c r="P24" s="11">
        <f>ALLCO2_BND!J23*ALLCO2_BND!Y23/667.8</f>
        <v>84679.324813566927</v>
      </c>
      <c r="Q24" s="11">
        <f>ALLCO2_BND!K23*ALLCO2_BND!Z23/667.8</f>
        <v>43576.677775905955</v>
      </c>
      <c r="R24" s="11">
        <f>ALLCO2_BND!L23*ALLCO2_BND!AA23/667.8</f>
        <v>37728.968758235991</v>
      </c>
    </row>
    <row r="25" spans="7:18" x14ac:dyDescent="0.25">
      <c r="G25" s="11" t="s">
        <v>33</v>
      </c>
      <c r="I25" s="11">
        <v>2035</v>
      </c>
      <c r="J25" s="11" t="s">
        <v>17</v>
      </c>
      <c r="K25" s="11">
        <v>1</v>
      </c>
      <c r="L25" s="11">
        <f>ALLCO2_BND!F24*ALLCO2_BND!U24/667.8</f>
        <v>131923.43135181195</v>
      </c>
      <c r="M25" s="11">
        <f>ALLCO2_BND!G24*ALLCO2_BND!V24/667.8</f>
        <v>18750.538466247384</v>
      </c>
      <c r="N25" s="11">
        <f>ALLCO2_BND!H24*ALLCO2_BND!W24/667.8</f>
        <v>30598.40617843666</v>
      </c>
      <c r="O25" s="11">
        <f>ALLCO2_BND!I24*ALLCO2_BND!X24/667.8</f>
        <v>10663.080940970351</v>
      </c>
      <c r="P25" s="11">
        <f>ALLCO2_BND!J24*ALLCO2_BND!Y24/667.8</f>
        <v>77577.777280682843</v>
      </c>
      <c r="Q25" s="11">
        <f>ALLCO2_BND!K24*ALLCO2_BND!Z24/667.8</f>
        <v>39922.162943246483</v>
      </c>
      <c r="R25" s="11">
        <f>ALLCO2_BND!L24*ALLCO2_BND!AA24/667.8</f>
        <v>34564.866238604372</v>
      </c>
    </row>
    <row r="26" spans="7:18" x14ac:dyDescent="0.25">
      <c r="G26" s="11" t="s">
        <v>33</v>
      </c>
      <c r="I26" s="11">
        <v>2036</v>
      </c>
      <c r="J26" s="11" t="s">
        <v>17</v>
      </c>
      <c r="K26" s="11">
        <v>1</v>
      </c>
      <c r="L26" s="11">
        <f>ALLCO2_BND!F25*ALLCO2_BND!U25/667.8</f>
        <v>120709.79755831091</v>
      </c>
      <c r="M26" s="11">
        <f>ALLCO2_BND!G25*ALLCO2_BND!V25/667.8</f>
        <v>17156.722495597489</v>
      </c>
      <c r="N26" s="11">
        <f>ALLCO2_BND!H25*ALLCO2_BND!W25/667.8</f>
        <v>27997.508687870621</v>
      </c>
      <c r="O26" s="11">
        <f>ALLCO2_BND!I25*ALLCO2_BND!X25/667.8</f>
        <v>9756.7075730458237</v>
      </c>
      <c r="P26" s="11">
        <f>ALLCO2_BND!J25*ALLCO2_BND!Y25/667.8</f>
        <v>70983.582632884107</v>
      </c>
      <c r="Q26" s="11">
        <f>ALLCO2_BND!K25*ALLCO2_BND!Z25/667.8</f>
        <v>36528.736082659481</v>
      </c>
      <c r="R26" s="11">
        <f>ALLCO2_BND!L25*ALLCO2_BND!AA25/667.8</f>
        <v>31626.815369631629</v>
      </c>
    </row>
    <row r="27" spans="7:18" x14ac:dyDescent="0.25">
      <c r="G27" s="11" t="s">
        <v>33</v>
      </c>
      <c r="I27" s="11">
        <v>2037</v>
      </c>
      <c r="J27" s="11" t="s">
        <v>17</v>
      </c>
      <c r="K27" s="11">
        <v>1</v>
      </c>
      <c r="L27" s="11">
        <f>ALLCO2_BND!F26*ALLCO2_BND!U26/667.8</f>
        <v>109713.34166533395</v>
      </c>
      <c r="M27" s="11">
        <f>ALLCO2_BND!G26*ALLCO2_BND!V26/667.8</f>
        <v>15593.774449895183</v>
      </c>
      <c r="N27" s="11">
        <f>ALLCO2_BND!H26*ALLCO2_BND!W26/667.8</f>
        <v>25446.983580323456</v>
      </c>
      <c r="O27" s="11">
        <f>ALLCO2_BND!I26*ALLCO2_BND!X26/667.8</f>
        <v>8867.8882173854454</v>
      </c>
      <c r="P27" s="11">
        <f>ALLCO2_BND!J26*ALLCO2_BND!Y26/667.8</f>
        <v>64517.099784456426</v>
      </c>
      <c r="Q27" s="11">
        <f>ALLCO2_BND!K26*ALLCO2_BND!Z26/667.8</f>
        <v>33201.030765573531</v>
      </c>
      <c r="R27" s="11">
        <f>ALLCO2_BND!L26*ALLCO2_BND!AA26/667.8</f>
        <v>28745.666637032049</v>
      </c>
    </row>
    <row r="28" spans="7:18" x14ac:dyDescent="0.25">
      <c r="G28" s="11" t="s">
        <v>33</v>
      </c>
      <c r="I28" s="11">
        <v>2038</v>
      </c>
      <c r="J28" s="11" t="s">
        <v>17</v>
      </c>
      <c r="K28" s="11">
        <v>1</v>
      </c>
      <c r="L28" s="11">
        <f>ALLCO2_BND!F27*ALLCO2_BND!U27/667.8</f>
        <v>99638.720330143769</v>
      </c>
      <c r="M28" s="11">
        <f>ALLCO2_BND!G27*ALLCO2_BND!V27/667.8</f>
        <v>14161.848574842768</v>
      </c>
      <c r="N28" s="11">
        <f>ALLCO2_BND!H27*ALLCO2_BND!W27/667.8</f>
        <v>23110.269377628032</v>
      </c>
      <c r="O28" s="11">
        <f>ALLCO2_BND!I27*ALLCO2_BND!X27/667.8</f>
        <v>8053.5787225067388</v>
      </c>
      <c r="P28" s="11">
        <f>ALLCO2_BND!J27*ALLCO2_BND!Y27/667.8</f>
        <v>58592.703169541783</v>
      </c>
      <c r="Q28" s="11">
        <f>ALLCO2_BND!K27*ALLCO2_BND!Z27/667.8</f>
        <v>30152.287487646005</v>
      </c>
      <c r="R28" s="11">
        <f>ALLCO2_BND!L27*ALLCO2_BND!AA27/667.8</f>
        <v>26106.045037690925</v>
      </c>
    </row>
    <row r="29" spans="7:18" x14ac:dyDescent="0.25">
      <c r="G29" s="11" t="s">
        <v>33</v>
      </c>
      <c r="I29" s="11">
        <v>2039</v>
      </c>
      <c r="J29" s="11" t="s">
        <v>17</v>
      </c>
      <c r="K29" s="11">
        <v>1</v>
      </c>
      <c r="L29" s="11">
        <f>ALLCO2_BND!F28*ALLCO2_BND!U28/667.8</f>
        <v>90883.309595253086</v>
      </c>
      <c r="M29" s="11">
        <f>ALLCO2_BND!G28*ALLCO2_BND!V28/667.8</f>
        <v>12917.424714046125</v>
      </c>
      <c r="N29" s="11">
        <f>ALLCO2_BND!H28*ALLCO2_BND!W28/667.8</f>
        <v>21079.533736657682</v>
      </c>
      <c r="O29" s="11">
        <f>ALLCO2_BND!I28*ALLCO2_BND!X28/667.8</f>
        <v>7345.8981203504036</v>
      </c>
      <c r="P29" s="11">
        <f>ALLCO2_BND!J28*ALLCO2_BND!Y28/667.8</f>
        <v>53444.070382839178</v>
      </c>
      <c r="Q29" s="11">
        <f>ALLCO2_BND!K28*ALLCO2_BND!Z28/667.8</f>
        <v>27502.758663147652</v>
      </c>
      <c r="R29" s="11">
        <f>ALLCO2_BND!L28*ALLCO2_BND!AA28/667.8</f>
        <v>23812.0658877059</v>
      </c>
    </row>
    <row r="30" spans="7:18" x14ac:dyDescent="0.25">
      <c r="G30" s="11" t="s">
        <v>33</v>
      </c>
      <c r="I30" s="11">
        <v>2040</v>
      </c>
      <c r="J30" s="11" t="s">
        <v>17</v>
      </c>
      <c r="K30" s="11">
        <v>1</v>
      </c>
      <c r="L30" s="11">
        <f>ALLCO2_BND!F29*ALLCO2_BND!U29/667.8</f>
        <v>82110.971294639137</v>
      </c>
      <c r="M30" s="11">
        <f>ALLCO2_BND!G29*ALLCO2_BND!V29/667.8</f>
        <v>11670.594904821806</v>
      </c>
      <c r="N30" s="11">
        <f>ALLCO2_BND!H29*ALLCO2_BND!W29/667.8</f>
        <v>19044.871905121297</v>
      </c>
      <c r="O30" s="11">
        <f>ALLCO2_BND!I29*ALLCO2_BND!X29/667.8</f>
        <v>6636.8493002695423</v>
      </c>
      <c r="P30" s="11">
        <f>ALLCO2_BND!J29*ALLCO2_BND!Y29/667.8</f>
        <v>48285.483315004494</v>
      </c>
      <c r="Q30" s="11">
        <f>ALLCO2_BND!K29*ALLCO2_BND!Z29/667.8</f>
        <v>24848.10728361785</v>
      </c>
      <c r="R30" s="11">
        <f>ALLCO2_BND!L29*ALLCO2_BND!AA29/667.8</f>
        <v>21513.651596525906</v>
      </c>
    </row>
    <row r="31" spans="7:18" x14ac:dyDescent="0.25">
      <c r="G31" s="11" t="s">
        <v>33</v>
      </c>
      <c r="I31" s="11">
        <v>2041</v>
      </c>
      <c r="J31" s="11" t="s">
        <v>17</v>
      </c>
      <c r="K31" s="11">
        <v>1</v>
      </c>
      <c r="L31" s="11">
        <f>ALLCO2_BND!F30*ALLCO2_BND!U30/667.8</f>
        <v>72480.61788128184</v>
      </c>
      <c r="M31" s="11">
        <f>ALLCO2_BND!G30*ALLCO2_BND!V30/667.8</f>
        <v>10301.813709014677</v>
      </c>
      <c r="N31" s="11">
        <f>ALLCO2_BND!H30*ALLCO2_BND!W30/667.8</f>
        <v>16811.201492183289</v>
      </c>
      <c r="O31" s="11">
        <f>ALLCO2_BND!I30*ALLCO2_BND!X30/667.8</f>
        <v>5858.4490048517519</v>
      </c>
      <c r="P31" s="11">
        <f>ALLCO2_BND!J30*ALLCO2_BND!Y30/667.8</f>
        <v>42622.339136747527</v>
      </c>
      <c r="Q31" s="11">
        <f>ALLCO2_BND!K30*ALLCO2_BND!Z30/667.8</f>
        <v>21933.806660676852</v>
      </c>
      <c r="R31" s="11">
        <f>ALLCO2_BND!L30*ALLCO2_BND!AA30/667.8</f>
        <v>18990.431315244085</v>
      </c>
    </row>
    <row r="32" spans="7:18" x14ac:dyDescent="0.25">
      <c r="G32" s="11" t="s">
        <v>33</v>
      </c>
      <c r="I32" s="11">
        <v>2042</v>
      </c>
      <c r="J32" s="11" t="s">
        <v>17</v>
      </c>
      <c r="K32" s="11">
        <v>1</v>
      </c>
      <c r="L32" s="11">
        <f>ALLCO2_BND!F31*ALLCO2_BND!U31/667.8</f>
        <v>64377.163923015876</v>
      </c>
      <c r="M32" s="11">
        <f>ALLCO2_BND!G31*ALLCO2_BND!V31/667.8</f>
        <v>9150.0537555555566</v>
      </c>
      <c r="N32" s="11">
        <f>ALLCO2_BND!H31*ALLCO2_BND!W31/667.8</f>
        <v>14931.68112857143</v>
      </c>
      <c r="O32" s="11">
        <f>ALLCO2_BND!I31*ALLCO2_BND!X31/667.8</f>
        <v>5203.4646357142856</v>
      </c>
      <c r="P32" s="11">
        <f>ALLCO2_BND!J31*ALLCO2_BND!Y31/667.8</f>
        <v>37857.090538095239</v>
      </c>
      <c r="Q32" s="11">
        <f>ALLCO2_BND!K31*ALLCO2_BND!Z31/667.8</f>
        <v>19481.570496031745</v>
      </c>
      <c r="R32" s="11">
        <f>ALLCO2_BND!L31*ALLCO2_BND!AA31/667.8</f>
        <v>16867.26942301587</v>
      </c>
    </row>
    <row r="33" spans="7:18" x14ac:dyDescent="0.25">
      <c r="G33" s="11" t="s">
        <v>33</v>
      </c>
      <c r="I33" s="11">
        <v>2043</v>
      </c>
      <c r="J33" s="11" t="s">
        <v>17</v>
      </c>
      <c r="K33" s="11">
        <v>1</v>
      </c>
      <c r="L33" s="11">
        <f>ALLCO2_BND!F32*ALLCO2_BND!U32/667.8</f>
        <v>56155.198481731059</v>
      </c>
      <c r="M33" s="11">
        <f>ALLCO2_BND!G32*ALLCO2_BND!V32/667.8</f>
        <v>7981.449530398324</v>
      </c>
      <c r="N33" s="11">
        <f>ALLCO2_BND!H32*ALLCO2_BND!W32/667.8</f>
        <v>13024.673134770886</v>
      </c>
      <c r="O33" s="11">
        <f>ALLCO2_BND!I32*ALLCO2_BND!X32/667.8</f>
        <v>4538.90124393531</v>
      </c>
      <c r="P33" s="11">
        <f>ALLCO2_BND!J32*ALLCO2_BND!Y32/667.8</f>
        <v>33022.151079065588</v>
      </c>
      <c r="Q33" s="11">
        <f>ALLCO2_BND!K32*ALLCO2_BND!Z32/667.8</f>
        <v>16993.470840820602</v>
      </c>
      <c r="R33" s="11">
        <f>ALLCO2_BND!L32*ALLCO2_BND!AA32/667.8</f>
        <v>14713.056689278224</v>
      </c>
    </row>
    <row r="34" spans="7:18" x14ac:dyDescent="0.25">
      <c r="G34" s="11" t="s">
        <v>33</v>
      </c>
      <c r="I34" s="11">
        <v>2044</v>
      </c>
      <c r="J34" s="11" t="s">
        <v>17</v>
      </c>
      <c r="K34" s="11">
        <v>1</v>
      </c>
      <c r="L34" s="11">
        <f>ALLCO2_BND!F33*ALLCO2_BND!U33/667.8</f>
        <v>47819.555051841875</v>
      </c>
      <c r="M34" s="11">
        <f>ALLCO2_BND!G33*ALLCO2_BND!V33/667.8</f>
        <v>6796.6880276729571</v>
      </c>
      <c r="N34" s="11">
        <f>ALLCO2_BND!H33*ALLCO2_BND!W33/667.8</f>
        <v>11091.298594609165</v>
      </c>
      <c r="O34" s="11">
        <f>ALLCO2_BND!I33*ALLCO2_BND!X33/667.8</f>
        <v>3865.1495102425879</v>
      </c>
      <c r="P34" s="11">
        <f>ALLCO2_BND!J33*ALLCO2_BND!Y33/667.8</f>
        <v>28120.363103504042</v>
      </c>
      <c r="Q34" s="11">
        <f>ALLCO2_BND!K33*ALLCO2_BND!Z33/667.8</f>
        <v>14470.970388589398</v>
      </c>
      <c r="R34" s="11">
        <f>ALLCO2_BND!L33*ALLCO2_BND!AA33/667.8</f>
        <v>12529.059523539981</v>
      </c>
    </row>
    <row r="35" spans="7:18" x14ac:dyDescent="0.25">
      <c r="G35" s="11" t="s">
        <v>33</v>
      </c>
      <c r="I35" s="11">
        <v>2045</v>
      </c>
      <c r="J35" s="11" t="s">
        <v>17</v>
      </c>
      <c r="K35" s="11">
        <v>1</v>
      </c>
      <c r="L35" s="11">
        <f>ALLCO2_BND!F34*ALLCO2_BND!U34/667.8</f>
        <v>39760.185575396834</v>
      </c>
      <c r="M35" s="11">
        <f>ALLCO2_BND!G34*ALLCO2_BND!V34/667.8</f>
        <v>5651.1938888888899</v>
      </c>
      <c r="N35" s="11">
        <f>ALLCO2_BND!H34*ALLCO2_BND!W34/667.8</f>
        <v>9222.0032142857144</v>
      </c>
      <c r="O35" s="11">
        <f>ALLCO2_BND!I34*ALLCO2_BND!X34/667.8</f>
        <v>3213.7283928571428</v>
      </c>
      <c r="P35" s="11">
        <f>ALLCO2_BND!J34*ALLCO2_BND!Y34/667.8</f>
        <v>23381.038452380952</v>
      </c>
      <c r="Q35" s="11">
        <f>ALLCO2_BND!K34*ALLCO2_BND!Z34/667.8</f>
        <v>12032.074900793652</v>
      </c>
      <c r="R35" s="11">
        <f>ALLCO2_BND!L34*ALLCO2_BND!AA34/667.8</f>
        <v>10417.448075396826</v>
      </c>
    </row>
    <row r="36" spans="7:18" x14ac:dyDescent="0.25">
      <c r="G36" s="11" t="s">
        <v>33</v>
      </c>
      <c r="I36" s="11">
        <v>2046</v>
      </c>
      <c r="J36" s="11" t="s">
        <v>17</v>
      </c>
      <c r="K36" s="11">
        <v>1</v>
      </c>
      <c r="L36" s="11">
        <f>ALLCO2_BND!F35*ALLCO2_BND!U35/667.8</f>
        <v>31773.780542118897</v>
      </c>
      <c r="M36" s="11">
        <f>ALLCO2_BND!G35*ALLCO2_BND!V35/667.8</f>
        <v>4516.0703308595394</v>
      </c>
      <c r="N36" s="11">
        <f>ALLCO2_BND!H35*ALLCO2_BND!W35/667.8</f>
        <v>7369.6312542048508</v>
      </c>
      <c r="O36" s="11">
        <f>ALLCO2_BND!I35*ALLCO2_BND!X35/667.8</f>
        <v>2568.2048310107816</v>
      </c>
      <c r="P36" s="11">
        <f>ALLCO2_BND!J35*ALLCO2_BND!Y35/667.8</f>
        <v>18684.620654600178</v>
      </c>
      <c r="Q36" s="11">
        <f>ALLCO2_BND!K35*ALLCO2_BND!Z35/667.8</f>
        <v>9615.2596330113793</v>
      </c>
      <c r="R36" s="11">
        <f>ALLCO2_BND!L35*ALLCO2_BND!AA35/667.8</f>
        <v>8324.9538241943683</v>
      </c>
    </row>
    <row r="37" spans="7:18" x14ac:dyDescent="0.25">
      <c r="G37" s="11" t="s">
        <v>33</v>
      </c>
      <c r="I37" s="11">
        <v>2047</v>
      </c>
      <c r="J37" s="11" t="s">
        <v>17</v>
      </c>
      <c r="K37" s="11">
        <v>1</v>
      </c>
      <c r="L37" s="11">
        <f>ALLCO2_BND!F36*ALLCO2_BND!U36/667.8</f>
        <v>23685.140967923035</v>
      </c>
      <c r="M37" s="11">
        <f>ALLCO2_BND!G36*ALLCO2_BND!V36/667.8</f>
        <v>3366.4159751362695</v>
      </c>
      <c r="N37" s="11">
        <f>ALLCO2_BND!H36*ALLCO2_BND!W36/667.8</f>
        <v>5493.5469484366586</v>
      </c>
      <c r="O37" s="11">
        <f>ALLCO2_BND!I36*ALLCO2_BND!X36/667.8</f>
        <v>1914.4178759703507</v>
      </c>
      <c r="P37" s="11">
        <f>ALLCO2_BND!J36*ALLCO2_BND!Y36/667.8</f>
        <v>13928.083677349508</v>
      </c>
      <c r="Q37" s="11">
        <f>ALLCO2_BND!K36*ALLCO2_BND!Z36/667.8</f>
        <v>7167.5065404687048</v>
      </c>
      <c r="R37" s="11">
        <f>ALLCO2_BND!L36*ALLCO2_BND!AA36/667.8</f>
        <v>6205.6734047154841</v>
      </c>
    </row>
    <row r="38" spans="7:18" x14ac:dyDescent="0.25">
      <c r="G38" s="11" t="s">
        <v>33</v>
      </c>
      <c r="I38" s="11">
        <v>2048</v>
      </c>
      <c r="J38" s="11" t="s">
        <v>17</v>
      </c>
      <c r="K38" s="11">
        <v>1</v>
      </c>
      <c r="L38" s="11">
        <f>ALLCO2_BND!F37*ALLCO2_BND!U37/667.8</f>
        <v>15786.646221179997</v>
      </c>
      <c r="M38" s="11">
        <f>ALLCO2_BND!G37*ALLCO2_BND!V37/667.8</f>
        <v>2243.7872801677154</v>
      </c>
      <c r="N38" s="11">
        <f>ALLCO2_BND!H37*ALLCO2_BND!W37/667.8</f>
        <v>3661.564957196766</v>
      </c>
      <c r="O38" s="11">
        <f>ALLCO2_BND!I37*ALLCO2_BND!X37/667.8</f>
        <v>1275.9999093261456</v>
      </c>
      <c r="P38" s="11">
        <f>ALLCO2_BND!J37*ALLCO2_BND!Y37/667.8</f>
        <v>9283.3616591554364</v>
      </c>
      <c r="Q38" s="11">
        <f>ALLCO2_BND!K37*ALLCO2_BND!Z37/667.8</f>
        <v>4777.2943465109311</v>
      </c>
      <c r="R38" s="11">
        <f>ALLCO2_BND!L37*ALLCO2_BND!AA37/667.8</f>
        <v>4136.2122664630133</v>
      </c>
    </row>
    <row r="39" spans="7:18" x14ac:dyDescent="0.25">
      <c r="G39" s="11" t="s">
        <v>33</v>
      </c>
      <c r="I39" s="11">
        <v>2049</v>
      </c>
      <c r="J39" s="11" t="s">
        <v>17</v>
      </c>
      <c r="K39" s="11">
        <v>1</v>
      </c>
      <c r="L39" s="11">
        <f>ALLCO2_BND!F38*ALLCO2_BND!U38/667.8</f>
        <v>7867.910094365081</v>
      </c>
      <c r="M39" s="11">
        <f>ALLCO2_BND!G38*ALLCO2_BND!V38/667.8</f>
        <v>1118.2816377777781</v>
      </c>
      <c r="N39" s="11">
        <f>ALLCO2_BND!H38*ALLCO2_BND!W38/667.8</f>
        <v>1824.8881671428574</v>
      </c>
      <c r="O39" s="11">
        <f>ALLCO2_BND!I38*ALLCO2_BND!X38/667.8</f>
        <v>635.94587642857152</v>
      </c>
      <c r="P39" s="11">
        <f>ALLCO2_BND!J38*ALLCO2_BND!Y38/667.8</f>
        <v>4626.7366661904771</v>
      </c>
      <c r="Q39" s="11">
        <f>ALLCO2_BND!K38*ALLCO2_BND!Z38/667.8</f>
        <v>2380.9567837301593</v>
      </c>
      <c r="R39" s="11">
        <f>ALLCO2_BND!L38*ALLCO2_BND!AA38/667.8</f>
        <v>2061.4477443650794</v>
      </c>
    </row>
    <row r="40" spans="7:18" x14ac:dyDescent="0.25">
      <c r="G40" s="11" t="s">
        <v>33</v>
      </c>
      <c r="I40" s="11">
        <v>2050</v>
      </c>
      <c r="J40" s="11" t="s">
        <v>17</v>
      </c>
      <c r="K40" s="11">
        <v>1</v>
      </c>
      <c r="L40" s="11">
        <f>ALLCO2_BND!F39*ALLCO2_BND!U39/667.8</f>
        <v>0</v>
      </c>
      <c r="M40" s="11">
        <f>ALLCO2_BND!G39*ALLCO2_BND!V39/667.8</f>
        <v>0</v>
      </c>
      <c r="N40" s="11">
        <f>ALLCO2_BND!H39*ALLCO2_BND!W39/667.8</f>
        <v>0</v>
      </c>
      <c r="O40" s="11">
        <f>ALLCO2_BND!I39*ALLCO2_BND!X39/667.8</f>
        <v>0</v>
      </c>
      <c r="P40" s="11">
        <f>ALLCO2_BND!J39*ALLCO2_BND!Y39/667.8</f>
        <v>0</v>
      </c>
      <c r="Q40" s="11">
        <f>ALLCO2_BND!K39*ALLCO2_BND!Z39/667.8</f>
        <v>0</v>
      </c>
      <c r="R40" s="11">
        <f>ALLCO2_BND!L39*ALLCO2_BND!AA39/667.8</f>
        <v>0</v>
      </c>
    </row>
  </sheetData>
  <phoneticPr fontId="2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AA39"/>
  <sheetViews>
    <sheetView workbookViewId="0">
      <selection activeCell="N13" sqref="N13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7" width="8.7109375" customWidth="1"/>
    <col min="8" max="12" width="11" bestFit="1" customWidth="1"/>
    <col min="13" max="13" width="8.5703125" bestFit="1" customWidth="1"/>
    <col min="14" max="14" width="8.42578125" bestFit="1" customWidth="1"/>
    <col min="16" max="16" width="14.28515625" bestFit="1" customWidth="1"/>
  </cols>
  <sheetData>
    <row r="1" spans="1:27" ht="26.25" x14ac:dyDescent="0.4">
      <c r="A1" t="s">
        <v>13</v>
      </c>
      <c r="S1" s="10"/>
    </row>
    <row r="2" spans="1:27" x14ac:dyDescent="0.25">
      <c r="B2" s="1"/>
      <c r="G2" s="2"/>
      <c r="H2" s="3"/>
      <c r="I2" s="3"/>
      <c r="J2" s="3"/>
      <c r="K2" s="3"/>
      <c r="L2" s="3"/>
      <c r="M2" s="3"/>
      <c r="N2" s="3"/>
    </row>
    <row r="3" spans="1:27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27" x14ac:dyDescent="0.25">
      <c r="C4" t="s">
        <v>17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27" x14ac:dyDescent="0.25">
      <c r="C5" t="s">
        <v>17</v>
      </c>
      <c r="D5" s="11"/>
      <c r="E5">
        <v>2050</v>
      </c>
      <c r="F5" s="11">
        <v>6000</v>
      </c>
      <c r="G5" s="11"/>
      <c r="M5" t="s">
        <v>33</v>
      </c>
      <c r="P5" s="9"/>
      <c r="Q5" s="11">
        <v>653.12511400000005</v>
      </c>
    </row>
    <row r="6" spans="1:27" x14ac:dyDescent="0.25">
      <c r="C6" s="11" t="s">
        <v>17</v>
      </c>
      <c r="D6" s="11"/>
      <c r="E6" s="11">
        <v>0</v>
      </c>
      <c r="F6" s="11">
        <v>5</v>
      </c>
      <c r="G6" s="11"/>
      <c r="M6" s="11" t="s">
        <v>33</v>
      </c>
      <c r="Q6" s="11">
        <v>672.92449239999996</v>
      </c>
    </row>
    <row r="7" spans="1:27" s="11" customFormat="1" x14ac:dyDescent="0.25"/>
    <row r="8" spans="1:27" s="11" customFormat="1" x14ac:dyDescent="0.25"/>
    <row r="9" spans="1:27" s="11" customFormat="1" x14ac:dyDescent="0.25">
      <c r="U9" s="18" t="s">
        <v>43</v>
      </c>
      <c r="V9" s="18" t="s">
        <v>44</v>
      </c>
      <c r="W9" s="18" t="s">
        <v>45</v>
      </c>
      <c r="X9" s="18" t="s">
        <v>46</v>
      </c>
      <c r="Y9" s="18" t="s">
        <v>47</v>
      </c>
      <c r="Z9" s="18" t="s">
        <v>48</v>
      </c>
      <c r="AA9" s="18" t="s">
        <v>49</v>
      </c>
    </row>
    <row r="10" spans="1:27" s="11" customFormat="1" x14ac:dyDescent="0.25">
      <c r="C10" s="11" t="s">
        <v>17</v>
      </c>
      <c r="D10" s="11" t="s">
        <v>16</v>
      </c>
      <c r="E10" s="11">
        <v>2021</v>
      </c>
      <c r="F10" s="11">
        <f>653.125114*1000</f>
        <v>653125.11400000006</v>
      </c>
      <c r="G10" s="11">
        <f>F10</f>
        <v>653125.11400000006</v>
      </c>
      <c r="H10" s="11">
        <f>G10</f>
        <v>653125.11400000006</v>
      </c>
      <c r="I10" s="11">
        <f>H10</f>
        <v>653125.11400000006</v>
      </c>
      <c r="J10" s="11">
        <f>H10</f>
        <v>653125.11400000006</v>
      </c>
      <c r="K10" s="11">
        <f>H10</f>
        <v>653125.11400000006</v>
      </c>
      <c r="L10" s="11">
        <f>H10</f>
        <v>653125.11400000006</v>
      </c>
      <c r="M10" s="11" t="s">
        <v>33</v>
      </c>
      <c r="U10" s="18">
        <v>256.10000000000002</v>
      </c>
      <c r="V10" s="18">
        <f>11.9+8.3+14.6+1.6</f>
        <v>36.400000000000006</v>
      </c>
      <c r="W10" s="18">
        <v>59.4</v>
      </c>
      <c r="X10" s="18">
        <v>20.7</v>
      </c>
      <c r="Y10" s="18">
        <v>150.6</v>
      </c>
      <c r="Z10" s="18">
        <v>77.5</v>
      </c>
      <c r="AA10" s="18">
        <v>67.099999999999994</v>
      </c>
    </row>
    <row r="11" spans="1:27" s="11" customFormat="1" x14ac:dyDescent="0.25">
      <c r="C11" s="11" t="s">
        <v>17</v>
      </c>
      <c r="D11" s="11" t="s">
        <v>16</v>
      </c>
      <c r="E11" s="11">
        <v>2022</v>
      </c>
      <c r="F11" s="11">
        <f>672.92449*1000</f>
        <v>672924.49</v>
      </c>
      <c r="G11" s="11">
        <f t="shared" ref="G11:I11" si="0">F11</f>
        <v>672924.49</v>
      </c>
      <c r="H11" s="11">
        <f t="shared" si="0"/>
        <v>672924.49</v>
      </c>
      <c r="I11" s="11">
        <f t="shared" si="0"/>
        <v>672924.49</v>
      </c>
      <c r="J11" s="11">
        <f t="shared" ref="J11:J39" si="1">H11</f>
        <v>672924.49</v>
      </c>
      <c r="K11" s="11">
        <f t="shared" ref="K11:K39" si="2">H11</f>
        <v>672924.49</v>
      </c>
      <c r="L11" s="11">
        <f t="shared" ref="L11:L39" si="3">H11</f>
        <v>672924.49</v>
      </c>
      <c r="M11" s="11" t="s">
        <v>33</v>
      </c>
      <c r="U11" s="18">
        <f>U10</f>
        <v>256.10000000000002</v>
      </c>
      <c r="V11" s="18">
        <f t="shared" ref="V11:AA11" si="4">V10</f>
        <v>36.400000000000006</v>
      </c>
      <c r="W11" s="18">
        <f t="shared" si="4"/>
        <v>59.4</v>
      </c>
      <c r="X11" s="18">
        <f t="shared" si="4"/>
        <v>20.7</v>
      </c>
      <c r="Y11" s="18">
        <f t="shared" si="4"/>
        <v>150.6</v>
      </c>
      <c r="Z11" s="18">
        <f t="shared" si="4"/>
        <v>77.5</v>
      </c>
      <c r="AA11" s="18">
        <f t="shared" si="4"/>
        <v>67.099999999999994</v>
      </c>
    </row>
    <row r="12" spans="1:27" x14ac:dyDescent="0.25">
      <c r="C12" t="s">
        <v>17</v>
      </c>
      <c r="D12" t="s">
        <v>16</v>
      </c>
      <c r="E12">
        <v>2023</v>
      </c>
      <c r="F12" s="11">
        <f t="shared" ref="F12:F39" si="5">Q12*1000</f>
        <v>670001.04090000002</v>
      </c>
      <c r="G12" s="11">
        <f t="shared" ref="G12:I12" si="6">F12</f>
        <v>670001.04090000002</v>
      </c>
      <c r="H12" s="11">
        <f t="shared" si="6"/>
        <v>670001.04090000002</v>
      </c>
      <c r="I12" s="11">
        <f t="shared" si="6"/>
        <v>670001.04090000002</v>
      </c>
      <c r="J12" s="11">
        <f t="shared" si="1"/>
        <v>670001.04090000002</v>
      </c>
      <c r="K12" s="11">
        <f t="shared" si="2"/>
        <v>670001.04090000002</v>
      </c>
      <c r="L12" s="11">
        <f t="shared" si="3"/>
        <v>670001.04090000002</v>
      </c>
      <c r="M12" s="11" t="s">
        <v>33</v>
      </c>
      <c r="Q12" s="11">
        <v>670.00104090000002</v>
      </c>
      <c r="U12" s="18">
        <f t="shared" ref="U12:U39" si="7">U11</f>
        <v>256.10000000000002</v>
      </c>
      <c r="V12" s="18">
        <f t="shared" ref="V12:V39" si="8">V11</f>
        <v>36.400000000000006</v>
      </c>
      <c r="W12" s="18">
        <f t="shared" ref="W12:W39" si="9">W11</f>
        <v>59.4</v>
      </c>
      <c r="X12" s="18">
        <f t="shared" ref="X12:X39" si="10">X11</f>
        <v>20.7</v>
      </c>
      <c r="Y12" s="18">
        <f t="shared" ref="Y12:Y39" si="11">Y11</f>
        <v>150.6</v>
      </c>
      <c r="Z12" s="18">
        <f t="shared" ref="Z12:Z39" si="12">Z11</f>
        <v>77.5</v>
      </c>
      <c r="AA12" s="18">
        <f t="shared" ref="AA12:AA39" si="13">AA11</f>
        <v>67.099999999999994</v>
      </c>
    </row>
    <row r="13" spans="1:27" x14ac:dyDescent="0.25">
      <c r="C13" t="s">
        <v>17</v>
      </c>
      <c r="D13" t="s">
        <v>16</v>
      </c>
      <c r="E13">
        <v>2024</v>
      </c>
      <c r="F13" s="11">
        <f t="shared" si="5"/>
        <v>647597.60659999994</v>
      </c>
      <c r="G13" s="11">
        <f t="shared" ref="G13:I13" si="14">F13</f>
        <v>647597.60659999994</v>
      </c>
      <c r="H13" s="11">
        <f t="shared" si="14"/>
        <v>647597.60659999994</v>
      </c>
      <c r="I13" s="11">
        <f t="shared" si="14"/>
        <v>647597.60659999994</v>
      </c>
      <c r="J13" s="11">
        <f t="shared" si="1"/>
        <v>647597.60659999994</v>
      </c>
      <c r="K13" s="11">
        <f t="shared" si="2"/>
        <v>647597.60659999994</v>
      </c>
      <c r="L13" s="11">
        <f t="shared" si="3"/>
        <v>647597.60659999994</v>
      </c>
      <c r="M13" s="11" t="s">
        <v>33</v>
      </c>
      <c r="Q13" s="11">
        <v>647.59760659999995</v>
      </c>
      <c r="R13" s="11"/>
      <c r="U13" s="18">
        <f t="shared" si="7"/>
        <v>256.10000000000002</v>
      </c>
      <c r="V13" s="18">
        <f t="shared" si="8"/>
        <v>36.400000000000006</v>
      </c>
      <c r="W13" s="18">
        <f t="shared" si="9"/>
        <v>59.4</v>
      </c>
      <c r="X13" s="18">
        <f t="shared" si="10"/>
        <v>20.7</v>
      </c>
      <c r="Y13" s="18">
        <f t="shared" si="11"/>
        <v>150.6</v>
      </c>
      <c r="Z13" s="18">
        <f t="shared" si="12"/>
        <v>77.5</v>
      </c>
      <c r="AA13" s="18">
        <f t="shared" si="13"/>
        <v>67.099999999999994</v>
      </c>
    </row>
    <row r="14" spans="1:27" x14ac:dyDescent="0.25">
      <c r="C14" t="s">
        <v>17</v>
      </c>
      <c r="D14" t="s">
        <v>16</v>
      </c>
      <c r="E14">
        <v>2025</v>
      </c>
      <c r="F14" s="11">
        <f t="shared" si="5"/>
        <v>621098.6226</v>
      </c>
      <c r="G14" s="11">
        <f t="shared" ref="G14:I14" si="15">F14</f>
        <v>621098.6226</v>
      </c>
      <c r="H14" s="11">
        <f t="shared" si="15"/>
        <v>621098.6226</v>
      </c>
      <c r="I14" s="11">
        <f t="shared" si="15"/>
        <v>621098.6226</v>
      </c>
      <c r="J14" s="11">
        <f t="shared" si="1"/>
        <v>621098.6226</v>
      </c>
      <c r="K14" s="11">
        <f t="shared" si="2"/>
        <v>621098.6226</v>
      </c>
      <c r="L14" s="11">
        <f t="shared" si="3"/>
        <v>621098.6226</v>
      </c>
      <c r="M14" s="11" t="s">
        <v>33</v>
      </c>
      <c r="Q14" s="11">
        <v>621.0986226</v>
      </c>
      <c r="R14" s="11"/>
      <c r="U14" s="18">
        <f t="shared" si="7"/>
        <v>256.10000000000002</v>
      </c>
      <c r="V14" s="18">
        <f t="shared" si="8"/>
        <v>36.400000000000006</v>
      </c>
      <c r="W14" s="18">
        <f t="shared" si="9"/>
        <v>59.4</v>
      </c>
      <c r="X14" s="18">
        <f t="shared" si="10"/>
        <v>20.7</v>
      </c>
      <c r="Y14" s="18">
        <f t="shared" si="11"/>
        <v>150.6</v>
      </c>
      <c r="Z14" s="18">
        <f t="shared" si="12"/>
        <v>77.5</v>
      </c>
      <c r="AA14" s="18">
        <f t="shared" si="13"/>
        <v>67.099999999999994</v>
      </c>
    </row>
    <row r="15" spans="1:27" x14ac:dyDescent="0.25">
      <c r="C15" t="s">
        <v>17</v>
      </c>
      <c r="D15" t="s">
        <v>16</v>
      </c>
      <c r="E15">
        <v>2026</v>
      </c>
      <c r="F15" s="11">
        <f t="shared" si="5"/>
        <v>606958.46409999998</v>
      </c>
      <c r="G15" s="11">
        <f t="shared" ref="G15:I15" si="16">F15</f>
        <v>606958.46409999998</v>
      </c>
      <c r="H15" s="11">
        <f t="shared" si="16"/>
        <v>606958.46409999998</v>
      </c>
      <c r="I15" s="11">
        <f t="shared" si="16"/>
        <v>606958.46409999998</v>
      </c>
      <c r="J15" s="11">
        <f t="shared" si="1"/>
        <v>606958.46409999998</v>
      </c>
      <c r="K15" s="11">
        <f t="shared" si="2"/>
        <v>606958.46409999998</v>
      </c>
      <c r="L15" s="11">
        <f t="shared" si="3"/>
        <v>606958.46409999998</v>
      </c>
      <c r="M15" s="11" t="s">
        <v>33</v>
      </c>
      <c r="Q15" s="11">
        <v>606.95846410000001</v>
      </c>
      <c r="R15" s="11"/>
      <c r="U15" s="18">
        <f t="shared" si="7"/>
        <v>256.10000000000002</v>
      </c>
      <c r="V15" s="18">
        <f t="shared" si="8"/>
        <v>36.400000000000006</v>
      </c>
      <c r="W15" s="18">
        <f t="shared" si="9"/>
        <v>59.4</v>
      </c>
      <c r="X15" s="18">
        <f t="shared" si="10"/>
        <v>20.7</v>
      </c>
      <c r="Y15" s="18">
        <f t="shared" si="11"/>
        <v>150.6</v>
      </c>
      <c r="Z15" s="18">
        <f t="shared" si="12"/>
        <v>77.5</v>
      </c>
      <c r="AA15" s="18">
        <f t="shared" si="13"/>
        <v>67.099999999999994</v>
      </c>
    </row>
    <row r="16" spans="1:27" x14ac:dyDescent="0.25">
      <c r="C16" t="s">
        <v>17</v>
      </c>
      <c r="D16" t="s">
        <v>16</v>
      </c>
      <c r="E16">
        <v>2027</v>
      </c>
      <c r="F16" s="11">
        <f t="shared" si="5"/>
        <v>590565.94110000005</v>
      </c>
      <c r="G16" s="11">
        <f t="shared" ref="G16:I16" si="17">F16</f>
        <v>590565.94110000005</v>
      </c>
      <c r="H16" s="11">
        <f t="shared" si="17"/>
        <v>590565.94110000005</v>
      </c>
      <c r="I16" s="11">
        <f t="shared" si="17"/>
        <v>590565.94110000005</v>
      </c>
      <c r="J16" s="11">
        <f t="shared" si="1"/>
        <v>590565.94110000005</v>
      </c>
      <c r="K16" s="11">
        <f t="shared" si="2"/>
        <v>590565.94110000005</v>
      </c>
      <c r="L16" s="11">
        <f t="shared" si="3"/>
        <v>590565.94110000005</v>
      </c>
      <c r="M16" s="11" t="s">
        <v>33</v>
      </c>
      <c r="Q16" s="11">
        <v>590.56594110000003</v>
      </c>
      <c r="R16" s="11"/>
      <c r="U16" s="18">
        <f t="shared" si="7"/>
        <v>256.10000000000002</v>
      </c>
      <c r="V16" s="18">
        <f t="shared" si="8"/>
        <v>36.400000000000006</v>
      </c>
      <c r="W16" s="18">
        <f t="shared" si="9"/>
        <v>59.4</v>
      </c>
      <c r="X16" s="18">
        <f t="shared" si="10"/>
        <v>20.7</v>
      </c>
      <c r="Y16" s="18">
        <f t="shared" si="11"/>
        <v>150.6</v>
      </c>
      <c r="Z16" s="18">
        <f t="shared" si="12"/>
        <v>77.5</v>
      </c>
      <c r="AA16" s="18">
        <f t="shared" si="13"/>
        <v>67.099999999999994</v>
      </c>
    </row>
    <row r="17" spans="3:27" x14ac:dyDescent="0.25">
      <c r="C17" t="s">
        <v>17</v>
      </c>
      <c r="D17" t="s">
        <v>16</v>
      </c>
      <c r="E17">
        <v>2028</v>
      </c>
      <c r="F17" s="11">
        <f t="shared" si="5"/>
        <v>568648.5209</v>
      </c>
      <c r="G17" s="11">
        <f t="shared" ref="G17:I17" si="18">F17</f>
        <v>568648.5209</v>
      </c>
      <c r="H17" s="11">
        <f t="shared" si="18"/>
        <v>568648.5209</v>
      </c>
      <c r="I17" s="11">
        <f t="shared" si="18"/>
        <v>568648.5209</v>
      </c>
      <c r="J17" s="11">
        <f t="shared" si="1"/>
        <v>568648.5209</v>
      </c>
      <c r="K17" s="11">
        <f t="shared" si="2"/>
        <v>568648.5209</v>
      </c>
      <c r="L17" s="11">
        <f t="shared" si="3"/>
        <v>568648.5209</v>
      </c>
      <c r="M17" s="11" t="s">
        <v>33</v>
      </c>
      <c r="Q17" s="11">
        <v>568.64852089999999</v>
      </c>
      <c r="U17" s="18">
        <f t="shared" si="7"/>
        <v>256.10000000000002</v>
      </c>
      <c r="V17" s="18">
        <f t="shared" si="8"/>
        <v>36.400000000000006</v>
      </c>
      <c r="W17" s="18">
        <f t="shared" si="9"/>
        <v>59.4</v>
      </c>
      <c r="X17" s="18">
        <f t="shared" si="10"/>
        <v>20.7</v>
      </c>
      <c r="Y17" s="18">
        <f t="shared" si="11"/>
        <v>150.6</v>
      </c>
      <c r="Z17" s="18">
        <f t="shared" si="12"/>
        <v>77.5</v>
      </c>
      <c r="AA17" s="18">
        <f t="shared" si="13"/>
        <v>67.099999999999994</v>
      </c>
    </row>
    <row r="18" spans="3:27" x14ac:dyDescent="0.25">
      <c r="C18" t="s">
        <v>17</v>
      </c>
      <c r="D18" t="s">
        <v>16</v>
      </c>
      <c r="E18">
        <v>2029</v>
      </c>
      <c r="F18" s="11">
        <f t="shared" si="5"/>
        <v>539814.37379999994</v>
      </c>
      <c r="G18" s="11">
        <f t="shared" ref="G18:I18" si="19">F18</f>
        <v>539814.37379999994</v>
      </c>
      <c r="H18" s="11">
        <f t="shared" si="19"/>
        <v>539814.37379999994</v>
      </c>
      <c r="I18" s="11">
        <f t="shared" si="19"/>
        <v>539814.37379999994</v>
      </c>
      <c r="J18" s="11">
        <f t="shared" si="1"/>
        <v>539814.37379999994</v>
      </c>
      <c r="K18" s="11">
        <f t="shared" si="2"/>
        <v>539814.37379999994</v>
      </c>
      <c r="L18" s="11">
        <f t="shared" si="3"/>
        <v>539814.37379999994</v>
      </c>
      <c r="M18" s="11" t="s">
        <v>33</v>
      </c>
      <c r="Q18" s="11">
        <v>539.8143738</v>
      </c>
      <c r="U18" s="18">
        <f t="shared" si="7"/>
        <v>256.10000000000002</v>
      </c>
      <c r="V18" s="18">
        <f t="shared" si="8"/>
        <v>36.400000000000006</v>
      </c>
      <c r="W18" s="18">
        <f t="shared" si="9"/>
        <v>59.4</v>
      </c>
      <c r="X18" s="18">
        <f t="shared" si="10"/>
        <v>20.7</v>
      </c>
      <c r="Y18" s="18">
        <f t="shared" si="11"/>
        <v>150.6</v>
      </c>
      <c r="Z18" s="18">
        <f t="shared" si="12"/>
        <v>77.5</v>
      </c>
      <c r="AA18" s="18">
        <f t="shared" si="13"/>
        <v>67.099999999999994</v>
      </c>
    </row>
    <row r="19" spans="3:27" x14ac:dyDescent="0.25">
      <c r="C19" t="s">
        <v>17</v>
      </c>
      <c r="D19" t="s">
        <v>16</v>
      </c>
      <c r="E19">
        <v>2030</v>
      </c>
      <c r="F19" s="11">
        <f t="shared" si="5"/>
        <v>504890.97560000001</v>
      </c>
      <c r="G19" s="11">
        <f t="shared" ref="G19:I19" si="20">F19</f>
        <v>504890.97560000001</v>
      </c>
      <c r="H19" s="11">
        <f t="shared" si="20"/>
        <v>504890.97560000001</v>
      </c>
      <c r="I19" s="11">
        <f t="shared" si="20"/>
        <v>504890.97560000001</v>
      </c>
      <c r="J19" s="11">
        <f t="shared" si="1"/>
        <v>504890.97560000001</v>
      </c>
      <c r="K19" s="11">
        <f t="shared" si="2"/>
        <v>504890.97560000001</v>
      </c>
      <c r="L19" s="11">
        <f t="shared" si="3"/>
        <v>504890.97560000001</v>
      </c>
      <c r="M19" s="11" t="s">
        <v>33</v>
      </c>
      <c r="Q19" s="11">
        <v>504.89097559999999</v>
      </c>
      <c r="U19" s="18">
        <f t="shared" si="7"/>
        <v>256.10000000000002</v>
      </c>
      <c r="V19" s="18">
        <f t="shared" si="8"/>
        <v>36.400000000000006</v>
      </c>
      <c r="W19" s="18">
        <f t="shared" si="9"/>
        <v>59.4</v>
      </c>
      <c r="X19" s="18">
        <f t="shared" si="10"/>
        <v>20.7</v>
      </c>
      <c r="Y19" s="18">
        <f t="shared" si="11"/>
        <v>150.6</v>
      </c>
      <c r="Z19" s="18">
        <f t="shared" si="12"/>
        <v>77.5</v>
      </c>
      <c r="AA19" s="18">
        <f t="shared" si="13"/>
        <v>67.099999999999994</v>
      </c>
    </row>
    <row r="20" spans="3:27" x14ac:dyDescent="0.25">
      <c r="C20" t="s">
        <v>17</v>
      </c>
      <c r="D20" t="s">
        <v>16</v>
      </c>
      <c r="E20">
        <v>2031</v>
      </c>
      <c r="F20" s="11">
        <f t="shared" si="5"/>
        <v>469217.97400000005</v>
      </c>
      <c r="G20" s="11">
        <f t="shared" ref="G20:I20" si="21">F20</f>
        <v>469217.97400000005</v>
      </c>
      <c r="H20" s="11">
        <f t="shared" si="21"/>
        <v>469217.97400000005</v>
      </c>
      <c r="I20" s="11">
        <f t="shared" si="21"/>
        <v>469217.97400000005</v>
      </c>
      <c r="J20" s="11">
        <f t="shared" si="1"/>
        <v>469217.97400000005</v>
      </c>
      <c r="K20" s="11">
        <f t="shared" si="2"/>
        <v>469217.97400000005</v>
      </c>
      <c r="L20" s="11">
        <f t="shared" si="3"/>
        <v>469217.97400000005</v>
      </c>
      <c r="M20" s="11" t="s">
        <v>33</v>
      </c>
      <c r="Q20" s="11">
        <v>469.21797400000003</v>
      </c>
      <c r="U20" s="18">
        <f t="shared" si="7"/>
        <v>256.10000000000002</v>
      </c>
      <c r="V20" s="18">
        <f t="shared" si="8"/>
        <v>36.400000000000006</v>
      </c>
      <c r="W20" s="18">
        <f t="shared" si="9"/>
        <v>59.4</v>
      </c>
      <c r="X20" s="18">
        <f t="shared" si="10"/>
        <v>20.7</v>
      </c>
      <c r="Y20" s="18">
        <f t="shared" si="11"/>
        <v>150.6</v>
      </c>
      <c r="Z20" s="18">
        <f t="shared" si="12"/>
        <v>77.5</v>
      </c>
      <c r="AA20" s="18">
        <f t="shared" si="13"/>
        <v>67.099999999999994</v>
      </c>
    </row>
    <row r="21" spans="3:27" x14ac:dyDescent="0.25">
      <c r="C21" t="s">
        <v>17</v>
      </c>
      <c r="D21" t="s">
        <v>16</v>
      </c>
      <c r="E21">
        <v>2032</v>
      </c>
      <c r="F21" s="11">
        <f t="shared" si="5"/>
        <v>433598.60839999997</v>
      </c>
      <c r="G21" s="11">
        <f t="shared" ref="G21:I21" si="22">F21</f>
        <v>433598.60839999997</v>
      </c>
      <c r="H21" s="11">
        <f t="shared" si="22"/>
        <v>433598.60839999997</v>
      </c>
      <c r="I21" s="11">
        <f t="shared" si="22"/>
        <v>433598.60839999997</v>
      </c>
      <c r="J21" s="11">
        <f t="shared" si="1"/>
        <v>433598.60839999997</v>
      </c>
      <c r="K21" s="11">
        <f t="shared" si="2"/>
        <v>433598.60839999997</v>
      </c>
      <c r="L21" s="11">
        <f t="shared" si="3"/>
        <v>433598.60839999997</v>
      </c>
      <c r="M21" s="11" t="s">
        <v>33</v>
      </c>
      <c r="Q21" s="11">
        <v>433.59860839999999</v>
      </c>
      <c r="U21" s="18">
        <f t="shared" si="7"/>
        <v>256.10000000000002</v>
      </c>
      <c r="V21" s="18">
        <f t="shared" si="8"/>
        <v>36.400000000000006</v>
      </c>
      <c r="W21" s="18">
        <f t="shared" si="9"/>
        <v>59.4</v>
      </c>
      <c r="X21" s="18">
        <f t="shared" si="10"/>
        <v>20.7</v>
      </c>
      <c r="Y21" s="18">
        <f t="shared" si="11"/>
        <v>150.6</v>
      </c>
      <c r="Z21" s="18">
        <f t="shared" si="12"/>
        <v>77.5</v>
      </c>
      <c r="AA21" s="18">
        <f t="shared" si="13"/>
        <v>67.099999999999994</v>
      </c>
    </row>
    <row r="22" spans="3:27" x14ac:dyDescent="0.25">
      <c r="C22" t="s">
        <v>17</v>
      </c>
      <c r="D22" t="s">
        <v>16</v>
      </c>
      <c r="E22">
        <v>2033</v>
      </c>
      <c r="F22" s="11">
        <f t="shared" si="5"/>
        <v>406307.21419999999</v>
      </c>
      <c r="G22" s="11">
        <f t="shared" ref="G22:I22" si="23">F22</f>
        <v>406307.21419999999</v>
      </c>
      <c r="H22" s="11">
        <f t="shared" si="23"/>
        <v>406307.21419999999</v>
      </c>
      <c r="I22" s="11">
        <f t="shared" si="23"/>
        <v>406307.21419999999</v>
      </c>
      <c r="J22" s="11">
        <f t="shared" si="1"/>
        <v>406307.21419999999</v>
      </c>
      <c r="K22" s="11">
        <f t="shared" si="2"/>
        <v>406307.21419999999</v>
      </c>
      <c r="L22" s="11">
        <f t="shared" si="3"/>
        <v>406307.21419999999</v>
      </c>
      <c r="M22" s="11" t="s">
        <v>33</v>
      </c>
      <c r="Q22" s="11">
        <v>406.30721419999998</v>
      </c>
      <c r="U22" s="18">
        <f t="shared" si="7"/>
        <v>256.10000000000002</v>
      </c>
      <c r="V22" s="18">
        <f t="shared" si="8"/>
        <v>36.400000000000006</v>
      </c>
      <c r="W22" s="18">
        <f t="shared" si="9"/>
        <v>59.4</v>
      </c>
      <c r="X22" s="18">
        <f t="shared" si="10"/>
        <v>20.7</v>
      </c>
      <c r="Y22" s="18">
        <f t="shared" si="11"/>
        <v>150.6</v>
      </c>
      <c r="Z22" s="18">
        <f t="shared" si="12"/>
        <v>77.5</v>
      </c>
      <c r="AA22" s="18">
        <f t="shared" si="13"/>
        <v>67.099999999999994</v>
      </c>
    </row>
    <row r="23" spans="3:27" x14ac:dyDescent="0.25">
      <c r="C23" t="s">
        <v>17</v>
      </c>
      <c r="D23" t="s">
        <v>16</v>
      </c>
      <c r="E23">
        <v>2034</v>
      </c>
      <c r="F23" s="11">
        <f t="shared" si="5"/>
        <v>375490.39249999996</v>
      </c>
      <c r="G23" s="11">
        <f t="shared" ref="G23:I23" si="24">F23</f>
        <v>375490.39249999996</v>
      </c>
      <c r="H23" s="11">
        <f t="shared" si="24"/>
        <v>375490.39249999996</v>
      </c>
      <c r="I23" s="11">
        <f t="shared" si="24"/>
        <v>375490.39249999996</v>
      </c>
      <c r="J23" s="11">
        <f t="shared" si="1"/>
        <v>375490.39249999996</v>
      </c>
      <c r="K23" s="11">
        <f t="shared" si="2"/>
        <v>375490.39249999996</v>
      </c>
      <c r="L23" s="11">
        <f t="shared" si="3"/>
        <v>375490.39249999996</v>
      </c>
      <c r="M23" s="11" t="s">
        <v>33</v>
      </c>
      <c r="Q23" s="11">
        <v>375.49039249999998</v>
      </c>
      <c r="U23" s="18">
        <f t="shared" si="7"/>
        <v>256.10000000000002</v>
      </c>
      <c r="V23" s="18">
        <f t="shared" si="8"/>
        <v>36.400000000000006</v>
      </c>
      <c r="W23" s="18">
        <f t="shared" si="9"/>
        <v>59.4</v>
      </c>
      <c r="X23" s="18">
        <f t="shared" si="10"/>
        <v>20.7</v>
      </c>
      <c r="Y23" s="18">
        <f t="shared" si="11"/>
        <v>150.6</v>
      </c>
      <c r="Z23" s="18">
        <f t="shared" si="12"/>
        <v>77.5</v>
      </c>
      <c r="AA23" s="18">
        <f t="shared" si="13"/>
        <v>67.099999999999994</v>
      </c>
    </row>
    <row r="24" spans="3:27" x14ac:dyDescent="0.25">
      <c r="C24" t="s">
        <v>17</v>
      </c>
      <c r="D24" t="s">
        <v>16</v>
      </c>
      <c r="E24">
        <v>2035</v>
      </c>
      <c r="F24" s="11">
        <f t="shared" si="5"/>
        <v>344000.2634</v>
      </c>
      <c r="G24" s="11">
        <f t="shared" ref="G24:I24" si="25">F24</f>
        <v>344000.2634</v>
      </c>
      <c r="H24" s="11">
        <f t="shared" si="25"/>
        <v>344000.2634</v>
      </c>
      <c r="I24" s="11">
        <f t="shared" si="25"/>
        <v>344000.2634</v>
      </c>
      <c r="J24" s="11">
        <f t="shared" si="1"/>
        <v>344000.2634</v>
      </c>
      <c r="K24" s="11">
        <f t="shared" si="2"/>
        <v>344000.2634</v>
      </c>
      <c r="L24" s="11">
        <f t="shared" si="3"/>
        <v>344000.2634</v>
      </c>
      <c r="M24" s="11" t="s">
        <v>33</v>
      </c>
      <c r="Q24" s="11">
        <v>344.00026339999999</v>
      </c>
      <c r="U24" s="18">
        <f t="shared" si="7"/>
        <v>256.10000000000002</v>
      </c>
      <c r="V24" s="18">
        <f t="shared" si="8"/>
        <v>36.400000000000006</v>
      </c>
      <c r="W24" s="18">
        <f t="shared" si="9"/>
        <v>59.4</v>
      </c>
      <c r="X24" s="18">
        <f t="shared" si="10"/>
        <v>20.7</v>
      </c>
      <c r="Y24" s="18">
        <f t="shared" si="11"/>
        <v>150.6</v>
      </c>
      <c r="Z24" s="18">
        <f t="shared" si="12"/>
        <v>77.5</v>
      </c>
      <c r="AA24" s="18">
        <f t="shared" si="13"/>
        <v>67.099999999999994</v>
      </c>
    </row>
    <row r="25" spans="3:27" x14ac:dyDescent="0.25">
      <c r="C25" t="s">
        <v>17</v>
      </c>
      <c r="D25" t="s">
        <v>16</v>
      </c>
      <c r="E25">
        <v>2036</v>
      </c>
      <c r="F25" s="11">
        <f t="shared" si="5"/>
        <v>314759.87040000001</v>
      </c>
      <c r="G25" s="11">
        <f t="shared" ref="G25:I25" si="26">F25</f>
        <v>314759.87040000001</v>
      </c>
      <c r="H25" s="11">
        <f t="shared" si="26"/>
        <v>314759.87040000001</v>
      </c>
      <c r="I25" s="11">
        <f t="shared" si="26"/>
        <v>314759.87040000001</v>
      </c>
      <c r="J25" s="11">
        <f t="shared" si="1"/>
        <v>314759.87040000001</v>
      </c>
      <c r="K25" s="11">
        <f t="shared" si="2"/>
        <v>314759.87040000001</v>
      </c>
      <c r="L25" s="11">
        <f t="shared" si="3"/>
        <v>314759.87040000001</v>
      </c>
      <c r="M25" s="11" t="s">
        <v>33</v>
      </c>
      <c r="Q25" s="11">
        <v>314.75987040000001</v>
      </c>
      <c r="U25" s="18">
        <f t="shared" si="7"/>
        <v>256.10000000000002</v>
      </c>
      <c r="V25" s="18">
        <f t="shared" si="8"/>
        <v>36.400000000000006</v>
      </c>
      <c r="W25" s="18">
        <f t="shared" si="9"/>
        <v>59.4</v>
      </c>
      <c r="X25" s="18">
        <f t="shared" si="10"/>
        <v>20.7</v>
      </c>
      <c r="Y25" s="18">
        <f t="shared" si="11"/>
        <v>150.6</v>
      </c>
      <c r="Z25" s="18">
        <f t="shared" si="12"/>
        <v>77.5</v>
      </c>
      <c r="AA25" s="18">
        <f t="shared" si="13"/>
        <v>67.099999999999994</v>
      </c>
    </row>
    <row r="26" spans="3:27" x14ac:dyDescent="0.25">
      <c r="C26" t="s">
        <v>17</v>
      </c>
      <c r="D26" t="s">
        <v>16</v>
      </c>
      <c r="E26">
        <v>2037</v>
      </c>
      <c r="F26" s="11">
        <f t="shared" si="5"/>
        <v>286085.78510000004</v>
      </c>
      <c r="G26" s="11">
        <f t="shared" ref="G26:I26" si="27">F26</f>
        <v>286085.78510000004</v>
      </c>
      <c r="H26" s="11">
        <f t="shared" si="27"/>
        <v>286085.78510000004</v>
      </c>
      <c r="I26" s="11">
        <f t="shared" si="27"/>
        <v>286085.78510000004</v>
      </c>
      <c r="J26" s="11">
        <f t="shared" si="1"/>
        <v>286085.78510000004</v>
      </c>
      <c r="K26" s="11">
        <f t="shared" si="2"/>
        <v>286085.78510000004</v>
      </c>
      <c r="L26" s="11">
        <f t="shared" si="3"/>
        <v>286085.78510000004</v>
      </c>
      <c r="M26" s="11" t="s">
        <v>33</v>
      </c>
      <c r="Q26" s="11">
        <v>286.08578510000001</v>
      </c>
      <c r="U26" s="18">
        <f t="shared" si="7"/>
        <v>256.10000000000002</v>
      </c>
      <c r="V26" s="18">
        <f t="shared" si="8"/>
        <v>36.400000000000006</v>
      </c>
      <c r="W26" s="18">
        <f t="shared" si="9"/>
        <v>59.4</v>
      </c>
      <c r="X26" s="18">
        <f t="shared" si="10"/>
        <v>20.7</v>
      </c>
      <c r="Y26" s="18">
        <f t="shared" si="11"/>
        <v>150.6</v>
      </c>
      <c r="Z26" s="18">
        <f t="shared" si="12"/>
        <v>77.5</v>
      </c>
      <c r="AA26" s="18">
        <f t="shared" si="13"/>
        <v>67.099999999999994</v>
      </c>
    </row>
    <row r="27" spans="3:27" x14ac:dyDescent="0.25">
      <c r="C27" t="s">
        <v>17</v>
      </c>
      <c r="D27" t="s">
        <v>16</v>
      </c>
      <c r="E27">
        <v>2038</v>
      </c>
      <c r="F27" s="11">
        <f t="shared" si="5"/>
        <v>259815.45269999999</v>
      </c>
      <c r="G27" s="11">
        <f t="shared" ref="G27:I27" si="28">F27</f>
        <v>259815.45269999999</v>
      </c>
      <c r="H27" s="11">
        <f t="shared" si="28"/>
        <v>259815.45269999999</v>
      </c>
      <c r="I27" s="11">
        <f t="shared" si="28"/>
        <v>259815.45269999999</v>
      </c>
      <c r="J27" s="11">
        <f t="shared" si="1"/>
        <v>259815.45269999999</v>
      </c>
      <c r="K27" s="11">
        <f t="shared" si="2"/>
        <v>259815.45269999999</v>
      </c>
      <c r="L27" s="11">
        <f t="shared" si="3"/>
        <v>259815.45269999999</v>
      </c>
      <c r="M27" s="11" t="s">
        <v>33</v>
      </c>
      <c r="Q27" s="11">
        <v>259.81545269999998</v>
      </c>
      <c r="U27" s="18">
        <f t="shared" si="7"/>
        <v>256.10000000000002</v>
      </c>
      <c r="V27" s="18">
        <f t="shared" si="8"/>
        <v>36.400000000000006</v>
      </c>
      <c r="W27" s="18">
        <f t="shared" si="9"/>
        <v>59.4</v>
      </c>
      <c r="X27" s="18">
        <f t="shared" si="10"/>
        <v>20.7</v>
      </c>
      <c r="Y27" s="18">
        <f t="shared" si="11"/>
        <v>150.6</v>
      </c>
      <c r="Z27" s="18">
        <f t="shared" si="12"/>
        <v>77.5</v>
      </c>
      <c r="AA27" s="18">
        <f t="shared" si="13"/>
        <v>67.099999999999994</v>
      </c>
    </row>
    <row r="28" spans="3:27" x14ac:dyDescent="0.25">
      <c r="C28" t="s">
        <v>17</v>
      </c>
      <c r="D28" t="s">
        <v>16</v>
      </c>
      <c r="E28">
        <v>2039</v>
      </c>
      <c r="F28" s="11">
        <f t="shared" si="5"/>
        <v>236985.06109999999</v>
      </c>
      <c r="G28" s="11">
        <f t="shared" ref="G28:I28" si="29">F28</f>
        <v>236985.06109999999</v>
      </c>
      <c r="H28" s="11">
        <f t="shared" si="29"/>
        <v>236985.06109999999</v>
      </c>
      <c r="I28" s="11">
        <f t="shared" si="29"/>
        <v>236985.06109999999</v>
      </c>
      <c r="J28" s="11">
        <f t="shared" si="1"/>
        <v>236985.06109999999</v>
      </c>
      <c r="K28" s="11">
        <f t="shared" si="2"/>
        <v>236985.06109999999</v>
      </c>
      <c r="L28" s="11">
        <f t="shared" si="3"/>
        <v>236985.06109999999</v>
      </c>
      <c r="M28" s="11" t="s">
        <v>33</v>
      </c>
      <c r="Q28" s="11">
        <v>236.9850611</v>
      </c>
      <c r="U28" s="18">
        <f t="shared" si="7"/>
        <v>256.10000000000002</v>
      </c>
      <c r="V28" s="18">
        <f t="shared" si="8"/>
        <v>36.400000000000006</v>
      </c>
      <c r="W28" s="18">
        <f t="shared" si="9"/>
        <v>59.4</v>
      </c>
      <c r="X28" s="18">
        <f t="shared" si="10"/>
        <v>20.7</v>
      </c>
      <c r="Y28" s="18">
        <f t="shared" si="11"/>
        <v>150.6</v>
      </c>
      <c r="Z28" s="18">
        <f t="shared" si="12"/>
        <v>77.5</v>
      </c>
      <c r="AA28" s="18">
        <f t="shared" si="13"/>
        <v>67.099999999999994</v>
      </c>
    </row>
    <row r="29" spans="3:27" x14ac:dyDescent="0.25">
      <c r="C29" t="s">
        <v>17</v>
      </c>
      <c r="D29" t="s">
        <v>16</v>
      </c>
      <c r="E29">
        <v>2040</v>
      </c>
      <c r="F29" s="11">
        <f t="shared" si="5"/>
        <v>214110.52960000001</v>
      </c>
      <c r="G29" s="11">
        <f t="shared" ref="G29:I29" si="30">F29</f>
        <v>214110.52960000001</v>
      </c>
      <c r="H29" s="11">
        <f t="shared" si="30"/>
        <v>214110.52960000001</v>
      </c>
      <c r="I29" s="11">
        <f t="shared" si="30"/>
        <v>214110.52960000001</v>
      </c>
      <c r="J29" s="11">
        <f t="shared" si="1"/>
        <v>214110.52960000001</v>
      </c>
      <c r="K29" s="11">
        <f t="shared" si="2"/>
        <v>214110.52960000001</v>
      </c>
      <c r="L29" s="11">
        <f t="shared" si="3"/>
        <v>214110.52960000001</v>
      </c>
      <c r="M29" s="11" t="s">
        <v>33</v>
      </c>
      <c r="Q29" s="11">
        <v>214.11052960000001</v>
      </c>
      <c r="U29" s="18">
        <f t="shared" si="7"/>
        <v>256.10000000000002</v>
      </c>
      <c r="V29" s="18">
        <f t="shared" si="8"/>
        <v>36.400000000000006</v>
      </c>
      <c r="W29" s="18">
        <f t="shared" si="9"/>
        <v>59.4</v>
      </c>
      <c r="X29" s="18">
        <f t="shared" si="10"/>
        <v>20.7</v>
      </c>
      <c r="Y29" s="18">
        <f t="shared" si="11"/>
        <v>150.6</v>
      </c>
      <c r="Z29" s="18">
        <f t="shared" si="12"/>
        <v>77.5</v>
      </c>
      <c r="AA29" s="18">
        <f t="shared" si="13"/>
        <v>67.099999999999994</v>
      </c>
    </row>
    <row r="30" spans="3:27" x14ac:dyDescent="0.25">
      <c r="C30" t="s">
        <v>17</v>
      </c>
      <c r="D30" t="s">
        <v>16</v>
      </c>
      <c r="E30">
        <v>2041</v>
      </c>
      <c r="F30" s="11">
        <f t="shared" si="5"/>
        <v>188998.65919999999</v>
      </c>
      <c r="G30" s="11">
        <f t="shared" ref="G30:I30" si="31">F30</f>
        <v>188998.65919999999</v>
      </c>
      <c r="H30" s="11">
        <f t="shared" si="31"/>
        <v>188998.65919999999</v>
      </c>
      <c r="I30" s="11">
        <f t="shared" si="31"/>
        <v>188998.65919999999</v>
      </c>
      <c r="J30" s="11">
        <f t="shared" si="1"/>
        <v>188998.65919999999</v>
      </c>
      <c r="K30" s="11">
        <f t="shared" si="2"/>
        <v>188998.65919999999</v>
      </c>
      <c r="L30" s="11">
        <f t="shared" si="3"/>
        <v>188998.65919999999</v>
      </c>
      <c r="M30" s="11" t="s">
        <v>33</v>
      </c>
      <c r="Q30" s="11">
        <v>188.99865919999999</v>
      </c>
      <c r="U30" s="18">
        <f t="shared" si="7"/>
        <v>256.10000000000002</v>
      </c>
      <c r="V30" s="18">
        <f t="shared" si="8"/>
        <v>36.400000000000006</v>
      </c>
      <c r="W30" s="18">
        <f t="shared" si="9"/>
        <v>59.4</v>
      </c>
      <c r="X30" s="18">
        <f t="shared" si="10"/>
        <v>20.7</v>
      </c>
      <c r="Y30" s="18">
        <f t="shared" si="11"/>
        <v>150.6</v>
      </c>
      <c r="Z30" s="18">
        <f t="shared" si="12"/>
        <v>77.5</v>
      </c>
      <c r="AA30" s="18">
        <f t="shared" si="13"/>
        <v>67.099999999999994</v>
      </c>
    </row>
    <row r="31" spans="3:27" x14ac:dyDescent="0.25">
      <c r="C31" t="s">
        <v>17</v>
      </c>
      <c r="D31" t="s">
        <v>16</v>
      </c>
      <c r="E31">
        <v>2042</v>
      </c>
      <c r="F31" s="11">
        <f t="shared" si="5"/>
        <v>167868.29389999999</v>
      </c>
      <c r="G31" s="11">
        <f t="shared" ref="G31:I31" si="32">F31</f>
        <v>167868.29389999999</v>
      </c>
      <c r="H31" s="11">
        <f t="shared" si="32"/>
        <v>167868.29389999999</v>
      </c>
      <c r="I31" s="11">
        <f t="shared" si="32"/>
        <v>167868.29389999999</v>
      </c>
      <c r="J31" s="11">
        <f t="shared" si="1"/>
        <v>167868.29389999999</v>
      </c>
      <c r="K31" s="11">
        <f t="shared" si="2"/>
        <v>167868.29389999999</v>
      </c>
      <c r="L31" s="11">
        <f t="shared" si="3"/>
        <v>167868.29389999999</v>
      </c>
      <c r="M31" s="11" t="s">
        <v>33</v>
      </c>
      <c r="Q31" s="11">
        <v>167.8682939</v>
      </c>
      <c r="U31" s="18">
        <f t="shared" si="7"/>
        <v>256.10000000000002</v>
      </c>
      <c r="V31" s="18">
        <f t="shared" si="8"/>
        <v>36.400000000000006</v>
      </c>
      <c r="W31" s="18">
        <f t="shared" si="9"/>
        <v>59.4</v>
      </c>
      <c r="X31" s="18">
        <f t="shared" si="10"/>
        <v>20.7</v>
      </c>
      <c r="Y31" s="18">
        <f t="shared" si="11"/>
        <v>150.6</v>
      </c>
      <c r="Z31" s="18">
        <f t="shared" si="12"/>
        <v>77.5</v>
      </c>
      <c r="AA31" s="18">
        <f t="shared" si="13"/>
        <v>67.099999999999994</v>
      </c>
    </row>
    <row r="32" spans="3:27" x14ac:dyDescent="0.25">
      <c r="C32" t="s">
        <v>17</v>
      </c>
      <c r="D32" t="s">
        <v>16</v>
      </c>
      <c r="E32">
        <v>2043</v>
      </c>
      <c r="F32" s="11">
        <f t="shared" si="5"/>
        <v>146428.90099999998</v>
      </c>
      <c r="G32" s="11">
        <f t="shared" ref="G32:I32" si="33">F32</f>
        <v>146428.90099999998</v>
      </c>
      <c r="H32" s="11">
        <f t="shared" si="33"/>
        <v>146428.90099999998</v>
      </c>
      <c r="I32" s="11">
        <f t="shared" si="33"/>
        <v>146428.90099999998</v>
      </c>
      <c r="J32" s="11">
        <f t="shared" si="1"/>
        <v>146428.90099999998</v>
      </c>
      <c r="K32" s="11">
        <f t="shared" si="2"/>
        <v>146428.90099999998</v>
      </c>
      <c r="L32" s="11">
        <f t="shared" si="3"/>
        <v>146428.90099999998</v>
      </c>
      <c r="M32" s="11" t="s">
        <v>33</v>
      </c>
      <c r="Q32" s="11">
        <v>146.428901</v>
      </c>
      <c r="U32" s="18">
        <f t="shared" si="7"/>
        <v>256.10000000000002</v>
      </c>
      <c r="V32" s="18">
        <f t="shared" si="8"/>
        <v>36.400000000000006</v>
      </c>
      <c r="W32" s="18">
        <f t="shared" si="9"/>
        <v>59.4</v>
      </c>
      <c r="X32" s="18">
        <f t="shared" si="10"/>
        <v>20.7</v>
      </c>
      <c r="Y32" s="18">
        <f t="shared" si="11"/>
        <v>150.6</v>
      </c>
      <c r="Z32" s="18">
        <f t="shared" si="12"/>
        <v>77.5</v>
      </c>
      <c r="AA32" s="18">
        <f t="shared" si="13"/>
        <v>67.099999999999994</v>
      </c>
    </row>
    <row r="33" spans="3:27" x14ac:dyDescent="0.25">
      <c r="C33" t="s">
        <v>17</v>
      </c>
      <c r="D33" t="s">
        <v>16</v>
      </c>
      <c r="E33">
        <v>2044</v>
      </c>
      <c r="F33" s="11">
        <f t="shared" si="5"/>
        <v>124693.0842</v>
      </c>
      <c r="G33" s="11">
        <f t="shared" ref="G33:I33" si="34">F33</f>
        <v>124693.0842</v>
      </c>
      <c r="H33" s="11">
        <f t="shared" si="34"/>
        <v>124693.0842</v>
      </c>
      <c r="I33" s="11">
        <f t="shared" si="34"/>
        <v>124693.0842</v>
      </c>
      <c r="J33" s="11">
        <f t="shared" si="1"/>
        <v>124693.0842</v>
      </c>
      <c r="K33" s="11">
        <f t="shared" si="2"/>
        <v>124693.0842</v>
      </c>
      <c r="L33" s="11">
        <f t="shared" si="3"/>
        <v>124693.0842</v>
      </c>
      <c r="M33" s="11" t="s">
        <v>33</v>
      </c>
      <c r="Q33" s="11">
        <v>124.6930842</v>
      </c>
      <c r="U33" s="18">
        <f t="shared" si="7"/>
        <v>256.10000000000002</v>
      </c>
      <c r="V33" s="18">
        <f t="shared" si="8"/>
        <v>36.400000000000006</v>
      </c>
      <c r="W33" s="18">
        <f t="shared" si="9"/>
        <v>59.4</v>
      </c>
      <c r="X33" s="18">
        <f t="shared" si="10"/>
        <v>20.7</v>
      </c>
      <c r="Y33" s="18">
        <f t="shared" si="11"/>
        <v>150.6</v>
      </c>
      <c r="Z33" s="18">
        <f t="shared" si="12"/>
        <v>77.5</v>
      </c>
      <c r="AA33" s="18">
        <f t="shared" si="13"/>
        <v>67.099999999999994</v>
      </c>
    </row>
    <row r="34" spans="3:27" x14ac:dyDescent="0.25">
      <c r="C34" t="s">
        <v>17</v>
      </c>
      <c r="D34" t="s">
        <v>16</v>
      </c>
      <c r="E34">
        <v>2045</v>
      </c>
      <c r="F34" s="11">
        <f t="shared" si="5"/>
        <v>103677.6725</v>
      </c>
      <c r="G34" s="11">
        <f t="shared" ref="G34:I34" si="35">F34</f>
        <v>103677.6725</v>
      </c>
      <c r="H34" s="11">
        <f t="shared" si="35"/>
        <v>103677.6725</v>
      </c>
      <c r="I34" s="11">
        <f t="shared" si="35"/>
        <v>103677.6725</v>
      </c>
      <c r="J34" s="11">
        <f t="shared" si="1"/>
        <v>103677.6725</v>
      </c>
      <c r="K34" s="11">
        <f t="shared" si="2"/>
        <v>103677.6725</v>
      </c>
      <c r="L34" s="11">
        <f t="shared" si="3"/>
        <v>103677.6725</v>
      </c>
      <c r="M34" s="11" t="s">
        <v>33</v>
      </c>
      <c r="Q34" s="11">
        <v>103.6776725</v>
      </c>
      <c r="U34" s="18">
        <f t="shared" si="7"/>
        <v>256.10000000000002</v>
      </c>
      <c r="V34" s="18">
        <f t="shared" si="8"/>
        <v>36.400000000000006</v>
      </c>
      <c r="W34" s="18">
        <f t="shared" si="9"/>
        <v>59.4</v>
      </c>
      <c r="X34" s="18">
        <f t="shared" si="10"/>
        <v>20.7</v>
      </c>
      <c r="Y34" s="18">
        <f t="shared" si="11"/>
        <v>150.6</v>
      </c>
      <c r="Z34" s="18">
        <f t="shared" si="12"/>
        <v>77.5</v>
      </c>
      <c r="AA34" s="18">
        <f t="shared" si="13"/>
        <v>67.099999999999994</v>
      </c>
    </row>
    <row r="35" spans="3:27" x14ac:dyDescent="0.25">
      <c r="C35" t="s">
        <v>17</v>
      </c>
      <c r="D35" t="s">
        <v>16</v>
      </c>
      <c r="E35">
        <v>2046</v>
      </c>
      <c r="F35" s="11">
        <f t="shared" si="5"/>
        <v>82852.521069999988</v>
      </c>
      <c r="G35" s="11">
        <f t="shared" ref="G35:I35" si="36">F35</f>
        <v>82852.521069999988</v>
      </c>
      <c r="H35" s="11">
        <f t="shared" si="36"/>
        <v>82852.521069999988</v>
      </c>
      <c r="I35" s="11">
        <f t="shared" si="36"/>
        <v>82852.521069999988</v>
      </c>
      <c r="J35" s="11">
        <f t="shared" si="1"/>
        <v>82852.521069999988</v>
      </c>
      <c r="K35" s="11">
        <f t="shared" si="2"/>
        <v>82852.521069999988</v>
      </c>
      <c r="L35" s="11">
        <f t="shared" si="3"/>
        <v>82852.521069999988</v>
      </c>
      <c r="M35" s="11" t="s">
        <v>33</v>
      </c>
      <c r="Q35" s="11">
        <v>82.852521069999995</v>
      </c>
      <c r="U35" s="18">
        <f t="shared" si="7"/>
        <v>256.10000000000002</v>
      </c>
      <c r="V35" s="18">
        <f t="shared" si="8"/>
        <v>36.400000000000006</v>
      </c>
      <c r="W35" s="18">
        <f t="shared" si="9"/>
        <v>59.4</v>
      </c>
      <c r="X35" s="18">
        <f t="shared" si="10"/>
        <v>20.7</v>
      </c>
      <c r="Y35" s="18">
        <f t="shared" si="11"/>
        <v>150.6</v>
      </c>
      <c r="Z35" s="18">
        <f t="shared" si="12"/>
        <v>77.5</v>
      </c>
      <c r="AA35" s="18">
        <f t="shared" si="13"/>
        <v>67.099999999999994</v>
      </c>
    </row>
    <row r="36" spans="3:27" x14ac:dyDescent="0.25">
      <c r="C36" t="s">
        <v>17</v>
      </c>
      <c r="D36" t="s">
        <v>16</v>
      </c>
      <c r="E36">
        <v>2047</v>
      </c>
      <c r="F36" s="11">
        <f t="shared" si="5"/>
        <v>61760.785390000005</v>
      </c>
      <c r="G36" s="11">
        <f t="shared" ref="G36:I36" si="37">F36</f>
        <v>61760.785390000005</v>
      </c>
      <c r="H36" s="11">
        <f t="shared" si="37"/>
        <v>61760.785390000005</v>
      </c>
      <c r="I36" s="11">
        <f t="shared" si="37"/>
        <v>61760.785390000005</v>
      </c>
      <c r="J36" s="11">
        <f t="shared" si="1"/>
        <v>61760.785390000005</v>
      </c>
      <c r="K36" s="11">
        <f t="shared" si="2"/>
        <v>61760.785390000005</v>
      </c>
      <c r="L36" s="11">
        <f t="shared" si="3"/>
        <v>61760.785390000005</v>
      </c>
      <c r="M36" s="11" t="s">
        <v>33</v>
      </c>
      <c r="Q36" s="11">
        <v>61.760785390000002</v>
      </c>
      <c r="U36" s="18">
        <f t="shared" si="7"/>
        <v>256.10000000000002</v>
      </c>
      <c r="V36" s="18">
        <f t="shared" si="8"/>
        <v>36.400000000000006</v>
      </c>
      <c r="W36" s="18">
        <f t="shared" si="9"/>
        <v>59.4</v>
      </c>
      <c r="X36" s="18">
        <f t="shared" si="10"/>
        <v>20.7</v>
      </c>
      <c r="Y36" s="18">
        <f t="shared" si="11"/>
        <v>150.6</v>
      </c>
      <c r="Z36" s="18">
        <f t="shared" si="12"/>
        <v>77.5</v>
      </c>
      <c r="AA36" s="18">
        <f t="shared" si="13"/>
        <v>67.099999999999994</v>
      </c>
    </row>
    <row r="37" spans="3:27" x14ac:dyDescent="0.25">
      <c r="C37" t="s">
        <v>17</v>
      </c>
      <c r="D37" t="s">
        <v>16</v>
      </c>
      <c r="E37">
        <v>2048</v>
      </c>
      <c r="F37" s="11">
        <f t="shared" si="5"/>
        <v>41164.86664</v>
      </c>
      <c r="G37" s="11">
        <f t="shared" ref="G37:I37" si="38">F37</f>
        <v>41164.86664</v>
      </c>
      <c r="H37" s="11">
        <f t="shared" si="38"/>
        <v>41164.86664</v>
      </c>
      <c r="I37" s="11">
        <f t="shared" si="38"/>
        <v>41164.86664</v>
      </c>
      <c r="J37" s="11">
        <f t="shared" si="1"/>
        <v>41164.86664</v>
      </c>
      <c r="K37" s="11">
        <f t="shared" si="2"/>
        <v>41164.86664</v>
      </c>
      <c r="L37" s="11">
        <f t="shared" si="3"/>
        <v>41164.86664</v>
      </c>
      <c r="M37" s="11" t="s">
        <v>33</v>
      </c>
      <c r="Q37" s="11">
        <v>41.16486664</v>
      </c>
      <c r="U37" s="18">
        <f t="shared" si="7"/>
        <v>256.10000000000002</v>
      </c>
      <c r="V37" s="18">
        <f t="shared" si="8"/>
        <v>36.400000000000006</v>
      </c>
      <c r="W37" s="18">
        <f t="shared" si="9"/>
        <v>59.4</v>
      </c>
      <c r="X37" s="18">
        <f t="shared" si="10"/>
        <v>20.7</v>
      </c>
      <c r="Y37" s="18">
        <f t="shared" si="11"/>
        <v>150.6</v>
      </c>
      <c r="Z37" s="18">
        <f t="shared" si="12"/>
        <v>77.5</v>
      </c>
      <c r="AA37" s="18">
        <f t="shared" si="13"/>
        <v>67.099999999999994</v>
      </c>
    </row>
    <row r="38" spans="3:27" x14ac:dyDescent="0.25">
      <c r="C38" t="s">
        <v>17</v>
      </c>
      <c r="D38" t="s">
        <v>16</v>
      </c>
      <c r="E38">
        <v>2049</v>
      </c>
      <c r="F38" s="11">
        <f t="shared" si="5"/>
        <v>20516.166970000002</v>
      </c>
      <c r="G38" s="11">
        <f t="shared" ref="G38:I38" si="39">F38</f>
        <v>20516.166970000002</v>
      </c>
      <c r="H38" s="11">
        <f t="shared" si="39"/>
        <v>20516.166970000002</v>
      </c>
      <c r="I38" s="11">
        <f t="shared" si="39"/>
        <v>20516.166970000002</v>
      </c>
      <c r="J38" s="11">
        <f t="shared" si="1"/>
        <v>20516.166970000002</v>
      </c>
      <c r="K38" s="11">
        <f t="shared" si="2"/>
        <v>20516.166970000002</v>
      </c>
      <c r="L38" s="11">
        <f t="shared" si="3"/>
        <v>20516.166970000002</v>
      </c>
      <c r="M38" s="11" t="s">
        <v>33</v>
      </c>
      <c r="Q38" s="11">
        <v>20.51616697</v>
      </c>
      <c r="U38" s="18">
        <f t="shared" si="7"/>
        <v>256.10000000000002</v>
      </c>
      <c r="V38" s="18">
        <f t="shared" si="8"/>
        <v>36.400000000000006</v>
      </c>
      <c r="W38" s="18">
        <f t="shared" si="9"/>
        <v>59.4</v>
      </c>
      <c r="X38" s="18">
        <f t="shared" si="10"/>
        <v>20.7</v>
      </c>
      <c r="Y38" s="18">
        <f t="shared" si="11"/>
        <v>150.6</v>
      </c>
      <c r="Z38" s="18">
        <f t="shared" si="12"/>
        <v>77.5</v>
      </c>
      <c r="AA38" s="18">
        <f t="shared" si="13"/>
        <v>67.099999999999994</v>
      </c>
    </row>
    <row r="39" spans="3:27" x14ac:dyDescent="0.25">
      <c r="C39" t="s">
        <v>17</v>
      </c>
      <c r="D39" t="s">
        <v>16</v>
      </c>
      <c r="E39">
        <v>2050</v>
      </c>
      <c r="F39" s="11">
        <f t="shared" si="5"/>
        <v>0</v>
      </c>
      <c r="G39" s="11">
        <f t="shared" ref="G39:I39" si="40">F39</f>
        <v>0</v>
      </c>
      <c r="H39" s="11">
        <f t="shared" si="40"/>
        <v>0</v>
      </c>
      <c r="I39" s="11">
        <f t="shared" si="40"/>
        <v>0</v>
      </c>
      <c r="J39" s="11">
        <f t="shared" si="1"/>
        <v>0</v>
      </c>
      <c r="K39" s="11">
        <f t="shared" si="2"/>
        <v>0</v>
      </c>
      <c r="L39" s="11">
        <f t="shared" si="3"/>
        <v>0</v>
      </c>
      <c r="M39" s="11" t="s">
        <v>33</v>
      </c>
      <c r="Q39" s="11">
        <v>0</v>
      </c>
      <c r="U39" s="18">
        <f t="shared" si="7"/>
        <v>256.10000000000002</v>
      </c>
      <c r="V39" s="18">
        <f t="shared" si="8"/>
        <v>36.400000000000006</v>
      </c>
      <c r="W39" s="18">
        <f t="shared" si="9"/>
        <v>59.4</v>
      </c>
      <c r="X39" s="18">
        <f t="shared" si="10"/>
        <v>20.7</v>
      </c>
      <c r="Y39" s="18">
        <f t="shared" si="11"/>
        <v>150.6</v>
      </c>
      <c r="Z39" s="18">
        <f t="shared" si="12"/>
        <v>77.5</v>
      </c>
      <c r="AA39" s="18">
        <f t="shared" si="13"/>
        <v>67.099999999999994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D7" sqref="D7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21" ht="26.25" x14ac:dyDescent="0.4">
      <c r="A1" t="s">
        <v>13</v>
      </c>
      <c r="U1" s="10" t="s">
        <v>32</v>
      </c>
    </row>
    <row r="2" spans="1:21" x14ac:dyDescent="0.25">
      <c r="B2" s="1"/>
      <c r="I2" s="2"/>
      <c r="J2" s="3"/>
      <c r="K2" s="3"/>
      <c r="L2" s="3"/>
      <c r="M2" s="3"/>
      <c r="N2" s="3"/>
      <c r="O2" s="3"/>
      <c r="P2" s="3"/>
    </row>
    <row r="3" spans="1:21" ht="15.75" thickBot="1" x14ac:dyDescent="0.3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2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2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2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25">
      <c r="B17" t="s">
        <v>22</v>
      </c>
    </row>
    <row r="18" spans="2:15" x14ac:dyDescent="0.25">
      <c r="B18" t="s">
        <v>23</v>
      </c>
    </row>
    <row r="19" spans="2:15" x14ac:dyDescent="0.2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2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2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2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2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2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2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2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2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2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2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2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2024-04-07T01:39:19Z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