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71" documentId="13_ncr:1_{4EAA7113-1C7A-43D7-A2AB-72AFE53A4B5D}" xr6:coauthVersionLast="47" xr6:coauthVersionMax="47" xr10:uidLastSave="{1F57C6A8-14D9-4A2F-B5BE-E534F5EC0D1A}"/>
  <bookViews>
    <workbookView xWindow="-110" yWindow="-110" windowWidth="19420" windowHeight="12220" activeTab="1" xr2:uid="{00000000-000D-0000-FFFF-FFFF00000000}"/>
  </bookViews>
  <sheets>
    <sheet name="ACTBND_DAC" sheetId="11" r:id="rId1"/>
    <sheet name="HYDROGENBND" sheetId="10" r:id="rId2"/>
    <sheet name="AGRBND" sheetId="6" r:id="rId3"/>
    <sheet name="ELEBND" sheetId="4" r:id="rId4"/>
    <sheet name="TRABND" sheetId="5" r:id="rId5"/>
    <sheet name="INDBND" sheetId="7" r:id="rId6"/>
    <sheet name="COM_BND" sheetId="12" r:id="rId7"/>
    <sheet name="RSD_BND" sheetId="8" r:id="rId8"/>
    <sheet name="SUPBND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7" i="10" l="1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F39" i="11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38" i="9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H40" i="8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L39" i="8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H39" i="8"/>
  <c r="L38" i="8"/>
  <c r="K38" i="8"/>
  <c r="J38" i="8"/>
  <c r="I38" i="8"/>
  <c r="H38" i="8"/>
  <c r="G38" i="8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L38" i="12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K38" i="12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J38" i="12"/>
  <c r="I38" i="12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H38" i="12"/>
  <c r="G38" i="12"/>
  <c r="F38" i="12"/>
  <c r="H39" i="12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F39" i="12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L39" i="7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I39" i="7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L38" i="7"/>
  <c r="K38" i="7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J38" i="7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I38" i="7"/>
  <c r="H38" i="7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G38" i="7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L38" i="5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J38" i="5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I38" i="5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L39" i="4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K39" i="4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J39" i="4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I39" i="4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L38" i="4"/>
  <c r="K38" i="4"/>
  <c r="J38" i="4"/>
  <c r="I38" i="4"/>
  <c r="H38" i="4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F38" i="4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40" i="6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G40" i="6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H40" i="6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I40" i="6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J40" i="6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K40" i="6"/>
  <c r="L40" i="6"/>
  <c r="K41" i="6"/>
  <c r="L41" i="6"/>
  <c r="K42" i="6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L42" i="6"/>
  <c r="L43" i="6" s="1"/>
  <c r="L44" i="6" s="1"/>
  <c r="L45" i="6" s="1"/>
  <c r="L46" i="6" s="1"/>
  <c r="L47" i="6" s="1"/>
  <c r="L48" i="6" s="1"/>
  <c r="L49" i="6" s="1"/>
  <c r="L50" i="6" s="1"/>
  <c r="L51" i="6"/>
  <c r="L52" i="6" s="1"/>
  <c r="L53" i="6" s="1"/>
  <c r="L54" i="6" s="1"/>
  <c r="L55" i="6" s="1"/>
  <c r="L56" i="6" s="1"/>
  <c r="L57" i="6" s="1"/>
  <c r="L58" i="6" s="1"/>
  <c r="L59" i="6"/>
  <c r="L60" i="6" s="1"/>
  <c r="L61" i="6" s="1"/>
  <c r="L62" i="6" s="1"/>
  <c r="L63" i="6" s="1"/>
  <c r="L64" i="6" s="1"/>
  <c r="L65" i="6" s="1"/>
  <c r="L66" i="6" s="1"/>
  <c r="L67" i="6" s="1"/>
  <c r="L39" i="6"/>
  <c r="K39" i="6"/>
  <c r="J39" i="6"/>
  <c r="I39" i="6"/>
  <c r="H39" i="6"/>
  <c r="G39" i="6"/>
  <c r="F39" i="6"/>
  <c r="L38" i="6"/>
  <c r="K38" i="6"/>
  <c r="J38" i="6"/>
  <c r="I38" i="6"/>
  <c r="H38" i="6"/>
  <c r="G38" i="6"/>
  <c r="F38" i="6"/>
  <c r="F40" i="11"/>
  <c r="G40" i="11"/>
  <c r="H40" i="11"/>
  <c r="I40" i="11"/>
  <c r="J40" i="11"/>
  <c r="K40" i="11"/>
  <c r="L40" i="11"/>
  <c r="F41" i="11"/>
  <c r="G41" i="11"/>
  <c r="H41" i="11"/>
  <c r="I41" i="11"/>
  <c r="J41" i="11"/>
  <c r="K41" i="11"/>
  <c r="L41" i="11"/>
  <c r="F42" i="11"/>
  <c r="G42" i="11"/>
  <c r="H42" i="11"/>
  <c r="I42" i="11"/>
  <c r="J42" i="11"/>
  <c r="K42" i="11"/>
  <c r="L42" i="11"/>
  <c r="F43" i="11"/>
  <c r="G43" i="11"/>
  <c r="H43" i="11"/>
  <c r="I43" i="11"/>
  <c r="J43" i="11"/>
  <c r="K43" i="11"/>
  <c r="L43" i="11"/>
  <c r="F44" i="11"/>
  <c r="G44" i="11"/>
  <c r="H44" i="11"/>
  <c r="I44" i="11"/>
  <c r="J44" i="11"/>
  <c r="K44" i="11"/>
  <c r="L44" i="11"/>
  <c r="F45" i="11"/>
  <c r="G45" i="11"/>
  <c r="H45" i="11"/>
  <c r="I45" i="11"/>
  <c r="J45" i="11"/>
  <c r="K45" i="11"/>
  <c r="L45" i="11"/>
  <c r="F46" i="11"/>
  <c r="G46" i="11"/>
  <c r="H46" i="11"/>
  <c r="I46" i="11"/>
  <c r="J46" i="11"/>
  <c r="K46" i="11"/>
  <c r="L46" i="11"/>
  <c r="F47" i="11"/>
  <c r="G47" i="11"/>
  <c r="H47" i="11"/>
  <c r="I47" i="11"/>
  <c r="J47" i="11"/>
  <c r="K47" i="11"/>
  <c r="L47" i="11"/>
  <c r="F48" i="11"/>
  <c r="G48" i="11"/>
  <c r="H48" i="11"/>
  <c r="I48" i="11"/>
  <c r="J48" i="11"/>
  <c r="K48" i="11"/>
  <c r="L48" i="11"/>
  <c r="F49" i="11"/>
  <c r="G49" i="11"/>
  <c r="H49" i="11"/>
  <c r="I49" i="11"/>
  <c r="J49" i="11"/>
  <c r="K49" i="11"/>
  <c r="L49" i="11"/>
  <c r="F50" i="11"/>
  <c r="G50" i="11"/>
  <c r="H50" i="11"/>
  <c r="I50" i="11"/>
  <c r="J50" i="11"/>
  <c r="K50" i="11"/>
  <c r="L50" i="11"/>
  <c r="F51" i="11"/>
  <c r="G51" i="11"/>
  <c r="H51" i="11"/>
  <c r="I51" i="11"/>
  <c r="J51" i="11"/>
  <c r="K51" i="11"/>
  <c r="L51" i="11"/>
  <c r="F52" i="11"/>
  <c r="G52" i="11"/>
  <c r="H52" i="11"/>
  <c r="I52" i="11"/>
  <c r="J52" i="11"/>
  <c r="K52" i="11"/>
  <c r="L52" i="11"/>
  <c r="F53" i="11"/>
  <c r="G53" i="11"/>
  <c r="H53" i="11"/>
  <c r="I53" i="11"/>
  <c r="J53" i="11"/>
  <c r="K53" i="11"/>
  <c r="L53" i="11"/>
  <c r="F54" i="11"/>
  <c r="G54" i="11"/>
  <c r="H54" i="11"/>
  <c r="I54" i="11"/>
  <c r="J54" i="11"/>
  <c r="K54" i="11"/>
  <c r="L54" i="11"/>
  <c r="F55" i="11"/>
  <c r="G55" i="11"/>
  <c r="H55" i="11"/>
  <c r="I55" i="11"/>
  <c r="J55" i="11"/>
  <c r="K55" i="11"/>
  <c r="L55" i="11"/>
  <c r="F56" i="11"/>
  <c r="G56" i="11"/>
  <c r="H56" i="11"/>
  <c r="I56" i="11"/>
  <c r="J56" i="11"/>
  <c r="K56" i="11"/>
  <c r="L56" i="11"/>
  <c r="F57" i="11"/>
  <c r="G57" i="11"/>
  <c r="H57" i="11"/>
  <c r="I57" i="11"/>
  <c r="J57" i="11"/>
  <c r="K57" i="11"/>
  <c r="L57" i="11"/>
  <c r="F58" i="11"/>
  <c r="G58" i="11"/>
  <c r="H58" i="11"/>
  <c r="I58" i="11"/>
  <c r="J58" i="11"/>
  <c r="K58" i="11"/>
  <c r="L58" i="11"/>
  <c r="F59" i="11"/>
  <c r="G59" i="11"/>
  <c r="H59" i="11"/>
  <c r="I59" i="11"/>
  <c r="J59" i="11"/>
  <c r="K59" i="11"/>
  <c r="L59" i="11"/>
  <c r="F60" i="11"/>
  <c r="G60" i="11"/>
  <c r="H60" i="11"/>
  <c r="I60" i="11"/>
  <c r="J60" i="11"/>
  <c r="K60" i="11"/>
  <c r="L60" i="11"/>
  <c r="F61" i="11"/>
  <c r="G61" i="11"/>
  <c r="H61" i="11"/>
  <c r="I61" i="11"/>
  <c r="J61" i="11"/>
  <c r="K61" i="11"/>
  <c r="L61" i="11"/>
  <c r="F62" i="11"/>
  <c r="G62" i="11"/>
  <c r="H62" i="11"/>
  <c r="I62" i="11"/>
  <c r="J62" i="11"/>
  <c r="K62" i="11"/>
  <c r="L62" i="11"/>
  <c r="F63" i="11"/>
  <c r="G63" i="11"/>
  <c r="H63" i="11"/>
  <c r="I63" i="11"/>
  <c r="J63" i="11"/>
  <c r="K63" i="11"/>
  <c r="L63" i="11"/>
  <c r="F64" i="11"/>
  <c r="G64" i="11"/>
  <c r="H64" i="11"/>
  <c r="I64" i="11"/>
  <c r="J64" i="11"/>
  <c r="K64" i="11"/>
  <c r="L64" i="11"/>
  <c r="F65" i="11"/>
  <c r="G65" i="11"/>
  <c r="H65" i="11"/>
  <c r="I65" i="11"/>
  <c r="J65" i="11"/>
  <c r="K65" i="11"/>
  <c r="L65" i="11"/>
  <c r="F66" i="11"/>
  <c r="G66" i="11"/>
  <c r="H66" i="11"/>
  <c r="I66" i="11"/>
  <c r="J66" i="11"/>
  <c r="K66" i="11"/>
  <c r="L66" i="11"/>
  <c r="F67" i="11"/>
  <c r="G67" i="11"/>
  <c r="H67" i="11"/>
  <c r="I67" i="11"/>
  <c r="J67" i="11"/>
  <c r="K67" i="11"/>
  <c r="L67" i="11"/>
  <c r="L39" i="11"/>
  <c r="K39" i="11"/>
  <c r="J39" i="11"/>
  <c r="I39" i="11"/>
  <c r="H39" i="11"/>
  <c r="G39" i="11"/>
  <c r="F38" i="9" l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G38" i="9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I38" i="9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J38" i="9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K38" i="9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FB9F035D-021A-42CA-8E91-AB0B1044A26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7AFEE0E7-ECD2-4A44-9445-C40C763E982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9A872C22-322E-4C35-94A5-A605C9B72D9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7C24BB0C-E91F-4CB6-8952-5ACB93B3C01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20F0848D-53DC-4156-835F-08E42EB8061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1252759B-56AA-4989-B82B-9F4595C4DCA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E6FADE78-B95B-4EDA-926E-579B165BB54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5E24734E-1BAD-4003-9AD6-09C3C5FB10E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388C611D-4D60-421F-B168-9CDF083389EC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11BC6D41-BEE3-403C-81CC-E647D4C77686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9F81AFF6-3CD0-43EF-A4A3-27C1B2A4EE3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6C4B218-3E3F-415A-ADA4-4AD6F909E5C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8CFB85E5-244E-4DAF-BB85-F0A6722DF9C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50201708-5CE8-4993-B6F7-90A2053887D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4D282B40-1A20-4CF1-9C5C-6D189458D4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307217B3-D66C-413C-8B61-B653EAA66D4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05674E9B-8953-4B1C-90E9-E4225061C823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199790F-11A0-45FD-BD9C-7637579D087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34BCB319-5198-4239-A18B-5D0028F93F5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350CE3C-D91B-493D-A195-E200C40F4C93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A31471FF-0563-484A-8B9F-E6417BAF00F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D7DAFE9A-FB3F-4356-B0F5-6C47DCBB57D4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81B2163B-A9FE-4687-991F-EC8A483B038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2D9DCEA-81DA-41A5-A902-22295C8FF9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964B4703-5212-41E4-A642-18422BC88CA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8F97E88F-CA2F-4A3C-A04D-4358D3503F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670E04BA-962E-4DEE-8164-2A7E92AD059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305C165-8192-4901-B229-3A9C5B2102C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2F074BC3-4E0F-4DE4-9A06-7D32B949B97D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F68A5AD-0C69-4BCF-A03D-C220653F4E77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A96DB185-82DD-4B72-B4BA-6301AA05EA8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8B1EFB9B-3B21-4461-85C4-C0846AF30B0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D49CE94-B229-4A3B-86B2-1EEC9411C2D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CB4DAD1E-F53C-4237-934A-5C63FBBA8528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CE52D12-B0DC-45CA-92EA-51080147612D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346348C6-DDF8-4F79-898B-7DA4E1AF23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410065D7-5D2D-445D-AE5B-E9E362944C3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9146DE2A-3677-4054-B48D-BA142BAA87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033233D-AA24-4553-AE0A-689394B73EF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65B124C3-74DA-4901-BD68-FDD803F0BE3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8B39D5D-C7F2-40B9-B18C-F854858B959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8151CDB7-0E8E-4FE6-89BF-94C2E4F4B05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85933C29-0560-479E-AEF2-D35D4D1729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<sst xmlns="http://schemas.openxmlformats.org/spreadsheetml/2006/main" count="1734" uniqueCount="44">
  <si>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</si>
  <si>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</si>
  <si>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</si>
  <si>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</si>
  <si>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</si>
  <si>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</si>
  <si>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</si>
  <si>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</si>
  <si>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</si>
  <si>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Pset_PD</t>
  </si>
  <si>
    <t>Cset_Set</t>
  </si>
  <si>
    <t>Cset_CD</t>
  </si>
  <si>
    <t>COM_BNDNET</t>
  </si>
  <si>
    <t>UP</t>
  </si>
  <si>
    <t>*CO2</t>
  </si>
  <si>
    <t>UC_N</t>
  </si>
  <si>
    <t>UC_COMNET</t>
  </si>
  <si>
    <t>UC_Desc</t>
  </si>
  <si>
    <t>AU_CO2_BND</t>
  </si>
  <si>
    <t>CO2 Bound Constraint</t>
  </si>
  <si>
    <t>AL</t>
  </si>
  <si>
    <t>AT</t>
  </si>
  <si>
    <t>BC</t>
  </si>
  <si>
    <t>MA</t>
  </si>
  <si>
    <t>ON</t>
  </si>
  <si>
    <t>QU</t>
  </si>
  <si>
    <t>SA</t>
  </si>
  <si>
    <t>~TFM_INS</t>
  </si>
  <si>
    <t>CER – Energy Future 2023: Results (cer-rec.gc.ca)</t>
  </si>
  <si>
    <t>*assumption: using 2021 observed data, and split it to each sector for provinces, and then by using the proportion of 2050 case/ 2021 case to derive the change.</t>
  </si>
  <si>
    <t>*We use the emissions of heavy industry as the constraint of the industry sector</t>
  </si>
  <si>
    <t>*We split the emissions of buildings as the constraint of the RSD and COM sector</t>
  </si>
  <si>
    <t>*We use the emissions of OIL AND GAS, PLUS WASTE AND OTHERS, as the constraint of the SUP sector</t>
  </si>
  <si>
    <t>HYDROGENCO2N</t>
  </si>
  <si>
    <t>SUPCO2N</t>
  </si>
  <si>
    <t>RSDCO2N</t>
  </si>
  <si>
    <t>COMCO2N</t>
  </si>
  <si>
    <t>INDCO2N</t>
  </si>
  <si>
    <t>AGRCO2N</t>
  </si>
  <si>
    <t>TRACO2N</t>
  </si>
  <si>
    <t>ELCCO2N</t>
  </si>
  <si>
    <t>*We use the emissions of LOW-EMITTING HYDROGEN PRODUCTION, as the constraint of the HYDROGEN sector</t>
  </si>
  <si>
    <t>SNKCO2N</t>
  </si>
  <si>
    <t>* IS THAT CORRECT? SNKCO2N is the common output of four types of DAC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</si>
</sst>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indexed="8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2" fillId="34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11" xfId="0" applyFill="1" applyBorder="1"/>
    <xf numFmtId="0" fontId="0" fillId="0" borderId="0" xfId="0" applyFont="1" applyFill="1"/>
    <xf numFmtId="0" fontId="3" fillId="0" borderId="11" xfId="0" applyFont="1" applyFill="1" applyBorder="1"/>
    <xf numFmtId="0" fontId="25" fillId="0" borderId="0" xfId="44"/>
    <xf numFmtId="0" fontId="22" fillId="0" borderId="0" xfId="0" applyFont="1"/>
    <xf numFmtId="0" fontId="26" fillId="0" borderId="0" xfId="0" applyFont="1"/>
    <xf numFmtId="0" fontId="27" fillId="0" borderId="0" xfId="0" applyNumberFormat="1" applyFont="1" applyFill="1" applyBorder="1" applyAlignment="1" applyProtection="1">
      <alignment vertical="center"/>
    </xf>
    <xf numFmtId="11" fontId="27" fillId="0" borderId="0" xfId="0" applyNumberFormat="1" applyFont="1" applyFill="1" applyBorder="1" applyAlignment="1" applyProtection="1">
      <alignment vertic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A086C-0E40-411C-AAEF-2022718D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A9108-A95A-42E5-B411-AD29CD48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23</xdr:col>
      <xdr:colOff>361596</xdr:colOff>
      <xdr:row>8</xdr:row>
      <xdr:rowOff>70553</xdr:rowOff>
    </xdr:from>
    <xdr:to>
      <xdr:col>42</xdr:col>
      <xdr:colOff>186444</xdr:colOff>
      <xdr:row>31</xdr:row>
      <xdr:rowOff>69412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8E92D-F626-4F90-91A1-CC56070C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83402" y="155222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B18BE-4940-46C5-92C4-895CFCA8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0903" y="10195278"/>
          <a:ext cx="17512436" cy="9448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A13B5-DD4C-409C-B0FE-457A998C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5B3098-A5FC-4454-836A-663C7524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22</xdr:col>
      <xdr:colOff>388055</xdr:colOff>
      <xdr:row>27</xdr:row>
      <xdr:rowOff>141110</xdr:rowOff>
    </xdr:from>
    <xdr:to>
      <xdr:col>41</xdr:col>
      <xdr:colOff>212902</xdr:colOff>
      <xdr:row>50</xdr:row>
      <xdr:rowOff>122329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3CDE38-E951-4AEE-88A9-C624196F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66041" y="51417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529167</xdr:colOff>
      <xdr:row>50</xdr:row>
      <xdr:rowOff>141111</xdr:rowOff>
    </xdr:from>
    <xdr:to>
      <xdr:col>50</xdr:col>
      <xdr:colOff>14658</xdr:colOff>
      <xdr:row>101</xdr:row>
      <xdr:rowOff>143550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7867B9-0A93-442E-9503-68387718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07153" y="9410347"/>
          <a:ext cx="17512436" cy="9448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3E312-E106-4C6C-A9D8-35BECC95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CDEC-8F16-4896-89C5-93172737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DB679-3CA9-412F-A425-F17F9F19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80833" y="38540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18DAE8-A5DF-4226-8070-F7696421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3767" y="667808"/>
          <a:ext cx="12870879" cy="4334066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E48D-86D0-4541-8C59-BF02AB15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110" y="0"/>
          <a:ext cx="11295050" cy="6452500"/>
        </a:xfrm>
        <a:prstGeom prst="rect">
          <a:avLst/>
        </a:prstGeom>
      </xdr:spPr>
    </xdr:pic>
    <xdr:clientData/>
  </xdr:twoCellAnchor>
  <xdr:twoCellAnchor editAs="oneCell">
    <xdr:from>
      <xdr:col>22</xdr:col>
      <xdr:colOff>282222</xdr:colOff>
      <xdr:row>28</xdr:row>
      <xdr:rowOff>185207</xdr:rowOff>
    </xdr:from>
    <xdr:to>
      <xdr:col>41</xdr:col>
      <xdr:colOff>107070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BFA46-6393-4900-8F0A-122F85A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95764" y="5371040"/>
          <a:ext cx="11387139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97CB5-B699-4638-A355-7F9E9FD4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22778" y="10680347"/>
          <a:ext cx="16556761" cy="98978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08D68-2A75-4A27-B64D-50E34411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A4EC7-B4A5-417F-A948-6F04A405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8C4947-D3DD-423A-B8CF-8B5F7F4D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39583" y="537104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50F90F-4F6F-45B6-9DA1-735A3506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7917" y="10071806"/>
          <a:ext cx="17512436" cy="94480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8B8DA-4F05-4C67-B590-D5514BA4E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20FD5-D2B6-4D36-A9B4-552FF7420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52</xdr:row>
      <xdr:rowOff>78232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9AD54-9F12-4463-8E81-C3A4411C7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4305" y="54592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2E18CF-8C41-4832-A0D9-52765051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00" y="10133542"/>
          <a:ext cx="17512436" cy="9448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B2647-20DD-4779-B708-00B385DC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4B903-B27C-4C0C-B534-A0717B49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F9301-9C50-4EF7-AC7D-EAB0B128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3950" y="10191750"/>
          <a:ext cx="17445761" cy="93940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A07DF-FD51-4816-A442-0ABE596A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8C15A-2491-4071-9FC0-9ABE6105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EF3A8-A161-4351-A3D6-8628C133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3AF9B-5FFC-4575-952E-C5E1DFD8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82775-C5CF-4E63-947B-5B97FAA2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71DC9-38C5-46D0-82AC-89543C89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33055" y="54415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52</xdr:row>
      <xdr:rowOff>17639</xdr:rowOff>
    </xdr:from>
    <xdr:to>
      <xdr:col>51</xdr:col>
      <xdr:colOff>490908</xdr:colOff>
      <xdr:row>103</xdr:row>
      <xdr:rowOff>20078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3CACE-FFBB-4BCA-A6A2-C96EA893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27222" y="9666111"/>
          <a:ext cx="17512436" cy="9448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DF3-3145-42C8-8798-05D10B1A64A7}">
  <dimension ref="B1:V109"/>
  <sheetViews>
    <sheetView topLeftCell="A48" zoomScale="72" workbookViewId="0">
      <selection activeCell="F21" sqref="F21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2021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2021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2021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2021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2021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2021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2021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2021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2021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2021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2021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2021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2021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2021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2021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2021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2021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2021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2021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2021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2021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2021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2021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2021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2021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2021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2021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2021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2021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 ht="18.5">
      <c r="E34" s="14" t="s">
        <v>29</v>
      </c>
      <c r="F34" s="15" t="s">
        <v>43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42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>-V39*L3*1000/SUM(L3:R3)</f>
        <v>0</v>
      </c>
      <c r="G39" s="6">
        <f>-V39*M3*1000/SUM(L3:R3)</f>
        <v>0</v>
      </c>
      <c r="H39" s="6">
        <f>-V39*N3/SUM(L3:R3)*1000</f>
        <v>0</v>
      </c>
      <c r="I39" s="6">
        <f>-V39*O3/SUM(L3:R3)*1000</f>
        <v>0</v>
      </c>
      <c r="J39" s="6">
        <f>-V39*P3/SUM(L3:R3)*1000</f>
        <v>0</v>
      </c>
      <c r="K39" s="6">
        <f>-V39*Q3/SUM(L3:R3)*1000</f>
        <v>0</v>
      </c>
      <c r="L39" s="6">
        <f>-V39*R3/SUM(L3:R3)*1000</f>
        <v>0</v>
      </c>
      <c r="S39" s="6" t="s">
        <v>42</v>
      </c>
      <c r="V39" s="16">
        <v>0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-V40*L4*1000/SUM(L4:R4)</f>
        <v>7.5549116501946683E-11</v>
      </c>
      <c r="G40" s="6">
        <f t="shared" ref="G40:G67" si="1">-V40*M4*1000/SUM(L4:R4)</f>
        <v>1.0737945492662475E-11</v>
      </c>
      <c r="H40" s="6">
        <f t="shared" ref="H40:H67" si="2">-V40*N4/SUM(L4:R4)*1000</f>
        <v>1.7522911051212934E-11</v>
      </c>
      <c r="I40" s="6">
        <f t="shared" ref="I40:I67" si="3">-V40*O4/SUM(L4:R4)*1000</f>
        <v>6.1064690026954175E-12</v>
      </c>
      <c r="J40" s="6">
        <f t="shared" ref="J40:J67" si="4">-V40*P4/SUM(L4:R4)*1000</f>
        <v>4.4426774483378249E-11</v>
      </c>
      <c r="K40" s="6">
        <f t="shared" ref="K40:K67" si="5">-V40*Q4/SUM(L4:R4)*1000</f>
        <v>2.2862383947289607E-11</v>
      </c>
      <c r="L40" s="6">
        <f t="shared" ref="L40:L67" si="6">-V40*R4/SUM(L4:R4)*1000</f>
        <v>1.9794399520814611E-11</v>
      </c>
      <c r="S40" s="6" t="s">
        <v>42</v>
      </c>
      <c r="V40" s="17">
        <v>-1.9699999999999999E-13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4.4869272237196764E-8</v>
      </c>
      <c r="G41" s="6">
        <f t="shared" si="1"/>
        <v>6.377358490566039E-9</v>
      </c>
      <c r="H41" s="6">
        <f t="shared" si="2"/>
        <v>1.0407008086253368E-8</v>
      </c>
      <c r="I41" s="6">
        <f t="shared" si="3"/>
        <v>3.6266846361185986E-9</v>
      </c>
      <c r="J41" s="6">
        <f t="shared" si="4"/>
        <v>2.638544474393531E-8</v>
      </c>
      <c r="K41" s="6">
        <f t="shared" si="5"/>
        <v>1.3578167115902964E-8</v>
      </c>
      <c r="L41" s="6">
        <f t="shared" si="6"/>
        <v>1.1756064690026953E-8</v>
      </c>
      <c r="S41" s="6" t="s">
        <v>42</v>
      </c>
      <c r="V41" s="17">
        <v>-1.1700000000000001E-10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3.9500299490865528E-6</v>
      </c>
      <c r="G42" s="6">
        <f t="shared" si="1"/>
        <v>5.6142557651991619E-7</v>
      </c>
      <c r="H42" s="6">
        <f t="shared" si="2"/>
        <v>9.1617250673854424E-7</v>
      </c>
      <c r="I42" s="6">
        <f t="shared" si="3"/>
        <v>3.1927223719676548E-7</v>
      </c>
      <c r="J42" s="6">
        <f t="shared" si="4"/>
        <v>2.3228212039532788E-6</v>
      </c>
      <c r="K42" s="6">
        <f t="shared" si="5"/>
        <v>1.19534291704103E-6</v>
      </c>
      <c r="L42" s="6">
        <f t="shared" si="6"/>
        <v>1.0349356094639112E-6</v>
      </c>
      <c r="S42" s="6" t="s">
        <v>42</v>
      </c>
      <c r="V42" s="17">
        <v>-1.03E-8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1.0354447439353101E-4</v>
      </c>
      <c r="G43" s="6">
        <f t="shared" si="1"/>
        <v>1.4716981132075474E-5</v>
      </c>
      <c r="H43" s="6">
        <f t="shared" si="2"/>
        <v>2.401617250673854E-5</v>
      </c>
      <c r="I43" s="6">
        <f t="shared" si="3"/>
        <v>8.3692722371967671E-6</v>
      </c>
      <c r="J43" s="6">
        <f t="shared" si="4"/>
        <v>6.0889487870619947E-5</v>
      </c>
      <c r="K43" s="6">
        <f t="shared" si="5"/>
        <v>3.1334231805929915E-5</v>
      </c>
      <c r="L43" s="6">
        <f t="shared" si="6"/>
        <v>2.7129380053908355E-5</v>
      </c>
      <c r="S43" s="6" t="s">
        <v>42</v>
      </c>
      <c r="V43" s="17">
        <v>-2.7000000000000001E-7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1.2885534591194968E-3</v>
      </c>
      <c r="G44" s="6">
        <f t="shared" si="1"/>
        <v>1.8314465408805034E-4</v>
      </c>
      <c r="H44" s="6">
        <f t="shared" si="2"/>
        <v>2.9886792452830181E-4</v>
      </c>
      <c r="I44" s="6">
        <f t="shared" si="3"/>
        <v>1.0415094339622641E-4</v>
      </c>
      <c r="J44" s="6">
        <f t="shared" si="4"/>
        <v>7.5773584905660372E-4</v>
      </c>
      <c r="K44" s="6">
        <f t="shared" si="5"/>
        <v>3.8993710691823894E-4</v>
      </c>
      <c r="L44" s="6">
        <f t="shared" si="6"/>
        <v>3.3761006289308176E-4</v>
      </c>
      <c r="S44" s="6" t="s">
        <v>42</v>
      </c>
      <c r="V44" s="17">
        <v>-3.36E-6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9.6641509433962255E-3</v>
      </c>
      <c r="G45" s="6">
        <f t="shared" si="1"/>
        <v>1.3735849056603776E-3</v>
      </c>
      <c r="H45" s="6">
        <f t="shared" si="2"/>
        <v>2.2415094339622637E-3</v>
      </c>
      <c r="I45" s="6">
        <f t="shared" si="3"/>
        <v>7.8113207547169804E-4</v>
      </c>
      <c r="J45" s="6">
        <f t="shared" si="4"/>
        <v>5.6830188679245271E-3</v>
      </c>
      <c r="K45" s="6">
        <f t="shared" si="5"/>
        <v>2.9245283018867921E-3</v>
      </c>
      <c r="L45" s="6">
        <f t="shared" si="6"/>
        <v>2.5320754716981132E-3</v>
      </c>
      <c r="S45" s="6" t="s">
        <v>42</v>
      </c>
      <c r="V45" s="17">
        <v>-2.5199999999999999E-5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5.1115688529499853E-2</v>
      </c>
      <c r="G46" s="6">
        <f t="shared" si="1"/>
        <v>7.2651740041928727E-3</v>
      </c>
      <c r="H46" s="6">
        <f t="shared" si="2"/>
        <v>1.1855805929919134E-2</v>
      </c>
      <c r="I46" s="6">
        <f t="shared" si="3"/>
        <v>4.131568733153638E-3</v>
      </c>
      <c r="J46" s="6">
        <f t="shared" si="4"/>
        <v>3.0058659478885887E-2</v>
      </c>
      <c r="K46" s="6">
        <f t="shared" si="5"/>
        <v>1.5468433662773283E-2</v>
      </c>
      <c r="L46" s="6">
        <f t="shared" si="6"/>
        <v>1.3392669661575318E-2</v>
      </c>
      <c r="M46" s="3"/>
      <c r="N46" s="3"/>
      <c r="O46" s="3"/>
      <c r="P46" s="3"/>
      <c r="S46" s="6" t="s">
        <v>42</v>
      </c>
      <c r="V46" s="16">
        <v>-1.3328799999999999E-4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0.20613173764600179</v>
      </c>
      <c r="G47" s="6">
        <f t="shared" si="1"/>
        <v>2.9297911949685534E-2</v>
      </c>
      <c r="H47" s="6">
        <f t="shared" si="2"/>
        <v>4.7810328840970341E-2</v>
      </c>
      <c r="I47" s="6">
        <f t="shared" si="3"/>
        <v>1.666117520215633E-2</v>
      </c>
      <c r="J47" s="6">
        <f t="shared" si="4"/>
        <v>0.12121608625336926</v>
      </c>
      <c r="K47" s="6">
        <f t="shared" si="5"/>
        <v>6.2378796046720572E-2</v>
      </c>
      <c r="L47" s="6">
        <f t="shared" si="6"/>
        <v>5.4007964061096127E-2</v>
      </c>
      <c r="M47" s="5"/>
      <c r="N47" s="5"/>
      <c r="S47" s="6" t="s">
        <v>42</v>
      </c>
      <c r="V47" s="16">
        <v>-5.3750399999999995E-4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0.87434334770889477</v>
      </c>
      <c r="G48" s="6">
        <f t="shared" si="1"/>
        <v>0.12427215094339625</v>
      </c>
      <c r="H48" s="6">
        <f t="shared" si="2"/>
        <v>0.20279576280323444</v>
      </c>
      <c r="I48" s="6">
        <f t="shared" si="3"/>
        <v>7.0671250673854435E-2</v>
      </c>
      <c r="J48" s="6">
        <f t="shared" si="4"/>
        <v>0.51415895417789736</v>
      </c>
      <c r="K48" s="6">
        <f t="shared" si="5"/>
        <v>0.26459043126684634</v>
      </c>
      <c r="L48" s="6">
        <f t="shared" si="6"/>
        <v>0.22908410242587601</v>
      </c>
      <c r="S48" s="6" t="s">
        <v>42</v>
      </c>
      <c r="V48" s="16">
        <v>-2.2799159999999999E-3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3.1402009448936812</v>
      </c>
      <c r="G49" s="6">
        <f t="shared" si="1"/>
        <v>0.44632297693920342</v>
      </c>
      <c r="H49" s="6">
        <f t="shared" si="2"/>
        <v>0.72834024258760099</v>
      </c>
      <c r="I49" s="6">
        <f t="shared" si="3"/>
        <v>0.25381553908355797</v>
      </c>
      <c r="J49" s="6">
        <f t="shared" si="4"/>
        <v>1.8466000089847261</v>
      </c>
      <c r="K49" s="6">
        <f t="shared" si="5"/>
        <v>0.95027556903264454</v>
      </c>
      <c r="L49" s="6">
        <f t="shared" si="6"/>
        <v>0.82275471847858639</v>
      </c>
      <c r="S49" s="6" t="s">
        <v>42</v>
      </c>
      <c r="V49" s="16">
        <v>-8.1883100000000007E-3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9.5193052626534875</v>
      </c>
      <c r="G50" s="6">
        <f t="shared" si="1"/>
        <v>1.3529977023060797</v>
      </c>
      <c r="H50" s="6">
        <f t="shared" si="2"/>
        <v>2.2079138328840964</v>
      </c>
      <c r="I50" s="6">
        <f t="shared" si="3"/>
        <v>0.76942451752021557</v>
      </c>
      <c r="J50" s="6">
        <f t="shared" si="4"/>
        <v>5.5978421419586688</v>
      </c>
      <c r="K50" s="6">
        <f t="shared" si="5"/>
        <v>2.8806956573824491</v>
      </c>
      <c r="L50" s="6">
        <f t="shared" si="6"/>
        <v>2.4941248852949984</v>
      </c>
      <c r="S50" s="6" t="s">
        <v>42</v>
      </c>
      <c r="V50" s="16">
        <v>-2.4822304E-2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25.019483945043426</v>
      </c>
      <c r="G51" s="6">
        <f t="shared" si="1"/>
        <v>3.5560687840670862</v>
      </c>
      <c r="H51" s="6">
        <f t="shared" si="2"/>
        <v>5.8030353234501346</v>
      </c>
      <c r="I51" s="6">
        <f t="shared" si="3"/>
        <v>2.0222698854447438</v>
      </c>
      <c r="J51" s="6">
        <f t="shared" si="4"/>
        <v>14.712746123090746</v>
      </c>
      <c r="K51" s="6">
        <f t="shared" si="5"/>
        <v>7.5713002957472302</v>
      </c>
      <c r="L51" s="6">
        <f t="shared" si="6"/>
        <v>6.5552806431566335</v>
      </c>
      <c r="S51" s="6" t="s">
        <v>42</v>
      </c>
      <c r="V51" s="16">
        <v>-6.5240185000000006E-2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58.462149045822109</v>
      </c>
      <c r="G52" s="6">
        <f t="shared" si="1"/>
        <v>8.3093409811320758</v>
      </c>
      <c r="H52" s="6">
        <f t="shared" si="2"/>
        <v>13.559748743935307</v>
      </c>
      <c r="I52" s="6">
        <f t="shared" si="3"/>
        <v>4.7253669865229107</v>
      </c>
      <c r="J52" s="6">
        <f t="shared" si="4"/>
        <v>34.37875691644205</v>
      </c>
      <c r="K52" s="6">
        <f t="shared" si="5"/>
        <v>17.691591374663069</v>
      </c>
      <c r="L52" s="6">
        <f t="shared" si="6"/>
        <v>15.317493951482479</v>
      </c>
      <c r="S52" s="6" t="s">
        <v>42</v>
      </c>
      <c r="V52" s="16">
        <v>-0.15244444800000001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125.19340698697212</v>
      </c>
      <c r="G53" s="6">
        <f t="shared" si="1"/>
        <v>17.793986779874217</v>
      </c>
      <c r="H53" s="6">
        <f t="shared" si="2"/>
        <v>29.037439964959564</v>
      </c>
      <c r="I53" s="6">
        <f t="shared" si="3"/>
        <v>10.119107866576819</v>
      </c>
      <c r="J53" s="6">
        <f t="shared" si="4"/>
        <v>73.620176072776275</v>
      </c>
      <c r="K53" s="6">
        <f t="shared" si="5"/>
        <v>37.885548775831083</v>
      </c>
      <c r="L53" s="6">
        <f t="shared" si="6"/>
        <v>32.801552553009877</v>
      </c>
      <c r="S53" s="6" t="s">
        <v>42</v>
      </c>
      <c r="V53" s="16">
        <v>-0.32645121900000001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247.56858303818504</v>
      </c>
      <c r="G54" s="6">
        <f t="shared" si="1"/>
        <v>35.18741281761006</v>
      </c>
      <c r="H54" s="6">
        <f t="shared" si="2"/>
        <v>57.421217619946084</v>
      </c>
      <c r="I54" s="6">
        <f t="shared" si="3"/>
        <v>20.010424322102423</v>
      </c>
      <c r="J54" s="6">
        <f t="shared" si="4"/>
        <v>145.58308709703502</v>
      </c>
      <c r="K54" s="6">
        <f t="shared" si="5"/>
        <v>74.918255312219216</v>
      </c>
      <c r="L54" s="6">
        <f t="shared" si="6"/>
        <v>64.86470879290205</v>
      </c>
      <c r="S54" s="6" t="s">
        <v>42</v>
      </c>
      <c r="V54" s="16">
        <v>-0.64555368899999999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456.36196207831682</v>
      </c>
      <c r="G55" s="6">
        <f t="shared" si="1"/>
        <v>64.863629127882604</v>
      </c>
      <c r="H55" s="6">
        <f t="shared" si="2"/>
        <v>105.84888929110511</v>
      </c>
      <c r="I55" s="6">
        <f t="shared" si="3"/>
        <v>36.886734146900267</v>
      </c>
      <c r="J55" s="6">
        <f t="shared" si="4"/>
        <v>268.36435567744826</v>
      </c>
      <c r="K55" s="6">
        <f t="shared" si="5"/>
        <v>138.10250707172801</v>
      </c>
      <c r="L55" s="6">
        <f t="shared" si="6"/>
        <v>119.57004160661873</v>
      </c>
      <c r="S55" s="6" t="s">
        <v>42</v>
      </c>
      <c r="V55" s="16">
        <v>-1.189998119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790.90674582644499</v>
      </c>
      <c r="G56" s="6">
        <f t="shared" si="1"/>
        <v>112.4131415387841</v>
      </c>
      <c r="H56" s="6">
        <f t="shared" si="2"/>
        <v>183.44342328032343</v>
      </c>
      <c r="I56" s="6">
        <f t="shared" si="3"/>
        <v>63.927253567385449</v>
      </c>
      <c r="J56" s="6">
        <f t="shared" si="4"/>
        <v>465.09393175112308</v>
      </c>
      <c r="K56" s="6">
        <f t="shared" si="5"/>
        <v>239.34116673779573</v>
      </c>
      <c r="L56" s="6">
        <f t="shared" si="6"/>
        <v>207.22312629814314</v>
      </c>
      <c r="S56" s="6" t="s">
        <v>42</v>
      </c>
      <c r="V56" s="16">
        <v>-2.0623487890000001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931.53719966277333</v>
      </c>
      <c r="G57" s="6">
        <f t="shared" si="1"/>
        <v>132.40122634800841</v>
      </c>
      <c r="H57" s="6">
        <f t="shared" si="2"/>
        <v>216.0613418975741</v>
      </c>
      <c r="I57" s="6">
        <f t="shared" si="3"/>
        <v>75.294103994609159</v>
      </c>
      <c r="J57" s="6">
        <f t="shared" si="4"/>
        <v>547.79188703324348</v>
      </c>
      <c r="K57" s="6">
        <f t="shared" si="5"/>
        <v>281.89821543875411</v>
      </c>
      <c r="L57" s="6">
        <f t="shared" si="6"/>
        <v>244.0692936250374</v>
      </c>
      <c r="S57" s="6" t="s">
        <v>42</v>
      </c>
      <c r="V57" s="16">
        <v>-2.4290532680000001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1660.6513332938007</v>
      </c>
      <c r="G58" s="6">
        <f t="shared" si="1"/>
        <v>236.03166158490575</v>
      </c>
      <c r="H58" s="6">
        <f t="shared" si="2"/>
        <v>385.17254665229103</v>
      </c>
      <c r="I58" s="6">
        <f t="shared" si="3"/>
        <v>134.2267965606469</v>
      </c>
      <c r="J58" s="6">
        <f t="shared" si="4"/>
        <v>976.54857787601077</v>
      </c>
      <c r="K58" s="6">
        <f t="shared" si="5"/>
        <v>502.53993881401612</v>
      </c>
      <c r="L58" s="6">
        <f t="shared" si="6"/>
        <v>435.10232121832888</v>
      </c>
      <c r="S58" s="6" t="s">
        <v>42</v>
      </c>
      <c r="V58" s="16">
        <v>-4.3302731760000004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2362.8354271250369</v>
      </c>
      <c r="G59" s="6">
        <f t="shared" si="1"/>
        <v>335.83447695178199</v>
      </c>
      <c r="H59" s="6">
        <f t="shared" si="2"/>
        <v>548.03758052021556</v>
      </c>
      <c r="I59" s="6">
        <f t="shared" si="3"/>
        <v>190.98279321159032</v>
      </c>
      <c r="J59" s="6">
        <f t="shared" si="4"/>
        <v>1389.4690172785265</v>
      </c>
      <c r="K59" s="6">
        <f t="shared" si="5"/>
        <v>715.0321968066786</v>
      </c>
      <c r="L59" s="6">
        <f t="shared" si="6"/>
        <v>619.07948910616949</v>
      </c>
      <c r="S59" s="6" t="s">
        <v>42</v>
      </c>
      <c r="V59" s="16">
        <v>-6.1612709810000004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4029.6546566352195</v>
      </c>
      <c r="G60" s="6">
        <f t="shared" si="1"/>
        <v>572.74279383647797</v>
      </c>
      <c r="H60" s="6">
        <f t="shared" si="2"/>
        <v>934.64071301886759</v>
      </c>
      <c r="I60" s="6">
        <f t="shared" si="3"/>
        <v>325.70812726415096</v>
      </c>
      <c r="J60" s="6">
        <f t="shared" si="4"/>
        <v>2369.6446360377354</v>
      </c>
      <c r="K60" s="6">
        <f t="shared" si="5"/>
        <v>1219.4386407232703</v>
      </c>
      <c r="L60" s="6">
        <f t="shared" si="6"/>
        <v>1055.7978424842768</v>
      </c>
      <c r="S60" s="6" t="s">
        <v>42</v>
      </c>
      <c r="V60" s="16">
        <v>-10.50762741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5918.813908619346</v>
      </c>
      <c r="G61" s="6">
        <f t="shared" si="1"/>
        <v>841.25273828092247</v>
      </c>
      <c r="H61" s="6">
        <f t="shared" si="2"/>
        <v>1372.813534447439</v>
      </c>
      <c r="I61" s="6">
        <f t="shared" si="3"/>
        <v>478.40471654986521</v>
      </c>
      <c r="J61" s="6">
        <f t="shared" si="4"/>
        <v>3480.5676479424974</v>
      </c>
      <c r="K61" s="6">
        <f t="shared" si="5"/>
        <v>1791.1287696915242</v>
      </c>
      <c r="L61" s="6">
        <f t="shared" si="6"/>
        <v>1550.7708444684033</v>
      </c>
      <c r="S61" s="6" t="s">
        <v>42</v>
      </c>
      <c r="V61" s="16">
        <v>-15.433752159999999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8044.530172671457</v>
      </c>
      <c r="G62" s="6">
        <f t="shared" si="1"/>
        <v>1143.3849991614259</v>
      </c>
      <c r="H62" s="6">
        <f t="shared" si="2"/>
        <v>1865.8535425876007</v>
      </c>
      <c r="I62" s="6">
        <f t="shared" si="3"/>
        <v>650.22168908355786</v>
      </c>
      <c r="J62" s="6">
        <f t="shared" si="4"/>
        <v>4730.5983756513915</v>
      </c>
      <c r="K62" s="6">
        <f t="shared" si="5"/>
        <v>2434.4048745881996</v>
      </c>
      <c r="L62" s="6">
        <f t="shared" si="6"/>
        <v>2107.7234462563638</v>
      </c>
      <c r="S62" s="6" t="s">
        <v>42</v>
      </c>
      <c r="V62" s="16">
        <v>-20.976717099999998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10218.488969342616</v>
      </c>
      <c r="G63" s="6">
        <f t="shared" si="1"/>
        <v>1452.3740667085956</v>
      </c>
      <c r="H63" s="6">
        <f t="shared" si="2"/>
        <v>2370.0829550134767</v>
      </c>
      <c r="I63" s="6">
        <f t="shared" si="3"/>
        <v>825.93799947439334</v>
      </c>
      <c r="J63" s="6">
        <f t="shared" si="4"/>
        <v>6008.9981990745719</v>
      </c>
      <c r="K63" s="6">
        <f t="shared" si="5"/>
        <v>3092.2799497229703</v>
      </c>
      <c r="L63" s="6">
        <f t="shared" si="6"/>
        <v>2677.3159306633725</v>
      </c>
      <c r="S63" s="6" t="s">
        <v>42</v>
      </c>
      <c r="V63" s="16">
        <v>-26.645478069999999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12626.513981235397</v>
      </c>
      <c r="G64" s="6">
        <f t="shared" si="1"/>
        <v>1794.6314288050319</v>
      </c>
      <c r="H64" s="6">
        <f t="shared" si="2"/>
        <v>2928.6018371159025</v>
      </c>
      <c r="I64" s="6">
        <f t="shared" si="3"/>
        <v>1020.5733674797843</v>
      </c>
      <c r="J64" s="6">
        <f t="shared" si="4"/>
        <v>7425.0410213746618</v>
      </c>
      <c r="K64" s="6">
        <f t="shared" si="5"/>
        <v>3820.9872453953271</v>
      </c>
      <c r="L64" s="6">
        <f t="shared" si="6"/>
        <v>3308.2354085938896</v>
      </c>
      <c r="S64" s="6" t="s">
        <v>42</v>
      </c>
      <c r="V64" s="16">
        <v>-32.924584289999999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15255.708149642107</v>
      </c>
      <c r="G65" s="6">
        <f t="shared" si="1"/>
        <v>2168.3240009643609</v>
      </c>
      <c r="H65" s="6">
        <f t="shared" si="2"/>
        <v>3538.4188367385436</v>
      </c>
      <c r="I65" s="6">
        <f t="shared" si="3"/>
        <v>1233.0853521967654</v>
      </c>
      <c r="J65" s="6">
        <f t="shared" si="4"/>
        <v>8971.1427072866118</v>
      </c>
      <c r="K65" s="6">
        <f t="shared" si="5"/>
        <v>4616.6239031521409</v>
      </c>
      <c r="L65" s="6">
        <f t="shared" si="6"/>
        <v>3997.1027600194661</v>
      </c>
      <c r="S65" s="6" t="s">
        <v>42</v>
      </c>
      <c r="V65" s="16">
        <v>-39.780405709999997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18088.793410793649</v>
      </c>
      <c r="G66" s="6">
        <f t="shared" si="1"/>
        <v>2570.9960177777784</v>
      </c>
      <c r="H66" s="6">
        <f t="shared" si="2"/>
        <v>4195.5264685714283</v>
      </c>
      <c r="I66" s="6">
        <f t="shared" si="3"/>
        <v>1462.0774057142855</v>
      </c>
      <c r="J66" s="6">
        <f t="shared" si="4"/>
        <v>10637.142864761903</v>
      </c>
      <c r="K66" s="6">
        <f t="shared" si="5"/>
        <v>5473.961301587301</v>
      </c>
      <c r="L66" s="6">
        <f t="shared" si="6"/>
        <v>4739.3910107936508</v>
      </c>
      <c r="S66" s="6" t="s">
        <v>42</v>
      </c>
      <c r="V66" s="16">
        <v>-47.167888480000002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21106.38215866427</v>
      </c>
      <c r="G67" s="6">
        <f t="shared" si="1"/>
        <v>2999.8918804192881</v>
      </c>
      <c r="H67" s="6">
        <f t="shared" si="2"/>
        <v>4895.4279587061983</v>
      </c>
      <c r="I67" s="6">
        <f t="shared" si="3"/>
        <v>1705.9824704582209</v>
      </c>
      <c r="J67" s="6">
        <f t="shared" si="4"/>
        <v>12411.640582174301</v>
      </c>
      <c r="K67" s="6">
        <f t="shared" si="5"/>
        <v>6387.1324377058991</v>
      </c>
      <c r="L67" s="6">
        <f t="shared" si="6"/>
        <v>5530.0204718718178</v>
      </c>
      <c r="S67" s="6" t="s">
        <v>42</v>
      </c>
      <c r="V67" s="16">
        <v>-55.036477959999999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7F10359C-1835-481F-A96B-C8CB2F69D2BF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E6C-D93A-4A53-8996-43BDAB46E570}">
  <dimension ref="B1:V109"/>
  <sheetViews>
    <sheetView tabSelected="1" topLeftCell="A29" zoomScale="72" workbookViewId="0">
      <selection activeCell="N48" sqref="N48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>
      <c r="E34" s="14" t="s">
        <v>29</v>
      </c>
      <c r="F34" s="6" t="s">
        <v>41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33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>V39*L3*1000/SUM(L3:R3)</f>
        <v>0.4340174023659778</v>
      </c>
      <c r="G39" s="6">
        <f>V39*M3*1000/SUM(L3:R3)</f>
        <v>6.1687752620545079E-2</v>
      </c>
      <c r="H39" s="6">
        <f>V39*N3/SUM(L3:R3)*1000</f>
        <v>0.10066627762803233</v>
      </c>
      <c r="I39" s="6">
        <f>V39*O3/SUM(L3:R3)*1000</f>
        <v>3.5080672506738547E-2</v>
      </c>
      <c r="J39" s="6">
        <f>V39*P3/SUM(L3:R3)*1000</f>
        <v>0.25522460287511228</v>
      </c>
      <c r="K39" s="6">
        <f>V39*Q3/SUM(L3:R3)*1000</f>
        <v>0.13134068209044622</v>
      </c>
      <c r="L39" s="6">
        <f>V39*R3/SUM(L3:R3)*1000</f>
        <v>0.11371560991314764</v>
      </c>
      <c r="S39" s="6" t="s">
        <v>33</v>
      </c>
      <c r="V39" s="16">
        <v>1.131733E-3</v>
      </c>
    </row>
    <row r="40" spans="2:22">
      <c r="C40" s="6" t="s">
        <v>13</v>
      </c>
      <c r="D40" s="6" t="s">
        <v>12</v>
      </c>
      <c r="E40" s="6">
        <v>2023</v>
      </c>
      <c r="F40" s="6">
        <f>V40*L4*1000/SUM(L4:R4)</f>
        <v>0.11877778406708596</v>
      </c>
      <c r="G40" s="6">
        <f>V40*M4*1000/SUM(L4:R4)</f>
        <v>1.6882121593291406E-2</v>
      </c>
      <c r="H40" s="6">
        <f>V40*N4/SUM(L4:R4)*1000</f>
        <v>2.7549396226415088E-2</v>
      </c>
      <c r="I40" s="6">
        <f>V40*O4/SUM(L4:R4)*1000</f>
        <v>9.6005471698113205E-3</v>
      </c>
      <c r="J40" s="6">
        <f>V40*P4/SUM(L4:R4)*1000</f>
        <v>6.9847459119496857E-2</v>
      </c>
      <c r="K40" s="6">
        <f>V40*Q4/SUM(L4:R4)*1000</f>
        <v>3.5944077568134176E-2</v>
      </c>
      <c r="L40" s="6">
        <f>V40*R4/SUM(L4:R4)*1000</f>
        <v>3.1120614255765195E-2</v>
      </c>
      <c r="S40" s="6" t="s">
        <v>33</v>
      </c>
      <c r="V40" s="16">
        <v>3.0972200000000001E-4</v>
      </c>
    </row>
    <row r="41" spans="2:22">
      <c r="C41" s="6" t="s">
        <v>13</v>
      </c>
      <c r="D41" s="6" t="s">
        <v>12</v>
      </c>
      <c r="E41" s="6">
        <v>2024</v>
      </c>
      <c r="F41" s="6">
        <f>V41*L5*1000/SUM(L5:R5)</f>
        <v>25.820156933213536</v>
      </c>
      <c r="G41" s="6">
        <f>V41*M5*1000/SUM(L5:R5)</f>
        <v>3.6698700209643604</v>
      </c>
      <c r="H41" s="6">
        <f>V41*N5/SUM(L5:R5)*1000</f>
        <v>5.9887439353099721</v>
      </c>
      <c r="I41" s="6">
        <f>V41*O5/SUM(L5:R5)*1000</f>
        <v>2.0869865229110514</v>
      </c>
      <c r="J41" s="6">
        <f>V41*P5/SUM(L5:R5)*1000</f>
        <v>15.183583108715181</v>
      </c>
      <c r="K41" s="6">
        <f>V41*Q5/SUM(L5:R5)*1000</f>
        <v>7.8135968852949977</v>
      </c>
      <c r="L41" s="6">
        <f>V41*R5/SUM(L5:R5)*1000</f>
        <v>6.765062593590895</v>
      </c>
      <c r="S41" s="6" t="s">
        <v>33</v>
      </c>
      <c r="V41" s="16">
        <v>6.7327999999999999E-2</v>
      </c>
    </row>
    <row r="42" spans="2:22">
      <c r="C42" s="6" t="s">
        <v>13</v>
      </c>
      <c r="D42" s="6" t="s">
        <v>12</v>
      </c>
      <c r="E42" s="6">
        <v>2025</v>
      </c>
      <c r="F42" s="6">
        <f>V42*L6*1000/SUM(L6:R6)</f>
        <v>63.021769092542669</v>
      </c>
      <c r="G42" s="6">
        <f>V42*M6*1000/SUM(L6:R6)</f>
        <v>8.9574088050314487</v>
      </c>
      <c r="H42" s="6">
        <f>V42*N6/SUM(L6:R6)*1000</f>
        <v>14.61730997304582</v>
      </c>
      <c r="I42" s="6">
        <f>V42*O6/SUM(L6:R6)*1000</f>
        <v>5.0939110512129382</v>
      </c>
      <c r="J42" s="6">
        <f>V42*P6/SUM(L6:R6)*1000</f>
        <v>37.060048517520215</v>
      </c>
      <c r="K42" s="6">
        <f>V42*Q6/SUM(L6:R6)*1000</f>
        <v>19.071406109613655</v>
      </c>
      <c r="L42" s="6">
        <f>V42*R6/SUM(L6:R6)*1000</f>
        <v>16.512146451033242</v>
      </c>
      <c r="S42" s="6" t="s">
        <v>33</v>
      </c>
      <c r="V42" s="16">
        <v>0.16433400000000001</v>
      </c>
    </row>
    <row r="43" spans="2:22">
      <c r="C43" s="6" t="s">
        <v>13</v>
      </c>
      <c r="D43" s="6" t="s">
        <v>12</v>
      </c>
      <c r="E43" s="6">
        <v>2026</v>
      </c>
      <c r="F43" s="6">
        <f>V43*L7*1000/SUM(L7:R7)</f>
        <v>93.91368778077269</v>
      </c>
      <c r="G43" s="6">
        <f>V43*M7*1000/SUM(L7:R7)</f>
        <v>13.348138364779874</v>
      </c>
      <c r="H43" s="6">
        <f>V43*N7/SUM(L7:R7)*1000</f>
        <v>21.78240161725067</v>
      </c>
      <c r="I43" s="6">
        <f>V43*O7/SUM(L7:R7)*1000</f>
        <v>7.5908369272237195</v>
      </c>
      <c r="J43" s="6">
        <f>V43*P7/SUM(L7:R7)*1000</f>
        <v>55.226088948787051</v>
      </c>
      <c r="K43" s="6">
        <f>V43*Q7/SUM(L7:R7)*1000</f>
        <v>28.419800089847254</v>
      </c>
      <c r="L43" s="6">
        <f>V43*R7/SUM(L7:R7)*1000</f>
        <v>24.606046271338723</v>
      </c>
      <c r="S43" s="6" t="s">
        <v>33</v>
      </c>
      <c r="V43" s="16">
        <v>0.24488699999999999</v>
      </c>
    </row>
    <row r="44" spans="2:22">
      <c r="C44" s="6" t="s">
        <v>13</v>
      </c>
      <c r="D44" s="6" t="s">
        <v>12</v>
      </c>
      <c r="E44" s="6">
        <v>2027</v>
      </c>
      <c r="F44" s="6">
        <f>V44*L8*1000/SUM(L8:R8)</f>
        <v>116.46605780173705</v>
      </c>
      <c r="G44" s="6">
        <f>V44*M8*1000/SUM(L8:R8)</f>
        <v>16.553551362683443</v>
      </c>
      <c r="H44" s="6">
        <f>V44*N8/SUM(L8:R8)*1000</f>
        <v>27.013212938005388</v>
      </c>
      <c r="I44" s="6">
        <f>V44*O8/SUM(L8:R8)*1000</f>
        <v>9.4136954177897572</v>
      </c>
      <c r="J44" s="6">
        <f>V44*P8/SUM(L8:R8)*1000</f>
        <v>68.488044923629829</v>
      </c>
      <c r="K44" s="6">
        <f>V44*Q8/SUM(L8:R8)*1000</f>
        <v>35.244511829889184</v>
      </c>
      <c r="L44" s="6">
        <f>V44*R8/SUM(L8:R8)*1000</f>
        <v>30.51492572626535</v>
      </c>
      <c r="S44" s="6" t="s">
        <v>33</v>
      </c>
      <c r="V44" s="16">
        <v>0.30369400000000002</v>
      </c>
    </row>
    <row r="45" spans="2:22">
      <c r="C45" s="6" t="s">
        <v>13</v>
      </c>
      <c r="D45" s="6" t="s">
        <v>12</v>
      </c>
      <c r="E45" s="6">
        <v>2028</v>
      </c>
      <c r="F45" s="6">
        <f>V45*L9*1000/SUM(L9:R9)</f>
        <v>132.14806019766397</v>
      </c>
      <c r="G45" s="6">
        <f>V45*M9*1000/SUM(L9:R9)</f>
        <v>18.782465408805034</v>
      </c>
      <c r="H45" s="6">
        <f>V45*N9/SUM(L9:R9)*1000</f>
        <v>30.650506738544468</v>
      </c>
      <c r="I45" s="6">
        <f>V45*O9/SUM(L9:R9)*1000</f>
        <v>10.681237196765498</v>
      </c>
      <c r="J45" s="6">
        <f>V45*P9/SUM(L9:R9)*1000</f>
        <v>77.709870619946088</v>
      </c>
      <c r="K45" s="6">
        <f>V45*Q9/SUM(L9:R9)*1000</f>
        <v>39.990139263252466</v>
      </c>
      <c r="L45" s="6">
        <f>V45*R9/SUM(L9:R9)*1000</f>
        <v>34.62372057502246</v>
      </c>
      <c r="S45" s="6" t="s">
        <v>33</v>
      </c>
      <c r="V45" s="16">
        <v>0.344586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>V46*L10*1000/SUM(L10:R10)</f>
        <v>172.50394384546271</v>
      </c>
      <c r="G46" s="6">
        <f>V46*M10*1000/SUM(L10:R10)</f>
        <v>24.51832704402516</v>
      </c>
      <c r="H46" s="6">
        <f>V46*N10/SUM(L10:R10)*1000</f>
        <v>40.010676549865224</v>
      </c>
      <c r="I46" s="6">
        <f>V46*O10/SUM(L10:R10)*1000</f>
        <v>13.943114555256065</v>
      </c>
      <c r="J46" s="6">
        <f>V46*P10/SUM(L10:R10)*1000</f>
        <v>101.44121024258759</v>
      </c>
      <c r="K46" s="6">
        <f>V46*Q10/SUM(L10:R10)*1000</f>
        <v>52.202482030548069</v>
      </c>
      <c r="L46" s="6">
        <f>V46*R10/SUM(L10:R10)*1000</f>
        <v>45.197245732255162</v>
      </c>
      <c r="S46" s="6" t="s">
        <v>33</v>
      </c>
      <c r="V46" s="16">
        <v>0.44981700000000002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>V47*L11*1000/SUM(L11:R11)</f>
        <v>208.67739772386943</v>
      </c>
      <c r="G47" s="6">
        <f>V47*M11*1000/SUM(L11:R11)</f>
        <v>29.659731656184494</v>
      </c>
      <c r="H47" s="6">
        <f>V47*N11/SUM(L11:R11)*1000</f>
        <v>48.400770889487859</v>
      </c>
      <c r="I47" s="6">
        <f>V47*O11/SUM(L11:R11)*1000</f>
        <v>16.866935309973048</v>
      </c>
      <c r="J47" s="6">
        <f>V47*P11/SUM(L11:R11)*1000</f>
        <v>122.71306558849953</v>
      </c>
      <c r="K47" s="6">
        <f>V47*Q11/SUM(L11:R11)*1000</f>
        <v>63.149153938304877</v>
      </c>
      <c r="L47" s="6">
        <f>V47*R11/SUM(L11:R11)*1000</f>
        <v>54.674944893680738</v>
      </c>
      <c r="S47" s="6" t="s">
        <v>33</v>
      </c>
      <c r="V47" s="16">
        <v>0.54414200000000001</v>
      </c>
    </row>
    <row r="48" spans="2:22">
      <c r="C48" s="6" t="s">
        <v>13</v>
      </c>
      <c r="D48" s="6" t="s">
        <v>12</v>
      </c>
      <c r="E48" s="6">
        <v>2031</v>
      </c>
      <c r="F48" s="6">
        <f>V48*L12*1000/SUM(L12:R12)</f>
        <v>161.00966349206348</v>
      </c>
      <c r="G48" s="6">
        <f>V48*M12*1000/SUM(L12:R12)</f>
        <v>22.884622222222227</v>
      </c>
      <c r="H48" s="6">
        <f>V48*N12/SUM(L12:R12)*1000</f>
        <v>37.34468571428571</v>
      </c>
      <c r="I48" s="6">
        <f>V48*O12/SUM(L12:R12)*1000</f>
        <v>13.014057142857142</v>
      </c>
      <c r="J48" s="6">
        <f>V48*P12/SUM(L12:R12)*1000</f>
        <v>94.681980952380954</v>
      </c>
      <c r="K48" s="6">
        <f>V48*Q12/SUM(L12:R12)*1000</f>
        <v>48.724126984126983</v>
      </c>
      <c r="L48" s="6">
        <f>V48*R12/SUM(L12:R12)*1000</f>
        <v>42.185663492063483</v>
      </c>
      <c r="S48" s="6" t="s">
        <v>33</v>
      </c>
      <c r="V48" s="16">
        <v>0.41984480000000002</v>
      </c>
    </row>
    <row r="49" spans="3:22">
      <c r="C49" s="6" t="s">
        <v>13</v>
      </c>
      <c r="D49" s="6" t="s">
        <v>12</v>
      </c>
      <c r="E49" s="6">
        <v>2032</v>
      </c>
      <c r="F49" s="6">
        <f>V49*L13*1000/SUM(L13:R13)</f>
        <v>50.684866816412097</v>
      </c>
      <c r="G49" s="6">
        <f>V49*M13*1000/SUM(L13:R13)</f>
        <v>7.2039404612159332</v>
      </c>
      <c r="H49" s="6">
        <f>V49*N13/SUM(L13:R13)*1000</f>
        <v>11.75588086253369</v>
      </c>
      <c r="I49" s="6">
        <f>V49*O13/SUM(L13:R13)*1000</f>
        <v>4.0967463611859829</v>
      </c>
      <c r="J49" s="6">
        <f>V49*P13/SUM(L13:R13)*1000</f>
        <v>29.805314106019758</v>
      </c>
      <c r="K49" s="6">
        <f>V49*Q13/SUM(L13:R13)*1000</f>
        <v>15.338060047918537</v>
      </c>
      <c r="L49" s="6">
        <f>V49*R13/SUM(L13:R13)*1000</f>
        <v>13.279791344713985</v>
      </c>
      <c r="S49" s="6" t="s">
        <v>33</v>
      </c>
      <c r="V49" s="16">
        <v>0.13216459999999999</v>
      </c>
    </row>
    <row r="50" spans="3:22">
      <c r="C50" s="6" t="s">
        <v>13</v>
      </c>
      <c r="D50" s="6" t="s">
        <v>12</v>
      </c>
      <c r="E50" s="6">
        <v>2033</v>
      </c>
      <c r="F50" s="6">
        <f>V50*L14*1000/SUM(L14:R14)</f>
        <v>-51.430156933213532</v>
      </c>
      <c r="G50" s="6">
        <f>V50*M14*1000/SUM(L14:R14)</f>
        <v>-7.309870020964361</v>
      </c>
      <c r="H50" s="6">
        <f>V50*N14/SUM(L14:R14)*1000</f>
        <v>-11.928743935309972</v>
      </c>
      <c r="I50" s="6">
        <f>V50*O14/SUM(L14:R14)*1000</f>
        <v>-4.1569865229110512</v>
      </c>
      <c r="J50" s="6">
        <f>V50*P14/SUM(L14:R14)*1000</f>
        <v>-30.243583108715185</v>
      </c>
      <c r="K50" s="6">
        <f>V50*Q14/SUM(L14:R14)*1000</f>
        <v>-15.563596885294997</v>
      </c>
      <c r="L50" s="6">
        <f>V50*R14/SUM(L14:R14)*1000</f>
        <v>-13.475062593590895</v>
      </c>
      <c r="S50" s="6" t="s">
        <v>33</v>
      </c>
      <c r="V50" s="16">
        <v>-0.134108</v>
      </c>
    </row>
    <row r="51" spans="3:22">
      <c r="C51" s="6" t="s">
        <v>13</v>
      </c>
      <c r="D51" s="6" t="s">
        <v>12</v>
      </c>
      <c r="E51" s="6">
        <v>2034</v>
      </c>
      <c r="F51" s="6">
        <f>V51*L15*1000/SUM(L15:R15)</f>
        <v>-195.62450458221025</v>
      </c>
      <c r="G51" s="6">
        <f>V51*M15*1000/SUM(L15:R15)</f>
        <v>-27.804498113207547</v>
      </c>
      <c r="H51" s="6">
        <f>V51*N15/SUM(L15:R15)*1000</f>
        <v>-45.373274393530991</v>
      </c>
      <c r="I51" s="6">
        <f>V51*O15/SUM(L15:R15)*1000</f>
        <v>-15.811898652291104</v>
      </c>
      <c r="J51" s="6">
        <f>V51*P15/SUM(L15:R15)*1000</f>
        <v>-115.03729164420484</v>
      </c>
      <c r="K51" s="6">
        <f>V51*Q15/SUM(L15:R15)*1000</f>
        <v>-59.199137466307278</v>
      </c>
      <c r="L51" s="6">
        <f>V51*R15/SUM(L15:R15)*1000</f>
        <v>-51.254995148247971</v>
      </c>
      <c r="S51" s="6" t="s">
        <v>33</v>
      </c>
      <c r="V51" s="16">
        <v>-0.51010560000000005</v>
      </c>
    </row>
    <row r="52" spans="3:22">
      <c r="C52" s="6" t="s">
        <v>13</v>
      </c>
      <c r="D52" s="6" t="s">
        <v>12</v>
      </c>
      <c r="E52" s="6">
        <v>2035</v>
      </c>
      <c r="F52" s="6">
        <f>V52*L16*1000/SUM(L16:R16)</f>
        <v>-537.82211853848457</v>
      </c>
      <c r="G52" s="6">
        <f>V52*M16*1000/SUM(L16:R16)</f>
        <v>-76.441722431865827</v>
      </c>
      <c r="H52" s="6">
        <f>V52*N16/SUM(L16:R16)*1000</f>
        <v>-124.74281078167114</v>
      </c>
      <c r="I52" s="6">
        <f>V52*O16/SUM(L16:R16)*1000</f>
        <v>-43.470979514824791</v>
      </c>
      <c r="J52" s="6">
        <f>V52*P16/SUM(L16:R16)*1000</f>
        <v>-316.26712632524698</v>
      </c>
      <c r="K52" s="6">
        <f>V52*Q16/SUM(L16:R16)*1000</f>
        <v>-162.75366726564837</v>
      </c>
      <c r="L52" s="6">
        <f>V52*R16/SUM(L16:R16)*1000</f>
        <v>-140.91317514225813</v>
      </c>
      <c r="S52" s="6" t="s">
        <v>33</v>
      </c>
      <c r="V52" s="16">
        <v>-1.4024116</v>
      </c>
    </row>
    <row r="53" spans="3:22">
      <c r="C53" s="6" t="s">
        <v>13</v>
      </c>
      <c r="D53" s="6" t="s">
        <v>12</v>
      </c>
      <c r="E53" s="6">
        <v>2036</v>
      </c>
      <c r="F53" s="6">
        <f>V53*L17*1000/SUM(L17:R17)</f>
        <v>-1010.8157319556753</v>
      </c>
      <c r="G53" s="6">
        <f>V53*M17*1000/SUM(L17:R17)</f>
        <v>-143.66924109014678</v>
      </c>
      <c r="H53" s="6">
        <f>V53*N17/SUM(L17:R17)*1000</f>
        <v>-234.44925606469002</v>
      </c>
      <c r="I53" s="6">
        <f>V53*O17/SUM(L17:R17)*1000</f>
        <v>-81.70201347708894</v>
      </c>
      <c r="J53" s="6">
        <f>V53*P17/SUM(L17:R17)*1000</f>
        <v>-594.41175022461812</v>
      </c>
      <c r="K53" s="6">
        <f>V53*Q17/SUM(L17:R17)*1000</f>
        <v>-305.88918089248278</v>
      </c>
      <c r="L53" s="6">
        <f>V53*R17/SUM(L17:R17)*1000</f>
        <v>-264.84082629529797</v>
      </c>
      <c r="S53" s="6" t="s">
        <v>33</v>
      </c>
      <c r="V53" s="16">
        <v>-2.6357780000000002</v>
      </c>
    </row>
    <row r="54" spans="3:22">
      <c r="C54" s="6" t="s">
        <v>13</v>
      </c>
      <c r="D54" s="6" t="s">
        <v>12</v>
      </c>
      <c r="E54" s="6">
        <v>2037</v>
      </c>
      <c r="F54" s="6">
        <f>V54*L18*1000/SUM(L18:R18)</f>
        <v>-1428.4610655286012</v>
      </c>
      <c r="G54" s="6">
        <f>V54*M18*1000/SUM(L18:R18)</f>
        <v>-203.02999916142559</v>
      </c>
      <c r="H54" s="6">
        <f>V54*N18/SUM(L18:R18)*1000</f>
        <v>-331.3181854447439</v>
      </c>
      <c r="I54" s="6">
        <f>V54*O18/SUM(L18:R18)*1000</f>
        <v>-115.45936765498652</v>
      </c>
      <c r="J54" s="6">
        <f>V54*P18/SUM(L18:R18)*1000</f>
        <v>-840.00873279424968</v>
      </c>
      <c r="K54" s="6">
        <f>V54*Q18/SUM(L18:R18)*1000</f>
        <v>-432.27541030248574</v>
      </c>
      <c r="L54" s="6">
        <f>V54*R18/SUM(L18:R18)*1000</f>
        <v>-374.26683911350699</v>
      </c>
      <c r="S54" s="6" t="s">
        <v>33</v>
      </c>
      <c r="V54" s="16">
        <v>-3.7248196</v>
      </c>
    </row>
    <row r="55" spans="3:22">
      <c r="C55" s="6" t="s">
        <v>13</v>
      </c>
      <c r="D55" s="6" t="s">
        <v>12</v>
      </c>
      <c r="E55" s="6">
        <v>2038</v>
      </c>
      <c r="F55" s="6">
        <f>V55*L19*1000/SUM(L19:R19)</f>
        <v>-1926.922171069182</v>
      </c>
      <c r="G55" s="6">
        <f>V55*M19*1000/SUM(L19:R19)</f>
        <v>-273.87726289308176</v>
      </c>
      <c r="H55" s="6">
        <f>V55*N19/SUM(L19:R19)*1000</f>
        <v>-446.93157735849047</v>
      </c>
      <c r="I55" s="6">
        <f>V55*O19/SUM(L19:R19)*1000</f>
        <v>-155.7488830188679</v>
      </c>
      <c r="J55" s="6">
        <f>V55*P19/SUM(L19:R19)*1000</f>
        <v>-1133.1295547169811</v>
      </c>
      <c r="K55" s="6">
        <f>V55*Q19/SUM(L19:R19)*1000</f>
        <v>-583.11779874213823</v>
      </c>
      <c r="L55" s="6">
        <f>V55*R19/SUM(L19:R19)*1000</f>
        <v>-504.8671522012578</v>
      </c>
      <c r="S55" s="6" t="s">
        <v>33</v>
      </c>
      <c r="V55" s="16">
        <v>-5.0245943999999998</v>
      </c>
    </row>
    <row r="56" spans="3:22">
      <c r="C56" s="6" t="s">
        <v>13</v>
      </c>
      <c r="D56" s="6" t="s">
        <v>12</v>
      </c>
      <c r="E56" s="6">
        <v>2039</v>
      </c>
      <c r="F56" s="6">
        <f>V56*L20*1000/SUM(L20:R20)</f>
        <v>-2489.1315444144952</v>
      </c>
      <c r="G56" s="6">
        <f>V56*M20*1000/SUM(L20:R20)</f>
        <v>-353.78519412997912</v>
      </c>
      <c r="H56" s="6">
        <f>V56*N20/SUM(L20:R20)*1000</f>
        <v>-577.33078382749318</v>
      </c>
      <c r="I56" s="6">
        <f>V56*O20/SUM(L20:R20)*1000</f>
        <v>-201.19103072776278</v>
      </c>
      <c r="J56" s="6">
        <f>V56*P20/SUM(L20:R20)*1000</f>
        <v>-1463.7376438454626</v>
      </c>
      <c r="K56" s="6">
        <f>V56*Q20/SUM(L20:R20)*1000</f>
        <v>-753.25144354597171</v>
      </c>
      <c r="L56" s="6">
        <f>V56*R20/SUM(L20:R20)*1000</f>
        <v>-652.16995950883495</v>
      </c>
      <c r="S56" s="6" t="s">
        <v>33</v>
      </c>
      <c r="V56" s="16">
        <v>-6.4905976000000001</v>
      </c>
    </row>
    <row r="57" spans="3:22">
      <c r="C57" s="6" t="s">
        <v>13</v>
      </c>
      <c r="D57" s="6" t="s">
        <v>12</v>
      </c>
      <c r="E57" s="6">
        <v>2040</v>
      </c>
      <c r="F57" s="6">
        <f>V57*L21*1000/SUM(L21:R21)</f>
        <v>-3158.5160449236291</v>
      </c>
      <c r="G57" s="6">
        <f>V57*M21*1000/SUM(L21:R21)</f>
        <v>-448.92613836477989</v>
      </c>
      <c r="H57" s="6">
        <f>V57*N21/SUM(L21:R21)*1000</f>
        <v>-732.58825876010758</v>
      </c>
      <c r="I57" s="6">
        <f>V57*O21/SUM(L21:R21)*1000</f>
        <v>-255.29590835579512</v>
      </c>
      <c r="J57" s="6">
        <f>V57*P21/SUM(L21:R21)*1000</f>
        <v>-1857.3702318059295</v>
      </c>
      <c r="K57" s="6">
        <f>V57*Q21/SUM(L21:R21)*1000</f>
        <v>-955.81801437556135</v>
      </c>
      <c r="L57" s="6">
        <f>V57*R21/SUM(L21:R21)*1000</f>
        <v>-827.55340341419583</v>
      </c>
      <c r="S57" s="6" t="s">
        <v>33</v>
      </c>
      <c r="V57" s="16">
        <v>-8.2360679999999995</v>
      </c>
    </row>
    <row r="58" spans="3:22">
      <c r="C58" s="6" t="s">
        <v>13</v>
      </c>
      <c r="D58" s="6" t="s">
        <v>12</v>
      </c>
      <c r="E58" s="6">
        <v>2041</v>
      </c>
      <c r="F58" s="6">
        <f>V58*L22*1000/SUM(L22:R22)</f>
        <v>-3893.6242884097023</v>
      </c>
      <c r="G58" s="6">
        <f>V58*M22*1000/SUM(L22:R22)</f>
        <v>-553.40852830188692</v>
      </c>
      <c r="H58" s="6">
        <f>V58*N22/SUM(L22:R22)*1000</f>
        <v>-903.08974123989208</v>
      </c>
      <c r="I58" s="6">
        <f>V58*O22/SUM(L22:R22)*1000</f>
        <v>-314.71309164420484</v>
      </c>
      <c r="J58" s="6">
        <f>V58*P22/SUM(L22:R22)*1000</f>
        <v>-2289.65176819407</v>
      </c>
      <c r="K58" s="6">
        <f>V58*Q22/SUM(L22:R22)*1000</f>
        <v>-1178.273652291105</v>
      </c>
      <c r="L58" s="6">
        <f>V58*R22/SUM(L22:R22)*1000</f>
        <v>-1020.1569299191373</v>
      </c>
      <c r="S58" s="6" t="s">
        <v>33</v>
      </c>
      <c r="V58" s="16">
        <v>-10.152918</v>
      </c>
    </row>
    <row r="59" spans="3:22">
      <c r="C59" s="6" t="s">
        <v>13</v>
      </c>
      <c r="D59" s="6" t="s">
        <v>12</v>
      </c>
      <c r="E59" s="6">
        <v>2042</v>
      </c>
      <c r="F59" s="6">
        <f>V59*L23*1000/SUM(L23:R23)</f>
        <v>-4725.4858693620845</v>
      </c>
      <c r="G59" s="6">
        <f>V59*M23*1000/SUM(L23:R23)</f>
        <v>-671.64266163522018</v>
      </c>
      <c r="H59" s="6">
        <f>V59*N23/SUM(L23:R23)*1000</f>
        <v>-1096.0322555256062</v>
      </c>
      <c r="I59" s="6">
        <f>V59*O23/SUM(L23:R23)*1000</f>
        <v>-381.95063450134762</v>
      </c>
      <c r="J59" s="6">
        <f>V59*P23/SUM(L23:R23)*1000</f>
        <v>-2778.8292539083554</v>
      </c>
      <c r="K59" s="6">
        <f>V59*Q23/SUM(L23:R23)*1000</f>
        <v>-1430.0084141958669</v>
      </c>
      <c r="L59" s="6">
        <f>V59*R23/SUM(L23:R23)*1000</f>
        <v>-1238.1105108715183</v>
      </c>
      <c r="S59" s="6" t="s">
        <v>33</v>
      </c>
      <c r="V59" s="16">
        <v>-12.322059599999999</v>
      </c>
    </row>
    <row r="60" spans="3:22">
      <c r="C60" s="6" t="s">
        <v>13</v>
      </c>
      <c r="D60" s="6" t="s">
        <v>12</v>
      </c>
      <c r="E60" s="6">
        <v>2043</v>
      </c>
      <c r="F60" s="6">
        <f>V60*L24*1000/SUM(L24:R24)</f>
        <v>-5266.0895759808318</v>
      </c>
      <c r="G60" s="6">
        <f>V60*M24*1000/SUM(L24:R24)</f>
        <v>-748.47973668763109</v>
      </c>
      <c r="H60" s="6">
        <f>V60*N24/SUM(L24:R24)*1000</f>
        <v>-1221.4202296495953</v>
      </c>
      <c r="I60" s="6">
        <f>V60*O24/SUM(L24:R24)*1000</f>
        <v>-425.64644366576823</v>
      </c>
      <c r="J60" s="6">
        <f>V60*P24/SUM(L24:R24)*1000</f>
        <v>-3096.7320973944293</v>
      </c>
      <c r="K60" s="6">
        <f>V60*Q24/SUM(L24:R24)*1000</f>
        <v>-1593.6038349805328</v>
      </c>
      <c r="L60" s="6">
        <f>V60*R24/SUM(L24:R24)*1000</f>
        <v>-1379.7524816412097</v>
      </c>
      <c r="S60" s="6" t="s">
        <v>33</v>
      </c>
      <c r="V60" s="16">
        <v>-13.731724399999999</v>
      </c>
    </row>
    <row r="61" spans="3:22">
      <c r="C61" s="6" t="s">
        <v>13</v>
      </c>
      <c r="D61" s="6" t="s">
        <v>12</v>
      </c>
      <c r="E61" s="6">
        <v>2044</v>
      </c>
      <c r="F61" s="6">
        <f>V61*L25*1000/SUM(L25:R25)</f>
        <v>-5804.2832274333632</v>
      </c>
      <c r="G61" s="6">
        <f>V61*M25*1000/SUM(L25:R25)</f>
        <v>-824.97426582809248</v>
      </c>
      <c r="H61" s="6">
        <f>V61*N25/SUM(L25:R25)*1000</f>
        <v>-1346.2492140161723</v>
      </c>
      <c r="I61" s="6">
        <f>V61*O25/SUM(L25:R25)*1000</f>
        <v>-469.14745336927223</v>
      </c>
      <c r="J61" s="6">
        <f>V61*P25/SUM(L25:R25)*1000</f>
        <v>-3413.2177042228213</v>
      </c>
      <c r="K61" s="6">
        <f>V61*Q25/SUM(L25:R25)*1000</f>
        <v>-1756.4699341120095</v>
      </c>
      <c r="L61" s="6">
        <f>V61*R25/SUM(L25:R25)*1000</f>
        <v>-1520.7630010182688</v>
      </c>
      <c r="S61" s="6" t="s">
        <v>33</v>
      </c>
      <c r="V61" s="16">
        <v>-15.135104800000001</v>
      </c>
    </row>
    <row r="62" spans="3:22">
      <c r="C62" s="6" t="s">
        <v>13</v>
      </c>
      <c r="D62" s="6" t="s">
        <v>12</v>
      </c>
      <c r="E62" s="6">
        <v>2045</v>
      </c>
      <c r="F62" s="6">
        <f>V62*L26*1000/SUM(L26:R26)</f>
        <v>-6297.7085433363272</v>
      </c>
      <c r="G62" s="6">
        <f>V62*M26*1000/SUM(L26:R26)</f>
        <v>-895.10578280922437</v>
      </c>
      <c r="H62" s="6">
        <f>V62*N26/SUM(L26:R26)*1000</f>
        <v>-1460.6946016172503</v>
      </c>
      <c r="I62" s="6">
        <f>V62*O26/SUM(L26:R26)*1000</f>
        <v>-509.02993692722367</v>
      </c>
      <c r="J62" s="6">
        <f>V62*P26/SUM(L26:R26)*1000</f>
        <v>-3703.3772222821194</v>
      </c>
      <c r="K62" s="6">
        <f>V62*Q26/SUM(L26:R26)*1000</f>
        <v>-1905.7884112009581</v>
      </c>
      <c r="L62" s="6">
        <f>V62*R26/SUM(L26:R26)*1000</f>
        <v>-1650.0439018268939</v>
      </c>
      <c r="S62" s="6" t="s">
        <v>33</v>
      </c>
      <c r="V62" s="16">
        <v>-16.421748399999998</v>
      </c>
    </row>
    <row r="63" spans="3:22">
      <c r="C63" s="6" t="s">
        <v>13</v>
      </c>
      <c r="D63" s="6" t="s">
        <v>12</v>
      </c>
      <c r="E63" s="6">
        <v>2046</v>
      </c>
      <c r="F63" s="6">
        <f>V63*L27*1000/SUM(L27:R27)</f>
        <v>-6994.6402919317152</v>
      </c>
      <c r="G63" s="6">
        <f>V63*M27*1000/SUM(L27:R27)</f>
        <v>-994.1620719496857</v>
      </c>
      <c r="H63" s="6">
        <f>V63*N27/SUM(L27:R27)*1000</f>
        <v>-1622.3414031266846</v>
      </c>
      <c r="I63" s="6">
        <f>V63*O27/SUM(L27:R27)*1000</f>
        <v>-565.36139805929918</v>
      </c>
      <c r="J63" s="6">
        <f>V63*P27/SUM(L27:R27)*1000</f>
        <v>-4113.209011967655</v>
      </c>
      <c r="K63" s="6">
        <f>V63*Q27/SUM(L27:R27)*1000</f>
        <v>-2116.6912246181487</v>
      </c>
      <c r="L63" s="6">
        <f>V63*R27/SUM(L27:R27)*1000</f>
        <v>-1832.6449183468103</v>
      </c>
      <c r="S63" s="6" t="s">
        <v>33</v>
      </c>
      <c r="V63" s="16">
        <v>-18.23905032</v>
      </c>
    </row>
    <row r="64" spans="3:22">
      <c r="C64" s="6" t="s">
        <v>13</v>
      </c>
      <c r="D64" s="6" t="s">
        <v>12</v>
      </c>
      <c r="E64" s="6">
        <v>2047</v>
      </c>
      <c r="F64" s="6">
        <f>V64*L28*1000/SUM(L28:R28)</f>
        <v>-7675.9257801497461</v>
      </c>
      <c r="G64" s="6">
        <f>V64*M28*1000/SUM(L28:R28)</f>
        <v>-1090.9945271278827</v>
      </c>
      <c r="H64" s="6">
        <f>V64*N28/SUM(L28:R28)*1000</f>
        <v>-1780.3592008625333</v>
      </c>
      <c r="I64" s="6">
        <f>V64*O28/SUM(L28:R28)*1000</f>
        <v>-620.42820636118597</v>
      </c>
      <c r="J64" s="6">
        <f>V64*P28/SUM(L28:R28)*1000</f>
        <v>-4513.8399941060197</v>
      </c>
      <c r="K64" s="6">
        <f>V64*Q28/SUM(L28:R28)*1000</f>
        <v>-2322.859226714585</v>
      </c>
      <c r="L64" s="6">
        <f>V64*R28/SUM(L28:R28)*1000</f>
        <v>-2011.1465046780474</v>
      </c>
      <c r="S64" s="6" t="s">
        <v>33</v>
      </c>
      <c r="V64" s="16">
        <v>-20.015553440000001</v>
      </c>
    </row>
    <row r="65" spans="3:22">
      <c r="C65" s="6" t="s">
        <v>13</v>
      </c>
      <c r="D65" s="6" t="s">
        <v>12</v>
      </c>
      <c r="E65" s="6">
        <v>2048</v>
      </c>
      <c r="F65" s="6">
        <f>V65*L29*1000/SUM(L29:R29)</f>
        <v>-8340.798748200059</v>
      </c>
      <c r="G65" s="6">
        <f>V65*M29*1000/SUM(L29:R29)</f>
        <v>-1185.4942383228513</v>
      </c>
      <c r="H65" s="6">
        <f>V65*N29/SUM(L29:R29)*1000</f>
        <v>-1934.5702680323448</v>
      </c>
      <c r="I65" s="6">
        <f>V65*O29/SUM(L29:R29)*1000</f>
        <v>-674.16842673854444</v>
      </c>
      <c r="J65" s="6">
        <f>V65*P29/SUM(L29:R29)*1000</f>
        <v>-4904.8195684456423</v>
      </c>
      <c r="K65" s="6">
        <f>V65*Q29/SUM(L29:R29)*1000</f>
        <v>-2524.0605348906861</v>
      </c>
      <c r="L65" s="6">
        <f>V65*R29/SUM(L29:R29)*1000</f>
        <v>-2185.3478953698714</v>
      </c>
      <c r="S65" s="6" t="s">
        <v>33</v>
      </c>
      <c r="V65" s="16">
        <v>-21.749259680000002</v>
      </c>
    </row>
    <row r="66" spans="3:22">
      <c r="C66" s="6" t="s">
        <v>13</v>
      </c>
      <c r="D66" s="6" t="s">
        <v>12</v>
      </c>
      <c r="E66" s="6">
        <v>2049</v>
      </c>
      <c r="F66" s="6">
        <f>V66*L30*1000/SUM(L30:R30)</f>
        <v>-8997.2271504761902</v>
      </c>
      <c r="G66" s="6">
        <f>V66*M30*1000/SUM(L30:R30)</f>
        <v>-1278.7937066666668</v>
      </c>
      <c r="H66" s="6">
        <f>V66*N30/SUM(L30:R30)*1000</f>
        <v>-2086.8226971428571</v>
      </c>
      <c r="I66" s="6">
        <f>V66*O30/SUM(L30:R30)*1000</f>
        <v>-727.22609142857141</v>
      </c>
      <c r="J66" s="6">
        <f>V66*P30/SUM(L30:R30)*1000</f>
        <v>-5290.8333028571424</v>
      </c>
      <c r="K66" s="6">
        <f>V66*Q30/SUM(L30:R30)*1000</f>
        <v>-2722.7063809523802</v>
      </c>
      <c r="L66" s="6">
        <f>V66*R30/SUM(L30:R30)*1000</f>
        <v>-2357.33675047619</v>
      </c>
      <c r="S66" s="6" t="s">
        <v>33</v>
      </c>
      <c r="V66" s="16">
        <v>-23.460946079999999</v>
      </c>
    </row>
    <row r="67" spans="3:22">
      <c r="C67" s="6" t="s">
        <v>13</v>
      </c>
      <c r="D67" s="6" t="s">
        <v>12</v>
      </c>
      <c r="E67" s="6">
        <v>2050</v>
      </c>
      <c r="F67" s="6">
        <f>V67*L31*1000/SUM(L31:R31)</f>
        <v>-9626.0229533393212</v>
      </c>
      <c r="G67" s="6">
        <f>V67*M31*1000/SUM(L31:R31)</f>
        <v>-1368.1656989517821</v>
      </c>
      <c r="H67" s="6">
        <f>V67*N31/SUM(L31:R31)*1000</f>
        <v>-2232.6660032345007</v>
      </c>
      <c r="I67" s="6">
        <f>V67*O31/SUM(L31:R31)*1000</f>
        <v>-778.05027385444737</v>
      </c>
      <c r="J67" s="6">
        <f>V67*P31/SUM(L31:R31)*1000</f>
        <v>-5660.59764456424</v>
      </c>
      <c r="K67" s="6">
        <f>V67*Q31/SUM(L31:R31)*1000</f>
        <v>-2912.9901557352496</v>
      </c>
      <c r="L67" s="6">
        <f>V67*R31/SUM(L31:R31)*1000</f>
        <v>-2522.0856703204549</v>
      </c>
      <c r="S67" s="6" t="s">
        <v>33</v>
      </c>
      <c r="V67" s="16">
        <v>-25.1005784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28EF96D7-CA1D-42E0-9EA9-20F3619F721C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79F2-4BA5-409E-8B00-0ADF6C6EA844}">
  <dimension ref="B1:V109"/>
  <sheetViews>
    <sheetView topLeftCell="A36" zoomScale="72" workbookViewId="0">
      <selection activeCell="B38" sqref="B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26276.067863614859</v>
      </c>
      <c r="G38" s="6">
        <f>V38*M2*1000/SUM(L2:R2)</f>
        <v>3734.6695440670869</v>
      </c>
      <c r="H38" s="6">
        <f>V38*N2*1000/SUM(L2:R2)</f>
        <v>6094.4882120215625</v>
      </c>
      <c r="I38" s="6">
        <f>V38*O2*1000/SUM(L2:R2)</f>
        <v>2123.8368011590296</v>
      </c>
      <c r="J38" s="6">
        <f>V38*P2*1000/SUM(L2:R2)</f>
        <v>15451.682234519318</v>
      </c>
      <c r="K38" s="6">
        <f>V38*Q2*1000/SUM(L2:R2)</f>
        <v>7951.5629028900876</v>
      </c>
      <c r="L38" s="6">
        <f>V38*R2*1000/SUM(L2:R2)</f>
        <v>6884.514461728063</v>
      </c>
      <c r="S38" s="6" t="s">
        <v>38</v>
      </c>
      <c r="V38" s="16">
        <v>68.516822020000006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27148.413857587602</v>
      </c>
      <c r="G39" s="6">
        <f>G38*V39/V38</f>
        <v>3858.6578071698113</v>
      </c>
      <c r="H39" s="6">
        <f>H38*V39/V38</f>
        <v>6296.8207073045805</v>
      </c>
      <c r="I39" s="6">
        <f>I38*V39/V38</f>
        <v>2194.3466101212935</v>
      </c>
      <c r="J39" s="6">
        <f>J38*V39/V38</f>
        <v>15964.666641752019</v>
      </c>
      <c r="K39" s="6">
        <f>K38*V39/V38</f>
        <v>8215.548902628032</v>
      </c>
      <c r="L39" s="6">
        <f>L38*V39/V38</f>
        <v>7113.0752434366568</v>
      </c>
      <c r="S39" s="6" t="s">
        <v>38</v>
      </c>
      <c r="V39" s="16">
        <v>70.791529769999997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27229.289892439356</v>
      </c>
      <c r="G40" s="6">
        <f t="shared" ref="G40:G67" si="1">G39*V40/V39</f>
        <v>3870.1528781132079</v>
      </c>
      <c r="H40" s="6">
        <f t="shared" ref="H40:H67" si="2">H39*V40/V39</f>
        <v>6315.5791472506726</v>
      </c>
      <c r="I40" s="6">
        <f t="shared" ref="I40:I67" si="3">I39*V40/V39</f>
        <v>2200.8836422237196</v>
      </c>
      <c r="J40" s="6">
        <f t="shared" ref="J40:J67" si="4">J39*V40/V39</f>
        <v>16012.225918787062</v>
      </c>
      <c r="K40" s="6">
        <f t="shared" ref="K40:K67" si="5">K39*V40/V39</f>
        <v>8240.023298180593</v>
      </c>
      <c r="L40" s="6">
        <f t="shared" ref="L40:L67" si="6">L39*V40/V39</f>
        <v>7134.2653330053909</v>
      </c>
      <c r="S40" s="6" t="s">
        <v>38</v>
      </c>
      <c r="V40" s="16">
        <v>71.002420110000003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26655.054196551366</v>
      </c>
      <c r="G41" s="6">
        <f t="shared" si="1"/>
        <v>3788.5356218448642</v>
      </c>
      <c r="H41" s="6">
        <f t="shared" si="2"/>
        <v>6182.3905477358476</v>
      </c>
      <c r="I41" s="6">
        <f t="shared" si="3"/>
        <v>2154.4694333018865</v>
      </c>
      <c r="J41" s="6">
        <f t="shared" si="4"/>
        <v>15674.545732138364</v>
      </c>
      <c r="K41" s="6">
        <f t="shared" si="5"/>
        <v>8066.2502937631034</v>
      </c>
      <c r="L41" s="6">
        <f t="shared" si="6"/>
        <v>6983.8115446645706</v>
      </c>
      <c r="S41" s="6" t="s">
        <v>38</v>
      </c>
      <c r="V41" s="16">
        <v>69.505057370000003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26239.359545001502</v>
      </c>
      <c r="G42" s="6">
        <f t="shared" si="1"/>
        <v>3729.4521180712791</v>
      </c>
      <c r="H42" s="6">
        <f t="shared" si="2"/>
        <v>6085.974060808624</v>
      </c>
      <c r="I42" s="6">
        <f t="shared" si="3"/>
        <v>2120.8697484636114</v>
      </c>
      <c r="J42" s="6">
        <f t="shared" si="4"/>
        <v>15430.095851141061</v>
      </c>
      <c r="K42" s="6">
        <f t="shared" si="5"/>
        <v>7940.4543722671469</v>
      </c>
      <c r="L42" s="6">
        <f t="shared" si="6"/>
        <v>6874.8966242467814</v>
      </c>
      <c r="S42" s="6" t="s">
        <v>38</v>
      </c>
      <c r="V42" s="16">
        <v>68.421102320000003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26044.390235338426</v>
      </c>
      <c r="G43" s="6">
        <f t="shared" si="1"/>
        <v>3701.7407441090149</v>
      </c>
      <c r="H43" s="6">
        <f t="shared" si="2"/>
        <v>6040.7527527493239</v>
      </c>
      <c r="I43" s="6">
        <f t="shared" si="3"/>
        <v>2105.1108077762792</v>
      </c>
      <c r="J43" s="6">
        <f t="shared" si="4"/>
        <v>15315.443847879606</v>
      </c>
      <c r="K43" s="6">
        <f t="shared" si="5"/>
        <v>7881.4535073749621</v>
      </c>
      <c r="L43" s="6">
        <f t="shared" si="6"/>
        <v>6823.813294772388</v>
      </c>
      <c r="S43" s="6" t="s">
        <v>38</v>
      </c>
      <c r="V43" s="16">
        <v>67.912705189999997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25767.091525241089</v>
      </c>
      <c r="G44" s="6">
        <f t="shared" si="1"/>
        <v>3662.3277294758909</v>
      </c>
      <c r="H44" s="6">
        <f t="shared" si="2"/>
        <v>5976.4359101886776</v>
      </c>
      <c r="I44" s="6">
        <f t="shared" si="3"/>
        <v>2082.6973626415083</v>
      </c>
      <c r="J44" s="6">
        <f t="shared" si="4"/>
        <v>15152.377913710692</v>
      </c>
      <c r="K44" s="6">
        <f t="shared" si="5"/>
        <v>7797.5384350104823</v>
      </c>
      <c r="L44" s="6">
        <f t="shared" si="6"/>
        <v>6751.1590837316571</v>
      </c>
      <c r="S44" s="6" t="s">
        <v>38</v>
      </c>
      <c r="V44" s="16">
        <v>67.189627959999996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25525.247954158429</v>
      </c>
      <c r="G45" s="6">
        <f t="shared" si="1"/>
        <v>3627.9540239413</v>
      </c>
      <c r="H45" s="6">
        <f t="shared" si="2"/>
        <v>5920.3425555525591</v>
      </c>
      <c r="I45" s="6">
        <f t="shared" si="3"/>
        <v>2063.1496784501337</v>
      </c>
      <c r="J45" s="6">
        <f t="shared" si="4"/>
        <v>15010.16142872417</v>
      </c>
      <c r="K45" s="6">
        <f t="shared" si="5"/>
        <v>7724.3526608640313</v>
      </c>
      <c r="L45" s="6">
        <f t="shared" si="6"/>
        <v>6687.7943683093754</v>
      </c>
      <c r="S45" s="6" t="s">
        <v>38</v>
      </c>
      <c r="V45" s="16">
        <v>66.559002669999998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25293.836147557653</v>
      </c>
      <c r="G46" s="6">
        <f t="shared" si="1"/>
        <v>3595.0630057442354</v>
      </c>
      <c r="H46" s="6">
        <f t="shared" si="2"/>
        <v>5866.6687511320742</v>
      </c>
      <c r="I46" s="6">
        <f t="shared" si="3"/>
        <v>2044.445170849056</v>
      </c>
      <c r="J46" s="6">
        <f t="shared" si="4"/>
        <v>14874.07935893082</v>
      </c>
      <c r="K46" s="6">
        <f t="shared" si="5"/>
        <v>7654.3237072851161</v>
      </c>
      <c r="L46" s="6">
        <f t="shared" si="6"/>
        <v>6627.1628485010506</v>
      </c>
      <c r="S46" s="6" t="s">
        <v>38</v>
      </c>
      <c r="V46" s="16">
        <v>65.955578990000006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24983.013870760704</v>
      </c>
      <c r="G47" s="6">
        <f t="shared" si="1"/>
        <v>3550.8852202096436</v>
      </c>
      <c r="H47" s="6">
        <f t="shared" si="2"/>
        <v>5794.5764307816689</v>
      </c>
      <c r="I47" s="6">
        <f t="shared" si="3"/>
        <v>2019.3220895148238</v>
      </c>
      <c r="J47" s="6">
        <f t="shared" si="4"/>
        <v>14691.299839658579</v>
      </c>
      <c r="K47" s="6">
        <f t="shared" si="5"/>
        <v>7560.2638617100929</v>
      </c>
      <c r="L47" s="6">
        <f t="shared" si="6"/>
        <v>6545.7252273644808</v>
      </c>
      <c r="S47" s="6" t="s">
        <v>38</v>
      </c>
      <c r="V47" s="16">
        <v>65.145086539999994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24732.545877151842</v>
      </c>
      <c r="G48" s="6">
        <f t="shared" si="1"/>
        <v>3515.2857084276729</v>
      </c>
      <c r="H48" s="6">
        <f t="shared" si="2"/>
        <v>5736.4827219946073</v>
      </c>
      <c r="I48" s="6">
        <f t="shared" si="3"/>
        <v>1999.0773122102416</v>
      </c>
      <c r="J48" s="6">
        <f t="shared" si="4"/>
        <v>14544.011749703504</v>
      </c>
      <c r="K48" s="6">
        <f t="shared" si="5"/>
        <v>7484.4681978885901</v>
      </c>
      <c r="L48" s="6">
        <f t="shared" si="6"/>
        <v>6480.10085262354</v>
      </c>
      <c r="S48" s="6" t="s">
        <v>38</v>
      </c>
      <c r="V48" s="16">
        <v>64.491972419999996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24510.798601157534</v>
      </c>
      <c r="G49" s="6">
        <f t="shared" si="1"/>
        <v>3483.7683290985324</v>
      </c>
      <c r="H49" s="6">
        <f t="shared" si="2"/>
        <v>5685.0505150673835</v>
      </c>
      <c r="I49" s="6">
        <f t="shared" si="3"/>
        <v>1981.1539673719669</v>
      </c>
      <c r="J49" s="6">
        <f t="shared" si="4"/>
        <v>14413.612922039532</v>
      </c>
      <c r="K49" s="6">
        <f t="shared" si="5"/>
        <v>7417.3638875037441</v>
      </c>
      <c r="L49" s="6">
        <f t="shared" si="6"/>
        <v>6422.0015077613061</v>
      </c>
      <c r="S49" s="6" t="s">
        <v>38</v>
      </c>
      <c r="V49" s="16">
        <v>63.913749729999999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24293.961925696316</v>
      </c>
      <c r="G50" s="6">
        <f t="shared" si="1"/>
        <v>3452.9489031446537</v>
      </c>
      <c r="H50" s="6">
        <f t="shared" si="2"/>
        <v>5634.7572760107796</v>
      </c>
      <c r="I50" s="6">
        <f t="shared" si="3"/>
        <v>1963.627535579514</v>
      </c>
      <c r="J50" s="6">
        <f t="shared" si="4"/>
        <v>14286.101780592991</v>
      </c>
      <c r="K50" s="6">
        <f t="shared" si="5"/>
        <v>7351.7456042228214</v>
      </c>
      <c r="L50" s="6">
        <f t="shared" si="6"/>
        <v>6365.1887747529199</v>
      </c>
      <c r="S50" s="6" t="s">
        <v>38</v>
      </c>
      <c r="V50" s="16">
        <v>63.348331799999997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24080.816641427075</v>
      </c>
      <c r="G51" s="6">
        <f t="shared" si="1"/>
        <v>3422.6541419287209</v>
      </c>
      <c r="H51" s="6">
        <f t="shared" si="2"/>
        <v>5585.3202206199448</v>
      </c>
      <c r="I51" s="6">
        <f t="shared" si="3"/>
        <v>1946.3994708221019</v>
      </c>
      <c r="J51" s="6">
        <f t="shared" si="4"/>
        <v>14160.761367430368</v>
      </c>
      <c r="K51" s="6">
        <f t="shared" si="5"/>
        <v>7287.2443955899971</v>
      </c>
      <c r="L51" s="6">
        <f t="shared" si="6"/>
        <v>6309.3432121817914</v>
      </c>
      <c r="S51" s="6" t="s">
        <v>38</v>
      </c>
      <c r="V51" s="16">
        <v>62.79253945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23862.858107605574</v>
      </c>
      <c r="G52" s="6">
        <f t="shared" si="1"/>
        <v>3391.675264025157</v>
      </c>
      <c r="H52" s="6">
        <f t="shared" si="2"/>
        <v>5534.7667770080852</v>
      </c>
      <c r="I52" s="6">
        <f t="shared" si="3"/>
        <v>1928.7823616846356</v>
      </c>
      <c r="J52" s="6">
        <f t="shared" si="4"/>
        <v>14032.590515444745</v>
      </c>
      <c r="K52" s="6">
        <f t="shared" si="5"/>
        <v>7221.2866198337833</v>
      </c>
      <c r="L52" s="6">
        <f t="shared" si="6"/>
        <v>6252.2365443980243</v>
      </c>
      <c r="S52" s="6" t="s">
        <v>38</v>
      </c>
      <c r="V52" s="16">
        <v>62.224196190000001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23590.993591768496</v>
      </c>
      <c r="G53" s="6">
        <f t="shared" si="1"/>
        <v>3353.0346221802929</v>
      </c>
      <c r="H53" s="6">
        <f t="shared" si="2"/>
        <v>5471.7103449865217</v>
      </c>
      <c r="I53" s="6">
        <f t="shared" si="3"/>
        <v>1906.8081505256059</v>
      </c>
      <c r="J53" s="6">
        <f t="shared" si="4"/>
        <v>13872.720167592095</v>
      </c>
      <c r="K53" s="6">
        <f t="shared" si="5"/>
        <v>7139.0160224992514</v>
      </c>
      <c r="L53" s="6">
        <f t="shared" si="6"/>
        <v>6181.0061304477395</v>
      </c>
      <c r="S53" s="6" t="s">
        <v>38</v>
      </c>
      <c r="V53" s="16">
        <v>61.515289029999998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23266.83480584457</v>
      </c>
      <c r="G54" s="6">
        <f t="shared" si="1"/>
        <v>3306.9612922012575</v>
      </c>
      <c r="H54" s="6">
        <f t="shared" si="2"/>
        <v>5396.5247460646888</v>
      </c>
      <c r="I54" s="6">
        <f t="shared" si="3"/>
        <v>1880.6071084770886</v>
      </c>
      <c r="J54" s="6">
        <f t="shared" si="4"/>
        <v>13682.098093557956</v>
      </c>
      <c r="K54" s="6">
        <f t="shared" si="5"/>
        <v>7040.9203336702612</v>
      </c>
      <c r="L54" s="6">
        <f t="shared" si="6"/>
        <v>6096.0742501841878</v>
      </c>
      <c r="S54" s="6" t="s">
        <v>38</v>
      </c>
      <c r="V54" s="16">
        <v>60.670020630000003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22927.017326536392</v>
      </c>
      <c r="G55" s="6">
        <f t="shared" si="1"/>
        <v>3258.6623611320747</v>
      </c>
      <c r="H55" s="6">
        <f t="shared" si="2"/>
        <v>5317.7072596495946</v>
      </c>
      <c r="I55" s="6">
        <f t="shared" si="3"/>
        <v>1853.1404086657676</v>
      </c>
      <c r="J55" s="6">
        <f t="shared" si="4"/>
        <v>13482.267900727767</v>
      </c>
      <c r="K55" s="6">
        <f t="shared" si="5"/>
        <v>6938.086071091644</v>
      </c>
      <c r="L55" s="6">
        <f t="shared" si="6"/>
        <v>6007.0396821967661</v>
      </c>
      <c r="S55" s="6" t="s">
        <v>38</v>
      </c>
      <c r="V55" s="16">
        <v>59.78392101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22580.95598503295</v>
      </c>
      <c r="G56" s="6">
        <f t="shared" si="1"/>
        <v>3209.4759775681332</v>
      </c>
      <c r="H56" s="6">
        <f t="shared" si="2"/>
        <v>5237.4415677897559</v>
      </c>
      <c r="I56" s="6">
        <f t="shared" si="3"/>
        <v>1825.1690311994603</v>
      </c>
      <c r="J56" s="6">
        <f t="shared" si="4"/>
        <v>13278.765995103329</v>
      </c>
      <c r="K56" s="6">
        <f t="shared" si="5"/>
        <v>6833.3623148772085</v>
      </c>
      <c r="L56" s="6">
        <f t="shared" si="6"/>
        <v>5916.3691784291705</v>
      </c>
      <c r="S56" s="6" t="s">
        <v>38</v>
      </c>
      <c r="V56" s="16">
        <v>58.881540049999998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22235.046405214143</v>
      </c>
      <c r="G57" s="6">
        <f t="shared" si="1"/>
        <v>3160.3111641928713</v>
      </c>
      <c r="H57" s="6">
        <f t="shared" si="2"/>
        <v>5157.2110756334214</v>
      </c>
      <c r="I57" s="6">
        <f t="shared" si="3"/>
        <v>1797.2099202964953</v>
      </c>
      <c r="J57" s="6">
        <f t="shared" si="4"/>
        <v>13075.353333171613</v>
      </c>
      <c r="K57" s="6">
        <f t="shared" si="5"/>
        <v>6728.6844842018563</v>
      </c>
      <c r="L57" s="6">
        <f t="shared" si="6"/>
        <v>5825.7384372896076</v>
      </c>
      <c r="S57" s="6" t="s">
        <v>38</v>
      </c>
      <c r="V57" s="16">
        <v>57.979554819999997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21882.312408507049</v>
      </c>
      <c r="G58" s="6">
        <f t="shared" si="1"/>
        <v>3110.1763829350102</v>
      </c>
      <c r="H58" s="6">
        <f t="shared" si="2"/>
        <v>5075.3977238005382</v>
      </c>
      <c r="I58" s="6">
        <f t="shared" si="3"/>
        <v>1768.6992067789754</v>
      </c>
      <c r="J58" s="6">
        <f t="shared" si="4"/>
        <v>12867.927562362989</v>
      </c>
      <c r="K58" s="6">
        <f t="shared" si="5"/>
        <v>6621.9414746555858</v>
      </c>
      <c r="L58" s="6">
        <f t="shared" si="6"/>
        <v>5733.3196509598693</v>
      </c>
      <c r="S58" s="6" t="s">
        <v>38</v>
      </c>
      <c r="V58" s="16">
        <v>57.059774410000003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21530.927830235109</v>
      </c>
      <c r="G59" s="6">
        <f t="shared" si="1"/>
        <v>3060.2333971907756</v>
      </c>
      <c r="H59" s="6">
        <f t="shared" si="2"/>
        <v>4993.8973569541777</v>
      </c>
      <c r="I59" s="6">
        <f t="shared" si="3"/>
        <v>1740.2975637870618</v>
      </c>
      <c r="J59" s="6">
        <f t="shared" si="4"/>
        <v>12661.295319146457</v>
      </c>
      <c r="K59" s="6">
        <f t="shared" si="5"/>
        <v>6515.6068209418991</v>
      </c>
      <c r="L59" s="6">
        <f t="shared" si="6"/>
        <v>5641.2544217445356</v>
      </c>
      <c r="S59" s="6" t="s">
        <v>38</v>
      </c>
      <c r="V59" s="16">
        <v>56.143512710000003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21176.025738788569</v>
      </c>
      <c r="G60" s="6">
        <f t="shared" si="1"/>
        <v>3009.7904603354295</v>
      </c>
      <c r="H60" s="6">
        <f t="shared" si="2"/>
        <v>4911.5811358221026</v>
      </c>
      <c r="I60" s="6">
        <f t="shared" si="3"/>
        <v>1711.6116079380051</v>
      </c>
      <c r="J60" s="6">
        <f t="shared" si="4"/>
        <v>12452.594596882305</v>
      </c>
      <c r="K60" s="6">
        <f t="shared" si="5"/>
        <v>6408.2077108790063</v>
      </c>
      <c r="L60" s="6">
        <f t="shared" si="6"/>
        <v>5548.2675793545986</v>
      </c>
      <c r="S60" s="6" t="s">
        <v>38</v>
      </c>
      <c r="V60" s="16">
        <v>55.218078830000003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20829.875594475896</v>
      </c>
      <c r="G61" s="6">
        <f t="shared" si="1"/>
        <v>2960.5914550524103</v>
      </c>
      <c r="H61" s="6">
        <f t="shared" si="2"/>
        <v>4831.2948469811317</v>
      </c>
      <c r="I61" s="6">
        <f t="shared" si="3"/>
        <v>1683.6330527358487</v>
      </c>
      <c r="J61" s="6">
        <f t="shared" si="4"/>
        <v>12249.040470628934</v>
      </c>
      <c r="K61" s="6">
        <f t="shared" si="5"/>
        <v>6303.457081498952</v>
      </c>
      <c r="L61" s="6">
        <f t="shared" si="6"/>
        <v>5457.5738086268348</v>
      </c>
      <c r="S61" s="6" t="s">
        <v>38</v>
      </c>
      <c r="V61" s="16">
        <v>54.315466309999998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20494.668390705305</v>
      </c>
      <c r="G62" s="6">
        <f t="shared" si="1"/>
        <v>2912.9477915723264</v>
      </c>
      <c r="H62" s="6">
        <f t="shared" si="2"/>
        <v>4753.5466708625336</v>
      </c>
      <c r="I62" s="6">
        <f t="shared" si="3"/>
        <v>1656.5389913611857</v>
      </c>
      <c r="J62" s="6">
        <f t="shared" si="4"/>
        <v>12051.921357439356</v>
      </c>
      <c r="K62" s="6">
        <f t="shared" si="5"/>
        <v>6202.0179628256974</v>
      </c>
      <c r="L62" s="6">
        <f t="shared" si="6"/>
        <v>5369.7471652336035</v>
      </c>
      <c r="S62" s="6" t="s">
        <v>38</v>
      </c>
      <c r="V62" s="16">
        <v>53.441388330000002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20163.566023542979</v>
      </c>
      <c r="G63" s="6">
        <f t="shared" si="1"/>
        <v>2865.8875566457014</v>
      </c>
      <c r="H63" s="6">
        <f t="shared" si="2"/>
        <v>4676.7505732075469</v>
      </c>
      <c r="I63" s="6">
        <f t="shared" si="3"/>
        <v>1629.7767149056601</v>
      </c>
      <c r="J63" s="6">
        <f t="shared" si="4"/>
        <v>11857.21609974843</v>
      </c>
      <c r="K63" s="6">
        <f t="shared" si="5"/>
        <v>6101.8210340670867</v>
      </c>
      <c r="L63" s="6">
        <f t="shared" si="6"/>
        <v>5282.9960178825995</v>
      </c>
      <c r="S63" s="6" t="s">
        <v>38</v>
      </c>
      <c r="V63" s="16">
        <v>52.578014019999998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19836.078953888893</v>
      </c>
      <c r="G64" s="6">
        <f t="shared" si="1"/>
        <v>2819.3411711111103</v>
      </c>
      <c r="H64" s="6">
        <f t="shared" si="2"/>
        <v>4600.7930100000003</v>
      </c>
      <c r="I64" s="6">
        <f t="shared" si="3"/>
        <v>1603.3066549999999</v>
      </c>
      <c r="J64" s="6">
        <f t="shared" si="4"/>
        <v>11664.636823333338</v>
      </c>
      <c r="K64" s="6">
        <f t="shared" si="5"/>
        <v>6002.7181527777784</v>
      </c>
      <c r="L64" s="6">
        <f t="shared" si="6"/>
        <v>5197.1921038888886</v>
      </c>
      <c r="S64" s="6" t="s">
        <v>38</v>
      </c>
      <c r="V64" s="16">
        <v>51.724066870000001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19517.858213472598</v>
      </c>
      <c r="G65" s="6">
        <f t="shared" si="1"/>
        <v>2774.1118272955964</v>
      </c>
      <c r="H65" s="6">
        <f t="shared" si="2"/>
        <v>4526.9846852021565</v>
      </c>
      <c r="I65" s="6">
        <f t="shared" si="3"/>
        <v>1577.5855721159028</v>
      </c>
      <c r="J65" s="6">
        <f t="shared" si="4"/>
        <v>11477.506626118604</v>
      </c>
      <c r="K65" s="6">
        <f t="shared" si="5"/>
        <v>5906.4194125112317</v>
      </c>
      <c r="L65" s="6">
        <f t="shared" si="6"/>
        <v>5113.816033283917</v>
      </c>
      <c r="S65" s="6" t="s">
        <v>38</v>
      </c>
      <c r="V65" s="16">
        <v>50.894282369999999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19211.713082768794</v>
      </c>
      <c r="G66" s="6">
        <f t="shared" si="1"/>
        <v>2730.5988137945483</v>
      </c>
      <c r="H66" s="6">
        <f t="shared" si="2"/>
        <v>4455.9771851482474</v>
      </c>
      <c r="I66" s="6">
        <f t="shared" si="3"/>
        <v>1552.8405342183287</v>
      </c>
      <c r="J66" s="6">
        <f t="shared" si="4"/>
        <v>11297.47750982031</v>
      </c>
      <c r="K66" s="6">
        <f t="shared" si="5"/>
        <v>5813.7749469526816</v>
      </c>
      <c r="L66" s="6">
        <f t="shared" si="6"/>
        <v>5033.6038572970947</v>
      </c>
      <c r="S66" s="6" t="s">
        <v>38</v>
      </c>
      <c r="V66" s="16">
        <v>50.095985929999998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18922.700742936511</v>
      </c>
      <c r="G67" s="6">
        <f t="shared" si="1"/>
        <v>2689.5209177777765</v>
      </c>
      <c r="H67" s="6">
        <f t="shared" si="2"/>
        <v>4388.9434757142853</v>
      </c>
      <c r="I67" s="6">
        <f t="shared" si="3"/>
        <v>1529.480302142857</v>
      </c>
      <c r="J67" s="6">
        <f t="shared" si="4"/>
        <v>11127.523357619051</v>
      </c>
      <c r="K67" s="6">
        <f t="shared" si="5"/>
        <v>5726.3151408730173</v>
      </c>
      <c r="L67" s="6">
        <f t="shared" si="6"/>
        <v>4957.880592936508</v>
      </c>
      <c r="S67" s="6" t="s">
        <v>38</v>
      </c>
      <c r="V67" s="16">
        <v>49.342364529999998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DBD9E5-EEB3-4221-BC1A-F88DCC6675E3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B1:V109"/>
  <sheetViews>
    <sheetView topLeftCell="A37" zoomScale="72" workbookViewId="0">
      <selection activeCell="C38" sqref="C38:L67"/>
    </sheetView>
  </sheetViews>
  <sheetFormatPr defaultRowHeight="14.5"/>
  <cols>
    <col min="4" max="4" width="13" bestFit="1" customWidth="1"/>
    <col min="6" max="6" width="12.7265625" bestFit="1" customWidth="1"/>
    <col min="11" max="11" width="12.26953125" bestFit="1" customWidth="1"/>
    <col min="12" max="12" width="11.81640625" bestFit="1" customWidth="1"/>
    <col min="13" max="13" width="14.26953125" bestFit="1" customWidth="1"/>
    <col min="19" max="19" width="14.26953125" bestFit="1" customWidth="1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C36" s="6"/>
      <c r="D36" s="6"/>
      <c r="E36" s="6"/>
      <c r="F36" s="6"/>
      <c r="G36" s="6"/>
      <c r="H36" s="6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B38" s="6"/>
      <c r="C38" s="6" t="s">
        <v>13</v>
      </c>
      <c r="D38" s="6" t="s">
        <v>12</v>
      </c>
      <c r="E38" s="6">
        <v>2021</v>
      </c>
      <c r="F38" s="6">
        <f>V38*L2*1000/SUM(L2:R2)</f>
        <v>19818.341026099133</v>
      </c>
      <c r="G38" s="6">
        <f>V38*M2*1000/SUM(L2:R2)</f>
        <v>2816.8200443186588</v>
      </c>
      <c r="H38" s="6">
        <f>V38*N2*1000/SUM(L2:R2)</f>
        <v>4596.6788635309968</v>
      </c>
      <c r="I38" s="6">
        <f>V38*O2*1000/SUM(L2:R2)</f>
        <v>1601.872937291105</v>
      </c>
      <c r="J38" s="6">
        <f>V38*P2*1000/SUM(L2:R2)</f>
        <v>11654.206007538185</v>
      </c>
      <c r="K38" s="6">
        <f>V38*Q2*1000/SUM(L2:R2)</f>
        <v>5997.3503690850548</v>
      </c>
      <c r="L38" s="6">
        <f>V38*R2*1000/SUM(L2:R2)</f>
        <v>5192.544642136867</v>
      </c>
      <c r="M38" s="6"/>
      <c r="N38" s="6"/>
      <c r="O38" s="6"/>
      <c r="P38" s="6"/>
      <c r="Q38" s="6"/>
      <c r="R38" s="6"/>
      <c r="S38" s="6" t="s">
        <v>40</v>
      </c>
      <c r="T38" s="6"/>
      <c r="U38" s="6"/>
      <c r="V38" s="16">
        <v>51.677813890000003</v>
      </c>
    </row>
    <row r="39" spans="2:22">
      <c r="B39" s="6"/>
      <c r="C39" s="6" t="s">
        <v>13</v>
      </c>
      <c r="D39" s="6" t="s">
        <v>12</v>
      </c>
      <c r="E39" s="6">
        <v>2022</v>
      </c>
      <c r="F39" s="6">
        <f>F38*V39/V38</f>
        <v>21243.888277253667</v>
      </c>
      <c r="G39" s="6">
        <f>G38*V39/V38</f>
        <v>3019.4358972746336</v>
      </c>
      <c r="H39" s="6">
        <f>H38*V39/V38</f>
        <v>4927.3212169811313</v>
      </c>
      <c r="I39" s="6">
        <f>I38*V39/V38</f>
        <v>1717.0967877358487</v>
      </c>
      <c r="J39" s="6">
        <f>J38*V39/V38</f>
        <v>12492.501267295596</v>
      </c>
      <c r="K39" s="6">
        <f>K38*V39/V38</f>
        <v>6428.7440120545061</v>
      </c>
      <c r="L39" s="6">
        <f>L38*V39/V38</f>
        <v>5566.0480414046115</v>
      </c>
      <c r="M39" s="6"/>
      <c r="N39" s="6"/>
      <c r="O39" s="6"/>
      <c r="P39" s="6"/>
      <c r="Q39" s="6"/>
      <c r="R39" s="6"/>
      <c r="S39" s="6" t="s">
        <v>40</v>
      </c>
      <c r="T39" s="6"/>
      <c r="U39" s="6"/>
      <c r="V39" s="16">
        <v>55.395035499999999</v>
      </c>
    </row>
    <row r="40" spans="2:22">
      <c r="B40" s="6"/>
      <c r="C40" s="6" t="s">
        <v>13</v>
      </c>
      <c r="D40" s="6" t="s">
        <v>12</v>
      </c>
      <c r="E40" s="6">
        <v>2023</v>
      </c>
      <c r="F40" s="6">
        <f t="shared" ref="F40:F67" si="0">F39*V40/V39</f>
        <v>20366.103184080566</v>
      </c>
      <c r="G40" s="6">
        <f t="shared" ref="G40:G67" si="1">G39*V40/V39</f>
        <v>2894.6745642348019</v>
      </c>
      <c r="H40" s="6">
        <f t="shared" ref="H40:H67" si="2">H39*V40/V39</f>
        <v>4723.7271735040431</v>
      </c>
      <c r="I40" s="6">
        <f t="shared" ref="I40:I67" si="3">I39*V40/V39</f>
        <v>1646.1473483423179</v>
      </c>
      <c r="J40" s="6">
        <f t="shared" ref="J40:J67" si="4">J39*V40/V39</f>
        <v>11976.318389389038</v>
      </c>
      <c r="K40" s="6">
        <f t="shared" ref="K40:K67" si="5">K39*V40/V39</f>
        <v>6163.1120529724458</v>
      </c>
      <c r="L40" s="6">
        <f t="shared" ref="L40:L67" si="6">L39*V40/V39</f>
        <v>5336.0621774767887</v>
      </c>
      <c r="M40" s="6"/>
      <c r="N40" s="6"/>
      <c r="O40" s="6"/>
      <c r="P40" s="6"/>
      <c r="Q40" s="6"/>
      <c r="R40" s="6"/>
      <c r="S40" s="6" t="s">
        <v>40</v>
      </c>
      <c r="T40" s="6"/>
      <c r="U40" s="6"/>
      <c r="V40" s="16">
        <v>53.106144890000003</v>
      </c>
    </row>
    <row r="41" spans="2:22">
      <c r="B41" s="6"/>
      <c r="C41" s="6" t="s">
        <v>13</v>
      </c>
      <c r="D41" s="6" t="s">
        <v>12</v>
      </c>
      <c r="E41" s="6">
        <v>2024</v>
      </c>
      <c r="F41" s="6">
        <f t="shared" si="0"/>
        <v>17397.396045324953</v>
      </c>
      <c r="G41" s="6">
        <f t="shared" si="1"/>
        <v>2472.7263414675062</v>
      </c>
      <c r="H41" s="6">
        <f t="shared" si="2"/>
        <v>4035.1633154716978</v>
      </c>
      <c r="I41" s="6">
        <f t="shared" si="3"/>
        <v>1406.1932766037733</v>
      </c>
      <c r="J41" s="6">
        <f t="shared" si="4"/>
        <v>10230.565577610061</v>
      </c>
      <c r="K41" s="6">
        <f t="shared" si="5"/>
        <v>5264.7332819706489</v>
      </c>
      <c r="L41" s="6">
        <f t="shared" si="6"/>
        <v>4558.2400415513621</v>
      </c>
      <c r="M41" s="6"/>
      <c r="N41" s="6"/>
      <c r="O41" s="6"/>
      <c r="P41" s="6"/>
      <c r="Q41" s="6"/>
      <c r="R41" s="6"/>
      <c r="S41" s="6" t="s">
        <v>40</v>
      </c>
      <c r="T41" s="6"/>
      <c r="U41" s="6"/>
      <c r="V41" s="16">
        <v>45.365017880000003</v>
      </c>
    </row>
    <row r="42" spans="2:22">
      <c r="B42" s="6"/>
      <c r="C42" s="6" t="s">
        <v>13</v>
      </c>
      <c r="D42" s="6" t="s">
        <v>12</v>
      </c>
      <c r="E42" s="6">
        <v>2025</v>
      </c>
      <c r="F42" s="6">
        <f t="shared" si="0"/>
        <v>13413.690253966757</v>
      </c>
      <c r="G42" s="6">
        <f t="shared" si="1"/>
        <v>1906.5143508176106</v>
      </c>
      <c r="H42" s="6">
        <f t="shared" si="2"/>
        <v>3111.1800120485168</v>
      </c>
      <c r="I42" s="6">
        <f t="shared" si="3"/>
        <v>1084.1990951078162</v>
      </c>
      <c r="J42" s="6">
        <f t="shared" si="4"/>
        <v>7887.9412426684612</v>
      </c>
      <c r="K42" s="6">
        <f t="shared" si="5"/>
        <v>4059.1995106693603</v>
      </c>
      <c r="L42" s="6">
        <f t="shared" si="6"/>
        <v>3514.4811247214725</v>
      </c>
      <c r="M42" s="6"/>
      <c r="N42" s="6"/>
      <c r="O42" s="6"/>
      <c r="P42" s="6"/>
      <c r="Q42" s="6"/>
      <c r="R42" s="6"/>
      <c r="S42" s="6" t="s">
        <v>40</v>
      </c>
      <c r="T42" s="6"/>
      <c r="U42" s="6"/>
      <c r="V42" s="16">
        <v>34.977205589999997</v>
      </c>
    </row>
    <row r="43" spans="2:22">
      <c r="B43" s="6"/>
      <c r="C43" s="6" t="s">
        <v>13</v>
      </c>
      <c r="D43" s="6" t="s">
        <v>12</v>
      </c>
      <c r="E43" s="6">
        <v>2026</v>
      </c>
      <c r="F43" s="6">
        <f t="shared" si="0"/>
        <v>13496.896311775983</v>
      </c>
      <c r="G43" s="6">
        <f t="shared" si="1"/>
        <v>1918.3405925366885</v>
      </c>
      <c r="H43" s="6">
        <f t="shared" si="2"/>
        <v>3130.4788790296493</v>
      </c>
      <c r="I43" s="6">
        <f t="shared" si="3"/>
        <v>1090.9244578436653</v>
      </c>
      <c r="J43" s="6">
        <f t="shared" si="4"/>
        <v>7936.8706932973928</v>
      </c>
      <c r="K43" s="6">
        <f t="shared" si="5"/>
        <v>4084.3790088349792</v>
      </c>
      <c r="L43" s="6">
        <f t="shared" si="6"/>
        <v>3536.2816966816404</v>
      </c>
      <c r="M43" s="6"/>
      <c r="N43" s="6"/>
      <c r="O43" s="6"/>
      <c r="P43" s="6"/>
      <c r="Q43" s="6"/>
      <c r="R43" s="6"/>
      <c r="S43" s="6" t="s">
        <v>40</v>
      </c>
      <c r="T43" s="6"/>
      <c r="U43" s="6"/>
      <c r="V43" s="16">
        <v>35.19417164</v>
      </c>
    </row>
    <row r="44" spans="2:22">
      <c r="B44" s="6"/>
      <c r="C44" s="6" t="s">
        <v>13</v>
      </c>
      <c r="D44" s="6" t="s">
        <v>12</v>
      </c>
      <c r="E44" s="6">
        <v>2027</v>
      </c>
      <c r="F44" s="6">
        <f t="shared" si="0"/>
        <v>13741.083224703505</v>
      </c>
      <c r="G44" s="6">
        <f t="shared" si="1"/>
        <v>1953.0473618867932</v>
      </c>
      <c r="H44" s="6">
        <f t="shared" si="2"/>
        <v>3187.115749892183</v>
      </c>
      <c r="I44" s="6">
        <f t="shared" si="3"/>
        <v>1110.6615492048511</v>
      </c>
      <c r="J44" s="6">
        <f t="shared" si="4"/>
        <v>8080.465184070079</v>
      </c>
      <c r="K44" s="6">
        <f t="shared" si="5"/>
        <v>4158.2739161051195</v>
      </c>
      <c r="L44" s="6">
        <f t="shared" si="6"/>
        <v>3600.2603841374653</v>
      </c>
      <c r="M44" s="6"/>
      <c r="N44" s="6"/>
      <c r="O44" s="6"/>
      <c r="P44" s="6"/>
      <c r="Q44" s="6"/>
      <c r="R44" s="6"/>
      <c r="S44" s="6" t="s">
        <v>40</v>
      </c>
      <c r="T44" s="6"/>
      <c r="U44" s="6"/>
      <c r="V44" s="16">
        <v>35.830907369999998</v>
      </c>
    </row>
    <row r="45" spans="2:22">
      <c r="B45" s="6"/>
      <c r="C45" s="6" t="s">
        <v>13</v>
      </c>
      <c r="D45" s="6" t="s">
        <v>12</v>
      </c>
      <c r="E45" s="6">
        <v>2028</v>
      </c>
      <c r="F45" s="6">
        <f t="shared" si="0"/>
        <v>13877.49742846062</v>
      </c>
      <c r="G45" s="6">
        <f t="shared" si="1"/>
        <v>1972.4361827253679</v>
      </c>
      <c r="H45" s="6">
        <f t="shared" si="2"/>
        <v>3218.7557487331537</v>
      </c>
      <c r="I45" s="6">
        <f t="shared" si="3"/>
        <v>1121.6876094070076</v>
      </c>
      <c r="J45" s="6">
        <f t="shared" si="4"/>
        <v>8160.6837669901151</v>
      </c>
      <c r="K45" s="6">
        <f t="shared" si="5"/>
        <v>4199.5550593740627</v>
      </c>
      <c r="L45" s="6">
        <f t="shared" si="6"/>
        <v>3636.0018643096728</v>
      </c>
      <c r="M45" s="6"/>
      <c r="N45" s="6"/>
      <c r="O45" s="6"/>
      <c r="P45" s="6"/>
      <c r="Q45" s="6"/>
      <c r="R45" s="6"/>
      <c r="S45" s="6" t="s">
        <v>40</v>
      </c>
      <c r="T45" s="6"/>
      <c r="U45" s="6"/>
      <c r="V45" s="16">
        <v>36.186617660000003</v>
      </c>
    </row>
    <row r="46" spans="2:22">
      <c r="B46" s="6"/>
      <c r="C46" s="6" t="s">
        <v>13</v>
      </c>
      <c r="D46" s="6" t="s">
        <v>12</v>
      </c>
      <c r="E46" s="6">
        <v>2029</v>
      </c>
      <c r="F46" s="6">
        <f t="shared" si="0"/>
        <v>12773.739321088649</v>
      </c>
      <c r="G46" s="6">
        <f t="shared" si="1"/>
        <v>1815.5568578197074</v>
      </c>
      <c r="H46" s="6">
        <f t="shared" si="2"/>
        <v>2962.7493778706194</v>
      </c>
      <c r="I46" s="6">
        <f t="shared" si="3"/>
        <v>1032.4732680458214</v>
      </c>
      <c r="J46" s="6">
        <f t="shared" si="4"/>
        <v>7511.6171095507616</v>
      </c>
      <c r="K46" s="6">
        <f t="shared" si="5"/>
        <v>3865.5400132150326</v>
      </c>
      <c r="L46" s="6">
        <f t="shared" si="6"/>
        <v>3346.8094824094028</v>
      </c>
      <c r="M46" s="6"/>
      <c r="N46" s="6"/>
      <c r="O46" s="6"/>
      <c r="P46" s="6"/>
      <c r="Q46" s="6"/>
      <c r="R46" s="6"/>
      <c r="S46" s="6" t="s">
        <v>40</v>
      </c>
      <c r="T46" s="6"/>
      <c r="U46" s="6"/>
      <c r="V46" s="16">
        <v>33.308485429999998</v>
      </c>
    </row>
    <row r="47" spans="2:22">
      <c r="B47" s="6"/>
      <c r="C47" s="6" t="s">
        <v>13</v>
      </c>
      <c r="D47" s="6" t="s">
        <v>12</v>
      </c>
      <c r="E47" s="6">
        <v>2030</v>
      </c>
      <c r="F47" s="6">
        <f t="shared" si="0"/>
        <v>10565.559992190778</v>
      </c>
      <c r="G47" s="6">
        <f t="shared" si="1"/>
        <v>1501.7039582809234</v>
      </c>
      <c r="H47" s="6">
        <f t="shared" si="2"/>
        <v>2450.5828330188679</v>
      </c>
      <c r="I47" s="6">
        <f t="shared" si="3"/>
        <v>853.99098726415048</v>
      </c>
      <c r="J47" s="6">
        <f t="shared" si="4"/>
        <v>6213.0938493710682</v>
      </c>
      <c r="K47" s="6">
        <f t="shared" si="5"/>
        <v>3197.3092518343801</v>
      </c>
      <c r="L47" s="6">
        <f t="shared" si="6"/>
        <v>2768.2509780398314</v>
      </c>
      <c r="M47" s="6"/>
      <c r="N47" s="6"/>
      <c r="O47" s="6"/>
      <c r="P47" s="6"/>
      <c r="Q47" s="6"/>
      <c r="R47" s="6"/>
      <c r="S47" s="6" t="s">
        <v>40</v>
      </c>
      <c r="T47" s="6"/>
      <c r="U47" s="6"/>
      <c r="V47" s="16">
        <v>27.55049185</v>
      </c>
    </row>
    <row r="48" spans="2:22">
      <c r="B48" s="6"/>
      <c r="C48" s="6" t="s">
        <v>13</v>
      </c>
      <c r="D48" s="6" t="s">
        <v>12</v>
      </c>
      <c r="E48" s="6">
        <v>2031</v>
      </c>
      <c r="F48" s="6">
        <f t="shared" si="0"/>
        <v>6529.4223853339345</v>
      </c>
      <c r="G48" s="6">
        <f t="shared" si="1"/>
        <v>928.03972989517888</v>
      </c>
      <c r="H48" s="6">
        <f t="shared" si="2"/>
        <v>1514.4384603234503</v>
      </c>
      <c r="I48" s="6">
        <f t="shared" si="3"/>
        <v>527.75885738544457</v>
      </c>
      <c r="J48" s="6">
        <f t="shared" si="4"/>
        <v>3839.636904456424</v>
      </c>
      <c r="K48" s="6">
        <f t="shared" si="5"/>
        <v>1975.9087655735241</v>
      </c>
      <c r="L48" s="6">
        <f t="shared" si="6"/>
        <v>1710.7545570320451</v>
      </c>
      <c r="M48" s="6"/>
      <c r="N48" s="6"/>
      <c r="O48" s="6"/>
      <c r="P48" s="6"/>
      <c r="Q48" s="6"/>
      <c r="R48" s="6"/>
      <c r="S48" s="6" t="s">
        <v>40</v>
      </c>
      <c r="T48" s="6"/>
      <c r="U48" s="6"/>
      <c r="V48" s="16">
        <v>17.025959660000002</v>
      </c>
    </row>
    <row r="49" spans="2:22">
      <c r="B49" s="6"/>
      <c r="C49" s="6" t="s">
        <v>13</v>
      </c>
      <c r="D49" s="6" t="s">
        <v>12</v>
      </c>
      <c r="E49" s="6">
        <v>2032</v>
      </c>
      <c r="F49" s="6">
        <f t="shared" si="0"/>
        <v>2881.0400371567839</v>
      </c>
      <c r="G49" s="6">
        <f t="shared" si="1"/>
        <v>409.48792406289334</v>
      </c>
      <c r="H49" s="6">
        <f t="shared" si="2"/>
        <v>668.23029366307276</v>
      </c>
      <c r="I49" s="6">
        <f t="shared" si="3"/>
        <v>232.86813264016163</v>
      </c>
      <c r="J49" s="6">
        <f t="shared" si="4"/>
        <v>1694.2000374690026</v>
      </c>
      <c r="K49" s="6">
        <f t="shared" si="5"/>
        <v>871.8492888701702</v>
      </c>
      <c r="L49" s="6">
        <f t="shared" si="6"/>
        <v>754.85273913791525</v>
      </c>
      <c r="M49" s="6"/>
      <c r="N49" s="6"/>
      <c r="O49" s="6"/>
      <c r="P49" s="6"/>
      <c r="Q49" s="6"/>
      <c r="R49" s="6"/>
      <c r="S49" s="6" t="s">
        <v>40</v>
      </c>
      <c r="T49" s="6"/>
      <c r="U49" s="6"/>
      <c r="V49" s="16">
        <v>7.5125284529999998</v>
      </c>
    </row>
    <row r="50" spans="2:22">
      <c r="B50" s="6"/>
      <c r="C50" s="6" t="s">
        <v>13</v>
      </c>
      <c r="D50" s="6" t="s">
        <v>12</v>
      </c>
      <c r="E50" s="6">
        <v>2033</v>
      </c>
      <c r="F50" s="6">
        <f t="shared" si="0"/>
        <v>2285.897547972148</v>
      </c>
      <c r="G50" s="6">
        <f t="shared" si="1"/>
        <v>324.89914387421408</v>
      </c>
      <c r="H50" s="6">
        <f t="shared" si="2"/>
        <v>530.19255895956883</v>
      </c>
      <c r="I50" s="6">
        <f t="shared" si="3"/>
        <v>184.76407357681936</v>
      </c>
      <c r="J50" s="6">
        <f t="shared" si="4"/>
        <v>1344.2255787762804</v>
      </c>
      <c r="K50" s="6">
        <f t="shared" si="5"/>
        <v>691.74955083108682</v>
      </c>
      <c r="L50" s="6">
        <f t="shared" si="6"/>
        <v>598.92122400988296</v>
      </c>
      <c r="M50" s="6"/>
      <c r="N50" s="6"/>
      <c r="O50" s="6"/>
      <c r="P50" s="6"/>
      <c r="Q50" s="6"/>
      <c r="R50" s="6"/>
      <c r="S50" s="6" t="s">
        <v>40</v>
      </c>
      <c r="T50" s="6"/>
      <c r="U50" s="6"/>
      <c r="V50" s="16">
        <v>5.9606496780000002</v>
      </c>
    </row>
    <row r="51" spans="2:22">
      <c r="B51" s="6"/>
      <c r="C51" s="6" t="s">
        <v>13</v>
      </c>
      <c r="D51" s="6" t="s">
        <v>12</v>
      </c>
      <c r="E51" s="6">
        <v>2034</v>
      </c>
      <c r="F51" s="6">
        <f t="shared" si="0"/>
        <v>303.4186777551663</v>
      </c>
      <c r="G51" s="6">
        <f t="shared" si="1"/>
        <v>43.125497345911981</v>
      </c>
      <c r="H51" s="6">
        <f t="shared" si="2"/>
        <v>70.375124789757422</v>
      </c>
      <c r="I51" s="6">
        <f t="shared" si="3"/>
        <v>24.52466469946091</v>
      </c>
      <c r="J51" s="6">
        <f t="shared" si="4"/>
        <v>178.42582143665769</v>
      </c>
      <c r="K51" s="6">
        <f t="shared" si="5"/>
        <v>91.819396821653143</v>
      </c>
      <c r="L51" s="6">
        <f t="shared" si="6"/>
        <v>79.497826151392601</v>
      </c>
      <c r="M51" s="6"/>
      <c r="N51" s="6"/>
      <c r="O51" s="6"/>
      <c r="P51" s="6"/>
      <c r="Q51" s="6"/>
      <c r="R51" s="6"/>
      <c r="S51" s="6" t="s">
        <v>40</v>
      </c>
      <c r="T51" s="6"/>
      <c r="U51" s="6"/>
      <c r="V51" s="16">
        <v>0.79118700900000005</v>
      </c>
    </row>
    <row r="52" spans="2:22">
      <c r="B52" s="6"/>
      <c r="C52" s="6" t="s">
        <v>13</v>
      </c>
      <c r="D52" s="6" t="s">
        <v>12</v>
      </c>
      <c r="E52" s="6">
        <v>2035</v>
      </c>
      <c r="F52" s="6">
        <f t="shared" si="0"/>
        <v>-2370.0985285870024</v>
      </c>
      <c r="G52" s="6">
        <f t="shared" si="1"/>
        <v>-336.86679594130004</v>
      </c>
      <c r="H52" s="6">
        <f t="shared" si="2"/>
        <v>-549.72218898113204</v>
      </c>
      <c r="I52" s="6">
        <f t="shared" si="3"/>
        <v>-191.56985373584897</v>
      </c>
      <c r="J52" s="6">
        <f t="shared" si="4"/>
        <v>-1393.7400952955975</v>
      </c>
      <c r="K52" s="6">
        <f t="shared" si="5"/>
        <v>-717.23012872117351</v>
      </c>
      <c r="L52" s="6">
        <f t="shared" si="6"/>
        <v>-620.98247273794516</v>
      </c>
      <c r="M52" s="6"/>
      <c r="N52" s="6"/>
      <c r="O52" s="6"/>
      <c r="P52" s="6"/>
      <c r="Q52" s="6"/>
      <c r="R52" s="6"/>
      <c r="S52" s="6" t="s">
        <v>40</v>
      </c>
      <c r="T52" s="6"/>
      <c r="U52" s="6"/>
      <c r="V52" s="16">
        <v>-6.1802100639999997</v>
      </c>
    </row>
    <row r="53" spans="2:22">
      <c r="B53" s="6"/>
      <c r="C53" s="6" t="s">
        <v>13</v>
      </c>
      <c r="D53" s="6" t="s">
        <v>12</v>
      </c>
      <c r="E53" s="6">
        <v>2036</v>
      </c>
      <c r="F53" s="6">
        <f t="shared" si="0"/>
        <v>-3212.5846128563949</v>
      </c>
      <c r="G53" s="6">
        <f t="shared" si="1"/>
        <v>-456.6110109643609</v>
      </c>
      <c r="H53" s="6">
        <f t="shared" si="2"/>
        <v>-745.12895745283015</v>
      </c>
      <c r="I53" s="6">
        <f t="shared" si="3"/>
        <v>-259.6661518396225</v>
      </c>
      <c r="J53" s="6">
        <f t="shared" si="4"/>
        <v>-1889.1653365723271</v>
      </c>
      <c r="K53" s="6">
        <f t="shared" si="5"/>
        <v>-972.18003708071228</v>
      </c>
      <c r="L53" s="6">
        <f t="shared" si="6"/>
        <v>-841.71974823375217</v>
      </c>
      <c r="M53" s="6"/>
      <c r="N53" s="6"/>
      <c r="O53" s="6"/>
      <c r="P53" s="6"/>
      <c r="Q53" s="6"/>
      <c r="R53" s="6"/>
      <c r="S53" s="6" t="s">
        <v>40</v>
      </c>
      <c r="T53" s="6"/>
      <c r="U53" s="6"/>
      <c r="V53" s="16">
        <v>-8.3770558550000001</v>
      </c>
    </row>
    <row r="54" spans="2:22">
      <c r="B54" s="6"/>
      <c r="C54" s="6" t="s">
        <v>13</v>
      </c>
      <c r="D54" s="6" t="s">
        <v>12</v>
      </c>
      <c r="E54" s="6">
        <v>2037</v>
      </c>
      <c r="F54" s="6">
        <f t="shared" si="0"/>
        <v>-4072.5864238424683</v>
      </c>
      <c r="G54" s="6">
        <f t="shared" si="1"/>
        <v>-578.84477090146788</v>
      </c>
      <c r="H54" s="6">
        <f t="shared" si="2"/>
        <v>-944.59833493261442</v>
      </c>
      <c r="I54" s="6">
        <f t="shared" si="3"/>
        <v>-329.17820762803217</v>
      </c>
      <c r="J54" s="6">
        <f t="shared" si="4"/>
        <v>-2394.8907279604673</v>
      </c>
      <c r="K54" s="6">
        <f t="shared" si="5"/>
        <v>-1232.4304874962559</v>
      </c>
      <c r="L54" s="6">
        <f t="shared" si="6"/>
        <v>-1067.0462672386936</v>
      </c>
      <c r="M54" s="6"/>
      <c r="N54" s="6"/>
      <c r="O54" s="6"/>
      <c r="P54" s="6"/>
      <c r="Q54" s="6"/>
      <c r="R54" s="6"/>
      <c r="S54" s="6" t="s">
        <v>40</v>
      </c>
      <c r="T54" s="6"/>
      <c r="U54" s="6"/>
      <c r="V54" s="16">
        <v>-10.61957522</v>
      </c>
    </row>
    <row r="55" spans="2:22">
      <c r="B55" s="6"/>
      <c r="C55" s="6" t="s">
        <v>13</v>
      </c>
      <c r="D55" s="6" t="s">
        <v>12</v>
      </c>
      <c r="E55" s="6">
        <v>2038</v>
      </c>
      <c r="F55" s="6">
        <f t="shared" si="0"/>
        <v>-4913.4349480308483</v>
      </c>
      <c r="G55" s="6">
        <f t="shared" si="1"/>
        <v>-698.35623626834433</v>
      </c>
      <c r="H55" s="6">
        <f t="shared" si="2"/>
        <v>-1139.6252866576817</v>
      </c>
      <c r="I55" s="6">
        <f t="shared" si="3"/>
        <v>-397.14214535040412</v>
      </c>
      <c r="J55" s="6">
        <f t="shared" si="4"/>
        <v>-2889.3529995058402</v>
      </c>
      <c r="K55" s="6">
        <f t="shared" si="5"/>
        <v>-1486.8848437032038</v>
      </c>
      <c r="L55" s="6">
        <f t="shared" si="6"/>
        <v>-1287.354490483677</v>
      </c>
      <c r="M55" s="6"/>
      <c r="N55" s="6"/>
      <c r="O55" s="6"/>
      <c r="P55" s="6"/>
      <c r="Q55" s="6"/>
      <c r="R55" s="6"/>
      <c r="S55" s="6" t="s">
        <v>40</v>
      </c>
      <c r="T55" s="6"/>
      <c r="U55" s="6"/>
      <c r="V55" s="16">
        <v>-12.812150949999999</v>
      </c>
    </row>
    <row r="56" spans="2:22">
      <c r="B56" s="6"/>
      <c r="C56" s="6" t="s">
        <v>13</v>
      </c>
      <c r="D56" s="6" t="s">
        <v>12</v>
      </c>
      <c r="E56" s="6">
        <v>2039</v>
      </c>
      <c r="F56" s="6">
        <f t="shared" si="0"/>
        <v>-5703.0228521054223</v>
      </c>
      <c r="G56" s="6">
        <f t="shared" si="1"/>
        <v>-810.58192821802993</v>
      </c>
      <c r="H56" s="6">
        <f t="shared" si="2"/>
        <v>-1322.7628169272236</v>
      </c>
      <c r="I56" s="6">
        <f t="shared" si="3"/>
        <v>-460.96279983827475</v>
      </c>
      <c r="J56" s="6">
        <f t="shared" si="4"/>
        <v>-3353.6713843306384</v>
      </c>
      <c r="K56" s="6">
        <f t="shared" si="5"/>
        <v>-1725.8269076070671</v>
      </c>
      <c r="L56" s="6">
        <f t="shared" si="6"/>
        <v>-1494.2320709733444</v>
      </c>
      <c r="M56" s="6"/>
      <c r="N56" s="6"/>
      <c r="O56" s="6"/>
      <c r="P56" s="6"/>
      <c r="Q56" s="6"/>
      <c r="R56" s="6"/>
      <c r="S56" s="6" t="s">
        <v>40</v>
      </c>
      <c r="T56" s="6"/>
      <c r="U56" s="6"/>
      <c r="V56" s="16">
        <v>-14.871060760000001</v>
      </c>
    </row>
    <row r="57" spans="2:22">
      <c r="B57" s="6"/>
      <c r="C57" s="6" t="s">
        <v>13</v>
      </c>
      <c r="D57" s="6" t="s">
        <v>12</v>
      </c>
      <c r="E57" s="6">
        <v>2040</v>
      </c>
      <c r="F57" s="6">
        <f t="shared" si="0"/>
        <v>-6319.8896105420808</v>
      </c>
      <c r="G57" s="6">
        <f t="shared" si="1"/>
        <v>-898.25842180293569</v>
      </c>
      <c r="H57" s="6">
        <f t="shared" si="2"/>
        <v>-1465.839292722372</v>
      </c>
      <c r="I57" s="6">
        <f t="shared" si="3"/>
        <v>-510.82278382749308</v>
      </c>
      <c r="J57" s="6">
        <f t="shared" si="4"/>
        <v>-3716.4208330637921</v>
      </c>
      <c r="K57" s="6">
        <f t="shared" si="5"/>
        <v>-1912.5007607067973</v>
      </c>
      <c r="L57" s="6">
        <f t="shared" si="6"/>
        <v>-1655.8554973345304</v>
      </c>
      <c r="M57" s="6"/>
      <c r="N57" s="6"/>
      <c r="O57" s="6"/>
      <c r="P57" s="6"/>
      <c r="Q57" s="6"/>
      <c r="R57" s="6"/>
      <c r="S57" s="6" t="s">
        <v>40</v>
      </c>
      <c r="T57" s="6"/>
      <c r="U57" s="6"/>
      <c r="V57" s="16">
        <v>-16.479587200000001</v>
      </c>
    </row>
    <row r="58" spans="2:22">
      <c r="B58" s="6"/>
      <c r="C58" s="6" t="s">
        <v>13</v>
      </c>
      <c r="D58" s="6" t="s">
        <v>12</v>
      </c>
      <c r="E58" s="6">
        <v>2041</v>
      </c>
      <c r="F58" s="6">
        <f t="shared" si="0"/>
        <v>-7074.49580778377</v>
      </c>
      <c r="G58" s="6">
        <f t="shared" si="1"/>
        <v>-1005.5120945073384</v>
      </c>
      <c r="H58" s="6">
        <f t="shared" si="2"/>
        <v>-1640.8631432345014</v>
      </c>
      <c r="I58" s="6">
        <f t="shared" si="3"/>
        <v>-571.81594385444714</v>
      </c>
      <c r="J58" s="6">
        <f t="shared" si="4"/>
        <v>-4160.1681712309073</v>
      </c>
      <c r="K58" s="6">
        <f t="shared" si="5"/>
        <v>-2140.8567946241374</v>
      </c>
      <c r="L58" s="6">
        <f t="shared" si="6"/>
        <v>-1853.5676247648985</v>
      </c>
      <c r="M58" s="6"/>
      <c r="N58" s="6"/>
      <c r="O58" s="6"/>
      <c r="P58" s="6"/>
      <c r="Q58" s="6"/>
      <c r="R58" s="6"/>
      <c r="S58" s="6" t="s">
        <v>40</v>
      </c>
      <c r="T58" s="6"/>
      <c r="U58" s="6"/>
      <c r="V58" s="16">
        <v>-18.44727958</v>
      </c>
    </row>
    <row r="59" spans="2:22">
      <c r="B59" s="6"/>
      <c r="C59" s="6" t="s">
        <v>13</v>
      </c>
      <c r="D59" s="6" t="s">
        <v>12</v>
      </c>
      <c r="E59" s="6">
        <v>2042</v>
      </c>
      <c r="F59" s="6">
        <f t="shared" si="0"/>
        <v>-7746.9353343201583</v>
      </c>
      <c r="G59" s="6">
        <f t="shared" si="1"/>
        <v>-1101.087255639414</v>
      </c>
      <c r="H59" s="6">
        <f t="shared" si="2"/>
        <v>-1796.8292028840972</v>
      </c>
      <c r="I59" s="6">
        <f t="shared" si="3"/>
        <v>-626.16775252021534</v>
      </c>
      <c r="J59" s="6">
        <f t="shared" si="4"/>
        <v>-4555.5972719586707</v>
      </c>
      <c r="K59" s="6">
        <f t="shared" si="5"/>
        <v>-2344.3478657157816</v>
      </c>
      <c r="L59" s="6">
        <f t="shared" si="6"/>
        <v>-2029.7515069616638</v>
      </c>
      <c r="M59" s="6"/>
      <c r="N59" s="6"/>
      <c r="O59" s="6"/>
      <c r="P59" s="6"/>
      <c r="Q59" s="6"/>
      <c r="R59" s="6"/>
      <c r="S59" s="6" t="s">
        <v>40</v>
      </c>
      <c r="T59" s="6"/>
      <c r="U59" s="6"/>
      <c r="V59" s="16">
        <v>-20.200716190000001</v>
      </c>
    </row>
    <row r="60" spans="2:22">
      <c r="B60" s="6"/>
      <c r="C60" s="6" t="s">
        <v>13</v>
      </c>
      <c r="D60" s="6" t="s">
        <v>12</v>
      </c>
      <c r="E60" s="6">
        <v>2043</v>
      </c>
      <c r="F60" s="6">
        <f t="shared" si="0"/>
        <v>-8497.2510320410329</v>
      </c>
      <c r="G60" s="6">
        <f t="shared" si="1"/>
        <v>-1207.7311111530407</v>
      </c>
      <c r="H60" s="6">
        <f t="shared" si="2"/>
        <v>-1970.8579121563341</v>
      </c>
      <c r="I60" s="6">
        <f t="shared" si="3"/>
        <v>-686.81412090296453</v>
      </c>
      <c r="J60" s="6">
        <f t="shared" si="4"/>
        <v>-4996.8215752650494</v>
      </c>
      <c r="K60" s="6">
        <f t="shared" si="5"/>
        <v>-2571.4055251197942</v>
      </c>
      <c r="L60" s="6">
        <f t="shared" si="6"/>
        <v>-2226.3394933617833</v>
      </c>
      <c r="M60" s="6"/>
      <c r="N60" s="6"/>
      <c r="O60" s="6"/>
      <c r="P60" s="6"/>
      <c r="Q60" s="6"/>
      <c r="R60" s="6"/>
      <c r="S60" s="6" t="s">
        <v>40</v>
      </c>
      <c r="T60" s="6"/>
      <c r="U60" s="6"/>
      <c r="V60" s="16">
        <v>-22.157220769999999</v>
      </c>
    </row>
    <row r="61" spans="2:22">
      <c r="B61" s="6"/>
      <c r="C61" s="6" t="s">
        <v>13</v>
      </c>
      <c r="D61" s="6" t="s">
        <v>12</v>
      </c>
      <c r="E61" s="6">
        <v>2044</v>
      </c>
      <c r="F61" s="6">
        <f t="shared" si="0"/>
        <v>-9338.0814397813756</v>
      </c>
      <c r="G61" s="6">
        <f t="shared" si="1"/>
        <v>-1327.2400015932924</v>
      </c>
      <c r="H61" s="6">
        <f t="shared" si="2"/>
        <v>-2165.880661940701</v>
      </c>
      <c r="I61" s="6">
        <f t="shared" si="3"/>
        <v>-754.77659431266795</v>
      </c>
      <c r="J61" s="6">
        <f t="shared" si="4"/>
        <v>-5491.2731934052108</v>
      </c>
      <c r="K61" s="6">
        <f t="shared" si="5"/>
        <v>-2825.8543989967034</v>
      </c>
      <c r="L61" s="6">
        <f t="shared" si="6"/>
        <v>-2446.6429699700489</v>
      </c>
      <c r="M61" s="6"/>
      <c r="N61" s="6"/>
      <c r="O61" s="6"/>
      <c r="P61" s="6"/>
      <c r="Q61" s="6"/>
      <c r="R61" s="6"/>
      <c r="S61" s="6" t="s">
        <v>40</v>
      </c>
      <c r="T61" s="6"/>
      <c r="U61" s="6"/>
      <c r="V61" s="16">
        <v>-24.349749259999999</v>
      </c>
    </row>
    <row r="62" spans="2:22">
      <c r="B62" s="6"/>
      <c r="C62" s="6" t="s">
        <v>13</v>
      </c>
      <c r="D62" s="6" t="s">
        <v>12</v>
      </c>
      <c r="E62" s="6">
        <v>2045</v>
      </c>
      <c r="F62" s="6">
        <f t="shared" si="0"/>
        <v>-10149.534389490869</v>
      </c>
      <c r="G62" s="6">
        <f t="shared" si="1"/>
        <v>-1442.5734157652003</v>
      </c>
      <c r="H62" s="6">
        <f t="shared" si="2"/>
        <v>-2354.0895850673855</v>
      </c>
      <c r="I62" s="6">
        <f t="shared" si="3"/>
        <v>-820.36455237196708</v>
      </c>
      <c r="J62" s="6">
        <f t="shared" si="4"/>
        <v>-5968.4493520395317</v>
      </c>
      <c r="K62" s="6">
        <f t="shared" si="5"/>
        <v>-3071.4131791704081</v>
      </c>
      <c r="L62" s="6">
        <f t="shared" si="6"/>
        <v>-2659.2493460946371</v>
      </c>
      <c r="M62" s="6"/>
      <c r="N62" s="6"/>
      <c r="O62" s="6"/>
      <c r="P62" s="6"/>
      <c r="Q62" s="6"/>
      <c r="R62" s="6"/>
      <c r="S62" s="6" t="s">
        <v>40</v>
      </c>
      <c r="T62" s="6"/>
      <c r="U62" s="6"/>
      <c r="V62" s="16">
        <v>-26.465673819999999</v>
      </c>
    </row>
    <row r="63" spans="2:22">
      <c r="B63" s="6"/>
      <c r="C63" s="6" t="s">
        <v>13</v>
      </c>
      <c r="D63" s="6" t="s">
        <v>12</v>
      </c>
      <c r="E63" s="6">
        <v>2046</v>
      </c>
      <c r="F63" s="6">
        <f t="shared" si="0"/>
        <v>-10846.003812008092</v>
      </c>
      <c r="G63" s="6">
        <f t="shared" si="1"/>
        <v>-1541.5639935849067</v>
      </c>
      <c r="H63" s="6">
        <f t="shared" si="2"/>
        <v>-2515.629154366577</v>
      </c>
      <c r="I63" s="6">
        <f t="shared" si="3"/>
        <v>-876.65864470350334</v>
      </c>
      <c r="J63" s="6">
        <f t="shared" si="4"/>
        <v>-6378.0092701617232</v>
      </c>
      <c r="K63" s="6">
        <f t="shared" si="5"/>
        <v>-3282.176085242585</v>
      </c>
      <c r="L63" s="6">
        <f t="shared" si="6"/>
        <v>-2841.7292299326127</v>
      </c>
      <c r="M63" s="6"/>
      <c r="N63" s="6"/>
      <c r="O63" s="6"/>
      <c r="P63" s="6"/>
      <c r="Q63" s="6"/>
      <c r="R63" s="6"/>
      <c r="S63" s="6" t="s">
        <v>40</v>
      </c>
      <c r="T63" s="6"/>
      <c r="U63" s="6"/>
      <c r="V63" s="16">
        <v>-28.28177019</v>
      </c>
    </row>
    <row r="64" spans="2:22">
      <c r="B64" s="6"/>
      <c r="C64" s="6" t="s">
        <v>13</v>
      </c>
      <c r="D64" s="6" t="s">
        <v>12</v>
      </c>
      <c r="E64" s="6">
        <v>2047</v>
      </c>
      <c r="F64" s="6">
        <f t="shared" si="0"/>
        <v>-11544.73299680444</v>
      </c>
      <c r="G64" s="6">
        <f t="shared" si="1"/>
        <v>-1640.8757558909865</v>
      </c>
      <c r="H64" s="6">
        <f t="shared" si="2"/>
        <v>-2677.6928543935314</v>
      </c>
      <c r="I64" s="6">
        <f t="shared" si="3"/>
        <v>-933.13538865229043</v>
      </c>
      <c r="J64" s="6">
        <f t="shared" si="4"/>
        <v>-6788.8980449775363</v>
      </c>
      <c r="K64" s="6">
        <f t="shared" si="5"/>
        <v>-3493.622831910749</v>
      </c>
      <c r="L64" s="6">
        <f t="shared" si="6"/>
        <v>-3024.8011873704686</v>
      </c>
      <c r="M64" s="6"/>
      <c r="N64" s="6"/>
      <c r="O64" s="6"/>
      <c r="P64" s="6"/>
      <c r="Q64" s="6"/>
      <c r="R64" s="6"/>
      <c r="S64" s="6" t="s">
        <v>40</v>
      </c>
      <c r="T64" s="6"/>
      <c r="U64" s="6"/>
      <c r="V64" s="16">
        <v>-30.103759060000002</v>
      </c>
    </row>
    <row r="65" spans="2:22">
      <c r="B65" s="6"/>
      <c r="C65" s="6" t="s">
        <v>13</v>
      </c>
      <c r="D65" s="6" t="s">
        <v>12</v>
      </c>
      <c r="E65" s="6">
        <v>2048</v>
      </c>
      <c r="F65" s="6">
        <f t="shared" si="0"/>
        <v>-12227.258871126092</v>
      </c>
      <c r="G65" s="6">
        <f t="shared" si="1"/>
        <v>-1737.8845096016782</v>
      </c>
      <c r="H65" s="6">
        <f t="shared" si="2"/>
        <v>-2835.9983480862534</v>
      </c>
      <c r="I65" s="6">
        <f t="shared" si="3"/>
        <v>-988.30245463611777</v>
      </c>
      <c r="J65" s="6">
        <f t="shared" si="4"/>
        <v>-7190.258438077266</v>
      </c>
      <c r="K65" s="6">
        <f t="shared" si="5"/>
        <v>-3700.1661948936776</v>
      </c>
      <c r="L65" s="6">
        <f t="shared" si="6"/>
        <v>-3203.6277635789143</v>
      </c>
      <c r="M65" s="6"/>
      <c r="N65" s="6"/>
      <c r="O65" s="6"/>
      <c r="P65" s="6"/>
      <c r="Q65" s="6"/>
      <c r="R65" s="6"/>
      <c r="S65" s="6" t="s">
        <v>40</v>
      </c>
      <c r="T65" s="6"/>
      <c r="U65" s="6"/>
      <c r="V65" s="16">
        <v>-31.883496579999999</v>
      </c>
    </row>
    <row r="66" spans="2:22">
      <c r="B66" s="6"/>
      <c r="C66" s="6" t="s">
        <v>13</v>
      </c>
      <c r="D66" s="6" t="s">
        <v>12</v>
      </c>
      <c r="E66" s="6">
        <v>2049</v>
      </c>
      <c r="F66" s="6">
        <f t="shared" si="0"/>
        <v>-12901.72598638515</v>
      </c>
      <c r="G66" s="6">
        <f t="shared" si="1"/>
        <v>-1833.7478559329149</v>
      </c>
      <c r="H66" s="6">
        <f t="shared" si="2"/>
        <v>-2992.4346879784362</v>
      </c>
      <c r="I66" s="6">
        <f t="shared" si="3"/>
        <v>-1042.8181488409693</v>
      </c>
      <c r="J66" s="6">
        <f t="shared" si="4"/>
        <v>-7586.8798654806797</v>
      </c>
      <c r="K66" s="6">
        <f t="shared" si="5"/>
        <v>-3904.2708471099095</v>
      </c>
      <c r="L66" s="6">
        <f t="shared" si="6"/>
        <v>-3380.3428882719359</v>
      </c>
      <c r="M66" s="6"/>
      <c r="N66" s="6"/>
      <c r="O66" s="6"/>
      <c r="P66" s="6"/>
      <c r="Q66" s="6"/>
      <c r="R66" s="6"/>
      <c r="S66" s="6" t="s">
        <v>40</v>
      </c>
      <c r="T66" s="6"/>
      <c r="U66" s="6"/>
      <c r="V66" s="16">
        <v>-33.642220279999997</v>
      </c>
    </row>
    <row r="67" spans="2:22">
      <c r="B67" s="6"/>
      <c r="C67" s="6" t="s">
        <v>13</v>
      </c>
      <c r="D67" s="6" t="s">
        <v>12</v>
      </c>
      <c r="E67" s="6">
        <v>2050</v>
      </c>
      <c r="F67" s="6">
        <f t="shared" si="0"/>
        <v>-13591.263850327949</v>
      </c>
      <c r="G67" s="6">
        <f t="shared" si="1"/>
        <v>-1931.7532376100639</v>
      </c>
      <c r="H67" s="6">
        <f t="shared" si="2"/>
        <v>-3152.3665470889487</v>
      </c>
      <c r="I67" s="6">
        <f t="shared" si="3"/>
        <v>-1098.5519785309964</v>
      </c>
      <c r="J67" s="6">
        <f t="shared" si="4"/>
        <v>-7992.363669892181</v>
      </c>
      <c r="K67" s="6">
        <f t="shared" si="5"/>
        <v>-4112.9361515049377</v>
      </c>
      <c r="L67" s="6">
        <f t="shared" si="6"/>
        <v>-3561.0066550449219</v>
      </c>
      <c r="M67" s="6"/>
      <c r="N67" s="6"/>
      <c r="O67" s="6"/>
      <c r="P67" s="6"/>
      <c r="Q67" s="6"/>
      <c r="R67" s="6"/>
      <c r="S67" s="6" t="s">
        <v>40</v>
      </c>
      <c r="T67" s="6"/>
      <c r="U67" s="6"/>
      <c r="V67" s="16">
        <v>-35.440242089999998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5D64E8FD-4E58-40A5-8DD0-37FC4F823270}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874-A720-4A6D-B9C8-05F0C9AFEBFA}">
  <dimension ref="B1:V109"/>
  <sheetViews>
    <sheetView topLeftCell="B35" zoomScale="72" workbookViewId="0">
      <selection activeCell="B38" sqref="B38:Q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57568.709450898466</v>
      </c>
      <c r="G38" s="6">
        <f>V38*M2*1000/SUM(L2:R2)</f>
        <v>8182.3546427672964</v>
      </c>
      <c r="H38" s="6">
        <f>V38*N2*1000/SUM(L2:R2)</f>
        <v>13352.523785175203</v>
      </c>
      <c r="I38" s="6">
        <f>V38*O2*1000/SUM(L2:R2)</f>
        <v>4653.1522281671159</v>
      </c>
      <c r="J38" s="6">
        <f>V38*P2*1000/SUM(L2:R2)</f>
        <v>33853.368384636116</v>
      </c>
      <c r="K38" s="6">
        <f>V38*Q2*1000/SUM(L2:R2)</f>
        <v>17421.222110287512</v>
      </c>
      <c r="L38" s="6">
        <f>V38*R2*1000/SUM(L2:R2)</f>
        <v>15083.406498068283</v>
      </c>
      <c r="S38" s="6" t="s">
        <v>39</v>
      </c>
      <c r="V38" s="16">
        <v>150.11473710000001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64677.298013192558</v>
      </c>
      <c r="G39" s="6">
        <f>G38*V39/V38</f>
        <v>9192.7124079664554</v>
      </c>
      <c r="H39" s="6">
        <f>H38*V39/V38</f>
        <v>15001.294423989217</v>
      </c>
      <c r="I39" s="6">
        <f>I38*V39/V38</f>
        <v>5227.7238144204839</v>
      </c>
      <c r="J39" s="6">
        <f>J38*V39/V38</f>
        <v>38033.584852740329</v>
      </c>
      <c r="K39" s="6">
        <f>K38*V39/V38</f>
        <v>19572.395923554956</v>
      </c>
      <c r="L39" s="6">
        <f>L38*V39/V38</f>
        <v>16945.906664135964</v>
      </c>
      <c r="S39" s="6" t="s">
        <v>39</v>
      </c>
      <c r="V39" s="16">
        <v>168.65091609999999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66088.132664495337</v>
      </c>
      <c r="G40" s="6">
        <f t="shared" ref="G40:G67" si="1">G39*V40/V39</f>
        <v>9393.2371299790339</v>
      </c>
      <c r="H40" s="6">
        <f t="shared" ref="H40:H67" si="2">H39*V40/V39</f>
        <v>15328.524327493258</v>
      </c>
      <c r="I40" s="6">
        <f t="shared" ref="I40:I67" si="3">I39*V40/V39</f>
        <v>5341.7584777628017</v>
      </c>
      <c r="J40" s="6">
        <f t="shared" ref="J40:J67" si="4">J39*V40/V39</f>
        <v>38863.228345462696</v>
      </c>
      <c r="K40" s="6">
        <f t="shared" ref="K40:K67" si="5">K39*V40/V39</f>
        <v>19999.337295971844</v>
      </c>
      <c r="L40" s="6">
        <f t="shared" ref="L40:L67" si="6">L39*V40/V39</f>
        <v>17315.555258834978</v>
      </c>
      <c r="S40" s="6" t="s">
        <v>39</v>
      </c>
      <c r="V40" s="16">
        <v>172.32977349999999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65340.390192692415</v>
      </c>
      <c r="G41" s="6">
        <f t="shared" si="1"/>
        <v>9286.9590121593283</v>
      </c>
      <c r="H41" s="6">
        <f t="shared" si="2"/>
        <v>15155.092453908353</v>
      </c>
      <c r="I41" s="6">
        <f t="shared" si="3"/>
        <v>5281.3200975741229</v>
      </c>
      <c r="J41" s="6">
        <f t="shared" si="4"/>
        <v>38423.517231626218</v>
      </c>
      <c r="K41" s="6">
        <f t="shared" si="5"/>
        <v>19773.058336328239</v>
      </c>
      <c r="L41" s="6">
        <f t="shared" si="6"/>
        <v>17119.641475711291</v>
      </c>
      <c r="S41" s="6" t="s">
        <v>39</v>
      </c>
      <c r="V41" s="16">
        <v>170.3799788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65028.275124782864</v>
      </c>
      <c r="G42" s="6">
        <f t="shared" si="1"/>
        <v>9242.5974796645696</v>
      </c>
      <c r="H42" s="6">
        <f t="shared" si="2"/>
        <v>15082.700282749323</v>
      </c>
      <c r="I42" s="6">
        <f t="shared" si="3"/>
        <v>5256.0925227762791</v>
      </c>
      <c r="J42" s="6">
        <f t="shared" si="4"/>
        <v>38239.977484546253</v>
      </c>
      <c r="K42" s="6">
        <f t="shared" si="5"/>
        <v>19678.607271263849</v>
      </c>
      <c r="L42" s="6">
        <f t="shared" si="6"/>
        <v>17037.86513421683</v>
      </c>
      <c r="S42" s="6" t="s">
        <v>39</v>
      </c>
      <c r="V42" s="16">
        <v>169.56611530000001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64305.45573126684</v>
      </c>
      <c r="G43" s="6">
        <f t="shared" si="1"/>
        <v>9139.8617283018848</v>
      </c>
      <c r="H43" s="6">
        <f t="shared" si="2"/>
        <v>14915.049084097032</v>
      </c>
      <c r="I43" s="6">
        <f t="shared" si="3"/>
        <v>5197.6686202156316</v>
      </c>
      <c r="J43" s="6">
        <f t="shared" si="4"/>
        <v>37814.92242533691</v>
      </c>
      <c r="K43" s="6">
        <f t="shared" si="5"/>
        <v>19459.870438005386</v>
      </c>
      <c r="L43" s="6">
        <f t="shared" si="6"/>
        <v>16848.481372776281</v>
      </c>
      <c r="S43" s="6" t="s">
        <v>39</v>
      </c>
      <c r="V43" s="16">
        <v>167.6813094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63209.417489562744</v>
      </c>
      <c r="G44" s="6">
        <f t="shared" si="1"/>
        <v>8984.079643186582</v>
      </c>
      <c r="H44" s="6">
        <f t="shared" si="2"/>
        <v>14660.833263881399</v>
      </c>
      <c r="I44" s="6">
        <f t="shared" si="3"/>
        <v>5109.0782586253354</v>
      </c>
      <c r="J44" s="6">
        <f t="shared" si="4"/>
        <v>37170.395446810406</v>
      </c>
      <c r="K44" s="6">
        <f t="shared" si="5"/>
        <v>19128.191547993407</v>
      </c>
      <c r="L44" s="6">
        <f t="shared" si="6"/>
        <v>16561.311649940104</v>
      </c>
      <c r="S44" s="6" t="s">
        <v>39</v>
      </c>
      <c r="V44" s="16">
        <v>164.82330730000001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61257.670569107511</v>
      </c>
      <c r="G45" s="6">
        <f t="shared" si="1"/>
        <v>8706.673989517818</v>
      </c>
      <c r="H45" s="6">
        <f t="shared" si="2"/>
        <v>14208.143818059296</v>
      </c>
      <c r="I45" s="6">
        <f t="shared" si="3"/>
        <v>4951.3228456873294</v>
      </c>
      <c r="J45" s="6">
        <f t="shared" si="4"/>
        <v>36022.667659928105</v>
      </c>
      <c r="K45" s="6">
        <f t="shared" si="5"/>
        <v>18537.561378781069</v>
      </c>
      <c r="L45" s="6">
        <f t="shared" si="6"/>
        <v>16049.940238918838</v>
      </c>
      <c r="S45" s="6" t="s">
        <v>39</v>
      </c>
      <c r="V45" s="16">
        <v>159.7339805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59215.637545657373</v>
      </c>
      <c r="G46" s="6">
        <f t="shared" si="1"/>
        <v>8416.4357932914027</v>
      </c>
      <c r="H46" s="6">
        <f t="shared" si="2"/>
        <v>13734.51335498652</v>
      </c>
      <c r="I46" s="6">
        <f t="shared" si="3"/>
        <v>4786.2698055256042</v>
      </c>
      <c r="J46" s="6">
        <f t="shared" si="4"/>
        <v>34821.846990925413</v>
      </c>
      <c r="K46" s="6">
        <f t="shared" si="5"/>
        <v>17919.609175277026</v>
      </c>
      <c r="L46" s="6">
        <f t="shared" si="6"/>
        <v>15514.913234336629</v>
      </c>
      <c r="S46" s="6" t="s">
        <v>39</v>
      </c>
      <c r="V46" s="16">
        <v>154.4092259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56771.006885250063</v>
      </c>
      <c r="G47" s="6">
        <f t="shared" si="1"/>
        <v>8068.9755979035626</v>
      </c>
      <c r="H47" s="6">
        <f t="shared" si="2"/>
        <v>13167.504135040428</v>
      </c>
      <c r="I47" s="6">
        <f t="shared" si="3"/>
        <v>4588.6756834231783</v>
      </c>
      <c r="J47" s="6">
        <f t="shared" si="4"/>
        <v>33384.278160557042</v>
      </c>
      <c r="K47" s="6">
        <f t="shared" si="5"/>
        <v>17179.824418613356</v>
      </c>
      <c r="L47" s="6">
        <f t="shared" si="6"/>
        <v>14874.402819212342</v>
      </c>
      <c r="S47" s="6" t="s">
        <v>39</v>
      </c>
      <c r="V47" s="16">
        <v>148.0346677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53953.61159174901</v>
      </c>
      <c r="G48" s="6">
        <f t="shared" si="1"/>
        <v>7668.533627253667</v>
      </c>
      <c r="H48" s="6">
        <f t="shared" si="2"/>
        <v>12514.035644474388</v>
      </c>
      <c r="I48" s="6">
        <f t="shared" si="3"/>
        <v>4360.9518154986499</v>
      </c>
      <c r="J48" s="6">
        <f t="shared" si="4"/>
        <v>31727.504512758296</v>
      </c>
      <c r="K48" s="6">
        <f t="shared" si="5"/>
        <v>16327.235058026352</v>
      </c>
      <c r="L48" s="6">
        <f t="shared" si="6"/>
        <v>14136.225450239594</v>
      </c>
      <c r="S48" s="6" t="s">
        <v>39</v>
      </c>
      <c r="V48" s="16">
        <v>140.68809769999999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51017.837697304574</v>
      </c>
      <c r="G49" s="6">
        <f t="shared" si="1"/>
        <v>7251.2662716981122</v>
      </c>
      <c r="H49" s="6">
        <f t="shared" si="2"/>
        <v>11833.110344474391</v>
      </c>
      <c r="I49" s="6">
        <f t="shared" si="3"/>
        <v>4123.6596654986506</v>
      </c>
      <c r="J49" s="6">
        <f t="shared" si="4"/>
        <v>30001.11814609163</v>
      </c>
      <c r="K49" s="6">
        <f t="shared" si="5"/>
        <v>15438.822419137463</v>
      </c>
      <c r="L49" s="6">
        <f t="shared" si="6"/>
        <v>13367.032055795149</v>
      </c>
      <c r="S49" s="6" t="s">
        <v>39</v>
      </c>
      <c r="V49" s="16">
        <v>133.0328466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47990.276765184179</v>
      </c>
      <c r="G50" s="6">
        <f t="shared" si="1"/>
        <v>6820.9530427672944</v>
      </c>
      <c r="H50" s="6">
        <f t="shared" si="2"/>
        <v>11130.895899460915</v>
      </c>
      <c r="I50" s="6">
        <f t="shared" si="3"/>
        <v>3878.948571024257</v>
      </c>
      <c r="J50" s="6">
        <f t="shared" si="4"/>
        <v>28220.756270350394</v>
      </c>
      <c r="K50" s="6">
        <f t="shared" si="5"/>
        <v>14522.633538858936</v>
      </c>
      <c r="L50" s="6">
        <f t="shared" si="6"/>
        <v>12573.789812353998</v>
      </c>
      <c r="S50" s="6" t="s">
        <v>39</v>
      </c>
      <c r="V50" s="16">
        <v>125.1382539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44963.685316142553</v>
      </c>
      <c r="G51" s="6">
        <f t="shared" si="1"/>
        <v>6390.7776083857434</v>
      </c>
      <c r="H51" s="6">
        <f t="shared" si="2"/>
        <v>10428.906316981131</v>
      </c>
      <c r="I51" s="6">
        <f t="shared" si="3"/>
        <v>3634.3158377358473</v>
      </c>
      <c r="J51" s="6">
        <f t="shared" si="4"/>
        <v>26440.964500628921</v>
      </c>
      <c r="K51" s="6">
        <f t="shared" si="5"/>
        <v>13606.738039832282</v>
      </c>
      <c r="L51" s="6">
        <f t="shared" si="6"/>
        <v>11780.801580293502</v>
      </c>
      <c r="S51" s="6" t="s">
        <v>39</v>
      </c>
      <c r="V51" s="16">
        <v>117.2461892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41800.688825112309</v>
      </c>
      <c r="G52" s="6">
        <f t="shared" si="1"/>
        <v>5941.2146553459106</v>
      </c>
      <c r="H52" s="6">
        <f t="shared" si="2"/>
        <v>9695.2788606468985</v>
      </c>
      <c r="I52" s="6">
        <f t="shared" si="3"/>
        <v>3378.6577847708877</v>
      </c>
      <c r="J52" s="6">
        <f t="shared" si="4"/>
        <v>24580.959535579506</v>
      </c>
      <c r="K52" s="6">
        <f t="shared" si="5"/>
        <v>12649.564170035936</v>
      </c>
      <c r="L52" s="6">
        <f t="shared" si="6"/>
        <v>10952.074268508537</v>
      </c>
      <c r="S52" s="6" t="s">
        <v>39</v>
      </c>
      <c r="V52" s="16">
        <v>108.9984381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38478.579068463616</v>
      </c>
      <c r="G53" s="6">
        <f t="shared" si="1"/>
        <v>5469.0366188679236</v>
      </c>
      <c r="H53" s="6">
        <f t="shared" si="2"/>
        <v>8924.7465703504022</v>
      </c>
      <c r="I53" s="6">
        <f t="shared" si="3"/>
        <v>3110.13895633423</v>
      </c>
      <c r="J53" s="6">
        <f t="shared" si="4"/>
        <v>22627.387769272231</v>
      </c>
      <c r="K53" s="6">
        <f t="shared" si="5"/>
        <v>11644.240053908352</v>
      </c>
      <c r="L53" s="6">
        <f t="shared" si="6"/>
        <v>10081.658162803235</v>
      </c>
      <c r="S53" s="6" t="s">
        <v>39</v>
      </c>
      <c r="V53" s="16">
        <v>100.3357872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35264.358604393536</v>
      </c>
      <c r="G54" s="6">
        <f t="shared" si="1"/>
        <v>5012.1931011320748</v>
      </c>
      <c r="H54" s="6">
        <f t="shared" si="2"/>
        <v>8179.2381925067366</v>
      </c>
      <c r="I54" s="6">
        <f t="shared" si="3"/>
        <v>2850.3405822371956</v>
      </c>
      <c r="J54" s="6">
        <f t="shared" si="4"/>
        <v>20737.260467870616</v>
      </c>
      <c r="K54" s="6">
        <f t="shared" si="5"/>
        <v>10671.564981805926</v>
      </c>
      <c r="L54" s="6">
        <f t="shared" si="6"/>
        <v>9239.509810053909</v>
      </c>
      <c r="S54" s="6" t="s">
        <v>39</v>
      </c>
      <c r="V54" s="16">
        <v>91.954465740000003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32212.846121109618</v>
      </c>
      <c r="G55" s="6">
        <f t="shared" si="1"/>
        <v>4578.4755908176094</v>
      </c>
      <c r="H55" s="6">
        <f t="shared" si="2"/>
        <v>7471.4684091913723</v>
      </c>
      <c r="I55" s="6">
        <f t="shared" si="3"/>
        <v>2603.693536536387</v>
      </c>
      <c r="J55" s="6">
        <f t="shared" si="4"/>
        <v>18942.813845525601</v>
      </c>
      <c r="K55" s="6">
        <f t="shared" si="5"/>
        <v>9748.1279749550722</v>
      </c>
      <c r="L55" s="6">
        <f t="shared" si="6"/>
        <v>8439.9920918643311</v>
      </c>
      <c r="S55" s="6" t="s">
        <v>39</v>
      </c>
      <c r="V55" s="16">
        <v>83.997417569999996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29290.845030022465</v>
      </c>
      <c r="G56" s="6">
        <f t="shared" si="1"/>
        <v>4163.165791069182</v>
      </c>
      <c r="H56" s="6">
        <f t="shared" si="2"/>
        <v>6793.7375821293781</v>
      </c>
      <c r="I56" s="6">
        <f t="shared" si="3"/>
        <v>2367.5146119541769</v>
      </c>
      <c r="J56" s="6">
        <f t="shared" si="4"/>
        <v>17224.526597115899</v>
      </c>
      <c r="K56" s="6">
        <f t="shared" si="5"/>
        <v>8863.8832090071846</v>
      </c>
      <c r="L56" s="6">
        <f t="shared" si="6"/>
        <v>7674.4072687017078</v>
      </c>
      <c r="S56" s="6" t="s">
        <v>39</v>
      </c>
      <c r="V56" s="16">
        <v>76.378080089999997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26410.888939758912</v>
      </c>
      <c r="G57" s="6">
        <f t="shared" si="1"/>
        <v>3753.8319305241084</v>
      </c>
      <c r="H57" s="6">
        <f t="shared" si="2"/>
        <v>6125.7586998113184</v>
      </c>
      <c r="I57" s="6">
        <f t="shared" si="3"/>
        <v>2134.7340923584893</v>
      </c>
      <c r="J57" s="6">
        <f t="shared" si="4"/>
        <v>15530.963976289302</v>
      </c>
      <c r="K57" s="6">
        <f t="shared" si="5"/>
        <v>7992.3619399895151</v>
      </c>
      <c r="L57" s="6">
        <f t="shared" si="6"/>
        <v>6919.838531268344</v>
      </c>
      <c r="S57" s="6" t="s">
        <v>39</v>
      </c>
      <c r="V57" s="16">
        <v>68.868378109999995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23639.274462687936</v>
      </c>
      <c r="G58" s="6">
        <f t="shared" si="1"/>
        <v>3359.8968779454926</v>
      </c>
      <c r="H58" s="6">
        <f t="shared" si="2"/>
        <v>5482.9086414824778</v>
      </c>
      <c r="I58" s="6">
        <f t="shared" si="3"/>
        <v>1910.7105871832873</v>
      </c>
      <c r="J58" s="6">
        <f t="shared" si="4"/>
        <v>13901.11180820305</v>
      </c>
      <c r="K58" s="6">
        <f t="shared" si="5"/>
        <v>7153.6265945268033</v>
      </c>
      <c r="L58" s="6">
        <f t="shared" si="6"/>
        <v>6193.6560579709503</v>
      </c>
      <c r="S58" s="6" t="s">
        <v>39</v>
      </c>
      <c r="V58" s="16">
        <v>61.641185030000003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21015.348468399228</v>
      </c>
      <c r="G59" s="6">
        <f t="shared" si="1"/>
        <v>2986.9530818029352</v>
      </c>
      <c r="H59" s="6">
        <f t="shared" si="2"/>
        <v>4874.3135455795127</v>
      </c>
      <c r="I59" s="6">
        <f t="shared" si="3"/>
        <v>1698.624417398921</v>
      </c>
      <c r="J59" s="6">
        <f t="shared" si="4"/>
        <v>12358.108080206644</v>
      </c>
      <c r="K59" s="6">
        <f t="shared" si="5"/>
        <v>6359.5841714210828</v>
      </c>
      <c r="L59" s="6">
        <f t="shared" si="6"/>
        <v>5506.1690051916758</v>
      </c>
      <c r="S59" s="6" t="s">
        <v>39</v>
      </c>
      <c r="V59" s="16">
        <v>54.799100770000003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18583.093240317467</v>
      </c>
      <c r="G60" s="6">
        <f t="shared" si="1"/>
        <v>2641.2518311111112</v>
      </c>
      <c r="H60" s="6">
        <f t="shared" si="2"/>
        <v>4310.1746914285695</v>
      </c>
      <c r="I60" s="6">
        <f t="shared" si="3"/>
        <v>1502.0305742857136</v>
      </c>
      <c r="J60" s="6">
        <f t="shared" si="4"/>
        <v>10927.816641904757</v>
      </c>
      <c r="K60" s="6">
        <f t="shared" si="5"/>
        <v>5623.5444206349193</v>
      </c>
      <c r="L60" s="6">
        <f t="shared" si="6"/>
        <v>4868.9010403174616</v>
      </c>
      <c r="S60" s="6" t="s">
        <v>39</v>
      </c>
      <c r="V60" s="16">
        <v>48.45681244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16295.651191518424</v>
      </c>
      <c r="G61" s="6">
        <f t="shared" si="1"/>
        <v>2316.1331642767295</v>
      </c>
      <c r="H61" s="6">
        <f t="shared" si="2"/>
        <v>3779.6238999460898</v>
      </c>
      <c r="I61" s="6">
        <f t="shared" si="3"/>
        <v>1317.1416621024252</v>
      </c>
      <c r="J61" s="6">
        <f t="shared" si="4"/>
        <v>9582.6828170350364</v>
      </c>
      <c r="K61" s="6">
        <f t="shared" si="5"/>
        <v>4931.3274788858926</v>
      </c>
      <c r="L61" s="6">
        <f t="shared" si="6"/>
        <v>4269.575146235401</v>
      </c>
      <c r="S61" s="6" t="s">
        <v>39</v>
      </c>
      <c r="V61" s="16">
        <v>42.492135359999999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14176.896345199168</v>
      </c>
      <c r="G62" s="6">
        <f t="shared" si="1"/>
        <v>2014.990343480084</v>
      </c>
      <c r="H62" s="6">
        <f t="shared" si="2"/>
        <v>3288.1985275471689</v>
      </c>
      <c r="I62" s="6">
        <f t="shared" si="3"/>
        <v>1145.8873656603769</v>
      </c>
      <c r="J62" s="6">
        <f t="shared" si="4"/>
        <v>8336.7457617610035</v>
      </c>
      <c r="K62" s="6">
        <f t="shared" si="5"/>
        <v>4290.1580115303968</v>
      </c>
      <c r="L62" s="6">
        <f t="shared" si="6"/>
        <v>3714.446484821804</v>
      </c>
      <c r="S62" s="6" t="s">
        <v>39</v>
      </c>
      <c r="V62" s="16">
        <v>36.967322840000001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12187.896128551967</v>
      </c>
      <c r="G63" s="6">
        <f t="shared" si="1"/>
        <v>1732.2898050733754</v>
      </c>
      <c r="H63" s="6">
        <f t="shared" si="2"/>
        <v>2826.8685280592981</v>
      </c>
      <c r="I63" s="6">
        <f t="shared" si="3"/>
        <v>985.12085068733097</v>
      </c>
      <c r="J63" s="6">
        <f t="shared" si="4"/>
        <v>7167.1111165947859</v>
      </c>
      <c r="K63" s="6">
        <f t="shared" si="5"/>
        <v>3688.25439266996</v>
      </c>
      <c r="L63" s="6">
        <f t="shared" si="6"/>
        <v>3193.3144483632832</v>
      </c>
      <c r="S63" s="6" t="s">
        <v>39</v>
      </c>
      <c r="V63" s="16">
        <v>31.78085527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10314.175399884702</v>
      </c>
      <c r="G64" s="6">
        <f t="shared" si="1"/>
        <v>1465.9741685115305</v>
      </c>
      <c r="H64" s="6">
        <f t="shared" si="2"/>
        <v>2392.276527735848</v>
      </c>
      <c r="I64" s="6">
        <f t="shared" si="3"/>
        <v>833.67212330188624</v>
      </c>
      <c r="J64" s="6">
        <f t="shared" si="4"/>
        <v>6065.2667521383628</v>
      </c>
      <c r="K64" s="6">
        <f t="shared" si="5"/>
        <v>3121.2362104297686</v>
      </c>
      <c r="L64" s="6">
        <f t="shared" si="6"/>
        <v>2702.3864479979043</v>
      </c>
      <c r="S64" s="6" t="s">
        <v>39</v>
      </c>
      <c r="V64" s="16">
        <v>26.894987629999999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8572.1540195178241</v>
      </c>
      <c r="G65" s="6">
        <f t="shared" si="1"/>
        <v>1218.377221048218</v>
      </c>
      <c r="H65" s="6">
        <f t="shared" si="2"/>
        <v>1988.2309596226405</v>
      </c>
      <c r="I65" s="6">
        <f t="shared" si="3"/>
        <v>692.86836471698064</v>
      </c>
      <c r="J65" s="6">
        <f t="shared" si="4"/>
        <v>5040.8683925786145</v>
      </c>
      <c r="K65" s="6">
        <f t="shared" si="5"/>
        <v>2594.0723799790348</v>
      </c>
      <c r="L65" s="6">
        <f t="shared" si="6"/>
        <v>2245.9646025366883</v>
      </c>
      <c r="S65" s="6" t="s">
        <v>39</v>
      </c>
      <c r="V65" s="16">
        <v>22.352535939999999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6939.3323138978776</v>
      </c>
      <c r="G66" s="6">
        <f t="shared" si="1"/>
        <v>986.30103953878393</v>
      </c>
      <c r="H66" s="6">
        <f t="shared" si="2"/>
        <v>1609.5132348517511</v>
      </c>
      <c r="I66" s="6">
        <f t="shared" si="3"/>
        <v>560.89097578167082</v>
      </c>
      <c r="J66" s="6">
        <f t="shared" si="4"/>
        <v>4080.685070179693</v>
      </c>
      <c r="K66" s="6">
        <f t="shared" si="5"/>
        <v>2099.954136380652</v>
      </c>
      <c r="L66" s="6">
        <f t="shared" si="6"/>
        <v>1818.1538393695723</v>
      </c>
      <c r="S66" s="6" t="s">
        <v>39</v>
      </c>
      <c r="V66" s="16">
        <v>18.094830609999999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5483.1984468553492</v>
      </c>
      <c r="G67" s="6">
        <f t="shared" si="1"/>
        <v>779.33785031446541</v>
      </c>
      <c r="H67" s="6">
        <f t="shared" si="2"/>
        <v>1271.7766018867917</v>
      </c>
      <c r="I67" s="6">
        <f t="shared" si="3"/>
        <v>443.19487641509409</v>
      </c>
      <c r="J67" s="6">
        <f t="shared" si="4"/>
        <v>3224.403303773584</v>
      </c>
      <c r="K67" s="6">
        <f t="shared" si="5"/>
        <v>1659.30448899371</v>
      </c>
      <c r="L67" s="6">
        <f t="shared" si="6"/>
        <v>1436.6365317610068</v>
      </c>
      <c r="S67" s="6" t="s">
        <v>39</v>
      </c>
      <c r="V67" s="16">
        <v>14.2978521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EF05D336-C28D-4C48-8264-D8288FB74FB8}"/>
  </hyperlinks>
  <pageMargins left="0.7" right="0.7" top="0.75" bottom="0.75" header="0.3" footer="0.3"/>
  <pageSetup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08B-8B80-4DC6-A2C2-CA8FB57D3C06}">
  <dimension ref="B1:V109"/>
  <sheetViews>
    <sheetView topLeftCell="A35" zoomScale="72" workbookViewId="0">
      <selection activeCell="B38" sqref="B38:L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  <c r="F34" s="6" t="s">
        <v>30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29457.464480028448</v>
      </c>
      <c r="G38" s="6">
        <f>V38*M2*1000/SUM(L2:R2)</f>
        <v>4186.8477433542985</v>
      </c>
      <c r="H38" s="6">
        <f>V38*N2*1000/SUM(L2:R2)</f>
        <v>6832.3834053638802</v>
      </c>
      <c r="I38" s="6">
        <f>V38*O2*1000/SUM(L2:R2)</f>
        <v>2380.9820958086252</v>
      </c>
      <c r="J38" s="6">
        <f>V38*P2*1000/SUM(L2:R2)</f>
        <v>17322.50742168014</v>
      </c>
      <c r="K38" s="6">
        <f>V38*Q2*1000/SUM(L2:R2)</f>
        <v>8914.3049480757691</v>
      </c>
      <c r="L38" s="6">
        <f>V38*R2*1000/SUM(L2:R2)</f>
        <v>7718.062735688829</v>
      </c>
      <c r="S38" s="6" t="s">
        <v>37</v>
      </c>
      <c r="V38" s="16">
        <v>76.812552830000001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28458.115082923028</v>
      </c>
      <c r="G39" s="6">
        <f>G38*V39/V38</f>
        <v>4044.8082351362691</v>
      </c>
      <c r="H39" s="6">
        <f>H38*V39/V38</f>
        <v>6600.5936584366573</v>
      </c>
      <c r="I39" s="6">
        <f>I38*V39/V38</f>
        <v>2300.2068809703505</v>
      </c>
      <c r="J39" s="6">
        <f>J38*V39/V38</f>
        <v>16734.838467349506</v>
      </c>
      <c r="K39" s="6">
        <f>K38*V39/V38</f>
        <v>8611.8856654687024</v>
      </c>
      <c r="L39" s="6">
        <f>L38*V39/V38</f>
        <v>7456.2261697154845</v>
      </c>
      <c r="S39" s="6" t="s">
        <v>37</v>
      </c>
      <c r="V39" s="16">
        <v>74.206674160000006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29112.555274056598</v>
      </c>
      <c r="G40" s="6">
        <f t="shared" ref="G40:G67" si="1">G39*V40/V39</f>
        <v>4137.8251150943397</v>
      </c>
      <c r="H40" s="6">
        <f t="shared" ref="H40:H67" si="2">H39*V40/V39</f>
        <v>6752.3849405660367</v>
      </c>
      <c r="I40" s="6">
        <f t="shared" ref="I40:I67" si="3">I39*V40/V39</f>
        <v>2353.1038429245282</v>
      </c>
      <c r="J40" s="6">
        <f t="shared" ref="J40:J67" si="4">J39*V40/V39</f>
        <v>17119.683031132074</v>
      </c>
      <c r="K40" s="6">
        <f t="shared" ref="K40:K67" si="5">K39*V40/V39</f>
        <v>8809.9298466981109</v>
      </c>
      <c r="L40" s="6">
        <f t="shared" ref="L40:L67" si="6">L39*V40/V39</f>
        <v>7627.6940995283021</v>
      </c>
      <c r="S40" s="6" t="s">
        <v>37</v>
      </c>
      <c r="V40" s="16">
        <v>75.913176149999998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28599.400271864328</v>
      </c>
      <c r="G41" s="6">
        <f t="shared" si="1"/>
        <v>4064.8893787421389</v>
      </c>
      <c r="H41" s="6">
        <f t="shared" si="2"/>
        <v>6633.3634367385439</v>
      </c>
      <c r="I41" s="6">
        <f t="shared" si="3"/>
        <v>2311.6266521967655</v>
      </c>
      <c r="J41" s="6">
        <f t="shared" si="4"/>
        <v>16817.921440619943</v>
      </c>
      <c r="K41" s="6">
        <f t="shared" si="5"/>
        <v>8654.6408475965836</v>
      </c>
      <c r="L41" s="6">
        <f t="shared" si="6"/>
        <v>7493.2438822416898</v>
      </c>
      <c r="S41" s="6" t="s">
        <v>37</v>
      </c>
      <c r="V41" s="16">
        <v>74.575085909999999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27672.506032511228</v>
      </c>
      <c r="G42" s="6">
        <f t="shared" si="1"/>
        <v>3933.1480655345913</v>
      </c>
      <c r="H42" s="6">
        <f t="shared" si="2"/>
        <v>6418.3789860646893</v>
      </c>
      <c r="I42" s="6">
        <f t="shared" si="3"/>
        <v>2236.7078284770892</v>
      </c>
      <c r="J42" s="6">
        <f t="shared" si="4"/>
        <v>16272.859853557948</v>
      </c>
      <c r="K42" s="6">
        <f t="shared" si="5"/>
        <v>8374.1476670035918</v>
      </c>
      <c r="L42" s="6">
        <f t="shared" si="6"/>
        <v>7250.3910768508549</v>
      </c>
      <c r="S42" s="6" t="s">
        <v>37</v>
      </c>
      <c r="V42" s="16">
        <v>72.158139509999998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26712.359328902363</v>
      </c>
      <c r="G43" s="6">
        <f t="shared" si="1"/>
        <v>3796.6805137526212</v>
      </c>
      <c r="H43" s="6">
        <f t="shared" si="2"/>
        <v>6195.6819372776281</v>
      </c>
      <c r="I43" s="6">
        <f t="shared" si="3"/>
        <v>2159.1012811725068</v>
      </c>
      <c r="J43" s="6">
        <f t="shared" si="4"/>
        <v>15708.24410360287</v>
      </c>
      <c r="K43" s="6">
        <f t="shared" si="5"/>
        <v>8083.5917531820896</v>
      </c>
      <c r="L43" s="6">
        <f t="shared" si="6"/>
        <v>6998.8258921099141</v>
      </c>
      <c r="S43" s="6" t="s">
        <v>37</v>
      </c>
      <c r="V43" s="16">
        <v>69.65448481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26086.789699577712</v>
      </c>
      <c r="G44" s="6">
        <f t="shared" si="1"/>
        <v>3707.7670638993714</v>
      </c>
      <c r="H44" s="6">
        <f t="shared" si="2"/>
        <v>6050.5869119676545</v>
      </c>
      <c r="I44" s="6">
        <f t="shared" si="3"/>
        <v>2108.5378632614552</v>
      </c>
      <c r="J44" s="6">
        <f t="shared" si="4"/>
        <v>15340.376918221018</v>
      </c>
      <c r="K44" s="6">
        <f t="shared" si="5"/>
        <v>7894.284270664868</v>
      </c>
      <c r="L44" s="6">
        <f t="shared" si="6"/>
        <v>6834.9222524079069</v>
      </c>
      <c r="S44" s="6" t="s">
        <v>37</v>
      </c>
      <c r="V44" s="16">
        <v>68.023264979999993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25075.190573138658</v>
      </c>
      <c r="G45" s="6">
        <f t="shared" si="1"/>
        <v>3563.98647740042</v>
      </c>
      <c r="H45" s="6">
        <f t="shared" si="2"/>
        <v>5815.9559548787056</v>
      </c>
      <c r="I45" s="6">
        <f t="shared" si="3"/>
        <v>2026.7725297304578</v>
      </c>
      <c r="J45" s="6">
        <f t="shared" si="4"/>
        <v>14745.50449166217</v>
      </c>
      <c r="K45" s="6">
        <f t="shared" si="5"/>
        <v>7588.1580219377047</v>
      </c>
      <c r="L45" s="6">
        <f t="shared" si="6"/>
        <v>6569.8761712518726</v>
      </c>
      <c r="S45" s="6" t="s">
        <v>37</v>
      </c>
      <c r="V45" s="16">
        <v>65.385444219999997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23378.504307764295</v>
      </c>
      <c r="G46" s="6">
        <f t="shared" si="1"/>
        <v>3322.8330995807137</v>
      </c>
      <c r="H46" s="6">
        <f t="shared" si="2"/>
        <v>5422.4254427223714</v>
      </c>
      <c r="I46" s="6">
        <f t="shared" si="3"/>
        <v>1889.6331088274931</v>
      </c>
      <c r="J46" s="6">
        <f t="shared" si="4"/>
        <v>13747.765516397121</v>
      </c>
      <c r="K46" s="6">
        <f t="shared" si="5"/>
        <v>7074.7133301512422</v>
      </c>
      <c r="L46" s="6">
        <f t="shared" si="6"/>
        <v>6125.332444556755</v>
      </c>
      <c r="S46" s="6" t="s">
        <v>37</v>
      </c>
      <c r="V46" s="16">
        <v>60.961207250000001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21684.005595820599</v>
      </c>
      <c r="G47" s="6">
        <f t="shared" si="1"/>
        <v>3081.9906430607975</v>
      </c>
      <c r="H47" s="6">
        <f t="shared" si="2"/>
        <v>5029.402313126684</v>
      </c>
      <c r="I47" s="6">
        <f t="shared" si="3"/>
        <v>1752.6705030592991</v>
      </c>
      <c r="J47" s="6">
        <f t="shared" si="4"/>
        <v>12751.312935300984</v>
      </c>
      <c r="K47" s="6">
        <f t="shared" si="5"/>
        <v>6561.9306273959264</v>
      </c>
      <c r="L47" s="6">
        <f t="shared" si="6"/>
        <v>5681.3618722357014</v>
      </c>
      <c r="S47" s="6" t="s">
        <v>37</v>
      </c>
      <c r="V47" s="16">
        <v>56.542674490000003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20886.423160937404</v>
      </c>
      <c r="G48" s="6">
        <f t="shared" si="1"/>
        <v>2968.6286726205458</v>
      </c>
      <c r="H48" s="6">
        <f t="shared" si="2"/>
        <v>4844.4105261994609</v>
      </c>
      <c r="I48" s="6">
        <f t="shared" si="3"/>
        <v>1688.2036682210241</v>
      </c>
      <c r="J48" s="6">
        <f t="shared" si="4"/>
        <v>12282.29335430368</v>
      </c>
      <c r="K48" s="6">
        <f t="shared" si="5"/>
        <v>6320.5692892333027</v>
      </c>
      <c r="L48" s="6">
        <f t="shared" si="6"/>
        <v>5472.3896684845777</v>
      </c>
      <c r="S48" s="6" t="s">
        <v>37</v>
      </c>
      <c r="V48" s="16">
        <v>54.462918340000002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19794.810946966154</v>
      </c>
      <c r="G49" s="6">
        <f t="shared" si="1"/>
        <v>2813.475667589099</v>
      </c>
      <c r="H49" s="6">
        <f t="shared" si="2"/>
        <v>4591.2212817250675</v>
      </c>
      <c r="I49" s="6">
        <f t="shared" si="3"/>
        <v>1599.9710527223717</v>
      </c>
      <c r="J49" s="6">
        <f t="shared" si="4"/>
        <v>11640.369108212035</v>
      </c>
      <c r="K49" s="6">
        <f t="shared" si="5"/>
        <v>5990.229786762503</v>
      </c>
      <c r="L49" s="6">
        <f t="shared" si="6"/>
        <v>5186.3795960227626</v>
      </c>
      <c r="S49" s="6" t="s">
        <v>37</v>
      </c>
      <c r="V49" s="16">
        <v>51.616457439999998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18892.287847831682</v>
      </c>
      <c r="G50" s="6">
        <f t="shared" si="1"/>
        <v>2685.1982727882601</v>
      </c>
      <c r="H50" s="6">
        <f t="shared" si="2"/>
        <v>4381.8894891105119</v>
      </c>
      <c r="I50" s="6">
        <f t="shared" si="3"/>
        <v>1527.0220946900267</v>
      </c>
      <c r="J50" s="6">
        <f t="shared" si="4"/>
        <v>11109.63900774483</v>
      </c>
      <c r="K50" s="6">
        <f t="shared" si="5"/>
        <v>5717.1117071728049</v>
      </c>
      <c r="L50" s="6">
        <f t="shared" si="6"/>
        <v>4949.9122006618763</v>
      </c>
      <c r="S50" s="6" t="s">
        <v>37</v>
      </c>
      <c r="V50" s="16">
        <v>49.263060619999997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17959.222131540875</v>
      </c>
      <c r="G51" s="6">
        <f t="shared" si="1"/>
        <v>2552.5797953459119</v>
      </c>
      <c r="H51" s="6">
        <f t="shared" si="2"/>
        <v>4165.4736220754712</v>
      </c>
      <c r="I51" s="6">
        <f t="shared" si="3"/>
        <v>1451.6044440566034</v>
      </c>
      <c r="J51" s="6">
        <f t="shared" si="4"/>
        <v>10560.94827415094</v>
      </c>
      <c r="K51" s="6">
        <f t="shared" si="5"/>
        <v>5434.7509378930808</v>
      </c>
      <c r="L51" s="6">
        <f t="shared" si="6"/>
        <v>4705.4424249371086</v>
      </c>
      <c r="S51" s="6" t="s">
        <v>37</v>
      </c>
      <c r="V51" s="16">
        <v>46.830021629999997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17425.312889660072</v>
      </c>
      <c r="G52" s="6">
        <f t="shared" si="1"/>
        <v>2476.6942178197064</v>
      </c>
      <c r="H52" s="6">
        <f t="shared" si="2"/>
        <v>4041.6383664420478</v>
      </c>
      <c r="I52" s="6">
        <f t="shared" si="3"/>
        <v>1408.4497337601074</v>
      </c>
      <c r="J52" s="6">
        <f t="shared" si="4"/>
        <v>10246.982120979332</v>
      </c>
      <c r="K52" s="6">
        <f t="shared" si="5"/>
        <v>5273.181370357891</v>
      </c>
      <c r="L52" s="6">
        <f t="shared" si="6"/>
        <v>4565.5544509808342</v>
      </c>
      <c r="S52" s="6" t="s">
        <v>37</v>
      </c>
      <c r="V52" s="16">
        <v>45.437813149999997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16259.604491416587</v>
      </c>
      <c r="G53" s="6">
        <f t="shared" si="1"/>
        <v>2311.0097754297694</v>
      </c>
      <c r="H53" s="6">
        <f t="shared" si="2"/>
        <v>3771.2632049595682</v>
      </c>
      <c r="I53" s="6">
        <f t="shared" si="3"/>
        <v>1314.2280865768191</v>
      </c>
      <c r="J53" s="6">
        <f t="shared" si="4"/>
        <v>9561.4854994429443</v>
      </c>
      <c r="K53" s="6">
        <f t="shared" si="5"/>
        <v>4920.4191647199759</v>
      </c>
      <c r="L53" s="6">
        <f t="shared" si="6"/>
        <v>4260.1306574543296</v>
      </c>
      <c r="S53" s="6" t="s">
        <v>37</v>
      </c>
      <c r="V53" s="16">
        <v>42.39814088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15164.019778345308</v>
      </c>
      <c r="G54" s="6">
        <f t="shared" si="1"/>
        <v>2155.2921512368971</v>
      </c>
      <c r="H54" s="6">
        <f t="shared" si="2"/>
        <v>3517.1525764690027</v>
      </c>
      <c r="I54" s="6">
        <f t="shared" si="3"/>
        <v>1225.6743827088947</v>
      </c>
      <c r="J54" s="6">
        <f t="shared" si="4"/>
        <v>8917.2252191284788</v>
      </c>
      <c r="K54" s="6">
        <f t="shared" si="5"/>
        <v>4588.8775198038338</v>
      </c>
      <c r="L54" s="6">
        <f t="shared" si="6"/>
        <v>3973.0797623075787</v>
      </c>
      <c r="S54" s="6" t="s">
        <v>37</v>
      </c>
      <c r="V54" s="16">
        <v>39.54132139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14029.347643622335</v>
      </c>
      <c r="G55" s="6">
        <f t="shared" si="1"/>
        <v>1994.01895442348</v>
      </c>
      <c r="H55" s="6">
        <f t="shared" si="2"/>
        <v>3253.9759860646896</v>
      </c>
      <c r="I55" s="6">
        <f t="shared" si="3"/>
        <v>1133.9613284770885</v>
      </c>
      <c r="J55" s="6">
        <f t="shared" si="4"/>
        <v>8249.979520224615</v>
      </c>
      <c r="K55" s="6">
        <f t="shared" si="5"/>
        <v>4245.507389225816</v>
      </c>
      <c r="L55" s="6">
        <f t="shared" si="6"/>
        <v>3675.7876879619662</v>
      </c>
      <c r="S55" s="6" t="s">
        <v>37</v>
      </c>
      <c r="V55" s="16">
        <v>36.582578509999998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12918.642979067081</v>
      </c>
      <c r="G56" s="6">
        <f t="shared" si="1"/>
        <v>1836.1523015932914</v>
      </c>
      <c r="H56" s="6">
        <f t="shared" si="2"/>
        <v>2996.3584262264148</v>
      </c>
      <c r="I56" s="6">
        <f t="shared" si="3"/>
        <v>1044.1855121698109</v>
      </c>
      <c r="J56" s="6">
        <f t="shared" si="4"/>
        <v>7596.8279291194949</v>
      </c>
      <c r="K56" s="6">
        <f t="shared" si="5"/>
        <v>3909.3902025681346</v>
      </c>
      <c r="L56" s="6">
        <f t="shared" si="6"/>
        <v>3384.7752592557667</v>
      </c>
      <c r="S56" s="6" t="s">
        <v>37</v>
      </c>
      <c r="V56" s="16">
        <v>33.686332610000001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11530.510676203949</v>
      </c>
      <c r="G57" s="6">
        <f t="shared" si="1"/>
        <v>1638.8543093081762</v>
      </c>
      <c r="H57" s="6">
        <f t="shared" si="2"/>
        <v>2674.3941201347707</v>
      </c>
      <c r="I57" s="6">
        <f t="shared" si="3"/>
        <v>931.98582974393491</v>
      </c>
      <c r="J57" s="6">
        <f t="shared" si="4"/>
        <v>6780.5345874123968</v>
      </c>
      <c r="K57" s="6">
        <f t="shared" si="5"/>
        <v>3489.3189277852657</v>
      </c>
      <c r="L57" s="6">
        <f t="shared" si="6"/>
        <v>3021.0748394115021</v>
      </c>
      <c r="S57" s="6" t="s">
        <v>37</v>
      </c>
      <c r="V57" s="16">
        <v>30.066673290000001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10375.25328637466</v>
      </c>
      <c r="G58" s="6">
        <f t="shared" si="1"/>
        <v>1474.6552894339623</v>
      </c>
      <c r="H58" s="6">
        <f t="shared" si="2"/>
        <v>2406.4429723180592</v>
      </c>
      <c r="I58" s="6">
        <f t="shared" si="3"/>
        <v>838.608914595687</v>
      </c>
      <c r="J58" s="6">
        <f t="shared" si="4"/>
        <v>6101.1836974932594</v>
      </c>
      <c r="K58" s="6">
        <f t="shared" si="5"/>
        <v>3139.7193662398931</v>
      </c>
      <c r="L58" s="6">
        <f t="shared" si="6"/>
        <v>2718.3892835444758</v>
      </c>
      <c r="S58" s="6" t="s">
        <v>37</v>
      </c>
      <c r="V58" s="16">
        <v>27.054252810000001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9781.7011041748992</v>
      </c>
      <c r="G59" s="6">
        <f t="shared" si="1"/>
        <v>1390.2925427253667</v>
      </c>
      <c r="H59" s="6">
        <f t="shared" si="2"/>
        <v>2268.774094447439</v>
      </c>
      <c r="I59" s="6">
        <f t="shared" si="3"/>
        <v>790.63339654986487</v>
      </c>
      <c r="J59" s="6">
        <f t="shared" si="4"/>
        <v>5752.1444212758288</v>
      </c>
      <c r="K59" s="6">
        <f t="shared" si="5"/>
        <v>2960.1008808026363</v>
      </c>
      <c r="L59" s="6">
        <f t="shared" si="6"/>
        <v>2562.8744400239607</v>
      </c>
      <c r="S59" s="6" t="s">
        <v>37</v>
      </c>
      <c r="V59" s="16">
        <v>25.50652088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9352.840665326441</v>
      </c>
      <c r="G60" s="6">
        <f t="shared" si="1"/>
        <v>1329.337759538784</v>
      </c>
      <c r="H60" s="6">
        <f t="shared" si="2"/>
        <v>2169.3039262803231</v>
      </c>
      <c r="I60" s="6">
        <f t="shared" si="3"/>
        <v>755.96955006738506</v>
      </c>
      <c r="J60" s="6">
        <f t="shared" si="4"/>
        <v>5499.9523787511207</v>
      </c>
      <c r="K60" s="6">
        <f t="shared" si="5"/>
        <v>2830.3207792377966</v>
      </c>
      <c r="L60" s="6">
        <f t="shared" si="6"/>
        <v>2450.5099907981444</v>
      </c>
      <c r="S60" s="6" t="s">
        <v>37</v>
      </c>
      <c r="V60" s="16">
        <v>24.388235049999999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8913.8811580622896</v>
      </c>
      <c r="G61" s="6">
        <f t="shared" si="1"/>
        <v>1266.9475757651992</v>
      </c>
      <c r="H61" s="6">
        <f t="shared" si="2"/>
        <v>2067.4913736388139</v>
      </c>
      <c r="I61" s="6">
        <f t="shared" si="3"/>
        <v>720.48941808625295</v>
      </c>
      <c r="J61" s="6">
        <f t="shared" si="4"/>
        <v>5241.8215634681019</v>
      </c>
      <c r="K61" s="6">
        <f t="shared" si="5"/>
        <v>2697.4845363132686</v>
      </c>
      <c r="L61" s="6">
        <f t="shared" si="6"/>
        <v>2335.499514666069</v>
      </c>
      <c r="S61" s="6" t="s">
        <v>37</v>
      </c>
      <c r="V61" s="16">
        <v>23.243615139999999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8638.8003015768154</v>
      </c>
      <c r="G62" s="6">
        <f t="shared" si="1"/>
        <v>1227.8497890566036</v>
      </c>
      <c r="H62" s="6">
        <f t="shared" si="2"/>
        <v>2003.6889414824798</v>
      </c>
      <c r="I62" s="6">
        <f t="shared" si="3"/>
        <v>698.25523718328805</v>
      </c>
      <c r="J62" s="6">
        <f t="shared" si="4"/>
        <v>5080.0598415363856</v>
      </c>
      <c r="K62" s="6">
        <f t="shared" si="5"/>
        <v>2614.2406223045832</v>
      </c>
      <c r="L62" s="6">
        <f t="shared" si="6"/>
        <v>2263.4263968598393</v>
      </c>
      <c r="S62" s="6" t="s">
        <v>37</v>
      </c>
      <c r="V62" s="16">
        <v>22.526321129999999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8313.5584251108066</v>
      </c>
      <c r="G63" s="6">
        <f t="shared" si="1"/>
        <v>1181.6225172746329</v>
      </c>
      <c r="H63" s="6">
        <f t="shared" si="2"/>
        <v>1928.2521298382749</v>
      </c>
      <c r="I63" s="6">
        <f t="shared" si="3"/>
        <v>671.96665130727729</v>
      </c>
      <c r="J63" s="6">
        <f t="shared" si="4"/>
        <v>4888.800854438452</v>
      </c>
      <c r="K63" s="6">
        <f t="shared" si="5"/>
        <v>2515.8171727687936</v>
      </c>
      <c r="L63" s="6">
        <f t="shared" si="6"/>
        <v>2178.2107392617559</v>
      </c>
      <c r="S63" s="6" t="s">
        <v>37</v>
      </c>
      <c r="V63" s="16">
        <v>21.678228489999999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7986.2904018748086</v>
      </c>
      <c r="G64" s="6">
        <f t="shared" si="1"/>
        <v>1135.1072652410901</v>
      </c>
      <c r="H64" s="6">
        <f t="shared" si="2"/>
        <v>1852.3453723989219</v>
      </c>
      <c r="I64" s="6">
        <f t="shared" si="3"/>
        <v>645.51429644204825</v>
      </c>
      <c r="J64" s="6">
        <f t="shared" si="4"/>
        <v>4696.3503886073649</v>
      </c>
      <c r="K64" s="6">
        <f t="shared" si="5"/>
        <v>2416.7805784666075</v>
      </c>
      <c r="L64" s="6">
        <f t="shared" si="6"/>
        <v>2092.4642169691533</v>
      </c>
      <c r="S64" s="6" t="s">
        <v>37</v>
      </c>
      <c r="V64" s="16">
        <v>20.82485252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7748.7412458280878</v>
      </c>
      <c r="G65" s="6">
        <f t="shared" si="1"/>
        <v>1101.3439334171908</v>
      </c>
      <c r="H65" s="6">
        <f t="shared" si="2"/>
        <v>1797.2480671698113</v>
      </c>
      <c r="I65" s="6">
        <f t="shared" si="3"/>
        <v>626.31372037735821</v>
      </c>
      <c r="J65" s="6">
        <f t="shared" si="4"/>
        <v>4556.6592410062867</v>
      </c>
      <c r="K65" s="6">
        <f t="shared" si="5"/>
        <v>2344.894363731657</v>
      </c>
      <c r="L65" s="6">
        <f t="shared" si="6"/>
        <v>2030.2246684696026</v>
      </c>
      <c r="S65" s="6" t="s">
        <v>37</v>
      </c>
      <c r="V65" s="16">
        <v>20.20542524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7494.3919259463855</v>
      </c>
      <c r="G66" s="6">
        <f t="shared" si="1"/>
        <v>1065.192761048218</v>
      </c>
      <c r="H66" s="6">
        <f t="shared" si="2"/>
        <v>1738.2541210512129</v>
      </c>
      <c r="I66" s="6">
        <f t="shared" si="3"/>
        <v>605.75522400269506</v>
      </c>
      <c r="J66" s="6">
        <f t="shared" si="4"/>
        <v>4407.0887311500419</v>
      </c>
      <c r="K66" s="6">
        <f t="shared" si="5"/>
        <v>2267.9241478361791</v>
      </c>
      <c r="L66" s="6">
        <f t="shared" si="6"/>
        <v>1963.5833589652598</v>
      </c>
      <c r="S66" s="6" t="s">
        <v>37</v>
      </c>
      <c r="V66" s="16">
        <v>19.542190269999999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7325.1214075875951</v>
      </c>
      <c r="G67" s="6">
        <f t="shared" si="1"/>
        <v>1041.1340071698112</v>
      </c>
      <c r="H67" s="6">
        <f t="shared" si="2"/>
        <v>1698.9934073045822</v>
      </c>
      <c r="I67" s="6">
        <f t="shared" si="3"/>
        <v>592.07346012129346</v>
      </c>
      <c r="J67" s="6">
        <f t="shared" si="4"/>
        <v>4307.5489417520184</v>
      </c>
      <c r="K67" s="6">
        <f t="shared" si="5"/>
        <v>2216.7001526280328</v>
      </c>
      <c r="L67" s="6">
        <f t="shared" si="6"/>
        <v>1919.2332934366584</v>
      </c>
      <c r="S67" s="6" t="s">
        <v>37</v>
      </c>
      <c r="V67" s="16">
        <v>19.100804669999999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34D8B28C-ED0B-4307-B4FA-99CDBA934A38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299B-A03B-4278-8FE6-F147C886D86C}">
  <dimension ref="B1:V109"/>
  <sheetViews>
    <sheetView topLeftCell="A35" zoomScale="72" workbookViewId="0">
      <selection activeCell="C38" sqref="C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36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36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15546.115609372569</v>
      </c>
      <c r="G40" s="6">
        <f t="shared" ref="G40:G67" si="1">G39*V40/V39</f>
        <v>2209.6001881341722</v>
      </c>
      <c r="H40" s="6">
        <f t="shared" ref="H40:H67" si="2">H39*V40/V39</f>
        <v>3605.7761311859836</v>
      </c>
      <c r="I40" s="6">
        <f t="shared" ref="I40:I67" si="3">I39*V40/V39</f>
        <v>1256.5583487466311</v>
      </c>
      <c r="J40" s="6">
        <f t="shared" ref="J40:J67" si="4">J39*V40/V39</f>
        <v>9141.9172618957746</v>
      </c>
      <c r="K40" s="6">
        <f t="shared" ref="K40:K67" si="5">K39*V40/V39</f>
        <v>4704.5058950658877</v>
      </c>
      <c r="L40" s="6">
        <f t="shared" ref="L40:L67" si="6">L39*V40/V39</f>
        <v>4073.1915555989817</v>
      </c>
      <c r="S40" s="6" t="s">
        <v>36</v>
      </c>
      <c r="V40" s="16">
        <v>81.075329980000006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15199.844346787213</v>
      </c>
      <c r="G41" s="6">
        <f t="shared" si="1"/>
        <v>2160.3839680712786</v>
      </c>
      <c r="H41" s="6">
        <f t="shared" si="2"/>
        <v>3525.4617500943386</v>
      </c>
      <c r="I41" s="6">
        <f t="shared" si="3"/>
        <v>1228.5700038207549</v>
      </c>
      <c r="J41" s="6">
        <f t="shared" si="4"/>
        <v>8938.2919118553418</v>
      </c>
      <c r="K41" s="6">
        <f t="shared" si="5"/>
        <v>4599.718613338574</v>
      </c>
      <c r="L41" s="6">
        <f t="shared" si="6"/>
        <v>3982.4660510324939</v>
      </c>
      <c r="S41" s="6" t="s">
        <v>36</v>
      </c>
      <c r="V41" s="16">
        <v>79.269473289999993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14767.528661425578</v>
      </c>
      <c r="G42" s="6">
        <f t="shared" si="1"/>
        <v>2098.9380838574421</v>
      </c>
      <c r="H42" s="6">
        <f t="shared" si="2"/>
        <v>3425.1901698113202</v>
      </c>
      <c r="I42" s="6">
        <f t="shared" si="3"/>
        <v>1193.6268773584909</v>
      </c>
      <c r="J42" s="6">
        <f t="shared" si="4"/>
        <v>8684.0680062893043</v>
      </c>
      <c r="K42" s="6">
        <f t="shared" si="5"/>
        <v>4468.8928983228516</v>
      </c>
      <c r="L42" s="6">
        <f t="shared" si="6"/>
        <v>3869.19630293501</v>
      </c>
      <c r="S42" s="6" t="s">
        <v>36</v>
      </c>
      <c r="V42" s="16">
        <v>77.014882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14368.092503802789</v>
      </c>
      <c r="G43" s="6">
        <f t="shared" si="1"/>
        <v>2042.1654320125783</v>
      </c>
      <c r="H43" s="6">
        <f t="shared" si="2"/>
        <v>3332.5446885040428</v>
      </c>
      <c r="I43" s="6">
        <f t="shared" si="3"/>
        <v>1161.3413308423185</v>
      </c>
      <c r="J43" s="6">
        <f t="shared" si="4"/>
        <v>8449.1789577223699</v>
      </c>
      <c r="K43" s="6">
        <f t="shared" si="5"/>
        <v>4348.0170599168914</v>
      </c>
      <c r="L43" s="6">
        <f t="shared" si="6"/>
        <v>3764.5412221990109</v>
      </c>
      <c r="S43" s="6" t="s">
        <v>36</v>
      </c>
      <c r="V43" s="16">
        <v>74.931762390000003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13938.792658637318</v>
      </c>
      <c r="G44" s="6">
        <f t="shared" si="1"/>
        <v>1981.148195136268</v>
      </c>
      <c r="H44" s="6">
        <f t="shared" si="2"/>
        <v>3232.9726041509425</v>
      </c>
      <c r="I44" s="6">
        <f t="shared" si="3"/>
        <v>1126.6419681132077</v>
      </c>
      <c r="J44" s="6">
        <f t="shared" si="4"/>
        <v>8196.7285216352175</v>
      </c>
      <c r="K44" s="6">
        <f t="shared" si="5"/>
        <v>4218.1039868972739</v>
      </c>
      <c r="L44" s="6">
        <f t="shared" si="6"/>
        <v>3652.0616454297688</v>
      </c>
      <c r="S44" s="6" t="s">
        <v>36</v>
      </c>
      <c r="V44" s="16">
        <v>72.692899159999996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13508.213933751127</v>
      </c>
      <c r="G45" s="6">
        <f t="shared" si="1"/>
        <v>1919.949188553459</v>
      </c>
      <c r="H45" s="6">
        <f t="shared" si="2"/>
        <v>3133.1038956064685</v>
      </c>
      <c r="I45" s="6">
        <f t="shared" si="3"/>
        <v>1091.8392363477092</v>
      </c>
      <c r="J45" s="6">
        <f t="shared" si="4"/>
        <v>7943.5260383557934</v>
      </c>
      <c r="K45" s="6">
        <f t="shared" si="5"/>
        <v>4087.8039042003588</v>
      </c>
      <c r="L45" s="6">
        <f t="shared" si="6"/>
        <v>3539.2469931850851</v>
      </c>
      <c r="S45" s="6" t="s">
        <v>36</v>
      </c>
      <c r="V45" s="16">
        <v>70.447366380000005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13057.647060227615</v>
      </c>
      <c r="G46" s="6">
        <f t="shared" si="1"/>
        <v>1855.9092268343811</v>
      </c>
      <c r="H46" s="6">
        <f t="shared" si="2"/>
        <v>3028.5991229110505</v>
      </c>
      <c r="I46" s="6">
        <f t="shared" si="3"/>
        <v>1055.4209064690028</v>
      </c>
      <c r="J46" s="6">
        <f t="shared" si="4"/>
        <v>7678.5694934411476</v>
      </c>
      <c r="K46" s="6">
        <f t="shared" si="5"/>
        <v>3951.4550846061688</v>
      </c>
      <c r="L46" s="6">
        <f t="shared" si="6"/>
        <v>3421.1953055106314</v>
      </c>
      <c r="M46" s="3"/>
      <c r="N46" s="3"/>
      <c r="O46" s="3"/>
      <c r="P46" s="3"/>
      <c r="S46" s="6" t="s">
        <v>36</v>
      </c>
      <c r="V46" s="16">
        <v>68.097592399999996</v>
      </c>
    </row>
    <row r="47" spans="2:22" ht="15" thickBot="1">
      <c r="C47" s="6" t="s">
        <v>13</v>
      </c>
      <c r="D47" s="6" t="s">
        <v>12</v>
      </c>
      <c r="E47" s="6">
        <v>2030</v>
      </c>
      <c r="F47" s="6">
        <f t="shared" si="0"/>
        <v>12583.585968474097</v>
      </c>
      <c r="G47" s="6">
        <f t="shared" si="1"/>
        <v>1788.529985366876</v>
      </c>
      <c r="H47" s="6">
        <f t="shared" si="2"/>
        <v>2918.6450860107811</v>
      </c>
      <c r="I47" s="6">
        <f t="shared" si="3"/>
        <v>1017.1035905795152</v>
      </c>
      <c r="J47" s="6">
        <f t="shared" si="4"/>
        <v>7399.7971372596576</v>
      </c>
      <c r="K47" s="6">
        <f t="shared" si="5"/>
        <v>3807.9965347783768</v>
      </c>
      <c r="L47" s="6">
        <f t="shared" si="6"/>
        <v>3296.9879675306979</v>
      </c>
      <c r="M47" s="5"/>
      <c r="N47" s="5"/>
      <c r="O47" s="5"/>
      <c r="P47" s="5"/>
      <c r="Q47" s="5"/>
      <c r="R47" s="5"/>
      <c r="S47" s="6" t="s">
        <v>36</v>
      </c>
      <c r="T47" s="5"/>
      <c r="V47" s="16">
        <v>65.625292540000004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12136.831113537737</v>
      </c>
      <c r="G48" s="6">
        <f t="shared" si="1"/>
        <v>1725.0318333962261</v>
      </c>
      <c r="H48" s="6">
        <f t="shared" si="2"/>
        <v>2815.0244753773577</v>
      </c>
      <c r="I48" s="6">
        <f t="shared" si="3"/>
        <v>980.99337778301913</v>
      </c>
      <c r="J48" s="6">
        <f t="shared" si="4"/>
        <v>7137.0822557547162</v>
      </c>
      <c r="K48" s="6">
        <f t="shared" si="5"/>
        <v>3672.8012936320756</v>
      </c>
      <c r="L48" s="6">
        <f t="shared" si="6"/>
        <v>3179.9350555188676</v>
      </c>
      <c r="S48" s="6" t="s">
        <v>36</v>
      </c>
      <c r="V48" s="16">
        <v>63.295398810000002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11621.329352532945</v>
      </c>
      <c r="G49" s="6">
        <f t="shared" si="1"/>
        <v>1651.7625475681339</v>
      </c>
      <c r="H49" s="6">
        <f t="shared" si="2"/>
        <v>2695.4586627897565</v>
      </c>
      <c r="I49" s="6">
        <f t="shared" si="3"/>
        <v>939.32650369946111</v>
      </c>
      <c r="J49" s="6">
        <f t="shared" si="4"/>
        <v>6833.9406501033236</v>
      </c>
      <c r="K49" s="6">
        <f t="shared" si="5"/>
        <v>3516.8021273772088</v>
      </c>
      <c r="L49" s="6">
        <f t="shared" si="6"/>
        <v>3044.86997092917</v>
      </c>
      <c r="S49" s="6" t="s">
        <v>36</v>
      </c>
      <c r="V49" s="16">
        <v>60.606979629999998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11123.870336993112</v>
      </c>
      <c r="G50" s="6">
        <f t="shared" si="1"/>
        <v>1581.057712872117</v>
      </c>
      <c r="H50" s="6">
        <f t="shared" si="2"/>
        <v>2580.0776962803225</v>
      </c>
      <c r="I50" s="6">
        <f t="shared" si="3"/>
        <v>899.11798506738558</v>
      </c>
      <c r="J50" s="6">
        <f t="shared" si="4"/>
        <v>6541.4091087511233</v>
      </c>
      <c r="K50" s="6">
        <f t="shared" si="5"/>
        <v>3366.2629875711291</v>
      </c>
      <c r="L50" s="6">
        <f t="shared" si="6"/>
        <v>2914.5322124648096</v>
      </c>
      <c r="S50" s="6" t="s">
        <v>36</v>
      </c>
      <c r="V50" s="16">
        <v>58.012656079999999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10605.24968986523</v>
      </c>
      <c r="G51" s="6">
        <f t="shared" si="1"/>
        <v>1507.3451335849054</v>
      </c>
      <c r="H51" s="6">
        <f t="shared" si="2"/>
        <v>2459.7884872237187</v>
      </c>
      <c r="I51" s="6">
        <f t="shared" si="3"/>
        <v>857.19901827493288</v>
      </c>
      <c r="J51" s="6">
        <f t="shared" si="4"/>
        <v>6236.4334373045822</v>
      </c>
      <c r="K51" s="6">
        <f t="shared" si="5"/>
        <v>3209.3199959568738</v>
      </c>
      <c r="L51" s="6">
        <f t="shared" si="6"/>
        <v>2778.6499577897575</v>
      </c>
      <c r="S51" s="6" t="s">
        <v>36</v>
      </c>
      <c r="V51" s="16">
        <v>55.307971440000003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10031.900315503144</v>
      </c>
      <c r="G52" s="6">
        <f t="shared" si="1"/>
        <v>1425.8538519496851</v>
      </c>
      <c r="H52" s="6">
        <f t="shared" si="2"/>
        <v>2326.8054616981117</v>
      </c>
      <c r="I52" s="6">
        <f t="shared" si="3"/>
        <v>810.85644877358504</v>
      </c>
      <c r="J52" s="6">
        <f t="shared" si="4"/>
        <v>5899.274453396225</v>
      </c>
      <c r="K52" s="6">
        <f t="shared" si="5"/>
        <v>3035.8152067610063</v>
      </c>
      <c r="L52" s="6">
        <f t="shared" si="6"/>
        <v>2628.428391918239</v>
      </c>
      <c r="S52" s="6" t="s">
        <v>36</v>
      </c>
      <c r="V52" s="16">
        <v>52.317868259999997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9507.9712806513926</v>
      </c>
      <c r="G53" s="6">
        <f t="shared" si="1"/>
        <v>1351.3867810062891</v>
      </c>
      <c r="H53" s="6">
        <f t="shared" si="2"/>
        <v>2205.2850217520199</v>
      </c>
      <c r="I53" s="6">
        <f t="shared" si="3"/>
        <v>768.50841667115913</v>
      </c>
      <c r="J53" s="6">
        <f t="shared" si="4"/>
        <v>5591.1771763611841</v>
      </c>
      <c r="K53" s="6">
        <f t="shared" si="5"/>
        <v>2877.2658112084459</v>
      </c>
      <c r="L53" s="6">
        <f t="shared" si="6"/>
        <v>2491.1553023495057</v>
      </c>
      <c r="S53" s="6" t="s">
        <v>36</v>
      </c>
      <c r="V53" s="16">
        <v>49.585499579999997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9070.1234748015886</v>
      </c>
      <c r="G54" s="6">
        <f t="shared" si="1"/>
        <v>1289.1546055555555</v>
      </c>
      <c r="H54" s="6">
        <f t="shared" si="2"/>
        <v>2103.7303178571415</v>
      </c>
      <c r="I54" s="6">
        <f t="shared" si="3"/>
        <v>733.11814107142868</v>
      </c>
      <c r="J54" s="6">
        <f t="shared" si="4"/>
        <v>5333.7000988095224</v>
      </c>
      <c r="K54" s="6">
        <f t="shared" si="5"/>
        <v>2744.7659871031747</v>
      </c>
      <c r="L54" s="6">
        <f t="shared" si="6"/>
        <v>2376.4360998015873</v>
      </c>
      <c r="S54" s="6" t="s">
        <v>36</v>
      </c>
      <c r="V54" s="16">
        <v>47.30205745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8645.9811070410306</v>
      </c>
      <c r="G55" s="6">
        <f t="shared" si="1"/>
        <v>1228.8704111530396</v>
      </c>
      <c r="H55" s="6">
        <f t="shared" si="2"/>
        <v>2005.3544621563331</v>
      </c>
      <c r="I55" s="6">
        <f t="shared" si="3"/>
        <v>698.83564590296498</v>
      </c>
      <c r="J55" s="6">
        <f t="shared" si="4"/>
        <v>5084.2825252650482</v>
      </c>
      <c r="K55" s="6">
        <f t="shared" si="5"/>
        <v>2616.4136501197963</v>
      </c>
      <c r="L55" s="6">
        <f t="shared" si="6"/>
        <v>2265.3078183617849</v>
      </c>
      <c r="S55" s="6" t="s">
        <v>36</v>
      </c>
      <c r="V55" s="16">
        <v>45.09009124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8234.7531646975149</v>
      </c>
      <c r="G56" s="6">
        <f t="shared" si="1"/>
        <v>1170.4217696016769</v>
      </c>
      <c r="H56" s="6">
        <f t="shared" si="2"/>
        <v>1909.9739866576808</v>
      </c>
      <c r="I56" s="6">
        <f t="shared" si="3"/>
        <v>665.59699535040431</v>
      </c>
      <c r="J56" s="6">
        <f t="shared" si="4"/>
        <v>4842.4592995058392</v>
      </c>
      <c r="K56" s="6">
        <f t="shared" si="5"/>
        <v>2491.969427036538</v>
      </c>
      <c r="L56" s="6">
        <f t="shared" si="6"/>
        <v>2157.5632071503446</v>
      </c>
      <c r="S56" s="6" t="s">
        <v>36</v>
      </c>
      <c r="V56" s="16">
        <v>42.945475700000003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7838.4977610212645</v>
      </c>
      <c r="G57" s="6">
        <f t="shared" si="1"/>
        <v>1114.1012046121591</v>
      </c>
      <c r="H57" s="6">
        <f t="shared" si="2"/>
        <v>1818.0662514824785</v>
      </c>
      <c r="I57" s="6">
        <f t="shared" si="3"/>
        <v>633.5685421832884</v>
      </c>
      <c r="J57" s="6">
        <f t="shared" si="4"/>
        <v>4609.4406982030541</v>
      </c>
      <c r="K57" s="6">
        <f t="shared" si="5"/>
        <v>2372.056136193471</v>
      </c>
      <c r="L57" s="6">
        <f t="shared" si="6"/>
        <v>2053.7415063042827</v>
      </c>
      <c r="S57" s="6" t="s">
        <v>36</v>
      </c>
      <c r="V57" s="16">
        <v>40.878944199999999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7403.6549500426781</v>
      </c>
      <c r="G58" s="6">
        <f t="shared" si="1"/>
        <v>1052.2961350314463</v>
      </c>
      <c r="H58" s="6">
        <f t="shared" si="2"/>
        <v>1717.2085280458207</v>
      </c>
      <c r="I58" s="6">
        <f t="shared" si="3"/>
        <v>598.42115371293801</v>
      </c>
      <c r="J58" s="6">
        <f t="shared" si="4"/>
        <v>4353.7307125202151</v>
      </c>
      <c r="K58" s="6">
        <f t="shared" si="5"/>
        <v>2240.4656721136566</v>
      </c>
      <c r="L58" s="6">
        <f t="shared" si="6"/>
        <v>1939.8096335332432</v>
      </c>
      <c r="S58" s="6" t="s">
        <v>36</v>
      </c>
      <c r="V58" s="16">
        <v>38.611173569999998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7024.6506022851163</v>
      </c>
      <c r="G59" s="6">
        <f t="shared" si="1"/>
        <v>998.42749677148822</v>
      </c>
      <c r="H59" s="6">
        <f t="shared" si="2"/>
        <v>1629.3020139622629</v>
      </c>
      <c r="I59" s="6">
        <f t="shared" si="3"/>
        <v>567.78706547169816</v>
      </c>
      <c r="J59" s="6">
        <f t="shared" si="4"/>
        <v>4130.8566212578608</v>
      </c>
      <c r="K59" s="6">
        <f t="shared" si="5"/>
        <v>2125.7728296645701</v>
      </c>
      <c r="L59" s="6">
        <f t="shared" si="6"/>
        <v>1840.507830587002</v>
      </c>
      <c r="S59" s="6" t="s">
        <v>36</v>
      </c>
      <c r="V59" s="16">
        <v>36.634608919999998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6673.4842094781379</v>
      </c>
      <c r="G60" s="6">
        <f t="shared" si="1"/>
        <v>948.51552215932884</v>
      </c>
      <c r="H60" s="6">
        <f t="shared" si="2"/>
        <v>1547.8522531940689</v>
      </c>
      <c r="I60" s="6">
        <f t="shared" si="3"/>
        <v>539.40305793126686</v>
      </c>
      <c r="J60" s="6">
        <f t="shared" si="4"/>
        <v>3924.3526823405205</v>
      </c>
      <c r="K60" s="6">
        <f t="shared" si="5"/>
        <v>2019.5042023996707</v>
      </c>
      <c r="L60" s="6">
        <f t="shared" si="6"/>
        <v>1748.499767497005</v>
      </c>
      <c r="S60" s="6" t="s">
        <v>36</v>
      </c>
      <c r="V60" s="16">
        <v>34.803223389999999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6355.1970203541487</v>
      </c>
      <c r="G61" s="6">
        <f t="shared" si="1"/>
        <v>903.27673385744208</v>
      </c>
      <c r="H61" s="6">
        <f t="shared" si="2"/>
        <v>1474.0285162398909</v>
      </c>
      <c r="I61" s="6">
        <f t="shared" si="3"/>
        <v>513.67660414420482</v>
      </c>
      <c r="J61" s="6">
        <f t="shared" si="4"/>
        <v>3737.183409860736</v>
      </c>
      <c r="K61" s="6">
        <f t="shared" si="5"/>
        <v>1923.1853536799943</v>
      </c>
      <c r="L61" s="6">
        <f t="shared" si="6"/>
        <v>1665.1062868635818</v>
      </c>
      <c r="S61" s="6" t="s">
        <v>36</v>
      </c>
      <c r="V61" s="16">
        <v>33.143307849999999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6051.9542815348914</v>
      </c>
      <c r="G62" s="6">
        <f t="shared" si="1"/>
        <v>860.17624306079642</v>
      </c>
      <c r="H62" s="6">
        <f t="shared" si="2"/>
        <v>1403.6941988409692</v>
      </c>
      <c r="I62" s="6">
        <f t="shared" si="3"/>
        <v>489.16616020215628</v>
      </c>
      <c r="J62" s="6">
        <f t="shared" si="4"/>
        <v>3558.8610495867019</v>
      </c>
      <c r="K62" s="6">
        <f t="shared" si="5"/>
        <v>1831.4191988244986</v>
      </c>
      <c r="L62" s="6">
        <f t="shared" si="6"/>
        <v>1585.6545579499848</v>
      </c>
      <c r="S62" s="6" t="s">
        <v>36</v>
      </c>
      <c r="V62" s="16">
        <v>31.56185138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5769.2463505705309</v>
      </c>
      <c r="G63" s="6">
        <f t="shared" si="1"/>
        <v>819.99440515723256</v>
      </c>
      <c r="H63" s="6">
        <f t="shared" si="2"/>
        <v>1338.1227380862522</v>
      </c>
      <c r="I63" s="6">
        <f t="shared" si="3"/>
        <v>466.31549963611855</v>
      </c>
      <c r="J63" s="6">
        <f t="shared" si="4"/>
        <v>3392.614214743935</v>
      </c>
      <c r="K63" s="6">
        <f t="shared" si="5"/>
        <v>1745.8672087825698</v>
      </c>
      <c r="L63" s="6">
        <f t="shared" si="6"/>
        <v>1511.5830930233601</v>
      </c>
      <c r="S63" s="6" t="s">
        <v>36</v>
      </c>
      <c r="V63" s="16">
        <v>30.087487020000001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5461.9761727201267</v>
      </c>
      <c r="G64" s="6">
        <f t="shared" si="1"/>
        <v>776.32148647798726</v>
      </c>
      <c r="H64" s="6">
        <f t="shared" si="2"/>
        <v>1266.8542938679234</v>
      </c>
      <c r="I64" s="6">
        <f t="shared" si="3"/>
        <v>441.47952665094334</v>
      </c>
      <c r="J64" s="6">
        <f t="shared" si="4"/>
        <v>3211.9235127358488</v>
      </c>
      <c r="K64" s="6">
        <f t="shared" si="5"/>
        <v>1652.8822857704404</v>
      </c>
      <c r="L64" s="6">
        <f t="shared" si="6"/>
        <v>1431.0761467767293</v>
      </c>
      <c r="S64" s="6" t="s">
        <v>36</v>
      </c>
      <c r="V64" s="16">
        <v>28.485026850000001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5221.1954051325256</v>
      </c>
      <c r="G65" s="6">
        <f t="shared" si="1"/>
        <v>742.09883930817591</v>
      </c>
      <c r="H65" s="6">
        <f t="shared" si="2"/>
        <v>1211.0074465633413</v>
      </c>
      <c r="I65" s="6">
        <f t="shared" si="3"/>
        <v>422.01774652964951</v>
      </c>
      <c r="J65" s="6">
        <f t="shared" si="4"/>
        <v>3070.3320109838273</v>
      </c>
      <c r="K65" s="6">
        <f t="shared" si="5"/>
        <v>1580.0181331424078</v>
      </c>
      <c r="L65" s="6">
        <f t="shared" si="6"/>
        <v>1367.9898933400716</v>
      </c>
      <c r="S65" s="6" t="s">
        <v>36</v>
      </c>
      <c r="V65" s="16">
        <v>27.22931895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4992.8472129979045</v>
      </c>
      <c r="G66" s="6">
        <f t="shared" si="1"/>
        <v>709.64325870020957</v>
      </c>
      <c r="H66" s="6">
        <f t="shared" si="2"/>
        <v>1158.0442188679235</v>
      </c>
      <c r="I66" s="6">
        <f t="shared" si="3"/>
        <v>403.5608641509433</v>
      </c>
      <c r="J66" s="6">
        <f t="shared" si="4"/>
        <v>2936.0515044025155</v>
      </c>
      <c r="K66" s="6">
        <f t="shared" si="5"/>
        <v>1510.916278825996</v>
      </c>
      <c r="L66" s="6">
        <f t="shared" si="6"/>
        <v>1308.1610620545073</v>
      </c>
      <c r="S66" s="6" t="s">
        <v>36</v>
      </c>
      <c r="V66" s="16">
        <v>26.038448800000001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4784.241448875413</v>
      </c>
      <c r="G67" s="6">
        <f t="shared" si="1"/>
        <v>679.99370846960153</v>
      </c>
      <c r="H67" s="6">
        <f t="shared" si="2"/>
        <v>1109.6600627223711</v>
      </c>
      <c r="I67" s="6">
        <f t="shared" si="3"/>
        <v>386.69971882749314</v>
      </c>
      <c r="J67" s="6">
        <f t="shared" si="4"/>
        <v>2813.3805630637917</v>
      </c>
      <c r="K67" s="6">
        <f t="shared" si="5"/>
        <v>1447.7888023734654</v>
      </c>
      <c r="L67" s="6">
        <f t="shared" si="6"/>
        <v>1253.5048856678645</v>
      </c>
      <c r="S67" s="6" t="s">
        <v>36</v>
      </c>
      <c r="V67" s="16">
        <v>24.950538380000001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18DFB83A-A6D9-4F3E-9748-9D9FB52ED74D}"/>
  </hyperlinks>
  <pageMargins left="0.7" right="0.7" top="0.75" bottom="0.75" header="0.3" footer="0.3"/>
  <pageSetup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897-FBD6-4956-8E94-CA2F2DB7B6DE}">
  <dimension ref="B1:V109"/>
  <sheetViews>
    <sheetView topLeftCell="A41" zoomScale="72" workbookViewId="0">
      <selection activeCell="B38" sqref="B38:L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35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35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15546.115609372569</v>
      </c>
      <c r="G40" s="6">
        <f t="shared" ref="G40:G67" si="1">G39*V40/V39</f>
        <v>2209.6001881341722</v>
      </c>
      <c r="H40" s="6">
        <f t="shared" ref="H40:H67" si="2">H39*V40/V39</f>
        <v>3605.7761311859836</v>
      </c>
      <c r="I40" s="6">
        <f t="shared" ref="I40:I67" si="3">I39*V40/V39</f>
        <v>1256.5583487466311</v>
      </c>
      <c r="J40" s="6">
        <f t="shared" ref="J40:J67" si="4">J39*V40/V39</f>
        <v>9141.9172618957746</v>
      </c>
      <c r="K40" s="6">
        <f t="shared" ref="K40:K67" si="5">K39*V40/V39</f>
        <v>4704.5058950658877</v>
      </c>
      <c r="L40" s="6">
        <f t="shared" ref="L40:L67" si="6">L39*V40/V39</f>
        <v>4073.1915555989817</v>
      </c>
      <c r="S40" s="6" t="s">
        <v>35</v>
      </c>
      <c r="V40" s="16">
        <v>81.075329980000006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15199.844346787213</v>
      </c>
      <c r="G41" s="6">
        <f t="shared" si="1"/>
        <v>2160.3839680712786</v>
      </c>
      <c r="H41" s="6">
        <f t="shared" si="2"/>
        <v>3525.4617500943386</v>
      </c>
      <c r="I41" s="6">
        <f t="shared" si="3"/>
        <v>1228.5700038207549</v>
      </c>
      <c r="J41" s="6">
        <f t="shared" si="4"/>
        <v>8938.2919118553418</v>
      </c>
      <c r="K41" s="6">
        <f t="shared" si="5"/>
        <v>4599.718613338574</v>
      </c>
      <c r="L41" s="6">
        <f t="shared" si="6"/>
        <v>3982.4660510324939</v>
      </c>
      <c r="S41" s="6" t="s">
        <v>35</v>
      </c>
      <c r="V41" s="16">
        <v>79.269473289999993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14767.528661425578</v>
      </c>
      <c r="G42" s="6">
        <f t="shared" si="1"/>
        <v>2098.9380838574421</v>
      </c>
      <c r="H42" s="6">
        <f t="shared" si="2"/>
        <v>3425.1901698113202</v>
      </c>
      <c r="I42" s="6">
        <f t="shared" si="3"/>
        <v>1193.6268773584909</v>
      </c>
      <c r="J42" s="6">
        <f t="shared" si="4"/>
        <v>8684.0680062893043</v>
      </c>
      <c r="K42" s="6">
        <f t="shared" si="5"/>
        <v>4468.8928983228516</v>
      </c>
      <c r="L42" s="6">
        <f t="shared" si="6"/>
        <v>3869.19630293501</v>
      </c>
      <c r="S42" s="6" t="s">
        <v>35</v>
      </c>
      <c r="V42" s="16">
        <v>77.014882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14368.092503802789</v>
      </c>
      <c r="G43" s="6">
        <f t="shared" si="1"/>
        <v>2042.1654320125783</v>
      </c>
      <c r="H43" s="6">
        <f t="shared" si="2"/>
        <v>3332.5446885040428</v>
      </c>
      <c r="I43" s="6">
        <f t="shared" si="3"/>
        <v>1161.3413308423185</v>
      </c>
      <c r="J43" s="6">
        <f t="shared" si="4"/>
        <v>8449.1789577223699</v>
      </c>
      <c r="K43" s="6">
        <f t="shared" si="5"/>
        <v>4348.0170599168914</v>
      </c>
      <c r="L43" s="6">
        <f t="shared" si="6"/>
        <v>3764.5412221990109</v>
      </c>
      <c r="S43" s="6" t="s">
        <v>35</v>
      </c>
      <c r="V43" s="16">
        <v>74.931762390000003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13938.792658637318</v>
      </c>
      <c r="G44" s="6">
        <f t="shared" si="1"/>
        <v>1981.148195136268</v>
      </c>
      <c r="H44" s="6">
        <f t="shared" si="2"/>
        <v>3232.9726041509425</v>
      </c>
      <c r="I44" s="6">
        <f t="shared" si="3"/>
        <v>1126.6419681132077</v>
      </c>
      <c r="J44" s="6">
        <f t="shared" si="4"/>
        <v>8196.7285216352175</v>
      </c>
      <c r="K44" s="6">
        <f t="shared" si="5"/>
        <v>4218.1039868972739</v>
      </c>
      <c r="L44" s="6">
        <f t="shared" si="6"/>
        <v>3652.0616454297688</v>
      </c>
      <c r="S44" s="6" t="s">
        <v>35</v>
      </c>
      <c r="V44" s="16">
        <v>72.692899159999996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13508.213933751127</v>
      </c>
      <c r="G45" s="6">
        <f t="shared" si="1"/>
        <v>1919.949188553459</v>
      </c>
      <c r="H45" s="6">
        <f t="shared" si="2"/>
        <v>3133.1038956064685</v>
      </c>
      <c r="I45" s="6">
        <f t="shared" si="3"/>
        <v>1091.8392363477092</v>
      </c>
      <c r="J45" s="6">
        <f t="shared" si="4"/>
        <v>7943.5260383557934</v>
      </c>
      <c r="K45" s="6">
        <f t="shared" si="5"/>
        <v>4087.8039042003588</v>
      </c>
      <c r="L45" s="6">
        <f t="shared" si="6"/>
        <v>3539.2469931850851</v>
      </c>
      <c r="S45" s="6" t="s">
        <v>35</v>
      </c>
      <c r="V45" s="16">
        <v>70.447366380000005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13057.647060227615</v>
      </c>
      <c r="G46" s="6">
        <f t="shared" si="1"/>
        <v>1855.9092268343811</v>
      </c>
      <c r="H46" s="6">
        <f t="shared" si="2"/>
        <v>3028.5991229110505</v>
      </c>
      <c r="I46" s="6">
        <f t="shared" si="3"/>
        <v>1055.4209064690028</v>
      </c>
      <c r="J46" s="6">
        <f t="shared" si="4"/>
        <v>7678.5694934411476</v>
      </c>
      <c r="K46" s="6">
        <f t="shared" si="5"/>
        <v>3951.4550846061688</v>
      </c>
      <c r="L46" s="6">
        <f t="shared" si="6"/>
        <v>3421.1953055106314</v>
      </c>
      <c r="M46" s="3"/>
      <c r="N46" s="3"/>
      <c r="O46" s="3"/>
      <c r="P46" s="3"/>
      <c r="S46" s="6" t="s">
        <v>35</v>
      </c>
      <c r="V46" s="16">
        <v>68.097592399999996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12583.585968474097</v>
      </c>
      <c r="G47" s="6">
        <f t="shared" si="1"/>
        <v>1788.529985366876</v>
      </c>
      <c r="H47" s="6">
        <f t="shared" si="2"/>
        <v>2918.6450860107811</v>
      </c>
      <c r="I47" s="6">
        <f t="shared" si="3"/>
        <v>1017.1035905795152</v>
      </c>
      <c r="J47" s="6">
        <f t="shared" si="4"/>
        <v>7399.7971372596576</v>
      </c>
      <c r="K47" s="6">
        <f t="shared" si="5"/>
        <v>3807.9965347783768</v>
      </c>
      <c r="L47" s="6">
        <f t="shared" si="6"/>
        <v>3296.9879675306979</v>
      </c>
      <c r="M47" s="5"/>
      <c r="N47" s="5"/>
      <c r="O47" s="5"/>
      <c r="P47" s="5"/>
      <c r="Q47" s="5"/>
      <c r="R47" s="5"/>
      <c r="S47" s="6" t="s">
        <v>35</v>
      </c>
      <c r="T47" s="5"/>
      <c r="V47" s="16">
        <v>65.625292540000004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12136.831113537737</v>
      </c>
      <c r="G48" s="6">
        <f t="shared" si="1"/>
        <v>1725.0318333962261</v>
      </c>
      <c r="H48" s="6">
        <f t="shared" si="2"/>
        <v>2815.0244753773577</v>
      </c>
      <c r="I48" s="6">
        <f t="shared" si="3"/>
        <v>980.99337778301913</v>
      </c>
      <c r="J48" s="6">
        <f t="shared" si="4"/>
        <v>7137.0822557547162</v>
      </c>
      <c r="K48" s="6">
        <f t="shared" si="5"/>
        <v>3672.8012936320756</v>
      </c>
      <c r="L48" s="6">
        <f t="shared" si="6"/>
        <v>3179.9350555188676</v>
      </c>
      <c r="S48" s="6" t="s">
        <v>35</v>
      </c>
      <c r="V48" s="16">
        <v>63.295398810000002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11621.329352532945</v>
      </c>
      <c r="G49" s="6">
        <f t="shared" si="1"/>
        <v>1651.7625475681339</v>
      </c>
      <c r="H49" s="6">
        <f t="shared" si="2"/>
        <v>2695.4586627897565</v>
      </c>
      <c r="I49" s="6">
        <f t="shared" si="3"/>
        <v>939.32650369946111</v>
      </c>
      <c r="J49" s="6">
        <f t="shared" si="4"/>
        <v>6833.9406501033236</v>
      </c>
      <c r="K49" s="6">
        <f t="shared" si="5"/>
        <v>3516.8021273772088</v>
      </c>
      <c r="L49" s="6">
        <f t="shared" si="6"/>
        <v>3044.86997092917</v>
      </c>
      <c r="S49" s="6" t="s">
        <v>35</v>
      </c>
      <c r="V49" s="16">
        <v>60.606979629999998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11123.870336993112</v>
      </c>
      <c r="G50" s="6">
        <f t="shared" si="1"/>
        <v>1581.057712872117</v>
      </c>
      <c r="H50" s="6">
        <f t="shared" si="2"/>
        <v>2580.0776962803225</v>
      </c>
      <c r="I50" s="6">
        <f t="shared" si="3"/>
        <v>899.11798506738558</v>
      </c>
      <c r="J50" s="6">
        <f t="shared" si="4"/>
        <v>6541.4091087511233</v>
      </c>
      <c r="K50" s="6">
        <f t="shared" si="5"/>
        <v>3366.2629875711291</v>
      </c>
      <c r="L50" s="6">
        <f t="shared" si="6"/>
        <v>2914.5322124648096</v>
      </c>
      <c r="S50" s="6" t="s">
        <v>35</v>
      </c>
      <c r="V50" s="16">
        <v>58.012656079999999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10605.24968986523</v>
      </c>
      <c r="G51" s="6">
        <f t="shared" si="1"/>
        <v>1507.3451335849054</v>
      </c>
      <c r="H51" s="6">
        <f t="shared" si="2"/>
        <v>2459.7884872237187</v>
      </c>
      <c r="I51" s="6">
        <f t="shared" si="3"/>
        <v>857.19901827493288</v>
      </c>
      <c r="J51" s="6">
        <f t="shared" si="4"/>
        <v>6236.4334373045822</v>
      </c>
      <c r="K51" s="6">
        <f t="shared" si="5"/>
        <v>3209.3199959568738</v>
      </c>
      <c r="L51" s="6">
        <f t="shared" si="6"/>
        <v>2778.6499577897575</v>
      </c>
      <c r="S51" s="6" t="s">
        <v>35</v>
      </c>
      <c r="V51" s="16">
        <v>55.307971440000003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10031.900315503144</v>
      </c>
      <c r="G52" s="6">
        <f t="shared" si="1"/>
        <v>1425.8538519496851</v>
      </c>
      <c r="H52" s="6">
        <f t="shared" si="2"/>
        <v>2326.8054616981117</v>
      </c>
      <c r="I52" s="6">
        <f t="shared" si="3"/>
        <v>810.85644877358504</v>
      </c>
      <c r="J52" s="6">
        <f t="shared" si="4"/>
        <v>5899.274453396225</v>
      </c>
      <c r="K52" s="6">
        <f t="shared" si="5"/>
        <v>3035.8152067610063</v>
      </c>
      <c r="L52" s="6">
        <f t="shared" si="6"/>
        <v>2628.428391918239</v>
      </c>
      <c r="S52" s="6" t="s">
        <v>35</v>
      </c>
      <c r="V52" s="16">
        <v>52.317868259999997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9507.9712806513926</v>
      </c>
      <c r="G53" s="6">
        <f t="shared" si="1"/>
        <v>1351.3867810062891</v>
      </c>
      <c r="H53" s="6">
        <f t="shared" si="2"/>
        <v>2205.2850217520199</v>
      </c>
      <c r="I53" s="6">
        <f t="shared" si="3"/>
        <v>768.50841667115913</v>
      </c>
      <c r="J53" s="6">
        <f t="shared" si="4"/>
        <v>5591.1771763611841</v>
      </c>
      <c r="K53" s="6">
        <f t="shared" si="5"/>
        <v>2877.2658112084459</v>
      </c>
      <c r="L53" s="6">
        <f t="shared" si="6"/>
        <v>2491.1553023495057</v>
      </c>
      <c r="S53" s="6" t="s">
        <v>35</v>
      </c>
      <c r="V53" s="16">
        <v>49.585499579999997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9070.1234748015886</v>
      </c>
      <c r="G54" s="6">
        <f t="shared" si="1"/>
        <v>1289.1546055555555</v>
      </c>
      <c r="H54" s="6">
        <f t="shared" si="2"/>
        <v>2103.7303178571415</v>
      </c>
      <c r="I54" s="6">
        <f t="shared" si="3"/>
        <v>733.11814107142868</v>
      </c>
      <c r="J54" s="6">
        <f t="shared" si="4"/>
        <v>5333.7000988095224</v>
      </c>
      <c r="K54" s="6">
        <f t="shared" si="5"/>
        <v>2744.7659871031747</v>
      </c>
      <c r="L54" s="6">
        <f t="shared" si="6"/>
        <v>2376.4360998015873</v>
      </c>
      <c r="S54" s="6" t="s">
        <v>35</v>
      </c>
      <c r="V54" s="16">
        <v>47.30205745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8645.9811070410306</v>
      </c>
      <c r="G55" s="6">
        <f t="shared" si="1"/>
        <v>1228.8704111530396</v>
      </c>
      <c r="H55" s="6">
        <f t="shared" si="2"/>
        <v>2005.3544621563331</v>
      </c>
      <c r="I55" s="6">
        <f t="shared" si="3"/>
        <v>698.83564590296498</v>
      </c>
      <c r="J55" s="6">
        <f t="shared" si="4"/>
        <v>5084.2825252650482</v>
      </c>
      <c r="K55" s="6">
        <f t="shared" si="5"/>
        <v>2616.4136501197963</v>
      </c>
      <c r="L55" s="6">
        <f t="shared" si="6"/>
        <v>2265.3078183617849</v>
      </c>
      <c r="S55" s="6" t="s">
        <v>35</v>
      </c>
      <c r="V55" s="16">
        <v>45.09009124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8234.7531646975149</v>
      </c>
      <c r="G56" s="6">
        <f t="shared" si="1"/>
        <v>1170.4217696016769</v>
      </c>
      <c r="H56" s="6">
        <f t="shared" si="2"/>
        <v>1909.9739866576808</v>
      </c>
      <c r="I56" s="6">
        <f t="shared" si="3"/>
        <v>665.59699535040431</v>
      </c>
      <c r="J56" s="6">
        <f t="shared" si="4"/>
        <v>4842.4592995058392</v>
      </c>
      <c r="K56" s="6">
        <f t="shared" si="5"/>
        <v>2491.969427036538</v>
      </c>
      <c r="L56" s="6">
        <f t="shared" si="6"/>
        <v>2157.5632071503446</v>
      </c>
      <c r="S56" s="6" t="s">
        <v>35</v>
      </c>
      <c r="V56" s="16">
        <v>42.945475700000003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7838.4977610212645</v>
      </c>
      <c r="G57" s="6">
        <f t="shared" si="1"/>
        <v>1114.1012046121591</v>
      </c>
      <c r="H57" s="6">
        <f t="shared" si="2"/>
        <v>1818.0662514824785</v>
      </c>
      <c r="I57" s="6">
        <f t="shared" si="3"/>
        <v>633.5685421832884</v>
      </c>
      <c r="J57" s="6">
        <f t="shared" si="4"/>
        <v>4609.4406982030541</v>
      </c>
      <c r="K57" s="6">
        <f t="shared" si="5"/>
        <v>2372.056136193471</v>
      </c>
      <c r="L57" s="6">
        <f t="shared" si="6"/>
        <v>2053.7415063042827</v>
      </c>
      <c r="S57" s="6" t="s">
        <v>35</v>
      </c>
      <c r="V57" s="16">
        <v>40.878944199999999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7403.6549500426781</v>
      </c>
      <c r="G58" s="6">
        <f t="shared" si="1"/>
        <v>1052.2961350314463</v>
      </c>
      <c r="H58" s="6">
        <f t="shared" si="2"/>
        <v>1717.2085280458207</v>
      </c>
      <c r="I58" s="6">
        <f t="shared" si="3"/>
        <v>598.42115371293801</v>
      </c>
      <c r="J58" s="6">
        <f t="shared" si="4"/>
        <v>4353.7307125202151</v>
      </c>
      <c r="K58" s="6">
        <f t="shared" si="5"/>
        <v>2240.4656721136566</v>
      </c>
      <c r="L58" s="6">
        <f t="shared" si="6"/>
        <v>1939.8096335332432</v>
      </c>
      <c r="S58" s="6" t="s">
        <v>35</v>
      </c>
      <c r="V58" s="16">
        <v>38.611173569999998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7024.6506022851163</v>
      </c>
      <c r="G59" s="6">
        <f t="shared" si="1"/>
        <v>998.42749677148822</v>
      </c>
      <c r="H59" s="6">
        <f t="shared" si="2"/>
        <v>1629.3020139622629</v>
      </c>
      <c r="I59" s="6">
        <f t="shared" si="3"/>
        <v>567.78706547169816</v>
      </c>
      <c r="J59" s="6">
        <f t="shared" si="4"/>
        <v>4130.8566212578608</v>
      </c>
      <c r="K59" s="6">
        <f t="shared" si="5"/>
        <v>2125.7728296645701</v>
      </c>
      <c r="L59" s="6">
        <f t="shared" si="6"/>
        <v>1840.507830587002</v>
      </c>
      <c r="S59" s="6" t="s">
        <v>35</v>
      </c>
      <c r="V59" s="16">
        <v>36.634608919999998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6673.4842094781379</v>
      </c>
      <c r="G60" s="6">
        <f t="shared" si="1"/>
        <v>948.51552215932884</v>
      </c>
      <c r="H60" s="6">
        <f t="shared" si="2"/>
        <v>1547.8522531940689</v>
      </c>
      <c r="I60" s="6">
        <f t="shared" si="3"/>
        <v>539.40305793126686</v>
      </c>
      <c r="J60" s="6">
        <f t="shared" si="4"/>
        <v>3924.3526823405205</v>
      </c>
      <c r="K60" s="6">
        <f t="shared" si="5"/>
        <v>2019.5042023996707</v>
      </c>
      <c r="L60" s="6">
        <f t="shared" si="6"/>
        <v>1748.499767497005</v>
      </c>
      <c r="S60" s="6" t="s">
        <v>35</v>
      </c>
      <c r="V60" s="16">
        <v>34.803223389999999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6355.1970203541487</v>
      </c>
      <c r="G61" s="6">
        <f t="shared" si="1"/>
        <v>903.27673385744208</v>
      </c>
      <c r="H61" s="6">
        <f t="shared" si="2"/>
        <v>1474.0285162398909</v>
      </c>
      <c r="I61" s="6">
        <f t="shared" si="3"/>
        <v>513.67660414420482</v>
      </c>
      <c r="J61" s="6">
        <f t="shared" si="4"/>
        <v>3737.183409860736</v>
      </c>
      <c r="K61" s="6">
        <f t="shared" si="5"/>
        <v>1923.1853536799943</v>
      </c>
      <c r="L61" s="6">
        <f t="shared" si="6"/>
        <v>1665.1062868635818</v>
      </c>
      <c r="S61" s="6" t="s">
        <v>35</v>
      </c>
      <c r="V61" s="16">
        <v>33.143307849999999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6051.9542815348914</v>
      </c>
      <c r="G62" s="6">
        <f t="shared" si="1"/>
        <v>860.17624306079642</v>
      </c>
      <c r="H62" s="6">
        <f t="shared" si="2"/>
        <v>1403.6941988409692</v>
      </c>
      <c r="I62" s="6">
        <f t="shared" si="3"/>
        <v>489.16616020215628</v>
      </c>
      <c r="J62" s="6">
        <f t="shared" si="4"/>
        <v>3558.8610495867019</v>
      </c>
      <c r="K62" s="6">
        <f t="shared" si="5"/>
        <v>1831.4191988244986</v>
      </c>
      <c r="L62" s="6">
        <f t="shared" si="6"/>
        <v>1585.6545579499848</v>
      </c>
      <c r="S62" s="6" t="s">
        <v>35</v>
      </c>
      <c r="V62" s="16">
        <v>31.56185138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5769.2463505705309</v>
      </c>
      <c r="G63" s="6">
        <f t="shared" si="1"/>
        <v>819.99440515723256</v>
      </c>
      <c r="H63" s="6">
        <f t="shared" si="2"/>
        <v>1338.1227380862522</v>
      </c>
      <c r="I63" s="6">
        <f t="shared" si="3"/>
        <v>466.31549963611855</v>
      </c>
      <c r="J63" s="6">
        <f t="shared" si="4"/>
        <v>3392.614214743935</v>
      </c>
      <c r="K63" s="6">
        <f t="shared" si="5"/>
        <v>1745.8672087825698</v>
      </c>
      <c r="L63" s="6">
        <f t="shared" si="6"/>
        <v>1511.5830930233601</v>
      </c>
      <c r="S63" s="6" t="s">
        <v>35</v>
      </c>
      <c r="V63" s="16">
        <v>30.087487020000001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5461.9761727201267</v>
      </c>
      <c r="G64" s="6">
        <f t="shared" si="1"/>
        <v>776.32148647798726</v>
      </c>
      <c r="H64" s="6">
        <f t="shared" si="2"/>
        <v>1266.8542938679234</v>
      </c>
      <c r="I64" s="6">
        <f t="shared" si="3"/>
        <v>441.47952665094334</v>
      </c>
      <c r="J64" s="6">
        <f t="shared" si="4"/>
        <v>3211.9235127358488</v>
      </c>
      <c r="K64" s="6">
        <f t="shared" si="5"/>
        <v>1652.8822857704404</v>
      </c>
      <c r="L64" s="6">
        <f t="shared" si="6"/>
        <v>1431.0761467767293</v>
      </c>
      <c r="S64" s="6" t="s">
        <v>35</v>
      </c>
      <c r="V64" s="16">
        <v>28.485026850000001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5221.1954051325256</v>
      </c>
      <c r="G65" s="6">
        <f t="shared" si="1"/>
        <v>742.09883930817591</v>
      </c>
      <c r="H65" s="6">
        <f t="shared" si="2"/>
        <v>1211.0074465633413</v>
      </c>
      <c r="I65" s="6">
        <f t="shared" si="3"/>
        <v>422.01774652964951</v>
      </c>
      <c r="J65" s="6">
        <f t="shared" si="4"/>
        <v>3070.3320109838273</v>
      </c>
      <c r="K65" s="6">
        <f t="shared" si="5"/>
        <v>1580.0181331424078</v>
      </c>
      <c r="L65" s="6">
        <f t="shared" si="6"/>
        <v>1367.9898933400716</v>
      </c>
      <c r="S65" s="6" t="s">
        <v>35</v>
      </c>
      <c r="V65" s="16">
        <v>27.22931895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4992.8472129979045</v>
      </c>
      <c r="G66" s="6">
        <f t="shared" si="1"/>
        <v>709.64325870020957</v>
      </c>
      <c r="H66" s="6">
        <f t="shared" si="2"/>
        <v>1158.0442188679235</v>
      </c>
      <c r="I66" s="6">
        <f t="shared" si="3"/>
        <v>403.5608641509433</v>
      </c>
      <c r="J66" s="6">
        <f t="shared" si="4"/>
        <v>2936.0515044025155</v>
      </c>
      <c r="K66" s="6">
        <f t="shared" si="5"/>
        <v>1510.916278825996</v>
      </c>
      <c r="L66" s="6">
        <f t="shared" si="6"/>
        <v>1308.1610620545073</v>
      </c>
      <c r="S66" s="6" t="s">
        <v>35</v>
      </c>
      <c r="V66" s="16">
        <v>26.038448800000001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4784.241448875413</v>
      </c>
      <c r="G67" s="6">
        <f t="shared" si="1"/>
        <v>679.99370846960153</v>
      </c>
      <c r="H67" s="6">
        <f t="shared" si="2"/>
        <v>1109.6600627223711</v>
      </c>
      <c r="I67" s="6">
        <f t="shared" si="3"/>
        <v>386.69971882749314</v>
      </c>
      <c r="J67" s="6">
        <f t="shared" si="4"/>
        <v>2813.3805630637917</v>
      </c>
      <c r="K67" s="6">
        <f t="shared" si="5"/>
        <v>1447.7888023734654</v>
      </c>
      <c r="L67" s="6">
        <f t="shared" si="6"/>
        <v>1253.5048856678645</v>
      </c>
      <c r="S67" s="6" t="s">
        <v>35</v>
      </c>
      <c r="V67" s="16">
        <v>24.950538380000001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EEEB06-D039-4237-AF58-034B75C7EC8F}"/>
  </hyperlinks>
  <pageMargins left="0.7" right="0.7" top="0.75" bottom="0.75" header="0.3" footer="0.3"/>
  <pageSetup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81E2-EF94-457F-BB8D-1F5E157A1A80}">
  <dimension ref="B1:X109"/>
  <sheetViews>
    <sheetView topLeftCell="A38" zoomScale="72" workbookViewId="0">
      <selection activeCell="B38" sqref="B38:Q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4">
      <c r="E34" s="14" t="s">
        <v>29</v>
      </c>
      <c r="F34" s="6" t="s">
        <v>32</v>
      </c>
    </row>
    <row r="36" spans="2:24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4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4">
      <c r="C38" s="6" t="s">
        <v>13</v>
      </c>
      <c r="D38" s="6" t="s">
        <v>12</v>
      </c>
      <c r="E38" s="6">
        <v>2021</v>
      </c>
      <c r="F38" s="6">
        <f>V38*L2*500/SUM(L2:R2)</f>
        <v>45278.878099741691</v>
      </c>
      <c r="G38" s="6">
        <f>V38*M2*500/SUM(L2:R2)</f>
        <v>6435.5765827044033</v>
      </c>
      <c r="H38" s="6">
        <f>V38*N2*500/SUM(L2:R2)</f>
        <v>10502.012335512129</v>
      </c>
      <c r="I38" s="6">
        <f>V38*O2*500/SUM(L2:R2)</f>
        <v>3659.7921775269542</v>
      </c>
      <c r="J38" s="6">
        <f>V38*P2*500/SUM(L2:R2)</f>
        <v>26626.314103167115</v>
      </c>
      <c r="K38" s="6">
        <f>V38*Q2*500/SUM(L2:R2)</f>
        <v>13702.120471417342</v>
      </c>
      <c r="L38" s="6">
        <f>V38*R2*500/SUM(L2:R2)</f>
        <v>11863.384304930369</v>
      </c>
      <c r="S38" s="6" t="s">
        <v>34</v>
      </c>
      <c r="V38" s="6">
        <f>W38+X38</f>
        <v>236.13615615000001</v>
      </c>
      <c r="W38" s="16">
        <v>189.15235150000001</v>
      </c>
      <c r="X38" s="16">
        <v>46.983804650000003</v>
      </c>
    </row>
    <row r="39" spans="2:24">
      <c r="C39" s="6" t="s">
        <v>13</v>
      </c>
      <c r="D39" s="6" t="s">
        <v>12</v>
      </c>
      <c r="E39" s="6">
        <v>2022</v>
      </c>
      <c r="F39" s="6">
        <f>F38*V39/V38</f>
        <v>45513.013626483975</v>
      </c>
      <c r="G39" s="6">
        <f>G38*V39/V38</f>
        <v>6468.8547286373168</v>
      </c>
      <c r="H39" s="6">
        <f>H38*V39/V38</f>
        <v>10556.317881347708</v>
      </c>
      <c r="I39" s="6">
        <f>I38*V39/V38</f>
        <v>3678.7168374393532</v>
      </c>
      <c r="J39" s="6">
        <f>J38*V39/V38</f>
        <v>26763.997860790652</v>
      </c>
      <c r="K39" s="6">
        <f>K38*V39/V38</f>
        <v>13772.97366674154</v>
      </c>
      <c r="L39" s="6">
        <f>L38*V39/V38</f>
        <v>11924.729458559448</v>
      </c>
      <c r="S39" s="6" t="s">
        <v>34</v>
      </c>
      <c r="V39" s="6">
        <f t="shared" ref="V39:V67" si="0">W39+X39</f>
        <v>237.35720812</v>
      </c>
      <c r="W39" s="16">
        <v>191.4234074</v>
      </c>
      <c r="X39" s="16">
        <v>45.933800720000001</v>
      </c>
    </row>
    <row r="40" spans="2:24">
      <c r="C40" s="6" t="s">
        <v>13</v>
      </c>
      <c r="D40" s="6" t="s">
        <v>12</v>
      </c>
      <c r="E40" s="6">
        <v>2023</v>
      </c>
      <c r="F40" s="6">
        <f t="shared" ref="F40:F67" si="1">F39*V40/V39</f>
        <v>44831.770275114555</v>
      </c>
      <c r="G40" s="6">
        <f t="shared" ref="G40:G67" si="2">G39*V40/V39</f>
        <v>6372.0282624528309</v>
      </c>
      <c r="H40" s="6">
        <f t="shared" ref="H40:H67" si="3">H39*V40/V39</f>
        <v>10398.309856859838</v>
      </c>
      <c r="I40" s="6">
        <f t="shared" ref="I40:I67" si="4">I39*V40/V39</f>
        <v>3623.6534349663075</v>
      </c>
      <c r="J40" s="6">
        <f t="shared" ref="J40:J67" si="5">J39*V40/V39</f>
        <v>26363.391657291104</v>
      </c>
      <c r="K40" s="6">
        <f t="shared" ref="K40:K67" si="6">K39*V40/V39</f>
        <v>13566.818415936659</v>
      </c>
      <c r="L40" s="6">
        <f t="shared" ref="L40:L67" si="7">L39*V40/V39</f>
        <v>11746.238912378707</v>
      </c>
      <c r="S40" s="6" t="s">
        <v>34</v>
      </c>
      <c r="V40" s="6">
        <f t="shared" si="0"/>
        <v>233.80442163000001</v>
      </c>
      <c r="W40" s="16">
        <v>188.9128906</v>
      </c>
      <c r="X40" s="16">
        <v>44.891531030000003</v>
      </c>
    </row>
    <row r="41" spans="2:24">
      <c r="C41" s="6" t="s">
        <v>13</v>
      </c>
      <c r="D41" s="6" t="s">
        <v>12</v>
      </c>
      <c r="E41" s="6">
        <v>2024</v>
      </c>
      <c r="F41" s="6">
        <f t="shared" si="1"/>
        <v>43621.064642838421</v>
      </c>
      <c r="G41" s="6">
        <f t="shared" si="2"/>
        <v>6199.948274109016</v>
      </c>
      <c r="H41" s="6">
        <f t="shared" si="3"/>
        <v>10117.498007749326</v>
      </c>
      <c r="I41" s="6">
        <f t="shared" si="4"/>
        <v>3525.7947602762802</v>
      </c>
      <c r="J41" s="6">
        <f t="shared" si="5"/>
        <v>25651.434342879602</v>
      </c>
      <c r="K41" s="6">
        <f t="shared" si="6"/>
        <v>13200.439319874964</v>
      </c>
      <c r="L41" s="6">
        <f t="shared" si="7"/>
        <v>11429.025527272388</v>
      </c>
      <c r="S41" s="6" t="s">
        <v>34</v>
      </c>
      <c r="V41" s="6">
        <f t="shared" si="0"/>
        <v>227.49040975</v>
      </c>
      <c r="W41" s="16">
        <v>183.39135640000001</v>
      </c>
      <c r="X41" s="16">
        <v>44.099053349999998</v>
      </c>
    </row>
    <row r="42" spans="2:24">
      <c r="C42" s="6" t="s">
        <v>13</v>
      </c>
      <c r="D42" s="6" t="s">
        <v>12</v>
      </c>
      <c r="E42" s="6">
        <v>2025</v>
      </c>
      <c r="F42" s="6">
        <f t="shared" si="1"/>
        <v>42122.620350217127</v>
      </c>
      <c r="G42" s="6">
        <f t="shared" si="2"/>
        <v>5986.9714203354315</v>
      </c>
      <c r="H42" s="6">
        <f t="shared" si="3"/>
        <v>9769.9478672506739</v>
      </c>
      <c r="I42" s="6">
        <f t="shared" si="4"/>
        <v>3404.6788022237197</v>
      </c>
      <c r="J42" s="6">
        <f t="shared" si="5"/>
        <v>24770.271865453731</v>
      </c>
      <c r="K42" s="6">
        <f t="shared" si="6"/>
        <v>12746.985853736151</v>
      </c>
      <c r="L42" s="6">
        <f t="shared" si="7"/>
        <v>11036.42259078317</v>
      </c>
      <c r="S42" s="6" t="s">
        <v>34</v>
      </c>
      <c r="V42" s="6">
        <f t="shared" si="0"/>
        <v>219.67579750000002</v>
      </c>
      <c r="W42" s="16">
        <v>177.27117100000001</v>
      </c>
      <c r="X42" s="16">
        <v>42.404626499999999</v>
      </c>
    </row>
    <row r="43" spans="2:24">
      <c r="C43" s="6" t="s">
        <v>13</v>
      </c>
      <c r="D43" s="6" t="s">
        <v>12</v>
      </c>
      <c r="E43" s="6">
        <v>2026</v>
      </c>
      <c r="F43" s="6">
        <f t="shared" si="1"/>
        <v>41042.40400332884</v>
      </c>
      <c r="G43" s="6">
        <f t="shared" si="2"/>
        <v>5833.4381324528322</v>
      </c>
      <c r="H43" s="6">
        <f t="shared" si="3"/>
        <v>9519.4017875741229</v>
      </c>
      <c r="I43" s="6">
        <f t="shared" si="4"/>
        <v>3317.3672896091639</v>
      </c>
      <c r="J43" s="6">
        <f t="shared" si="5"/>
        <v>24135.048976576818</v>
      </c>
      <c r="K43" s="6">
        <f t="shared" si="6"/>
        <v>12420.094924865229</v>
      </c>
      <c r="L43" s="6">
        <f t="shared" si="7"/>
        <v>10753.398315592993</v>
      </c>
      <c r="S43" s="6" t="s">
        <v>34</v>
      </c>
      <c r="V43" s="6">
        <f t="shared" si="0"/>
        <v>214.04230686</v>
      </c>
      <c r="W43" s="16">
        <v>172.60874219999999</v>
      </c>
      <c r="X43" s="16">
        <v>41.433564660000002</v>
      </c>
    </row>
    <row r="44" spans="2:24">
      <c r="C44" s="6" t="s">
        <v>13</v>
      </c>
      <c r="D44" s="6" t="s">
        <v>12</v>
      </c>
      <c r="E44" s="6">
        <v>2027</v>
      </c>
      <c r="F44" s="6">
        <f t="shared" si="1"/>
        <v>39544.328106607514</v>
      </c>
      <c r="G44" s="6">
        <f t="shared" si="2"/>
        <v>5620.5136395178215</v>
      </c>
      <c r="H44" s="6">
        <f t="shared" si="3"/>
        <v>9171.9370930592977</v>
      </c>
      <c r="I44" s="6">
        <f t="shared" si="4"/>
        <v>3196.281108187331</v>
      </c>
      <c r="J44" s="6">
        <f t="shared" si="5"/>
        <v>23254.103134928122</v>
      </c>
      <c r="K44" s="6">
        <f t="shared" si="6"/>
        <v>11966.752941281073</v>
      </c>
      <c r="L44" s="6">
        <f t="shared" si="7"/>
        <v>10360.89190141884</v>
      </c>
      <c r="S44" s="6" t="s">
        <v>34</v>
      </c>
      <c r="V44" s="6">
        <f t="shared" si="0"/>
        <v>206.22961584999999</v>
      </c>
      <c r="W44" s="16">
        <v>165.76850959999999</v>
      </c>
      <c r="X44" s="16">
        <v>40.46110625</v>
      </c>
    </row>
    <row r="45" spans="2:24">
      <c r="C45" s="6" t="s">
        <v>13</v>
      </c>
      <c r="D45" s="6" t="s">
        <v>12</v>
      </c>
      <c r="E45" s="6">
        <v>2028</v>
      </c>
      <c r="F45" s="6">
        <f t="shared" si="1"/>
        <v>37648.604111936955</v>
      </c>
      <c r="G45" s="6">
        <f t="shared" si="2"/>
        <v>5351.070635199163</v>
      </c>
      <c r="H45" s="6">
        <f t="shared" si="3"/>
        <v>8732.2416409568723</v>
      </c>
      <c r="I45" s="6">
        <f t="shared" si="4"/>
        <v>3043.0539051819401</v>
      </c>
      <c r="J45" s="6">
        <f t="shared" si="5"/>
        <v>22139.319715961366</v>
      </c>
      <c r="K45" s="6">
        <f t="shared" si="6"/>
        <v>11393.076215053159</v>
      </c>
      <c r="L45" s="6">
        <f t="shared" si="7"/>
        <v>9864.1988907105442</v>
      </c>
      <c r="S45" s="6" t="s">
        <v>34</v>
      </c>
      <c r="V45" s="6">
        <f t="shared" si="0"/>
        <v>196.34313022999999</v>
      </c>
      <c r="W45" s="16">
        <v>157.14402219999999</v>
      </c>
      <c r="X45" s="16">
        <v>39.199108029999998</v>
      </c>
    </row>
    <row r="46" spans="2:24">
      <c r="B46" s="1"/>
      <c r="C46" s="6" t="s">
        <v>13</v>
      </c>
      <c r="D46" s="6" t="s">
        <v>12</v>
      </c>
      <c r="E46" s="6">
        <v>2029</v>
      </c>
      <c r="F46" s="6">
        <f t="shared" si="1"/>
        <v>35436.829059271491</v>
      </c>
      <c r="G46" s="6">
        <f t="shared" si="2"/>
        <v>5036.7066683228531</v>
      </c>
      <c r="H46" s="6">
        <f t="shared" si="3"/>
        <v>8219.2411016037731</v>
      </c>
      <c r="I46" s="6">
        <f t="shared" si="4"/>
        <v>2864.2809899528297</v>
      </c>
      <c r="J46" s="6">
        <f t="shared" si="5"/>
        <v>20838.681984874216</v>
      </c>
      <c r="K46" s="6">
        <f t="shared" si="6"/>
        <v>10723.757329533544</v>
      </c>
      <c r="L46" s="6">
        <f t="shared" si="7"/>
        <v>9284.6982814413022</v>
      </c>
      <c r="S46" s="6" t="s">
        <v>34</v>
      </c>
      <c r="V46" s="6">
        <f t="shared" si="0"/>
        <v>184.80839083000001</v>
      </c>
      <c r="W46" s="16">
        <v>146.86295559999999</v>
      </c>
      <c r="X46" s="16">
        <v>37.945435230000001</v>
      </c>
    </row>
    <row r="47" spans="2:24" ht="15" thickBot="1">
      <c r="B47" s="4"/>
      <c r="C47" s="6" t="s">
        <v>13</v>
      </c>
      <c r="D47" s="6" t="s">
        <v>12</v>
      </c>
      <c r="E47" s="6">
        <v>2030</v>
      </c>
      <c r="F47" s="6">
        <f t="shared" si="1"/>
        <v>32875.209186440552</v>
      </c>
      <c r="G47" s="6">
        <f t="shared" si="2"/>
        <v>4672.6185645702326</v>
      </c>
      <c r="H47" s="6">
        <f t="shared" si="3"/>
        <v>7625.0973278975735</v>
      </c>
      <c r="I47" s="6">
        <f t="shared" si="4"/>
        <v>2657.2308869946087</v>
      </c>
      <c r="J47" s="6">
        <f t="shared" si="5"/>
        <v>19332.317467699912</v>
      </c>
      <c r="K47" s="6">
        <f t="shared" si="6"/>
        <v>9948.5697459943112</v>
      </c>
      <c r="L47" s="6">
        <f t="shared" si="7"/>
        <v>8613.5358704028185</v>
      </c>
      <c r="S47" s="6" t="s">
        <v>34</v>
      </c>
      <c r="V47" s="6">
        <f t="shared" si="0"/>
        <v>171.44915810000001</v>
      </c>
      <c r="W47" s="16">
        <v>134.8391153</v>
      </c>
      <c r="X47" s="16">
        <v>36.610042800000002</v>
      </c>
    </row>
    <row r="48" spans="2:24">
      <c r="C48" s="6" t="s">
        <v>13</v>
      </c>
      <c r="D48" s="6" t="s">
        <v>12</v>
      </c>
      <c r="E48" s="6">
        <v>2031</v>
      </c>
      <c r="F48" s="6">
        <f t="shared" si="1"/>
        <v>30648.409353085506</v>
      </c>
      <c r="G48" s="6">
        <f t="shared" si="2"/>
        <v>4356.1190958700226</v>
      </c>
      <c r="H48" s="6">
        <f t="shared" si="3"/>
        <v>7108.611931172506</v>
      </c>
      <c r="I48" s="6">
        <f t="shared" si="4"/>
        <v>2477.2435517722365</v>
      </c>
      <c r="J48" s="6">
        <f t="shared" si="5"/>
        <v>18022.844391154536</v>
      </c>
      <c r="K48" s="6">
        <f t="shared" si="6"/>
        <v>9274.7041189540287</v>
      </c>
      <c r="L48" s="6">
        <f t="shared" si="7"/>
        <v>8030.0986629911667</v>
      </c>
      <c r="S48" s="6" t="s">
        <v>34</v>
      </c>
      <c r="V48" s="6">
        <f t="shared" si="0"/>
        <v>159.83606220999999</v>
      </c>
      <c r="W48" s="16">
        <v>123.72308839999999</v>
      </c>
      <c r="X48" s="16">
        <v>36.11297381</v>
      </c>
    </row>
    <row r="49" spans="3:24">
      <c r="C49" s="6" t="s">
        <v>13</v>
      </c>
      <c r="D49" s="6" t="s">
        <v>12</v>
      </c>
      <c r="E49" s="6">
        <v>2032</v>
      </c>
      <c r="F49" s="6">
        <f t="shared" si="1"/>
        <v>28530.73464053834</v>
      </c>
      <c r="G49" s="6">
        <f t="shared" si="2"/>
        <v>4055.1297966247398</v>
      </c>
      <c r="H49" s="6">
        <f t="shared" si="3"/>
        <v>6617.4370857008089</v>
      </c>
      <c r="I49" s="6">
        <f t="shared" si="4"/>
        <v>2306.0765601684634</v>
      </c>
      <c r="J49" s="6">
        <f t="shared" si="5"/>
        <v>16777.542510211144</v>
      </c>
      <c r="K49" s="6">
        <f t="shared" si="6"/>
        <v>8633.861517538935</v>
      </c>
      <c r="L49" s="6">
        <f t="shared" si="7"/>
        <v>7475.2530042175831</v>
      </c>
      <c r="S49" s="6" t="s">
        <v>34</v>
      </c>
      <c r="V49" s="6">
        <f t="shared" si="0"/>
        <v>148.79207023000001</v>
      </c>
      <c r="W49" s="16">
        <v>113.1427199</v>
      </c>
      <c r="X49" s="16">
        <v>35.649350329999997</v>
      </c>
    </row>
    <row r="50" spans="3:24">
      <c r="C50" s="6" t="s">
        <v>13</v>
      </c>
      <c r="D50" s="6" t="s">
        <v>12</v>
      </c>
      <c r="E50" s="6">
        <v>2033</v>
      </c>
      <c r="F50" s="6">
        <f t="shared" si="1"/>
        <v>26412.123074844269</v>
      </c>
      <c r="G50" s="6">
        <f t="shared" si="2"/>
        <v>3754.0073405870039</v>
      </c>
      <c r="H50" s="6">
        <f t="shared" si="3"/>
        <v>6126.044945902966</v>
      </c>
      <c r="I50" s="6">
        <f t="shared" si="4"/>
        <v>2134.8338447843666</v>
      </c>
      <c r="J50" s="6">
        <f t="shared" si="5"/>
        <v>15531.689711329742</v>
      </c>
      <c r="K50" s="6">
        <f t="shared" si="6"/>
        <v>7992.7354092168334</v>
      </c>
      <c r="L50" s="6">
        <f t="shared" si="7"/>
        <v>6920.1618833348339</v>
      </c>
      <c r="S50" s="6" t="s">
        <v>34</v>
      </c>
      <c r="V50" s="6">
        <f t="shared" si="0"/>
        <v>137.74319242000001</v>
      </c>
      <c r="W50" s="16">
        <v>102.59747590000001</v>
      </c>
      <c r="X50" s="16">
        <v>35.145716520000001</v>
      </c>
    </row>
    <row r="51" spans="3:24">
      <c r="C51" s="6" t="s">
        <v>13</v>
      </c>
      <c r="D51" s="6" t="s">
        <v>12</v>
      </c>
      <c r="E51" s="6">
        <v>2034</v>
      </c>
      <c r="F51" s="6">
        <f t="shared" si="1"/>
        <v>24370.885096548369</v>
      </c>
      <c r="G51" s="6">
        <f t="shared" si="2"/>
        <v>3463.8821457023078</v>
      </c>
      <c r="H51" s="6">
        <f t="shared" si="3"/>
        <v>5652.5988861185988</v>
      </c>
      <c r="I51" s="6">
        <f t="shared" si="4"/>
        <v>1969.845066374663</v>
      </c>
      <c r="J51" s="6">
        <f t="shared" si="5"/>
        <v>14331.336569856247</v>
      </c>
      <c r="K51" s="6">
        <f t="shared" si="6"/>
        <v>7375.0237992288121</v>
      </c>
      <c r="L51" s="6">
        <f t="shared" si="7"/>
        <v>6385.3431861710114</v>
      </c>
      <c r="S51" s="6" t="s">
        <v>34</v>
      </c>
      <c r="V51" s="6">
        <f t="shared" si="0"/>
        <v>127.0978295</v>
      </c>
      <c r="W51" s="16">
        <v>92.495184780000002</v>
      </c>
      <c r="X51" s="16">
        <v>34.602644720000001</v>
      </c>
    </row>
    <row r="52" spans="3:24">
      <c r="C52" s="6" t="s">
        <v>13</v>
      </c>
      <c r="D52" s="6" t="s">
        <v>12</v>
      </c>
      <c r="E52" s="6">
        <v>2035</v>
      </c>
      <c r="F52" s="6">
        <f t="shared" si="1"/>
        <v>22579.792779830041</v>
      </c>
      <c r="G52" s="6">
        <f t="shared" si="2"/>
        <v>3209.3106489098545</v>
      </c>
      <c r="H52" s="6">
        <f t="shared" si="3"/>
        <v>5237.1717732210245</v>
      </c>
      <c r="I52" s="6">
        <f t="shared" si="4"/>
        <v>1825.075011880054</v>
      </c>
      <c r="J52" s="6">
        <f t="shared" si="5"/>
        <v>13278.081970489671</v>
      </c>
      <c r="K52" s="6">
        <f t="shared" si="6"/>
        <v>6833.0103101789473</v>
      </c>
      <c r="L52" s="6">
        <f t="shared" si="7"/>
        <v>5916.0644104904186</v>
      </c>
      <c r="S52" s="6" t="s">
        <v>34</v>
      </c>
      <c r="V52" s="6">
        <f t="shared" si="0"/>
        <v>117.75701381</v>
      </c>
      <c r="W52" s="16">
        <v>83.637030440000004</v>
      </c>
      <c r="X52" s="16">
        <v>34.11998337</v>
      </c>
    </row>
    <row r="53" spans="3:24">
      <c r="C53" s="6" t="s">
        <v>13</v>
      </c>
      <c r="D53" s="6" t="s">
        <v>12</v>
      </c>
      <c r="E53" s="6">
        <v>2036</v>
      </c>
      <c r="F53" s="6">
        <f t="shared" si="1"/>
        <v>20759.600747793502</v>
      </c>
      <c r="G53" s="6">
        <f t="shared" si="2"/>
        <v>2950.6031519706512</v>
      </c>
      <c r="H53" s="6">
        <f t="shared" si="3"/>
        <v>4814.995253490566</v>
      </c>
      <c r="I53" s="6">
        <f t="shared" si="4"/>
        <v>1677.9528913679246</v>
      </c>
      <c r="J53" s="6">
        <f t="shared" si="5"/>
        <v>12207.715238647801</v>
      </c>
      <c r="K53" s="6">
        <f t="shared" si="6"/>
        <v>6282.1907768605879</v>
      </c>
      <c r="L53" s="6">
        <f t="shared" si="7"/>
        <v>5439.1613048689751</v>
      </c>
      <c r="S53" s="6" t="s">
        <v>34</v>
      </c>
      <c r="V53" s="6">
        <f t="shared" si="0"/>
        <v>108.26443872999999</v>
      </c>
      <c r="W53" s="16">
        <v>74.633496829999999</v>
      </c>
      <c r="X53" s="16">
        <v>33.630941900000003</v>
      </c>
    </row>
    <row r="54" spans="3:24">
      <c r="C54" s="6" t="s">
        <v>13</v>
      </c>
      <c r="D54" s="6" t="s">
        <v>12</v>
      </c>
      <c r="E54" s="6">
        <v>2037</v>
      </c>
      <c r="F54" s="6">
        <f t="shared" si="1"/>
        <v>18907.962791945945</v>
      </c>
      <c r="G54" s="6">
        <f t="shared" si="2"/>
        <v>2687.4261836268356</v>
      </c>
      <c r="H54" s="6">
        <f t="shared" si="3"/>
        <v>4385.525145808625</v>
      </c>
      <c r="I54" s="6">
        <f t="shared" si="4"/>
        <v>1528.2890659636118</v>
      </c>
      <c r="J54" s="6">
        <f t="shared" si="5"/>
        <v>11118.856682807729</v>
      </c>
      <c r="K54" s="6">
        <f t="shared" si="6"/>
        <v>5721.855198656036</v>
      </c>
      <c r="L54" s="6">
        <f t="shared" si="7"/>
        <v>4954.0191461912273</v>
      </c>
      <c r="S54" s="6" t="s">
        <v>34</v>
      </c>
      <c r="V54" s="6">
        <f t="shared" si="0"/>
        <v>98.607868429999996</v>
      </c>
      <c r="W54" s="16">
        <v>65.507667350000006</v>
      </c>
      <c r="X54" s="16">
        <v>33.100201079999998</v>
      </c>
    </row>
    <row r="55" spans="3:24">
      <c r="C55" s="6" t="s">
        <v>13</v>
      </c>
      <c r="D55" s="6" t="s">
        <v>12</v>
      </c>
      <c r="E55" s="6">
        <v>2038</v>
      </c>
      <c r="F55" s="6">
        <f t="shared" si="1"/>
        <v>17523.596058385749</v>
      </c>
      <c r="G55" s="6">
        <f t="shared" si="2"/>
        <v>2490.6633991614267</v>
      </c>
      <c r="H55" s="6">
        <f t="shared" si="3"/>
        <v>4064.4342283018864</v>
      </c>
      <c r="I55" s="6">
        <f t="shared" si="4"/>
        <v>1416.3937462264153</v>
      </c>
      <c r="J55" s="6">
        <f t="shared" si="5"/>
        <v>10304.777689937109</v>
      </c>
      <c r="K55" s="6">
        <f t="shared" si="6"/>
        <v>5302.9234460167727</v>
      </c>
      <c r="L55" s="6">
        <f t="shared" si="7"/>
        <v>4591.3053319706523</v>
      </c>
      <c r="S55" s="6" t="s">
        <v>34</v>
      </c>
      <c r="V55" s="6">
        <f t="shared" si="0"/>
        <v>91.388187799999997</v>
      </c>
      <c r="W55" s="16">
        <v>58.873069540000003</v>
      </c>
      <c r="X55" s="16">
        <v>32.515118260000001</v>
      </c>
    </row>
    <row r="56" spans="3:24">
      <c r="C56" s="6" t="s">
        <v>13</v>
      </c>
      <c r="D56" s="6" t="s">
        <v>12</v>
      </c>
      <c r="E56" s="6">
        <v>2039</v>
      </c>
      <c r="F56" s="6">
        <f t="shared" si="1"/>
        <v>16781.422239095544</v>
      </c>
      <c r="G56" s="6">
        <f t="shared" si="2"/>
        <v>2385.1767649475905</v>
      </c>
      <c r="H56" s="6">
        <f t="shared" si="3"/>
        <v>3892.2939515902967</v>
      </c>
      <c r="I56" s="6">
        <f t="shared" si="4"/>
        <v>1356.4054679784369</v>
      </c>
      <c r="J56" s="6">
        <f t="shared" si="5"/>
        <v>9868.3412307996441</v>
      </c>
      <c r="K56" s="6">
        <f t="shared" si="6"/>
        <v>5078.3296506439074</v>
      </c>
      <c r="L56" s="6">
        <f t="shared" si="7"/>
        <v>4396.8505749445976</v>
      </c>
      <c r="S56" s="6" t="s">
        <v>34</v>
      </c>
      <c r="V56" s="6">
        <f t="shared" si="0"/>
        <v>87.517639760000009</v>
      </c>
      <c r="W56" s="16">
        <v>55.536665730000003</v>
      </c>
      <c r="X56" s="16">
        <v>31.980974029999999</v>
      </c>
    </row>
    <row r="57" spans="3:24">
      <c r="C57" s="6" t="s">
        <v>13</v>
      </c>
      <c r="D57" s="6" t="s">
        <v>12</v>
      </c>
      <c r="E57" s="6">
        <v>2040</v>
      </c>
      <c r="F57" s="6">
        <f t="shared" si="1"/>
        <v>16003.697362175057</v>
      </c>
      <c r="G57" s="6">
        <f t="shared" si="2"/>
        <v>2274.6371885324961</v>
      </c>
      <c r="H57" s="6">
        <f t="shared" si="3"/>
        <v>3711.907939528302</v>
      </c>
      <c r="I57" s="6">
        <f t="shared" si="4"/>
        <v>1293.5436758962264</v>
      </c>
      <c r="J57" s="6">
        <f t="shared" si="5"/>
        <v>9410.9989173899394</v>
      </c>
      <c r="K57" s="6">
        <f t="shared" si="6"/>
        <v>4842.9775305293515</v>
      </c>
      <c r="L57" s="6">
        <f t="shared" si="7"/>
        <v>4193.0811909486401</v>
      </c>
      <c r="S57" s="6" t="s">
        <v>34</v>
      </c>
      <c r="V57" s="6">
        <f t="shared" si="0"/>
        <v>83.461687609999998</v>
      </c>
      <c r="W57" s="16">
        <v>52.028036030000003</v>
      </c>
      <c r="X57" s="16">
        <v>31.433651579999999</v>
      </c>
    </row>
    <row r="58" spans="3:24">
      <c r="C58" s="6" t="s">
        <v>13</v>
      </c>
      <c r="D58" s="6" t="s">
        <v>12</v>
      </c>
      <c r="E58" s="6">
        <v>2041</v>
      </c>
      <c r="F58" s="6">
        <f t="shared" si="1"/>
        <v>15064.329725918693</v>
      </c>
      <c r="G58" s="6">
        <f t="shared" si="2"/>
        <v>2141.123006729561</v>
      </c>
      <c r="H58" s="6">
        <f t="shared" si="3"/>
        <v>3494.0304010916443</v>
      </c>
      <c r="I58" s="6">
        <f t="shared" si="4"/>
        <v>1217.6166549258762</v>
      </c>
      <c r="J58" s="6">
        <f t="shared" si="5"/>
        <v>8858.602330040434</v>
      </c>
      <c r="K58" s="6">
        <f t="shared" si="6"/>
        <v>4558.7096983939819</v>
      </c>
      <c r="L58" s="6">
        <f t="shared" si="7"/>
        <v>3946.9602678998231</v>
      </c>
      <c r="S58" s="6" t="s">
        <v>34</v>
      </c>
      <c r="V58" s="6">
        <f t="shared" si="0"/>
        <v>78.562744170000002</v>
      </c>
      <c r="W58" s="16">
        <v>47.810565680000003</v>
      </c>
      <c r="X58" s="16">
        <v>30.752178489999999</v>
      </c>
    </row>
    <row r="59" spans="3:24">
      <c r="C59" s="6" t="s">
        <v>13</v>
      </c>
      <c r="D59" s="6" t="s">
        <v>12</v>
      </c>
      <c r="E59" s="6">
        <v>2042</v>
      </c>
      <c r="F59" s="6">
        <f t="shared" si="1"/>
        <v>14471.03010019692</v>
      </c>
      <c r="G59" s="6">
        <f t="shared" si="2"/>
        <v>2056.7961563731669</v>
      </c>
      <c r="H59" s="6">
        <f t="shared" si="3"/>
        <v>3356.4201013342317</v>
      </c>
      <c r="I59" s="6">
        <f t="shared" si="4"/>
        <v>1169.6615504649599</v>
      </c>
      <c r="J59" s="6">
        <f t="shared" si="5"/>
        <v>8509.7115700494178</v>
      </c>
      <c r="K59" s="6">
        <f t="shared" si="6"/>
        <v>4379.167640629681</v>
      </c>
      <c r="L59" s="6">
        <f t="shared" si="7"/>
        <v>3791.5115959516347</v>
      </c>
      <c r="S59" s="6" t="s">
        <v>34</v>
      </c>
      <c r="V59" s="6">
        <f t="shared" si="0"/>
        <v>75.468597430000003</v>
      </c>
      <c r="W59" s="16">
        <v>45.291771789999999</v>
      </c>
      <c r="X59" s="16">
        <v>30.176825640000001</v>
      </c>
    </row>
    <row r="60" spans="3:24">
      <c r="C60" s="6" t="s">
        <v>13</v>
      </c>
      <c r="D60" s="6" t="s">
        <v>12</v>
      </c>
      <c r="E60" s="6">
        <v>2043</v>
      </c>
      <c r="F60" s="6">
        <f t="shared" si="1"/>
        <v>13989.840999156189</v>
      </c>
      <c r="G60" s="6">
        <f t="shared" si="2"/>
        <v>1988.403796834383</v>
      </c>
      <c r="H60" s="6">
        <f t="shared" si="3"/>
        <v>3244.8127893396227</v>
      </c>
      <c r="I60" s="6">
        <f t="shared" si="4"/>
        <v>1130.7680932547173</v>
      </c>
      <c r="J60" s="6">
        <f t="shared" si="5"/>
        <v>8226.7475770125802</v>
      </c>
      <c r="K60" s="6">
        <f t="shared" si="6"/>
        <v>4233.5520399633142</v>
      </c>
      <c r="L60" s="6">
        <f t="shared" si="7"/>
        <v>3665.4366694392056</v>
      </c>
      <c r="S60" s="6" t="s">
        <v>34</v>
      </c>
      <c r="V60" s="6">
        <f t="shared" si="0"/>
        <v>72.959123930000004</v>
      </c>
      <c r="W60" s="16">
        <v>43.355308389999998</v>
      </c>
      <c r="X60" s="16">
        <v>29.603815539999999</v>
      </c>
    </row>
    <row r="61" spans="3:24">
      <c r="C61" s="6" t="s">
        <v>13</v>
      </c>
      <c r="D61" s="6" t="s">
        <v>12</v>
      </c>
      <c r="E61" s="6">
        <v>2044</v>
      </c>
      <c r="F61" s="6">
        <f t="shared" si="1"/>
        <v>13502.422994261759</v>
      </c>
      <c r="G61" s="6">
        <f t="shared" si="2"/>
        <v>1919.1261108595404</v>
      </c>
      <c r="H61" s="6">
        <f t="shared" si="3"/>
        <v>3131.760741347709</v>
      </c>
      <c r="I61" s="6">
        <f t="shared" si="4"/>
        <v>1091.3711674393535</v>
      </c>
      <c r="J61" s="6">
        <f t="shared" si="5"/>
        <v>7940.1206674573232</v>
      </c>
      <c r="K61" s="6">
        <f t="shared" si="6"/>
        <v>4086.0514722970966</v>
      </c>
      <c r="L61" s="6">
        <f t="shared" si="7"/>
        <v>3537.7297263372288</v>
      </c>
      <c r="S61" s="6" t="s">
        <v>34</v>
      </c>
      <c r="V61" s="6">
        <f t="shared" si="0"/>
        <v>70.417165760000003</v>
      </c>
      <c r="W61" s="16">
        <v>41.339811750000003</v>
      </c>
      <c r="X61" s="16">
        <v>29.077354010000001</v>
      </c>
    </row>
    <row r="62" spans="3:24">
      <c r="C62" s="6" t="s">
        <v>13</v>
      </c>
      <c r="D62" s="6" t="s">
        <v>12</v>
      </c>
      <c r="E62" s="6">
        <v>2045</v>
      </c>
      <c r="F62" s="6">
        <f t="shared" si="1"/>
        <v>13047.548745385599</v>
      </c>
      <c r="G62" s="6">
        <f t="shared" si="2"/>
        <v>1854.4739333542993</v>
      </c>
      <c r="H62" s="6">
        <f t="shared" si="3"/>
        <v>3026.2569132210242</v>
      </c>
      <c r="I62" s="6">
        <f t="shared" si="4"/>
        <v>1054.6046818800544</v>
      </c>
      <c r="J62" s="6">
        <f t="shared" si="5"/>
        <v>7672.6311638230027</v>
      </c>
      <c r="K62" s="6">
        <f t="shared" si="6"/>
        <v>3948.3991712900588</v>
      </c>
      <c r="L62" s="6">
        <f t="shared" si="7"/>
        <v>3418.5494760459737</v>
      </c>
      <c r="S62" s="6" t="s">
        <v>34</v>
      </c>
      <c r="V62" s="6">
        <f t="shared" si="0"/>
        <v>68.044928170000006</v>
      </c>
      <c r="W62" s="16">
        <v>39.480399200000001</v>
      </c>
      <c r="X62" s="16">
        <v>28.564528970000001</v>
      </c>
    </row>
    <row r="63" spans="3:24">
      <c r="C63" s="6" t="s">
        <v>13</v>
      </c>
      <c r="D63" s="6" t="s">
        <v>12</v>
      </c>
      <c r="E63" s="6">
        <v>2046</v>
      </c>
      <c r="F63" s="6">
        <f t="shared" si="1"/>
        <v>12635.155392725368</v>
      </c>
      <c r="G63" s="6">
        <f t="shared" si="2"/>
        <v>1795.8596497274648</v>
      </c>
      <c r="H63" s="6">
        <f t="shared" si="3"/>
        <v>2930.6061316981127</v>
      </c>
      <c r="I63" s="6">
        <f t="shared" si="4"/>
        <v>1021.2718337735853</v>
      </c>
      <c r="J63" s="6">
        <f t="shared" si="5"/>
        <v>7430.1226167295599</v>
      </c>
      <c r="K63" s="6">
        <f t="shared" si="6"/>
        <v>3823.6022762054517</v>
      </c>
      <c r="L63" s="6">
        <f t="shared" si="7"/>
        <v>3310.4995191404628</v>
      </c>
      <c r="S63" s="6" t="s">
        <v>34</v>
      </c>
      <c r="V63" s="6">
        <f t="shared" si="0"/>
        <v>65.894234839999996</v>
      </c>
      <c r="W63" s="16">
        <v>37.833727089999996</v>
      </c>
      <c r="X63" s="16">
        <v>28.060507749999999</v>
      </c>
    </row>
    <row r="64" spans="3:24">
      <c r="C64" s="6" t="s">
        <v>13</v>
      </c>
      <c r="D64" s="6" t="s">
        <v>12</v>
      </c>
      <c r="E64" s="6">
        <v>2047</v>
      </c>
      <c r="F64" s="6">
        <f t="shared" si="1"/>
        <v>12248.112565282274</v>
      </c>
      <c r="G64" s="6">
        <f t="shared" si="2"/>
        <v>1740.8484864360603</v>
      </c>
      <c r="H64" s="6">
        <f t="shared" si="3"/>
        <v>2840.8351674258756</v>
      </c>
      <c r="I64" s="6">
        <f t="shared" si="4"/>
        <v>989.9880128908361</v>
      </c>
      <c r="J64" s="6">
        <f t="shared" si="5"/>
        <v>7202.5214850898483</v>
      </c>
      <c r="K64" s="6">
        <f t="shared" si="6"/>
        <v>3706.4768598569949</v>
      </c>
      <c r="L64" s="6">
        <f t="shared" si="7"/>
        <v>3209.0915780181213</v>
      </c>
      <c r="S64" s="6" t="s">
        <v>34</v>
      </c>
      <c r="V64" s="6">
        <f t="shared" si="0"/>
        <v>63.875748310000006</v>
      </c>
      <c r="W64" s="16">
        <v>36.281215660000001</v>
      </c>
      <c r="X64" s="16">
        <v>27.594532650000001</v>
      </c>
    </row>
    <row r="65" spans="3:24">
      <c r="C65" s="6" t="s">
        <v>13</v>
      </c>
      <c r="D65" s="6" t="s">
        <v>12</v>
      </c>
      <c r="E65" s="6">
        <v>2048</v>
      </c>
      <c r="F65" s="6">
        <f t="shared" si="1"/>
        <v>11868.587128039835</v>
      </c>
      <c r="G65" s="6">
        <f t="shared" si="2"/>
        <v>1686.9057846960181</v>
      </c>
      <c r="H65" s="6">
        <f t="shared" si="3"/>
        <v>2752.8077915094332</v>
      </c>
      <c r="I65" s="6">
        <f t="shared" si="4"/>
        <v>959.31180613207584</v>
      </c>
      <c r="J65" s="6">
        <f t="shared" si="5"/>
        <v>6979.3409663522007</v>
      </c>
      <c r="K65" s="6">
        <f t="shared" si="6"/>
        <v>3591.6263273060808</v>
      </c>
      <c r="L65" s="6">
        <f t="shared" si="7"/>
        <v>3109.6532459643622</v>
      </c>
      <c r="S65" s="6" t="s">
        <v>34</v>
      </c>
      <c r="V65" s="6">
        <f t="shared" si="0"/>
        <v>61.896466099999998</v>
      </c>
      <c r="W65" s="16">
        <v>34.744637570000002</v>
      </c>
      <c r="X65" s="16">
        <v>27.15182853</v>
      </c>
    </row>
    <row r="66" spans="3:24">
      <c r="C66" s="6" t="s">
        <v>13</v>
      </c>
      <c r="D66" s="6" t="s">
        <v>12</v>
      </c>
      <c r="E66" s="6">
        <v>2049</v>
      </c>
      <c r="F66" s="6">
        <f t="shared" si="1"/>
        <v>11507.964750867777</v>
      </c>
      <c r="G66" s="6">
        <f t="shared" si="2"/>
        <v>1635.6498123060812</v>
      </c>
      <c r="H66" s="6">
        <f t="shared" si="3"/>
        <v>2669.1648035983822</v>
      </c>
      <c r="I66" s="6">
        <f t="shared" si="4"/>
        <v>930.16349216307322</v>
      </c>
      <c r="J66" s="6">
        <f t="shared" si="5"/>
        <v>6767.2764212443844</v>
      </c>
      <c r="K66" s="6">
        <f t="shared" si="6"/>
        <v>3482.4961663110225</v>
      </c>
      <c r="L66" s="6">
        <f t="shared" si="7"/>
        <v>3015.1676485092858</v>
      </c>
      <c r="S66" s="6" t="s">
        <v>34</v>
      </c>
      <c r="V66" s="6">
        <f t="shared" si="0"/>
        <v>60.015766190000001</v>
      </c>
      <c r="W66" s="16">
        <v>33.282648180000002</v>
      </c>
      <c r="X66" s="16">
        <v>26.733118009999998</v>
      </c>
    </row>
    <row r="67" spans="3:24">
      <c r="C67" s="6" t="s">
        <v>13</v>
      </c>
      <c r="D67" s="6" t="s">
        <v>12</v>
      </c>
      <c r="E67" s="6">
        <v>2050</v>
      </c>
      <c r="F67" s="6">
        <f t="shared" si="1"/>
        <v>11163.519598632827</v>
      </c>
      <c r="G67" s="6">
        <f t="shared" si="2"/>
        <v>1586.6931409224335</v>
      </c>
      <c r="H67" s="6">
        <f t="shared" si="3"/>
        <v>2589.273971725067</v>
      </c>
      <c r="I67" s="6">
        <f t="shared" si="4"/>
        <v>902.32274772237247</v>
      </c>
      <c r="J67" s="6">
        <f t="shared" si="5"/>
        <v>6564.7249182120395</v>
      </c>
      <c r="K67" s="6">
        <f t="shared" si="6"/>
        <v>3378.2614950958382</v>
      </c>
      <c r="L67" s="6">
        <f t="shared" si="7"/>
        <v>2924.9205976894295</v>
      </c>
      <c r="S67" s="6" t="s">
        <v>34</v>
      </c>
      <c r="V67" s="6">
        <f t="shared" si="0"/>
        <v>58.219432940000004</v>
      </c>
      <c r="W67" s="16">
        <v>31.862100770000001</v>
      </c>
      <c r="X67" s="16">
        <v>26.357332169999999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A0F9CBD8-9E94-4CAD-9E06-1DBC7B18D752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ACTBND_DAC</vt:lpstr>
      <vt:lpstr>HYDROGENBND</vt:lpstr>
      <vt:lpstr>AGRBND</vt:lpstr>
      <vt:lpstr>ELEBND</vt:lpstr>
      <vt:lpstr>TRABND</vt:lpstr>
      <vt:lpstr>INDBND</vt:lpstr>
      <vt:lpstr>COM_BND</vt:lpstr>
      <vt:lpstr>RSD_BND</vt:lpstr>
      <vt:lpstr>SUPBND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2024-04-07T03:43:57Z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