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710" tabRatio="901"/>
  </bookViews>
  <sheets>
    <sheet name="Demands" sheetId="137" r:id="rId1"/>
    <sheet name="AGR" sheetId="133" r:id="rId2"/>
    <sheet name="FuelTech" sheetId="135" r:id="rId3"/>
    <sheet name="Emi" sheetId="136" r:id="rId4"/>
    <sheet name="DATA_SOURCE" sheetId="134" r:id="rId5"/>
  </sheets>
  <externalReferences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<sst xmlns="http://schemas.openxmlformats.org/spreadsheetml/2006/main" count="1096" uniqueCount="175">
  <si>
    <t>~FI_T</t>
  </si>
  <si>
    <t>Attribute</t>
  </si>
  <si>
    <t>CommName</t>
  </si>
  <si>
    <t>*Unit</t>
  </si>
  <si>
    <t>AT</t>
  </si>
  <si>
    <t>QU</t>
  </si>
  <si>
    <t>ON</t>
  </si>
  <si>
    <t>MA</t>
  </si>
  <si>
    <t>SA</t>
  </si>
  <si>
    <t>AL</t>
  </si>
  <si>
    <t>BC</t>
  </si>
  <si>
    <t>*</t>
  </si>
  <si>
    <t>Demand Commodity Name</t>
  </si>
  <si>
    <t>Demand Unit</t>
  </si>
  <si>
    <t>Demand Value</t>
  </si>
  <si>
    <t>**total agriculture energy use PJ</t>
  </si>
  <si>
    <t>*Units</t>
  </si>
  <si>
    <t>Demand</t>
  </si>
  <si>
    <t>AGR_NON_MOT</t>
  </si>
  <si>
    <t>PJ</t>
  </si>
  <si>
    <t>AGR_MOT</t>
  </si>
  <si>
    <t>*Split energy use</t>
  </si>
  <si>
    <t>Timeslices</t>
  </si>
  <si>
    <t>Csets</t>
  </si>
  <si>
    <t>COM_FR</t>
  </si>
  <si>
    <t>RD</t>
  </si>
  <si>
    <t>DEM</t>
  </si>
  <si>
    <t>RN</t>
  </si>
  <si>
    <t>RP</t>
  </si>
  <si>
    <t>SD</t>
  </si>
  <si>
    <t>SN</t>
  </si>
  <si>
    <t>SP</t>
  </si>
  <si>
    <t>FD</t>
  </si>
  <si>
    <t>FN</t>
  </si>
  <si>
    <t>FP</t>
  </si>
  <si>
    <t>WD</t>
  </si>
  <si>
    <t>WN</t>
  </si>
  <si>
    <t>WP</t>
  </si>
  <si>
    <t xml:space="preserve">*Assuming that AGR_MOT only consumes DST and GSL, which roughly coordinates with the data source; and the others are consumed for NON_MOT. The share-I is calculated for every province by using 2020 data, without stock or new substitute techs defined 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</si>
  <si>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</si>
  <si>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</si>
  <si>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</si>
  <si>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</si>
  <si>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</si>
  <si>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</si>
  <si>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</si>
  <si>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</si>
  <si>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DMD</t>
  </si>
  <si>
    <t>AGR_NON_MOT-Tech</t>
  </si>
  <si>
    <t>AGR Tech - Farming machine drives</t>
  </si>
  <si>
    <t>PJa</t>
  </si>
  <si>
    <t>AGR_MOT-Tech</t>
  </si>
  <si>
    <t>AGR Tech - Lighting</t>
  </si>
  <si>
    <t>~FI_T: Share-I~UP</t>
  </si>
  <si>
    <t>Comm-IN</t>
  </si>
  <si>
    <t>Comm-OUT</t>
  </si>
  <si>
    <t>EFF</t>
  </si>
  <si>
    <t>AGRELC</t>
  </si>
  <si>
    <t>AFA</t>
  </si>
  <si>
    <t>AGRGAS</t>
  </si>
  <si>
    <t>LIFE</t>
  </si>
  <si>
    <t>AGRLFO</t>
  </si>
  <si>
    <t>AGRKER</t>
  </si>
  <si>
    <t>AGRHFO</t>
  </si>
  <si>
    <t>AGRPROP</t>
  </si>
  <si>
    <t>AGRSTM</t>
  </si>
  <si>
    <t>AGRDST</t>
  </si>
  <si>
    <t>AGRGSL</t>
  </si>
  <si>
    <t>FI_T: STOCK</t>
  </si>
  <si>
    <t>MULTIPLYING FACTOR FOR #12-18 rows</t>
  </si>
  <si>
    <t>DIVIDING FACTOR FOR #20-21 rows</t>
  </si>
  <si>
    <t>*There is no stock defined for agriculture demand, as referring to DEMO12</t>
  </si>
  <si>
    <t>~FI_T: Share-I~UP~2050</t>
  </si>
  <si>
    <t>*The relaxation faxtor is set as 20%, referring to DEMO12</t>
  </si>
  <si>
    <t>FI_T: Share-I~FX</t>
  </si>
  <si>
    <t>FI_T: Share-I~FX~2050</t>
  </si>
  <si>
    <t>Share-O~UP</t>
  </si>
  <si>
    <t>CAP2ACT</t>
  </si>
  <si>
    <t>DELETED FROM EU-TIMES</t>
  </si>
  <si>
    <t>AGROIL00</t>
  </si>
  <si>
    <t>OILHFO</t>
  </si>
  <si>
    <t>PRE</t>
  </si>
  <si>
    <t>AGRELCSTM00</t>
  </si>
  <si>
    <t>Fuel Tech - Agriculture: ELC</t>
  </si>
  <si>
    <t>GW</t>
  </si>
  <si>
    <t>DAYNITE</t>
  </si>
  <si>
    <t>COA</t>
  </si>
  <si>
    <t>AGRGSL00</t>
  </si>
  <si>
    <t>AGRBIO00</t>
  </si>
  <si>
    <t>BIOWOO</t>
  </si>
  <si>
    <t>AGRBIO</t>
  </si>
  <si>
    <t>AGRDST00</t>
  </si>
  <si>
    <t>OILDST</t>
  </si>
  <si>
    <t>AGRKER00</t>
  </si>
  <si>
    <t>LPG</t>
  </si>
  <si>
    <t>AGRGAS00</t>
  </si>
  <si>
    <t>GASNAT</t>
  </si>
  <si>
    <t>AGRPROP00</t>
  </si>
  <si>
    <t>AGRGEO00</t>
  </si>
  <si>
    <t>RENGEO</t>
  </si>
  <si>
    <t>AGRGEO</t>
  </si>
  <si>
    <t>OILKER</t>
  </si>
  <si>
    <t>Fuel Tech - Agriculture: OIL</t>
  </si>
  <si>
    <t>AGRHET00</t>
  </si>
  <si>
    <t>HETHTH</t>
  </si>
  <si>
    <t>AGRHET</t>
  </si>
  <si>
    <t>OILLPG</t>
  </si>
  <si>
    <t>SEASON</t>
  </si>
  <si>
    <t>AGRSOL00</t>
  </si>
  <si>
    <t>RENSOL</t>
  </si>
  <si>
    <t>AGRSOL</t>
  </si>
  <si>
    <t>OILGSL</t>
  </si>
  <si>
    <t>ELC</t>
  </si>
  <si>
    <t>*OILLPG TO substitute OILPROP</t>
  </si>
  <si>
    <t>NOTE: referred to EU_TIMES</t>
  </si>
  <si>
    <t>the lacking data referred to https://www.engineeringtoolbox.com/co2-emission-fuels-d_1085.html</t>
  </si>
  <si>
    <t>Dynamic coefficients for combustion emissions in agriculture</t>
  </si>
  <si>
    <t>~COMEMI</t>
  </si>
  <si>
    <t>AGRCO2N</t>
  </si>
  <si>
    <t>AGRCOXN</t>
  </si>
  <si>
    <t>AGRCH4N</t>
  </si>
  <si>
    <t>AGRSO2N</t>
  </si>
  <si>
    <t>AGRNOXN</t>
  </si>
  <si>
    <t>AGRN2ON</t>
  </si>
  <si>
    <t>AGRPMAN</t>
  </si>
  <si>
    <t>AGRPMBN</t>
  </si>
  <si>
    <t>AGRVOCN</t>
  </si>
  <si>
    <t>AGRSF6N</t>
  </si>
  <si>
    <t>AGRCXFN</t>
  </si>
  <si>
    <t>BCnTE</t>
  </si>
  <si>
    <t xml:space="preserve">Agriculture Sector </t>
  </si>
  <si>
    <r>
      <rPr>
        <b/>
        <sz val="12"/>
        <rFont val="Arial"/>
        <charset val="134"/>
      </rPr>
      <t>Atlantic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</si>
  <si>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Quebec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</si>
  <si>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Ontario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</si>
  <si>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Manitoba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</si>
  <si>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Saskatchewan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</si>
  <si>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Alberta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</si>
  <si>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British Columbia and Territories</t>
    </r>
    <r>
      <rPr>
        <b/>
        <vertAlign val="superscript"/>
        <sz val="12"/>
        <rFont val="Arial"/>
        <charset val="134"/>
      </rPr>
      <t>1</t>
    </r>
  </si>
  <si>
    <t>Table 5: Secondary Energy Use and GHG Emissions by End-Use and Energy Source</t>
  </si>
  <si>
    <t>Table 6: Secondary Energy Use and GHG Emissions by End-Use and Energy Source</t>
  </si>
  <si>
    <t>Table 7: Secondary Energy Use and GHG Emissions by End-Use and Energy Source</t>
  </si>
  <si>
    <t xml:space="preserve">Table 8: Secondary Energy Use and GHG Emissions by End-Use and Energy Source </t>
  </si>
  <si>
    <t>Table 9: Secondary Energy Use and GHG Emissions by End-Use and Energy Source</t>
  </si>
  <si>
    <t>Table 10: Secondary Energy Use and GHG Emissions by End-Use and Energy Source</t>
  </si>
  <si>
    <t>Table 11: Secondary Energy Use and GHG Emissions by End-Use and Energy Source</t>
  </si>
  <si>
    <t>– Excluding Electricity-Related Emissions</t>
  </si>
  <si>
    <t xml:space="preserve"> – Excluding Electricity-Related Emissions</t>
  </si>
  <si>
    <t>Total Energy Use (PJ)</t>
  </si>
  <si>
    <t>Energy Use by End-Use (PJ)</t>
  </si>
  <si>
    <t>Non-Motive Energy Use</t>
  </si>
  <si>
    <r>
      <rPr>
        <sz val="10"/>
        <color rgb="FF000000"/>
        <rFont val="Arial"/>
        <charset val="134"/>
      </rPr>
      <t>Motive Energy Use</t>
    </r>
    <r>
      <rPr>
        <vertAlign val="superscript"/>
        <sz val="10"/>
        <color rgb="FF000000"/>
        <rFont val="Arial"/>
        <charset val="134"/>
      </rPr>
      <t>2</t>
    </r>
  </si>
  <si>
    <t>Energy Use by Energy Source (PJ)</t>
  </si>
  <si>
    <t>Electricity</t>
  </si>
  <si>
    <t>Natural Gas</t>
  </si>
  <si>
    <t>Motor Gasoline</t>
  </si>
  <si>
    <t>Diesel Fuel Oil</t>
  </si>
  <si>
    <t>Light Fuel Oil</t>
  </si>
  <si>
    <t>Kerosene</t>
  </si>
  <si>
    <t>Heavy Fuel Oil</t>
  </si>
  <si>
    <t>Propane</t>
  </si>
  <si>
    <t>Steam</t>
  </si>
  <si>
    <t>Shares (%)</t>
  </si>
  <si>
    <t>Activity</t>
  </si>
  <si>
    <t>GDP (million $2012)</t>
  </si>
  <si>
    <t>Energy Intensity (MJ/$2012 – GDP)</t>
  </si>
  <si>
    <t>Energy Intensity (MJ/$2012– GDP)</t>
  </si>
  <si>
    <r>
      <rPr>
        <b/>
        <sz val="10"/>
        <rFont val="Arial"/>
        <charset val="134"/>
      </rPr>
      <t xml:space="preserve">Total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</si>
  <si>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r>
      <rPr>
        <b/>
        <i/>
        <sz val="10"/>
        <color rgb="FF000000"/>
        <rFont val="Arial"/>
        <charset val="134"/>
      </rPr>
      <t>GHG Emissions by End-Use (Mt of CO</t>
    </r>
    <r>
      <rPr>
        <b/>
        <i/>
        <vertAlign val="subscript"/>
        <sz val="10"/>
        <color rgb="FF000000"/>
        <rFont val="Arial"/>
        <charset val="134"/>
      </rPr>
      <t>2</t>
    </r>
    <r>
      <rPr>
        <b/>
        <i/>
        <sz val="10"/>
        <color rgb="FF000000"/>
        <rFont val="Arial"/>
        <charset val="134"/>
      </rPr>
      <t>e)</t>
    </r>
  </si>
  <si>
    <t>Non-Motive GHG Emissions</t>
  </si>
  <si>
    <r>
      <rPr>
        <sz val="10"/>
        <color rgb="FF000000"/>
        <rFont val="Arial"/>
        <charset val="134"/>
      </rPr>
      <t>Motive GHG Emissions</t>
    </r>
    <r>
      <rPr>
        <vertAlign val="superscript"/>
        <sz val="10"/>
        <color rgb="FF000000"/>
        <rFont val="Arial"/>
        <charset val="134"/>
      </rPr>
      <t>2</t>
    </r>
  </si>
  <si>
    <r>
      <rPr>
        <b/>
        <i/>
        <sz val="10"/>
        <rFont val="Arial"/>
        <charset val="134"/>
      </rPr>
      <t>GHG Emissions by Energy Source (Mt of CO</t>
    </r>
    <r>
      <rPr>
        <b/>
        <i/>
        <vertAlign val="subscript"/>
        <sz val="10"/>
        <rFont val="Arial"/>
        <charset val="134"/>
      </rPr>
      <t>2</t>
    </r>
    <r>
      <rPr>
        <b/>
        <i/>
        <sz val="10"/>
        <rFont val="Arial"/>
        <charset val="134"/>
      </rPr>
      <t>e)</t>
    </r>
  </si>
  <si>
    <t>–</t>
  </si>
  <si>
    <t>GHG Intensity (tonne/TJ)</t>
  </si>
  <si>
    <r>
      <rPr>
        <sz val="10"/>
        <rFont val="Arial"/>
        <charset val="134"/>
      </rPr>
      <t xml:space="preserve">1) At the regional level, data on GHG emissions are presented </t>
    </r>
    <r>
      <rPr>
        <u/>
        <sz val="10"/>
        <rFont val="Arial"/>
        <charset val="134"/>
      </rPr>
      <t>excluding</t>
    </r>
    <r>
      <rPr>
        <sz val="10"/>
        <rFont val="Arial"/>
        <charset val="134"/>
      </rPr>
      <t xml:space="preserve"> GHG emissions related to electricity production only.</t>
    </r>
  </si>
  <si>
    <t>2) “Motive” includes motor gasoline and diesel fuel oil. All other energy sources are included in non-motive.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</si>
</sst>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\Te\x\t"/>
  </numFmts>
  <fonts count="52">
    <font>
      <sz val="10"/>
      <name val="Arial"/>
      <charset val="134"/>
    </font>
    <font>
      <sz val="11"/>
      <color rgb="FF000000"/>
      <name val="Calibri"/>
      <charset val="134"/>
    </font>
    <font>
      <b/>
      <sz val="14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b/>
      <i/>
      <sz val="10"/>
      <color rgb="FF000000"/>
      <name val="Arial"/>
      <charset val="134"/>
    </font>
    <font>
      <sz val="10"/>
      <color rgb="FF000000"/>
      <name val="Arial"/>
      <charset val="134"/>
    </font>
    <font>
      <b/>
      <i/>
      <sz val="10"/>
      <name val="Arial"/>
      <charset val="134"/>
    </font>
    <font>
      <sz val="11"/>
      <color theme="1"/>
      <name val="Calibri"/>
      <charset val="134"/>
      <scheme val="minor"/>
    </font>
    <font>
      <sz val="14"/>
      <color indexed="9"/>
      <name val="Calibri"/>
      <charset val="134"/>
      <scheme val="minor"/>
    </font>
    <font>
      <sz val="10"/>
      <color indexed="9"/>
      <name val="Calibri"/>
      <charset val="134"/>
      <scheme val="minor"/>
    </font>
    <font>
      <b/>
      <sz val="10"/>
      <color indexed="12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4"/>
      <name val="Arial"/>
      <charset val="134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color rgb="FFFF0000"/>
      <name val="Arial"/>
      <charset val="134"/>
    </font>
    <font>
      <sz val="12"/>
      <name val="Arial"/>
      <charset val="134"/>
    </font>
    <font>
      <b/>
      <sz val="10"/>
      <color indexed="12"/>
      <name val="Arial"/>
      <charset val="134"/>
    </font>
    <font>
      <sz val="8"/>
      <color theme="1"/>
      <name val="Arial"/>
      <charset val="134"/>
    </font>
    <font>
      <sz val="8"/>
      <color indexed="8"/>
      <name val="Arial"/>
      <charset val="134"/>
    </font>
    <font>
      <sz val="10"/>
      <color indexed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0"/>
      <name val="Courier"/>
      <charset val="134"/>
    </font>
    <font>
      <b/>
      <vertAlign val="superscript"/>
      <sz val="12"/>
      <name val="Arial"/>
      <charset val="134"/>
    </font>
    <font>
      <vertAlign val="superscript"/>
      <sz val="10"/>
      <color rgb="FF000000"/>
      <name val="Arial"/>
      <charset val="134"/>
    </font>
    <font>
      <b/>
      <u/>
      <sz val="10"/>
      <name val="Arial"/>
      <charset val="134"/>
    </font>
    <font>
      <b/>
      <vertAlign val="subscript"/>
      <sz val="10"/>
      <name val="Arial"/>
      <charset val="134"/>
    </font>
    <font>
      <b/>
      <i/>
      <vertAlign val="subscript"/>
      <sz val="10"/>
      <color rgb="FF000000"/>
      <name val="Arial"/>
      <charset val="134"/>
    </font>
    <font>
      <b/>
      <i/>
      <vertAlign val="subscript"/>
      <sz val="10"/>
      <name val="Arial"/>
      <charset val="134"/>
    </font>
    <font>
      <u/>
      <sz val="1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43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7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3" fillId="0" borderId="11" applyNumberFormat="0" applyFill="0" applyAlignment="0" applyProtection="0"/>
    <xf numFmtId="0" fontId="33" fillId="0" borderId="0" applyNumberFormat="0" applyFill="0" applyBorder="0" applyAlignment="0" applyProtection="0"/>
    <xf numFmtId="0" fontId="34" fillId="17" borderId="12" applyNumberFormat="0" applyAlignment="0" applyProtection="0"/>
    <xf numFmtId="0" fontId="35" fillId="18" borderId="13" applyNumberFormat="0" applyAlignment="0" applyProtection="0"/>
    <xf numFmtId="0" fontId="36" fillId="18" borderId="12" applyNumberFormat="0" applyAlignment="0" applyProtection="0"/>
    <xf numFmtId="0" fontId="37" fillId="19" borderId="14" applyNumberFormat="0" applyAlignment="0" applyProtection="0"/>
    <xf numFmtId="0" fontId="38" fillId="0" borderId="15" applyNumberFormat="0" applyFill="0" applyAlignment="0" applyProtection="0"/>
    <xf numFmtId="0" fontId="19" fillId="0" borderId="16" applyNumberFormat="0" applyFill="0" applyAlignment="0" applyProtection="0"/>
    <xf numFmtId="0" fontId="39" fillId="20" borderId="0" applyNumberFormat="0" applyBorder="0" applyAlignment="0" applyProtection="0"/>
    <xf numFmtId="0" fontId="40" fillId="21" borderId="0" applyNumberFormat="0" applyBorder="0" applyAlignment="0" applyProtection="0"/>
    <xf numFmtId="0" fontId="41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3" borderId="0" applyNumberFormat="0" applyBorder="0" applyAlignment="0" applyProtection="0"/>
    <xf numFmtId="0" fontId="4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42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/>
    <xf numFmtId="0" fontId="8" fillId="13" borderId="0" applyNumberFormat="0" applyBorder="0" applyAlignment="0" applyProtection="0"/>
    <xf numFmtId="0" fontId="8" fillId="29" borderId="0" applyNumberFormat="0" applyBorder="0" applyAlignment="0" applyProtection="0"/>
    <xf numFmtId="0" fontId="42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42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/>
    <xf numFmtId="0" fontId="8" fillId="12" borderId="0" applyNumberFormat="0" applyBorder="0" applyAlignment="0" applyProtection="0"/>
    <xf numFmtId="0" fontId="8" fillId="36" borderId="0" applyNumberFormat="0" applyBorder="0" applyAlignment="0" applyProtection="0"/>
    <xf numFmtId="0" fontId="42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42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29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0" borderId="0" applyNumberFormat="0" applyBorder="0" applyAlignment="0" applyProtection="0"/>
    <xf numFmtId="0" fontId="18" fillId="34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3" fillId="22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44" fillId="0" borderId="0"/>
    <xf numFmtId="0" fontId="8" fillId="7" borderId="8" applyNumberFormat="0" applyFon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8" fillId="0" borderId="0"/>
  </cellStyleXfs>
  <cellXfs count="1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/>
    <xf numFmtId="0" fontId="1" fillId="0" borderId="2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7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3" fontId="1" fillId="0" borderId="0" xfId="0" applyNumberFormat="1" applyFont="1" applyAlignment="1">
      <alignment horizontal="right"/>
    </xf>
    <xf numFmtId="0" fontId="0" fillId="2" borderId="0" xfId="0" applyFill="1"/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0" fillId="3" borderId="0" xfId="0" applyFont="1" applyFill="1" applyAlignment="1">
      <alignment horizontal="left" indent="2"/>
    </xf>
    <xf numFmtId="3" fontId="1" fillId="3" borderId="0" xfId="0" applyNumberFormat="1" applyFont="1" applyFill="1" applyAlignment="1">
      <alignment horizontal="right"/>
    </xf>
    <xf numFmtId="0" fontId="3" fillId="3" borderId="0" xfId="0" applyFont="1" applyFill="1"/>
    <xf numFmtId="0" fontId="0" fillId="0" borderId="0" xfId="0" applyFont="1" applyAlignment="1">
      <alignment horizontal="left"/>
    </xf>
    <xf numFmtId="0" fontId="8" fillId="0" borderId="0" xfId="66"/>
    <xf numFmtId="0" fontId="9" fillId="4" borderId="0" xfId="66" applyFont="1" applyFill="1" applyBorder="1" applyAlignment="1">
      <alignment horizontal="left" vertical="center"/>
    </xf>
    <xf numFmtId="0" fontId="10" fillId="4" borderId="0" xfId="66" applyFont="1" applyFill="1" applyBorder="1" applyAlignment="1">
      <alignment vertical="center"/>
    </xf>
    <xf numFmtId="0" fontId="11" fillId="0" borderId="0" xfId="66" applyFont="1" applyFill="1" applyAlignment="1">
      <alignment horizontal="left" vertical="center"/>
    </xf>
    <xf numFmtId="0" fontId="12" fillId="5" borderId="3" xfId="66" applyFont="1" applyFill="1" applyBorder="1" applyAlignment="1">
      <alignment horizontal="left" vertical="center" wrapText="1"/>
    </xf>
    <xf numFmtId="1" fontId="12" fillId="5" borderId="3" xfId="66" applyNumberFormat="1" applyFont="1" applyFill="1" applyBorder="1" applyAlignment="1">
      <alignment horizontal="center" vertical="center"/>
    </xf>
    <xf numFmtId="1" fontId="12" fillId="6" borderId="3" xfId="66" applyNumberFormat="1" applyFont="1" applyFill="1" applyBorder="1" applyAlignment="1">
      <alignment horizontal="center" vertical="center"/>
    </xf>
    <xf numFmtId="0" fontId="13" fillId="5" borderId="0" xfId="66" applyFont="1" applyFill="1" applyBorder="1" applyAlignment="1">
      <alignment horizontal="left" vertical="center" wrapText="1"/>
    </xf>
    <xf numFmtId="2" fontId="13" fillId="5" borderId="0" xfId="66" applyNumberFormat="1" applyFont="1" applyFill="1" applyBorder="1" applyAlignment="1">
      <alignment horizontal="right" vertical="center"/>
    </xf>
    <xf numFmtId="2" fontId="13" fillId="6" borderId="0" xfId="66" applyNumberFormat="1" applyFont="1" applyFill="1" applyBorder="1" applyAlignment="1">
      <alignment horizontal="right" vertical="center"/>
    </xf>
    <xf numFmtId="0" fontId="0" fillId="0" borderId="0" xfId="0" applyFont="1"/>
    <xf numFmtId="0" fontId="14" fillId="7" borderId="3" xfId="66" applyFont="1" applyFill="1" applyBorder="1" applyAlignment="1">
      <alignment vertical="center"/>
    </xf>
    <xf numFmtId="0" fontId="3" fillId="5" borderId="4" xfId="65" applyFont="1" applyFill="1" applyBorder="1" applyAlignment="1">
      <alignment horizontal="center" vertical="center" wrapText="1"/>
    </xf>
    <xf numFmtId="0" fontId="8" fillId="0" borderId="0" xfId="66" applyFont="1"/>
    <xf numFmtId="0" fontId="8" fillId="8" borderId="0" xfId="66" applyFont="1" applyFill="1"/>
    <xf numFmtId="9" fontId="8" fillId="9" borderId="0" xfId="66" applyNumberFormat="1" applyFill="1"/>
    <xf numFmtId="2" fontId="8" fillId="9" borderId="0" xfId="66" applyNumberFormat="1" applyFill="1"/>
    <xf numFmtId="2" fontId="8" fillId="0" borderId="0" xfId="66" applyNumberFormat="1"/>
    <xf numFmtId="0" fontId="0" fillId="8" borderId="0" xfId="0" applyFont="1" applyFill="1"/>
    <xf numFmtId="0" fontId="0" fillId="8" borderId="0" xfId="0" applyFill="1"/>
    <xf numFmtId="0" fontId="8" fillId="0" borderId="0" xfId="66" applyFill="1"/>
    <xf numFmtId="0" fontId="8" fillId="8" borderId="0" xfId="66" applyFont="1" applyFill="1" applyBorder="1"/>
    <xf numFmtId="0" fontId="15" fillId="8" borderId="0" xfId="66" applyFont="1" applyFill="1"/>
    <xf numFmtId="0" fontId="8" fillId="8" borderId="0" xfId="66" applyFill="1"/>
    <xf numFmtId="0" fontId="8" fillId="8" borderId="5" xfId="66" applyFont="1" applyFill="1" applyBorder="1"/>
    <xf numFmtId="0" fontId="0" fillId="8" borderId="5" xfId="0" applyFont="1" applyFill="1" applyBorder="1"/>
    <xf numFmtId="0" fontId="0" fillId="8" borderId="5" xfId="0" applyFill="1" applyBorder="1"/>
    <xf numFmtId="0" fontId="8" fillId="0" borderId="5" xfId="66" applyFill="1" applyBorder="1"/>
    <xf numFmtId="0" fontId="8" fillId="0" borderId="0" xfId="66" applyFill="1" applyBorder="1"/>
    <xf numFmtId="0" fontId="0" fillId="0" borderId="0" xfId="0" applyFill="1"/>
    <xf numFmtId="0" fontId="0" fillId="0" borderId="0" xfId="0" applyFont="1" applyFill="1"/>
    <xf numFmtId="0" fontId="15" fillId="0" borderId="0" xfId="66" applyFont="1" applyFill="1" applyBorder="1"/>
    <xf numFmtId="0" fontId="0" fillId="0" borderId="0" xfId="0" applyFill="1" applyBorder="1"/>
    <xf numFmtId="178" fontId="8" fillId="0" borderId="0" xfId="66" applyNumberFormat="1"/>
    <xf numFmtId="0" fontId="3" fillId="0" borderId="4" xfId="65" applyFont="1" applyFill="1" applyBorder="1" applyAlignment="1">
      <alignment horizontal="center" vertical="center" wrapText="1"/>
    </xf>
    <xf numFmtId="1" fontId="16" fillId="9" borderId="0" xfId="66" applyNumberFormat="1" applyFont="1" applyFill="1"/>
    <xf numFmtId="178" fontId="8" fillId="0" borderId="0" xfId="66" applyNumberFormat="1" applyFont="1"/>
    <xf numFmtId="178" fontId="16" fillId="0" borderId="0" xfId="66" applyNumberFormat="1" applyFont="1"/>
    <xf numFmtId="9" fontId="16" fillId="9" borderId="0" xfId="66" applyNumberFormat="1" applyFont="1" applyFill="1"/>
    <xf numFmtId="0" fontId="16" fillId="0" borderId="0" xfId="66" applyFont="1"/>
    <xf numFmtId="0" fontId="8" fillId="0" borderId="5" xfId="66" applyBorder="1"/>
    <xf numFmtId="178" fontId="8" fillId="0" borderId="5" xfId="66" applyNumberFormat="1" applyBorder="1"/>
    <xf numFmtId="178" fontId="8" fillId="0" borderId="0" xfId="66" applyNumberFormat="1" applyFill="1"/>
    <xf numFmtId="0" fontId="0" fillId="0" borderId="6" xfId="0" applyBorder="1"/>
    <xf numFmtId="0" fontId="17" fillId="2" borderId="0" xfId="0" applyFont="1" applyFill="1"/>
    <xf numFmtId="0" fontId="18" fillId="10" borderId="0" xfId="25"/>
    <xf numFmtId="1" fontId="14" fillId="11" borderId="3" xfId="66" applyNumberFormat="1" applyFont="1" applyFill="1" applyBorder="1" applyAlignment="1">
      <alignment vertical="center"/>
    </xf>
    <xf numFmtId="0" fontId="8" fillId="0" borderId="4" xfId="66" applyBorder="1"/>
    <xf numFmtId="0" fontId="8" fillId="8" borderId="4" xfId="66" applyFont="1" applyFill="1" applyBorder="1"/>
    <xf numFmtId="0" fontId="8" fillId="0" borderId="6" xfId="66" applyBorder="1"/>
    <xf numFmtId="0" fontId="19" fillId="0" borderId="6" xfId="66" applyFont="1" applyBorder="1"/>
    <xf numFmtId="0" fontId="8" fillId="0" borderId="0" xfId="66" applyBorder="1"/>
    <xf numFmtId="0" fontId="19" fillId="0" borderId="0" xfId="66" applyFont="1" applyBorder="1"/>
    <xf numFmtId="0" fontId="8" fillId="8" borderId="6" xfId="66" applyFont="1" applyFill="1" applyBorder="1"/>
    <xf numFmtId="0" fontId="20" fillId="2" borderId="0" xfId="66" applyFont="1" applyFill="1"/>
    <xf numFmtId="1" fontId="14" fillId="11" borderId="0" xfId="66" applyNumberFormat="1" applyFont="1" applyFill="1" applyBorder="1" applyAlignment="1">
      <alignment vertical="center"/>
    </xf>
    <xf numFmtId="178" fontId="18" fillId="10" borderId="0" xfId="25" applyNumberFormat="1"/>
    <xf numFmtId="0" fontId="14" fillId="7" borderId="4" xfId="66" applyFont="1" applyFill="1" applyBorder="1" applyAlignment="1">
      <alignment vertical="center"/>
    </xf>
    <xf numFmtId="1" fontId="14" fillId="11" borderId="4" xfId="66" applyNumberFormat="1" applyFont="1" applyFill="1" applyBorder="1" applyAlignment="1">
      <alignment vertical="center"/>
    </xf>
    <xf numFmtId="0" fontId="8" fillId="0" borderId="6" xfId="66" applyFont="1" applyBorder="1"/>
    <xf numFmtId="0" fontId="8" fillId="0" borderId="6" xfId="66" applyFill="1" applyBorder="1"/>
    <xf numFmtId="0" fontId="21" fillId="0" borderId="0" xfId="0" applyFont="1"/>
    <xf numFmtId="0" fontId="15" fillId="10" borderId="0" xfId="25" applyFont="1"/>
    <xf numFmtId="0" fontId="15" fillId="7" borderId="4" xfId="66" applyFont="1" applyFill="1" applyBorder="1" applyAlignment="1">
      <alignment vertical="center"/>
    </xf>
    <xf numFmtId="1" fontId="15" fillId="11" borderId="4" xfId="66" applyNumberFormat="1" applyFont="1" applyFill="1" applyBorder="1" applyAlignment="1">
      <alignment vertical="center"/>
    </xf>
    <xf numFmtId="0" fontId="15" fillId="0" borderId="6" xfId="66" applyFont="1" applyBorder="1"/>
    <xf numFmtId="0" fontId="15" fillId="0" borderId="4" xfId="66" applyFont="1" applyBorder="1"/>
    <xf numFmtId="0" fontId="21" fillId="0" borderId="6" xfId="0" applyFont="1" applyBorder="1"/>
    <xf numFmtId="0" fontId="15" fillId="0" borderId="0" xfId="66" applyFont="1" applyFill="1"/>
    <xf numFmtId="0" fontId="22" fillId="2" borderId="0" xfId="0" applyFont="1" applyFill="1"/>
    <xf numFmtId="0" fontId="23" fillId="0" borderId="0" xfId="0" applyFont="1"/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 wrapText="1"/>
    </xf>
    <xf numFmtId="0" fontId="24" fillId="12" borderId="6" xfId="42" applyFont="1" applyBorder="1" applyAlignment="1">
      <alignment horizontal="left" wrapText="1"/>
    </xf>
    <xf numFmtId="0" fontId="24" fillId="12" borderId="6" xfId="42" applyFont="1" applyBorder="1" applyAlignment="1">
      <alignment horizontal="center" wrapText="1"/>
    </xf>
    <xf numFmtId="0" fontId="0" fillId="0" borderId="6" xfId="0" applyFont="1" applyBorder="1"/>
    <xf numFmtId="0" fontId="0" fillId="0" borderId="6" xfId="0" applyFont="1" applyFill="1" applyBorder="1"/>
    <xf numFmtId="1" fontId="0" fillId="13" borderId="6" xfId="0" applyNumberFormat="1" applyFill="1" applyBorder="1"/>
    <xf numFmtId="1" fontId="0" fillId="13" borderId="0" xfId="0" applyNumberFormat="1" applyFill="1"/>
    <xf numFmtId="0" fontId="0" fillId="0" borderId="5" xfId="0" applyBorder="1"/>
    <xf numFmtId="0" fontId="8" fillId="0" borderId="4" xfId="66" applyFont="1" applyFill="1" applyBorder="1"/>
    <xf numFmtId="0" fontId="0" fillId="0" borderId="5" xfId="0" applyFont="1" applyBorder="1"/>
    <xf numFmtId="1" fontId="0" fillId="13" borderId="5" xfId="0" applyNumberFormat="1" applyFill="1" applyBorder="1"/>
    <xf numFmtId="1" fontId="0" fillId="13" borderId="7" xfId="0" applyNumberFormat="1" applyFill="1" applyBorder="1"/>
    <xf numFmtId="0" fontId="24" fillId="12" borderId="4" xfId="42" applyFont="1" applyBorder="1" applyAlignment="1">
      <alignment horizontal="left" wrapText="1"/>
    </xf>
    <xf numFmtId="0" fontId="24" fillId="12" borderId="3" xfId="42" applyFont="1" applyBorder="1" applyAlignment="1">
      <alignment horizontal="left" wrapText="1"/>
    </xf>
    <xf numFmtId="0" fontId="0" fillId="0" borderId="0" xfId="61"/>
    <xf numFmtId="2" fontId="0" fillId="14" borderId="0" xfId="0" applyNumberFormat="1" applyFill="1"/>
    <xf numFmtId="0" fontId="0" fillId="0" borderId="5" xfId="61" applyBorder="1"/>
    <xf numFmtId="2" fontId="0" fillId="14" borderId="5" xfId="0" applyNumberFormat="1" applyFill="1" applyBorder="1"/>
    <xf numFmtId="0" fontId="0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3" fillId="15" borderId="4" xfId="0" applyNumberFormat="1" applyFont="1" applyFill="1" applyBorder="1" applyAlignment="1" applyProtection="1">
      <alignment vertical="center"/>
    </xf>
    <xf numFmtId="0" fontId="3" fillId="15" borderId="0" xfId="0" applyNumberFormat="1" applyFont="1" applyFill="1" applyBorder="1" applyAlignment="1" applyProtection="1">
      <alignment vertical="center"/>
    </xf>
    <xf numFmtId="0" fontId="25" fillId="16" borderId="4" xfId="0" applyNumberFormat="1" applyFont="1" applyFill="1" applyBorder="1" applyAlignment="1" applyProtection="1">
      <alignment horizontal="left" wrapText="1"/>
    </xf>
    <xf numFmtId="0" fontId="25" fillId="16" borderId="3" xfId="0" applyNumberFormat="1" applyFont="1" applyFill="1" applyBorder="1" applyAlignment="1" applyProtection="1">
      <alignment horizontal="left" wrapText="1"/>
    </xf>
    <xf numFmtId="0" fontId="26" fillId="0" borderId="0" xfId="0" applyNumberFormat="1" applyFont="1" applyFill="1" applyBorder="1" applyAlignment="1" applyProtection="1"/>
    <xf numFmtId="0" fontId="0" fillId="0" borderId="5" xfId="0" applyNumberFormat="1" applyFont="1" applyFill="1" applyBorder="1" applyAlignment="1" applyProtection="1"/>
    <xf numFmtId="0" fontId="0" fillId="2" borderId="5" xfId="0" applyNumberFormat="1" applyFont="1" applyFill="1" applyBorder="1" applyAlignment="1" applyProtection="1"/>
    <xf numFmtId="0" fontId="26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9" fillId="4" borderId="0" xfId="66" applyFont="1" applyFill="1" applyBorder="1" applyAlignment="1" quotePrefix="1">
      <alignment horizontal="left" vertical="center"/>
    </xf>
  </cellXfs>
  <cellStyles count="8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5 2" xfId="49"/>
    <cellStyle name="20% - Accent5 3" xfId="50"/>
    <cellStyle name="40% - Accent3 2" xfId="51"/>
    <cellStyle name="60% - Accent1 2" xfId="52"/>
    <cellStyle name="60% - Accent2 2" xfId="53"/>
    <cellStyle name="60% - Accent3 2" xfId="54"/>
    <cellStyle name="60% - Accent4 2" xfId="55"/>
    <cellStyle name="60% - Accent5 2" xfId="56"/>
    <cellStyle name="60% - Accent6 2" xfId="57"/>
    <cellStyle name="Comma 2" xfId="58"/>
    <cellStyle name="Comma 2 2" xfId="59"/>
    <cellStyle name="Neutral 2" xfId="60"/>
    <cellStyle name="Normal 10" xfId="61"/>
    <cellStyle name="Normal 2" xfId="62"/>
    <cellStyle name="Normal 3" xfId="63"/>
    <cellStyle name="Normal 4" xfId="64"/>
    <cellStyle name="Normal 4 2" xfId="65"/>
    <cellStyle name="Normal 5" xfId="66"/>
    <cellStyle name="Normal 8" xfId="67"/>
    <cellStyle name="Normal 8 2" xfId="68"/>
    <cellStyle name="Normal 9 2" xfId="69"/>
    <cellStyle name="Normale_B2020" xfId="70"/>
    <cellStyle name="Note 2" xfId="71"/>
    <cellStyle name="Percent 2" xfId="72"/>
    <cellStyle name="Percent 3" xfId="73"/>
    <cellStyle name="Percent 3 2" xfId="74"/>
    <cellStyle name="Percent 4" xfId="75"/>
    <cellStyle name="Percent 4 2" xfId="76"/>
    <cellStyle name="Percent 5" xfId="77"/>
    <cellStyle name="Standard_Sce_D_Extraction" xfId="78"/>
    <cellStyle name="Normal 7" xfId="7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260246</xdr:colOff>
      <xdr:row>2</xdr:row>
      <xdr:rowOff>124918</xdr:rowOff>
    </xdr:from>
    <xdr:to>
      <xdr:col>41</xdr:col>
      <xdr:colOff>253379</xdr:colOff>
      <xdr:row>74</xdr:row>
      <xdr:rowOff>18141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226165" y="543560"/>
          <a:ext cx="18853150" cy="114344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V65"/>
  <sheetViews>
    <sheetView tabSelected="1" zoomScale="47" zoomScaleNormal="47" topLeftCell="A13" workbookViewId="0">
      <selection activeCell="C67" sqref="C67"/>
    </sheetView>
  </sheetViews>
  <sheetFormatPr defaultColWidth="9" defaultRowHeight="12.5"/>
  <cols>
    <col min="3" max="3" width="15.7272727272727" customWidth="1"/>
    <col min="4" max="4" width="10.5454545454545" customWidth="1"/>
    <col min="6" max="6" width="12" customWidth="1"/>
  </cols>
  <sheetData>
    <row r="4" ht="13" spans="3:11">
      <c r="C4" s="94" t="s">
        <v>0</v>
      </c>
      <c r="D4" s="94"/>
      <c r="E4" s="34"/>
      <c r="J4" s="94"/>
      <c r="K4" s="34"/>
    </row>
    <row r="5" ht="14.5" spans="2:12">
      <c r="B5" s="95" t="s">
        <v>1</v>
      </c>
      <c r="C5" s="95" t="s">
        <v>2</v>
      </c>
      <c r="D5" s="95" t="s">
        <v>3</v>
      </c>
      <c r="E5" s="96">
        <v>2020</v>
      </c>
      <c r="F5" s="82" t="s">
        <v>4</v>
      </c>
      <c r="G5" s="82" t="s">
        <v>5</v>
      </c>
      <c r="H5" s="82" t="s">
        <v>6</v>
      </c>
      <c r="I5" s="82" t="s">
        <v>7</v>
      </c>
      <c r="J5" s="82" t="s">
        <v>8</v>
      </c>
      <c r="K5" s="82" t="s">
        <v>9</v>
      </c>
      <c r="L5" s="82" t="s">
        <v>10</v>
      </c>
    </row>
    <row r="6" ht="20" spans="2:16">
      <c r="B6" s="97" t="s">
        <v>11</v>
      </c>
      <c r="C6" s="97" t="s">
        <v>12</v>
      </c>
      <c r="D6" s="97" t="s">
        <v>13</v>
      </c>
      <c r="E6" s="98" t="s">
        <v>14</v>
      </c>
      <c r="F6" s="67"/>
      <c r="G6" s="67"/>
      <c r="H6" s="67"/>
      <c r="I6" s="67"/>
      <c r="J6" s="67"/>
      <c r="K6" s="67"/>
      <c r="L6" s="67"/>
      <c r="P6" t="s">
        <v>15</v>
      </c>
    </row>
    <row r="7" spans="2:12">
      <c r="B7" s="97" t="s">
        <v>16</v>
      </c>
      <c r="C7" s="97"/>
      <c r="D7" s="97"/>
      <c r="E7" s="98">
        <f>E1</f>
        <v>0</v>
      </c>
      <c r="F7" s="67"/>
      <c r="G7" s="67"/>
      <c r="H7" s="97"/>
      <c r="I7" s="97"/>
      <c r="J7" s="97"/>
      <c r="K7" s="97"/>
      <c r="L7" s="67"/>
    </row>
    <row r="8" ht="14.5" spans="2:22">
      <c r="B8" s="99" t="s">
        <v>17</v>
      </c>
      <c r="C8" s="100" t="s">
        <v>18</v>
      </c>
      <c r="D8" s="99" t="s">
        <v>19</v>
      </c>
      <c r="E8" s="101"/>
      <c r="F8">
        <f>P8*Demands!P13</f>
        <v>1.67342759629449</v>
      </c>
      <c r="G8">
        <f>Q8*Demands!Q13</f>
        <v>4.69006629597947</v>
      </c>
      <c r="H8">
        <f>R8*Demands!R13</f>
        <v>17.4504340525299</v>
      </c>
      <c r="I8">
        <f>S8*Demands!S13</f>
        <v>0.874693095629056</v>
      </c>
      <c r="J8">
        <f>T8*Demands!T13</f>
        <v>1.33628326696879</v>
      </c>
      <c r="K8">
        <f>U8*Demands!U13</f>
        <v>2.66379951139413</v>
      </c>
      <c r="L8">
        <f>V8*Demands!V13</f>
        <v>3.28939329886291</v>
      </c>
      <c r="P8" s="73">
        <f>DATA_SOURCE!Y15</f>
        <v>3.74285714285714</v>
      </c>
      <c r="Q8" s="73">
        <f>DATA_SOURCE!AX15</f>
        <v>12.2142857142857</v>
      </c>
      <c r="R8" s="73">
        <f>DATA_SOURCE!BW15</f>
        <v>31.6095238095238</v>
      </c>
      <c r="S8" s="73">
        <f>DATA_SOURCE!CV15</f>
        <v>4.5047619047619</v>
      </c>
      <c r="T8" s="73">
        <f>DATA_SOURCE!DU15</f>
        <v>8.71904761904762</v>
      </c>
      <c r="U8" s="73">
        <f>DATA_SOURCE!ET15</f>
        <v>12.2809523809524</v>
      </c>
      <c r="V8" s="73">
        <f>DATA_SOURCE!FS15</f>
        <v>8.29523809523809</v>
      </c>
    </row>
    <row r="9" ht="14.5" spans="2:12">
      <c r="B9" s="99" t="s">
        <v>17</v>
      </c>
      <c r="C9" s="45" t="s">
        <v>20</v>
      </c>
      <c r="D9" s="99" t="s">
        <v>19</v>
      </c>
      <c r="E9" s="102"/>
      <c r="F9">
        <f>P8*Demands!P14</f>
        <v>2.06942954656265</v>
      </c>
      <c r="G9">
        <f>Q8*Demands!Q14</f>
        <v>7.52421941830624</v>
      </c>
      <c r="H9">
        <f>R8*Demands!R14</f>
        <v>14.1590897569939</v>
      </c>
      <c r="I9">
        <f>S8*Demands!S14</f>
        <v>3.63006880913285</v>
      </c>
      <c r="J9">
        <f>T8*Demands!T14</f>
        <v>7.38276435207882</v>
      </c>
      <c r="K9">
        <f>U8*Demands!U14</f>
        <v>9.61715286955825</v>
      </c>
      <c r="L9">
        <f>V8*Demands!V14</f>
        <v>5.00584479637519</v>
      </c>
    </row>
    <row r="10" ht="14.5" spans="2:11">
      <c r="B10" s="103"/>
      <c r="C10" s="104"/>
      <c r="D10" s="105"/>
      <c r="E10" s="106"/>
      <c r="H10" s="34"/>
      <c r="I10" s="34"/>
      <c r="J10" s="110"/>
      <c r="K10" s="111"/>
    </row>
    <row r="11" spans="2:11">
      <c r="B11" s="34"/>
      <c r="C11" s="34"/>
      <c r="D11" s="34"/>
      <c r="E11" s="102"/>
      <c r="H11" s="105"/>
      <c r="I11" s="105"/>
      <c r="J11" s="112"/>
      <c r="K11" s="113"/>
    </row>
    <row r="12" spans="3:16">
      <c r="C12" s="34"/>
      <c r="D12" s="34"/>
      <c r="E12" s="102"/>
      <c r="H12" s="34"/>
      <c r="I12" s="34"/>
      <c r="J12" s="110"/>
      <c r="K12" s="111"/>
      <c r="P12" t="s">
        <v>21</v>
      </c>
    </row>
    <row r="13" ht="14.5" spans="2:22">
      <c r="B13" s="103"/>
      <c r="C13" s="105"/>
      <c r="D13" s="105"/>
      <c r="E13" s="106"/>
      <c r="H13" s="34"/>
      <c r="I13" s="34"/>
      <c r="J13" s="110"/>
      <c r="K13" s="111"/>
      <c r="P13" s="24">
        <f>DATA_SOURCE!X15</f>
        <v>0.447098976109215</v>
      </c>
      <c r="Q13" s="24">
        <f>DATA_SOURCE!AW15</f>
        <v>0.383982035928144</v>
      </c>
      <c r="R13" s="24">
        <f>DATA_SOURCE!BV15</f>
        <v>0.5520625415835</v>
      </c>
      <c r="S13" s="24">
        <f>DATA_SOURCE!CU15</f>
        <v>0.194170771756979</v>
      </c>
      <c r="T13" s="24">
        <f>DATA_SOURCE!DT15</f>
        <v>0.1532602326944</v>
      </c>
      <c r="U13" s="24">
        <f>DATA_SOURCE!ES15</f>
        <v>0.21690496215307</v>
      </c>
      <c r="V13" s="24">
        <f>DATA_SOURCE!FR15</f>
        <v>0.396539949920328</v>
      </c>
    </row>
    <row r="14" ht="14.5" spans="2:22">
      <c r="B14" s="103"/>
      <c r="C14" s="105"/>
      <c r="D14" s="105"/>
      <c r="E14" s="107"/>
      <c r="F14">
        <f>F9*0.33</f>
        <v>0.682911750365675</v>
      </c>
      <c r="G14">
        <f t="shared" ref="G14:L14" si="0">G9*0.33</f>
        <v>2.48299240804106</v>
      </c>
      <c r="H14">
        <f t="shared" si="0"/>
        <v>4.672499619808</v>
      </c>
      <c r="I14">
        <f t="shared" si="0"/>
        <v>1.19792270701384</v>
      </c>
      <c r="J14">
        <f t="shared" si="0"/>
        <v>2.43631223618601</v>
      </c>
      <c r="K14">
        <f t="shared" si="0"/>
        <v>3.17366044695422</v>
      </c>
      <c r="L14">
        <f t="shared" si="0"/>
        <v>1.65192878280381</v>
      </c>
      <c r="P14" s="24">
        <f t="shared" ref="P14:V14" si="1">1-P13</f>
        <v>0.552901023890785</v>
      </c>
      <c r="Q14" s="24">
        <f t="shared" si="1"/>
        <v>0.616017964071856</v>
      </c>
      <c r="R14" s="24">
        <f t="shared" si="1"/>
        <v>0.4479374584165</v>
      </c>
      <c r="S14" s="24">
        <f t="shared" si="1"/>
        <v>0.805829228243021</v>
      </c>
      <c r="T14" s="24">
        <f t="shared" si="1"/>
        <v>0.8467397673056</v>
      </c>
      <c r="U14" s="24">
        <f t="shared" si="1"/>
        <v>0.78309503784693</v>
      </c>
      <c r="V14" s="24">
        <f t="shared" si="1"/>
        <v>0.603460050079672</v>
      </c>
    </row>
    <row r="15" spans="8:11">
      <c r="H15" s="105"/>
      <c r="I15" s="105"/>
      <c r="J15" s="112"/>
      <c r="K15" s="113"/>
    </row>
    <row r="16" spans="8:11">
      <c r="H16" s="34"/>
      <c r="I16" s="34"/>
      <c r="J16" s="110"/>
      <c r="K16" s="111"/>
    </row>
    <row r="17" ht="13" spans="4:11">
      <c r="D17" s="94"/>
      <c r="E17" s="34"/>
      <c r="H17" s="34"/>
      <c r="I17" s="34"/>
      <c r="J17" s="110"/>
      <c r="K17" s="111"/>
    </row>
    <row r="18" ht="13" spans="2:11">
      <c r="B18" s="95"/>
      <c r="C18" s="95"/>
      <c r="D18" s="95"/>
      <c r="E18" s="95"/>
      <c r="H18" s="34"/>
      <c r="I18" s="34"/>
      <c r="J18" s="110"/>
      <c r="K18" s="111"/>
    </row>
    <row r="19" spans="2:11">
      <c r="B19" s="108"/>
      <c r="C19" s="108"/>
      <c r="D19" s="108"/>
      <c r="E19" s="108"/>
      <c r="H19" s="105"/>
      <c r="I19" s="105"/>
      <c r="J19" s="112"/>
      <c r="K19" s="113"/>
    </row>
    <row r="20" ht="13.25" spans="2:11">
      <c r="B20" s="109"/>
      <c r="C20" s="109"/>
      <c r="D20" s="109"/>
      <c r="E20" s="109"/>
      <c r="H20" s="34"/>
      <c r="I20" s="34"/>
      <c r="J20" s="110"/>
      <c r="K20" s="111"/>
    </row>
    <row r="21" spans="2:11">
      <c r="B21" s="34"/>
      <c r="C21" s="100"/>
      <c r="D21" s="110"/>
      <c r="E21" s="111"/>
      <c r="H21" s="34"/>
      <c r="I21" s="34"/>
      <c r="J21" s="110"/>
      <c r="K21" s="111"/>
    </row>
    <row r="22" spans="2:11">
      <c r="B22" s="34"/>
      <c r="C22" s="100"/>
      <c r="D22" s="110"/>
      <c r="E22" s="111"/>
      <c r="H22" s="34"/>
      <c r="I22" s="34"/>
      <c r="J22" s="110"/>
      <c r="K22" s="111"/>
    </row>
    <row r="23" spans="2:11">
      <c r="B23" s="34"/>
      <c r="C23" s="100"/>
      <c r="D23" s="110"/>
      <c r="E23" s="111"/>
      <c r="H23" s="105"/>
      <c r="I23" s="105"/>
      <c r="J23" s="112"/>
      <c r="K23" s="113"/>
    </row>
    <row r="24" spans="2:11">
      <c r="B24" s="105"/>
      <c r="C24" s="100"/>
      <c r="D24" s="110"/>
      <c r="E24" s="111"/>
      <c r="H24" s="34"/>
      <c r="I24" s="34"/>
      <c r="J24" s="110"/>
      <c r="K24" s="111"/>
    </row>
    <row r="25" spans="2:11">
      <c r="B25" s="34"/>
      <c r="C25" s="100"/>
      <c r="D25" s="110"/>
      <c r="E25" s="111"/>
      <c r="H25" s="34"/>
      <c r="I25" s="34"/>
      <c r="J25" s="110"/>
      <c r="K25" s="111"/>
    </row>
    <row r="26" spans="2:11">
      <c r="B26" s="34"/>
      <c r="C26" s="100"/>
      <c r="D26" s="110"/>
      <c r="E26" s="111"/>
      <c r="H26" s="34"/>
      <c r="I26" s="34"/>
      <c r="J26" s="110"/>
      <c r="K26" s="111"/>
    </row>
    <row r="27" spans="2:11">
      <c r="B27" s="34"/>
      <c r="C27" s="100"/>
      <c r="D27" s="110"/>
      <c r="E27" s="111"/>
      <c r="H27" s="105"/>
      <c r="I27" s="105"/>
      <c r="J27" s="112"/>
      <c r="K27" s="113"/>
    </row>
    <row r="28" spans="2:11">
      <c r="B28" s="105"/>
      <c r="C28" s="100"/>
      <c r="D28" s="112"/>
      <c r="E28" s="111"/>
      <c r="H28" s="34"/>
      <c r="I28" s="34"/>
      <c r="J28" s="110"/>
      <c r="K28" s="111"/>
    </row>
    <row r="29" spans="2:11">
      <c r="B29" s="34"/>
      <c r="C29" s="100"/>
      <c r="D29" s="110"/>
      <c r="E29" s="111"/>
      <c r="H29" s="34"/>
      <c r="I29" s="34"/>
      <c r="J29" s="110"/>
      <c r="K29" s="111"/>
    </row>
    <row r="30" spans="2:11">
      <c r="B30" s="34"/>
      <c r="C30" s="100"/>
      <c r="D30" s="110"/>
      <c r="E30" s="111"/>
      <c r="H30" s="34"/>
      <c r="I30" s="34"/>
      <c r="J30" s="110"/>
      <c r="K30" s="111"/>
    </row>
    <row r="31" spans="2:11">
      <c r="B31" s="34"/>
      <c r="C31" s="100"/>
      <c r="D31" s="110"/>
      <c r="E31" s="111"/>
      <c r="H31" s="34"/>
      <c r="I31" s="34"/>
      <c r="J31" s="110"/>
      <c r="K31" s="111"/>
    </row>
    <row r="32" spans="2:5">
      <c r="B32" s="105"/>
      <c r="C32" s="100"/>
      <c r="D32" s="112"/>
      <c r="E32" s="111"/>
    </row>
    <row r="33" spans="2:5">
      <c r="B33" s="34"/>
      <c r="C33" s="34"/>
      <c r="D33" s="110"/>
      <c r="E33" s="111"/>
    </row>
    <row r="34" spans="2:5">
      <c r="B34" s="34"/>
      <c r="C34" s="34"/>
      <c r="D34" s="110"/>
      <c r="E34" s="111"/>
    </row>
    <row r="35" spans="2:5">
      <c r="B35" s="34"/>
      <c r="C35" s="34"/>
      <c r="D35" s="110"/>
      <c r="E35" s="111"/>
    </row>
    <row r="36" spans="2:5">
      <c r="B36" s="105"/>
      <c r="C36" s="105"/>
      <c r="D36" s="112"/>
      <c r="E36" s="113"/>
    </row>
    <row r="37" spans="2:5">
      <c r="B37" s="34"/>
      <c r="C37" s="34"/>
      <c r="D37" s="110"/>
      <c r="E37" s="111"/>
    </row>
    <row r="38" ht="13" spans="2:6">
      <c r="B38" s="114"/>
      <c r="C38" s="114"/>
      <c r="D38" s="115" t="s">
        <v>0</v>
      </c>
      <c r="E38" s="114"/>
      <c r="F38" s="114"/>
    </row>
    <row r="39" ht="13" spans="2:6">
      <c r="B39" s="116" t="s">
        <v>1</v>
      </c>
      <c r="C39" s="116" t="s">
        <v>2</v>
      </c>
      <c r="D39" s="116" t="s">
        <v>22</v>
      </c>
      <c r="E39" s="116">
        <v>2020</v>
      </c>
      <c r="F39" s="117" t="s">
        <v>23</v>
      </c>
    </row>
    <row r="40" ht="20" spans="2:6">
      <c r="B40" s="118" t="s">
        <v>11</v>
      </c>
      <c r="C40" s="118" t="s">
        <v>12</v>
      </c>
      <c r="D40" s="118"/>
      <c r="E40" s="118"/>
      <c r="F40" s="114"/>
    </row>
    <row r="41" ht="13.25" spans="2:6">
      <c r="B41" s="119" t="s">
        <v>16</v>
      </c>
      <c r="C41" s="119"/>
      <c r="D41" s="119"/>
      <c r="E41" s="119"/>
      <c r="F41" s="114"/>
    </row>
    <row r="42" spans="2:6">
      <c r="B42" s="114" t="s">
        <v>24</v>
      </c>
      <c r="C42" s="100" t="s">
        <v>18</v>
      </c>
      <c r="D42" s="120" t="s">
        <v>25</v>
      </c>
      <c r="E42" s="120">
        <v>0.0941780821917808</v>
      </c>
      <c r="F42" s="114" t="s">
        <v>26</v>
      </c>
    </row>
    <row r="43" spans="2:6">
      <c r="B43" s="114" t="s">
        <v>24</v>
      </c>
      <c r="C43" s="100" t="s">
        <v>18</v>
      </c>
      <c r="D43" s="120" t="s">
        <v>27</v>
      </c>
      <c r="E43" s="120">
        <v>0.102739726027397</v>
      </c>
      <c r="F43" s="114" t="s">
        <v>26</v>
      </c>
    </row>
    <row r="44" spans="2:6">
      <c r="B44" s="114" t="s">
        <v>24</v>
      </c>
      <c r="C44" s="100" t="s">
        <v>18</v>
      </c>
      <c r="D44" s="120" t="s">
        <v>28</v>
      </c>
      <c r="E44" s="120">
        <v>0.00856164383561644</v>
      </c>
      <c r="F44" s="114" t="s">
        <v>26</v>
      </c>
    </row>
    <row r="45" spans="2:6">
      <c r="B45" s="121" t="s">
        <v>24</v>
      </c>
      <c r="C45" s="100" t="s">
        <v>18</v>
      </c>
      <c r="D45" s="120" t="s">
        <v>29</v>
      </c>
      <c r="E45" s="120">
        <v>0.126826484018265</v>
      </c>
      <c r="F45" s="114" t="s">
        <v>26</v>
      </c>
    </row>
    <row r="46" spans="2:6">
      <c r="B46" s="114" t="s">
        <v>24</v>
      </c>
      <c r="C46" s="100" t="s">
        <v>18</v>
      </c>
      <c r="D46" s="120" t="s">
        <v>30</v>
      </c>
      <c r="E46" s="120">
        <v>0.138356164383562</v>
      </c>
      <c r="F46" s="114" t="s">
        <v>26</v>
      </c>
    </row>
    <row r="47" spans="2:6">
      <c r="B47" s="114" t="s">
        <v>24</v>
      </c>
      <c r="C47" s="100" t="s">
        <v>18</v>
      </c>
      <c r="D47" s="120" t="s">
        <v>31</v>
      </c>
      <c r="E47" s="120">
        <v>0.0115296803652968</v>
      </c>
      <c r="F47" s="114" t="s">
        <v>26</v>
      </c>
    </row>
    <row r="48" spans="2:6">
      <c r="B48" s="114" t="s">
        <v>24</v>
      </c>
      <c r="C48" s="100" t="s">
        <v>18</v>
      </c>
      <c r="D48" s="120" t="s">
        <v>32</v>
      </c>
      <c r="E48" s="120">
        <v>0.0992009132420091</v>
      </c>
      <c r="F48" s="114" t="s">
        <v>26</v>
      </c>
    </row>
    <row r="49" spans="2:6">
      <c r="B49" s="121" t="s">
        <v>24</v>
      </c>
      <c r="C49" s="100" t="s">
        <v>18</v>
      </c>
      <c r="D49" s="120" t="s">
        <v>33</v>
      </c>
      <c r="E49" s="120">
        <v>0.108219178082192</v>
      </c>
      <c r="F49" s="114" t="s">
        <v>26</v>
      </c>
    </row>
    <row r="50" spans="2:6">
      <c r="B50" s="114" t="s">
        <v>24</v>
      </c>
      <c r="C50" s="100" t="s">
        <v>18</v>
      </c>
      <c r="D50" s="120" t="s">
        <v>34</v>
      </c>
      <c r="E50" s="120">
        <v>0.00901826484018265</v>
      </c>
      <c r="F50" s="114" t="s">
        <v>26</v>
      </c>
    </row>
    <row r="51" spans="2:6">
      <c r="B51" s="114" t="s">
        <v>24</v>
      </c>
      <c r="C51" s="100" t="s">
        <v>18</v>
      </c>
      <c r="D51" s="120" t="s">
        <v>35</v>
      </c>
      <c r="E51" s="120">
        <v>0.138127853881279</v>
      </c>
      <c r="F51" s="114" t="s">
        <v>26</v>
      </c>
    </row>
    <row r="52" spans="2:6">
      <c r="B52" s="114" t="s">
        <v>24</v>
      </c>
      <c r="C52" s="100" t="s">
        <v>18</v>
      </c>
      <c r="D52" s="120" t="s">
        <v>36</v>
      </c>
      <c r="E52" s="120">
        <v>0.150684931506849</v>
      </c>
      <c r="F52" s="114" t="s">
        <v>26</v>
      </c>
    </row>
    <row r="53" spans="2:6">
      <c r="B53" s="122" t="s">
        <v>24</v>
      </c>
      <c r="C53" s="100" t="s">
        <v>18</v>
      </c>
      <c r="D53" s="123" t="s">
        <v>37</v>
      </c>
      <c r="E53" s="123">
        <v>0.0125570776255708</v>
      </c>
      <c r="F53" s="124" t="s">
        <v>26</v>
      </c>
    </row>
    <row r="54" ht="14.5" spans="2:6">
      <c r="B54" s="114" t="s">
        <v>24</v>
      </c>
      <c r="C54" s="45" t="s">
        <v>20</v>
      </c>
      <c r="D54" s="120" t="s">
        <v>25</v>
      </c>
      <c r="E54" s="120">
        <v>0.0941780821917808</v>
      </c>
      <c r="F54" s="114" t="s">
        <v>26</v>
      </c>
    </row>
    <row r="55" ht="14.5" spans="2:6">
      <c r="B55" s="114" t="s">
        <v>24</v>
      </c>
      <c r="C55" s="45" t="s">
        <v>20</v>
      </c>
      <c r="D55" s="120" t="s">
        <v>27</v>
      </c>
      <c r="E55" s="120">
        <v>0.102739726027397</v>
      </c>
      <c r="F55" s="114" t="s">
        <v>26</v>
      </c>
    </row>
    <row r="56" ht="14.5" spans="2:6">
      <c r="B56" s="114" t="s">
        <v>24</v>
      </c>
      <c r="C56" s="45" t="s">
        <v>20</v>
      </c>
      <c r="D56" s="120" t="s">
        <v>28</v>
      </c>
      <c r="E56" s="120">
        <v>0.00856164383561644</v>
      </c>
      <c r="F56" s="114" t="s">
        <v>26</v>
      </c>
    </row>
    <row r="57" ht="14.5" spans="2:6">
      <c r="B57" s="121" t="s">
        <v>24</v>
      </c>
      <c r="C57" s="45" t="s">
        <v>20</v>
      </c>
      <c r="D57" s="120" t="s">
        <v>29</v>
      </c>
      <c r="E57" s="120">
        <v>0.126826484018265</v>
      </c>
      <c r="F57" s="114" t="s">
        <v>26</v>
      </c>
    </row>
    <row r="58" ht="14.5" spans="2:6">
      <c r="B58" s="114" t="s">
        <v>24</v>
      </c>
      <c r="C58" s="45" t="s">
        <v>20</v>
      </c>
      <c r="D58" s="120" t="s">
        <v>30</v>
      </c>
      <c r="E58" s="120">
        <v>0.138356164383562</v>
      </c>
      <c r="F58" s="114" t="s">
        <v>26</v>
      </c>
    </row>
    <row r="59" ht="14.5" spans="2:6">
      <c r="B59" s="114" t="s">
        <v>24</v>
      </c>
      <c r="C59" s="45" t="s">
        <v>20</v>
      </c>
      <c r="D59" s="120" t="s">
        <v>31</v>
      </c>
      <c r="E59" s="120">
        <v>0.0115296803652968</v>
      </c>
      <c r="F59" s="114" t="s">
        <v>26</v>
      </c>
    </row>
    <row r="60" ht="14.5" spans="2:6">
      <c r="B60" s="114" t="s">
        <v>24</v>
      </c>
      <c r="C60" s="45" t="s">
        <v>20</v>
      </c>
      <c r="D60" s="120" t="s">
        <v>32</v>
      </c>
      <c r="E60" s="120">
        <v>0.0992009132420091</v>
      </c>
      <c r="F60" s="114" t="s">
        <v>26</v>
      </c>
    </row>
    <row r="61" ht="14.5" spans="2:6">
      <c r="B61" s="121" t="s">
        <v>24</v>
      </c>
      <c r="C61" s="45" t="s">
        <v>20</v>
      </c>
      <c r="D61" s="120" t="s">
        <v>33</v>
      </c>
      <c r="E61" s="120">
        <v>0.108219178082192</v>
      </c>
      <c r="F61" s="114" t="s">
        <v>26</v>
      </c>
    </row>
    <row r="62" ht="14.5" spans="2:6">
      <c r="B62" s="114" t="s">
        <v>24</v>
      </c>
      <c r="C62" s="45" t="s">
        <v>20</v>
      </c>
      <c r="D62" s="120" t="s">
        <v>34</v>
      </c>
      <c r="E62" s="120">
        <v>0.00901826484018265</v>
      </c>
      <c r="F62" s="114" t="s">
        <v>26</v>
      </c>
    </row>
    <row r="63" ht="14.5" spans="2:6">
      <c r="B63" s="114" t="s">
        <v>24</v>
      </c>
      <c r="C63" s="45" t="s">
        <v>20</v>
      </c>
      <c r="D63" s="120" t="s">
        <v>35</v>
      </c>
      <c r="E63" s="120">
        <v>0.138127853881279</v>
      </c>
      <c r="F63" s="114" t="s">
        <v>26</v>
      </c>
    </row>
    <row r="64" ht="14.5" spans="2:6">
      <c r="B64" s="114" t="s">
        <v>24</v>
      </c>
      <c r="C64" s="45" t="s">
        <v>20</v>
      </c>
      <c r="D64" s="120" t="s">
        <v>36</v>
      </c>
      <c r="E64" s="120">
        <v>0.150684931506849</v>
      </c>
      <c r="F64" s="114" t="s">
        <v>26</v>
      </c>
    </row>
    <row r="65" ht="14.5" spans="2:6">
      <c r="B65" s="122" t="s">
        <v>24</v>
      </c>
      <c r="C65" s="45" t="s">
        <v>20</v>
      </c>
      <c r="D65" s="123" t="s">
        <v>37</v>
      </c>
      <c r="E65" s="123">
        <v>0.0125570776255708</v>
      </c>
      <c r="F65" s="124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0"/>
  <sheetViews>
    <sheetView zoomScale="69" zoomScaleNormal="69" workbookViewId="0">
      <selection activeCell="D33" sqref="D33"/>
    </sheetView>
  </sheetViews>
  <sheetFormatPr defaultColWidth="9" defaultRowHeight="12.5"/>
  <cols>
    <col min="2" max="2" width="27.2727272727273" customWidth="1"/>
    <col min="3" max="3" width="22.5454545454545" customWidth="1"/>
    <col min="4" max="4" width="38" customWidth="1"/>
    <col min="18" max="18" width="10.5454545454545" customWidth="1"/>
    <col min="19" max="19" width="20.7272727272727" customWidth="1"/>
    <col min="20" max="20" width="36.8181818181818" customWidth="1"/>
  </cols>
  <sheetData>
    <row r="1" ht="17.5" spans="6:6">
      <c r="F1" s="68" t="s">
        <v>38</v>
      </c>
    </row>
    <row r="2" ht="14.5" spans="1:54">
      <c r="A2" s="24"/>
      <c r="B2" s="24"/>
      <c r="C2" s="24"/>
      <c r="D2" s="69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80" t="s">
        <v>39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80"/>
      <c r="AW2" s="80"/>
      <c r="AX2" s="57"/>
      <c r="AY2" s="57"/>
      <c r="AZ2" s="57"/>
      <c r="BA2" s="57"/>
      <c r="BB2" s="57"/>
    </row>
    <row r="3" ht="15.25" spans="1:24">
      <c r="A3" s="35"/>
      <c r="B3" s="35"/>
      <c r="C3" s="35"/>
      <c r="D3" s="35"/>
      <c r="E3" s="70"/>
      <c r="F3" s="70"/>
      <c r="G3" s="70"/>
      <c r="H3" s="70"/>
      <c r="I3" s="70"/>
      <c r="J3" s="70"/>
      <c r="K3" s="70"/>
      <c r="L3" s="35"/>
      <c r="M3" s="37"/>
      <c r="N3" s="37"/>
      <c r="O3" s="24"/>
      <c r="P3" s="24"/>
      <c r="Q3" s="24"/>
      <c r="R3" s="35" t="s">
        <v>40</v>
      </c>
      <c r="S3" s="35" t="s">
        <v>41</v>
      </c>
      <c r="T3" s="35" t="s">
        <v>42</v>
      </c>
      <c r="U3" s="35" t="s">
        <v>43</v>
      </c>
      <c r="V3" s="35" t="s">
        <v>44</v>
      </c>
      <c r="W3" s="35" t="s">
        <v>45</v>
      </c>
      <c r="X3" s="35" t="s">
        <v>46</v>
      </c>
    </row>
    <row r="4" ht="14.5" spans="1:25">
      <c r="A4" s="24"/>
      <c r="B4" s="37"/>
      <c r="C4" s="24"/>
      <c r="D4" s="37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57" t="s">
        <v>47</v>
      </c>
      <c r="S4" s="57" t="s">
        <v>48</v>
      </c>
      <c r="T4" s="57" t="s">
        <v>49</v>
      </c>
      <c r="U4" s="57" t="s">
        <v>19</v>
      </c>
      <c r="V4" s="57" t="s">
        <v>50</v>
      </c>
      <c r="W4" s="57"/>
      <c r="X4" s="57"/>
      <c r="Y4" s="24"/>
    </row>
    <row r="5" ht="14.5" spans="1:25">
      <c r="A5" s="24"/>
      <c r="B5" s="24"/>
      <c r="C5" s="47"/>
      <c r="D5" s="24"/>
      <c r="L5" s="24"/>
      <c r="M5" s="24"/>
      <c r="N5" s="24"/>
      <c r="O5" s="24"/>
      <c r="P5" s="24"/>
      <c r="Q5" s="24"/>
      <c r="R5" s="57"/>
      <c r="S5" s="57" t="s">
        <v>51</v>
      </c>
      <c r="T5" s="57" t="s">
        <v>52</v>
      </c>
      <c r="U5" s="57" t="s">
        <v>19</v>
      </c>
      <c r="V5" s="57" t="s">
        <v>50</v>
      </c>
      <c r="W5" s="57"/>
      <c r="X5" s="57"/>
      <c r="Y5" s="24"/>
    </row>
    <row r="6" ht="14.5" spans="1:17">
      <c r="A6" s="24"/>
      <c r="B6" s="24"/>
      <c r="C6" s="47"/>
      <c r="D6" s="24"/>
      <c r="L6" s="24"/>
      <c r="M6" s="24"/>
      <c r="N6" s="24"/>
      <c r="O6" s="24"/>
      <c r="P6" s="24"/>
      <c r="Q6" s="24"/>
    </row>
    <row r="8" ht="14.5" spans="18:18">
      <c r="R8" s="24"/>
    </row>
    <row r="9" ht="14.5" spans="2:20">
      <c r="B9" s="24"/>
      <c r="C9" s="24"/>
      <c r="D9" s="69" t="s">
        <v>53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T9" s="69" t="s">
        <v>0</v>
      </c>
    </row>
    <row r="10" ht="15.25" spans="2:28">
      <c r="B10" s="35" t="s">
        <v>41</v>
      </c>
      <c r="C10" s="35" t="s">
        <v>54</v>
      </c>
      <c r="D10" s="35" t="s">
        <v>55</v>
      </c>
      <c r="E10" s="70" t="s">
        <v>4</v>
      </c>
      <c r="F10" s="70" t="s">
        <v>5</v>
      </c>
      <c r="G10" s="70" t="s">
        <v>6</v>
      </c>
      <c r="H10" s="70" t="s">
        <v>7</v>
      </c>
      <c r="I10" s="70" t="s">
        <v>8</v>
      </c>
      <c r="J10" s="70" t="s">
        <v>9</v>
      </c>
      <c r="K10" s="70" t="s">
        <v>10</v>
      </c>
      <c r="L10" s="79"/>
      <c r="M10" s="79"/>
      <c r="N10" s="79"/>
      <c r="R10" s="81" t="s">
        <v>1</v>
      </c>
      <c r="S10" s="81" t="s">
        <v>41</v>
      </c>
      <c r="T10" s="81" t="s">
        <v>54</v>
      </c>
      <c r="U10" s="81" t="s">
        <v>55</v>
      </c>
      <c r="V10" s="82" t="s">
        <v>4</v>
      </c>
      <c r="W10" s="82" t="s">
        <v>5</v>
      </c>
      <c r="X10" s="82" t="s">
        <v>6</v>
      </c>
      <c r="Y10" s="82" t="s">
        <v>7</v>
      </c>
      <c r="Z10" s="82" t="s">
        <v>8</v>
      </c>
      <c r="AA10" s="82" t="s">
        <v>9</v>
      </c>
      <c r="AB10" s="82" t="s">
        <v>10</v>
      </c>
    </row>
    <row r="11" ht="14.5" spans="2:36">
      <c r="B11" s="71" t="s">
        <v>48</v>
      </c>
      <c r="C11" s="71"/>
      <c r="D11" s="72" t="s">
        <v>18</v>
      </c>
      <c r="E11" s="71"/>
      <c r="F11" s="71"/>
      <c r="G11" s="71"/>
      <c r="H11" s="71"/>
      <c r="I11" s="71"/>
      <c r="J11" s="71"/>
      <c r="K11" s="71"/>
      <c r="R11" s="37" t="s">
        <v>56</v>
      </c>
      <c r="S11" s="71" t="s">
        <v>48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 s="67"/>
      <c r="AD11" s="67"/>
      <c r="AE11" s="67"/>
      <c r="AF11" s="67"/>
      <c r="AG11" s="67"/>
      <c r="AH11" s="67"/>
      <c r="AI11" s="67"/>
      <c r="AJ11" s="67"/>
    </row>
    <row r="12" s="67" customFormat="1" ht="14.5" spans="2:36">
      <c r="B12" s="73"/>
      <c r="C12" s="74" t="s">
        <v>57</v>
      </c>
      <c r="D12" s="73"/>
      <c r="E12" s="73">
        <f>DATA_SOURCE!W18/(SUM(DATA_SOURCE!W18:W26)-SUM(DATA_SOURCE!W20:W21))</f>
        <v>0.6875</v>
      </c>
      <c r="F12" s="73">
        <f>DATA_SOURCE!AV18/(SUM(DATA_SOURCE!AV18:AV26)-SUM(DATA_SOURCE!AV20:AV21))</f>
        <v>0.568181818181818</v>
      </c>
      <c r="G12" s="73">
        <f>DATA_SOURCE!BU18/(SUM(DATA_SOURCE!BU18:BU26)-SUM(DATA_SOURCE!BU20:BU21))</f>
        <v>0.252717391304348</v>
      </c>
      <c r="H12" s="73">
        <f>DATA_SOURCE!CT18/(SUM(DATA_SOURCE!CT18:CT26)-SUM(DATA_SOURCE!CT20:CT21))</f>
        <v>0.774999999999999</v>
      </c>
      <c r="I12" s="73">
        <f>DATA_SOURCE!DS18/(SUM(DATA_SOURCE!DS18:DS26)-SUM(DATA_SOURCE!DS20:DS21))</f>
        <v>0.648648648648648</v>
      </c>
      <c r="J12" s="73">
        <f>DATA_SOURCE!ER18/(SUM(DATA_SOURCE!ER18:ER26)-SUM(DATA_SOURCE!ER20:ER21))</f>
        <v>0.559701492537313</v>
      </c>
      <c r="K12" s="73">
        <f>DATA_SOURCE!FQ18/(SUM(DATA_SOURCE!FQ18:FQ26)-SUM(DATA_SOURCE!FQ20:FQ21))</f>
        <v>0.231788079470199</v>
      </c>
      <c r="M12" s="24">
        <f>AVERAGE(E12:K12)</f>
        <v>0.531933918591761</v>
      </c>
      <c r="R12" t="s">
        <v>58</v>
      </c>
      <c r="S12" s="71" t="s">
        <v>48</v>
      </c>
      <c r="T12"/>
      <c r="U12"/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/>
      <c r="AD12"/>
      <c r="AE12"/>
      <c r="AF12"/>
      <c r="AG12"/>
      <c r="AH12"/>
      <c r="AI12"/>
      <c r="AJ12"/>
    </row>
    <row r="13" ht="14.5" spans="2:28">
      <c r="B13" s="75"/>
      <c r="C13" s="76" t="s">
        <v>59</v>
      </c>
      <c r="D13" s="75"/>
      <c r="E13" s="73">
        <f>DATA_SOURCE!W19/(SUM(DATA_SOURCE!W18:W26)-SUM(DATA_SOURCE!W20:W21))</f>
        <v>0</v>
      </c>
      <c r="F13" s="73">
        <f>DATA_SOURCE!AV19/(SUM(DATA_SOURCE!AV18:AV26)-SUM(DATA_SOURCE!AV20:AV21))</f>
        <v>0.0984848484848485</v>
      </c>
      <c r="G13" s="73">
        <f>DATA_SOURCE!BU19/(SUM(DATA_SOURCE!BU18:BU26)-SUM(DATA_SOURCE!BU20:BU21))</f>
        <v>0.614130434782609</v>
      </c>
      <c r="H13" s="73">
        <f>DATA_SOURCE!CT19/(SUM(DATA_SOURCE!CT18:CT26)-SUM(DATA_SOURCE!CT20:CT21))</f>
        <v>0.025</v>
      </c>
      <c r="I13" s="73">
        <f>DATA_SOURCE!DS19/(SUM(DATA_SOURCE!DS18:DS26)-SUM(DATA_SOURCE!DS20:DS21))</f>
        <v>0.351351351351351</v>
      </c>
      <c r="J13" s="73">
        <f>DATA_SOURCE!ER19/(SUM(DATA_SOURCE!ER18:ER26)-SUM(DATA_SOURCE!ER20:ER21))</f>
        <v>0.373134328358209</v>
      </c>
      <c r="K13" s="73">
        <f>DATA_SOURCE!FQ19/(SUM(DATA_SOURCE!FQ18:FQ26)-SUM(DATA_SOURCE!FQ20:FQ21))</f>
        <v>0.748344370860927</v>
      </c>
      <c r="M13" s="24">
        <f t="shared" ref="M13:M18" si="0">AVERAGE(E13:K13)</f>
        <v>0.315777904833992</v>
      </c>
      <c r="R13" s="44" t="s">
        <v>60</v>
      </c>
      <c r="S13" s="71" t="s">
        <v>48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</row>
    <row r="14" ht="14.5" spans="2:28">
      <c r="B14" s="75"/>
      <c r="C14" s="45" t="s">
        <v>61</v>
      </c>
      <c r="D14" s="75"/>
      <c r="E14" s="73">
        <f>DATA_SOURCE!W22/(SUM(DATA_SOURCE!W18:W26)-SUM(DATA_SOURCE!W20:W21))</f>
        <v>0.3125</v>
      </c>
      <c r="F14" s="73">
        <f>DATA_SOURCE!AV22/(SUM(DATA_SOURCE!AV18:AV26)-SUM(DATA_SOURCE!AV20:AV21))</f>
        <v>0.0151515151515151</v>
      </c>
      <c r="G14" s="73">
        <f>DATA_SOURCE!BU22/(SUM(DATA_SOURCE!BU18:BU26)-SUM(DATA_SOURCE!BU20:BU21))</f>
        <v>0.0353260869565218</v>
      </c>
      <c r="H14" s="73">
        <f>DATA_SOURCE!CT22/(SUM(DATA_SOURCE!CT18:CT26)-SUM(DATA_SOURCE!CT20:CT21))</f>
        <v>0</v>
      </c>
      <c r="I14" s="73">
        <f>DATA_SOURCE!DS22/(SUM(DATA_SOURCE!DS18:DS26)-SUM(DATA_SOURCE!DS20:DS21))</f>
        <v>0</v>
      </c>
      <c r="J14" s="73">
        <f>DATA_SOURCE!ER22/(SUM(DATA_SOURCE!ER18:ER26)-SUM(DATA_SOURCE!ER20:ER21))</f>
        <v>0</v>
      </c>
      <c r="K14" s="73">
        <f>DATA_SOURCE!FQ22/(SUM(DATA_SOURCE!FQ18:FQ26)-SUM(DATA_SOURCE!FQ20:FQ21))</f>
        <v>0</v>
      </c>
      <c r="M14" s="24">
        <f t="shared" si="0"/>
        <v>0.051853943158291</v>
      </c>
      <c r="R14" s="83" t="s">
        <v>56</v>
      </c>
      <c r="S14" s="73" t="s">
        <v>51</v>
      </c>
      <c r="T14" s="67"/>
      <c r="U14" s="67"/>
      <c r="V14" s="67">
        <v>1</v>
      </c>
      <c r="W14" s="67">
        <v>1</v>
      </c>
      <c r="X14" s="67">
        <v>1</v>
      </c>
      <c r="Y14" s="67">
        <v>1</v>
      </c>
      <c r="Z14" s="67">
        <v>1</v>
      </c>
      <c r="AA14" s="67">
        <v>1</v>
      </c>
      <c r="AB14" s="67">
        <v>1</v>
      </c>
    </row>
    <row r="15" ht="14.5" spans="2:28">
      <c r="B15" s="75"/>
      <c r="C15" s="42" t="s">
        <v>62</v>
      </c>
      <c r="D15" s="75"/>
      <c r="E15" s="73">
        <f>DATA_SOURCE!W23/(SUM(DATA_SOURCE!W18:W26)-SUM(DATA_SOURCE!W20:W21))</f>
        <v>0</v>
      </c>
      <c r="F15" s="73">
        <f>DATA_SOURCE!AV23/(SUM(DATA_SOURCE!AV18:AV26)-SUM(DATA_SOURCE!AV20:AV21))</f>
        <v>0.00757575757575757</v>
      </c>
      <c r="G15" s="73">
        <f>DATA_SOURCE!BU23/(SUM(DATA_SOURCE!BU18:BU26)-SUM(DATA_SOURCE!BU20:BU21))</f>
        <v>0.00815217391304348</v>
      </c>
      <c r="H15" s="73">
        <f>DATA_SOURCE!CT23/(SUM(DATA_SOURCE!CT18:CT26)-SUM(DATA_SOURCE!CT20:CT21))</f>
        <v>0</v>
      </c>
      <c r="I15" s="73">
        <f>DATA_SOURCE!DS23/(SUM(DATA_SOURCE!DS18:DS26)-SUM(DATA_SOURCE!DS20:DS21))</f>
        <v>0</v>
      </c>
      <c r="J15" s="73">
        <f>DATA_SOURCE!ER23/(SUM(DATA_SOURCE!ER18:ER26)-SUM(DATA_SOURCE!ER20:ER21))</f>
        <v>0</v>
      </c>
      <c r="K15" s="73">
        <f>DATA_SOURCE!FQ23/(SUM(DATA_SOURCE!FQ18:FQ26)-SUM(DATA_SOURCE!FQ20:FQ21))</f>
        <v>0</v>
      </c>
      <c r="M15" s="24">
        <f t="shared" si="0"/>
        <v>0.00224684735554301</v>
      </c>
      <c r="R15" t="s">
        <v>58</v>
      </c>
      <c r="S15" s="75" t="s">
        <v>51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ht="14.5" spans="2:28">
      <c r="B16" s="75"/>
      <c r="C16" s="45" t="s">
        <v>63</v>
      </c>
      <c r="D16" s="75"/>
      <c r="E16" s="73">
        <f>DATA_SOURCE!W24/(SUM(DATA_SOURCE!W18:W26)-SUM(DATA_SOURCE!W20:W21))</f>
        <v>0</v>
      </c>
      <c r="F16" s="73">
        <f>DATA_SOURCE!AV24/(SUM(DATA_SOURCE!AV18:AV26)-SUM(DATA_SOURCE!AV20:AV21))</f>
        <v>0.00757575757575757</v>
      </c>
      <c r="G16" s="73">
        <f>DATA_SOURCE!BU24/(SUM(DATA_SOURCE!BU18:BU26)-SUM(DATA_SOURCE!BU20:BU21))</f>
        <v>0</v>
      </c>
      <c r="H16" s="73">
        <f>DATA_SOURCE!CT24/(SUM(DATA_SOURCE!CT18:CT26)-SUM(DATA_SOURCE!CT20:CT21))</f>
        <v>0</v>
      </c>
      <c r="I16" s="73">
        <f>DATA_SOURCE!DS24/(SUM(DATA_SOURCE!DS18:DS26)-SUM(DATA_SOURCE!DS20:DS21))</f>
        <v>0</v>
      </c>
      <c r="J16" s="73">
        <f>DATA_SOURCE!ER24/(SUM(DATA_SOURCE!ER18:ER26)-SUM(DATA_SOURCE!ER20:ER21))</f>
        <v>0</v>
      </c>
      <c r="K16" s="73">
        <f>DATA_SOURCE!FQ24/(SUM(DATA_SOURCE!FQ18:FQ26)-SUM(DATA_SOURCE!FQ20:FQ21))</f>
        <v>0.0132450331125828</v>
      </c>
      <c r="M16" s="24">
        <f t="shared" si="0"/>
        <v>0.00297439866976291</v>
      </c>
      <c r="R16" s="84" t="s">
        <v>60</v>
      </c>
      <c r="S16" s="73" t="s">
        <v>51</v>
      </c>
      <c r="T16" s="67"/>
      <c r="U16" s="67"/>
      <c r="V16" s="67">
        <v>20</v>
      </c>
      <c r="W16" s="67">
        <v>20</v>
      </c>
      <c r="X16" s="67">
        <v>20</v>
      </c>
      <c r="Y16" s="67">
        <v>20</v>
      </c>
      <c r="Z16" s="67">
        <v>20</v>
      </c>
      <c r="AA16" s="67">
        <v>20</v>
      </c>
      <c r="AB16" s="67">
        <v>20</v>
      </c>
    </row>
    <row r="17" ht="14.5" spans="2:36">
      <c r="B17" s="75"/>
      <c r="C17" s="45" t="s">
        <v>64</v>
      </c>
      <c r="D17" s="75"/>
      <c r="E17" s="73">
        <f>DATA_SOURCE!W25/(SUM(DATA_SOURCE!W18:W26)-SUM(DATA_SOURCE!W20:W21))</f>
        <v>0</v>
      </c>
      <c r="F17" s="73">
        <f>DATA_SOURCE!AV25/(SUM(DATA_SOURCE!AV18:AV26)-SUM(DATA_SOURCE!AV20:AV21))</f>
        <v>0.303030303030303</v>
      </c>
      <c r="G17" s="73">
        <f>DATA_SOURCE!BU25/(SUM(DATA_SOURCE!BU18:BU26)-SUM(DATA_SOURCE!BU20:BU21))</f>
        <v>0.0896739130434783</v>
      </c>
      <c r="H17" s="73">
        <f>DATA_SOURCE!CT25/(SUM(DATA_SOURCE!CT18:CT26)-SUM(DATA_SOURCE!CT20:CT21))</f>
        <v>0.2</v>
      </c>
      <c r="I17" s="73">
        <f>DATA_SOURCE!DS25/(SUM(DATA_SOURCE!DS18:DS26)-SUM(DATA_SOURCE!DS20:DS21))</f>
        <v>0</v>
      </c>
      <c r="J17" s="73">
        <f>DATA_SOURCE!ER25/(SUM(DATA_SOURCE!ER18:ER26)-SUM(DATA_SOURCE!ER20:ER21))</f>
        <v>0.0671641791044776</v>
      </c>
      <c r="K17" s="73">
        <f>DATA_SOURCE!FQ25/(SUM(DATA_SOURCE!FQ18:FQ26)-SUM(DATA_SOURCE!FQ20:FQ21))</f>
        <v>0.00662251655629139</v>
      </c>
      <c r="M17" s="24">
        <f t="shared" si="0"/>
        <v>0.09521298739065</v>
      </c>
      <c r="AC17" s="67"/>
      <c r="AD17" s="67"/>
      <c r="AE17" s="67"/>
      <c r="AF17" s="67"/>
      <c r="AG17" s="67"/>
      <c r="AH17" s="67"/>
      <c r="AI17" s="67"/>
      <c r="AJ17" s="67"/>
    </row>
    <row r="18" s="67" customFormat="1" ht="14.5" spans="2:36">
      <c r="B18" s="73"/>
      <c r="C18" s="77" t="s">
        <v>65</v>
      </c>
      <c r="D18" s="73"/>
      <c r="E18" s="73">
        <f>DATA_SOURCE!W26/(SUM(DATA_SOURCE!W18:W26)-SUM(DATA_SOURCE!W20:W21))</f>
        <v>0</v>
      </c>
      <c r="F18" s="73">
        <f>DATA_SOURCE!AV26/(SUM(DATA_SOURCE!AV18:AV26)-SUM(DATA_SOURCE!AV20:AV21))</f>
        <v>0</v>
      </c>
      <c r="G18" s="73">
        <f>DATA_SOURCE!BU26/(SUM(DATA_SOURCE!BU18:BU26)-SUM(DATA_SOURCE!BU20:BU21))</f>
        <v>0</v>
      </c>
      <c r="H18" s="73">
        <f>DATA_SOURCE!CT26/(SUM(DATA_SOURCE!CT18:CT26)-SUM(DATA_SOURCE!CT20:CT21))</f>
        <v>0</v>
      </c>
      <c r="I18" s="73">
        <f>DATA_SOURCE!DS26/(SUM(DATA_SOURCE!DS18:DS26)-SUM(DATA_SOURCE!DS20:DS21))</f>
        <v>0</v>
      </c>
      <c r="J18" s="73">
        <f>DATA_SOURCE!ER26/(SUM(DATA_SOURCE!ER18:ER26)-SUM(DATA_SOURCE!ER20:ER21))</f>
        <v>0</v>
      </c>
      <c r="K18" s="73">
        <f>DATA_SOURCE!FQ26/(SUM(DATA_SOURCE!FQ18:FQ26)-SUM(DATA_SOURCE!FQ20:FQ21))</f>
        <v>0</v>
      </c>
      <c r="M18" s="24">
        <f t="shared" si="0"/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ht="14.5" spans="2:36">
      <c r="B19" s="75" t="s">
        <v>51</v>
      </c>
      <c r="C19" s="75"/>
      <c r="D19" s="45" t="s">
        <v>20</v>
      </c>
      <c r="E19" s="75"/>
      <c r="F19" s="75"/>
      <c r="G19" s="75"/>
      <c r="H19" s="75"/>
      <c r="I19" s="75"/>
      <c r="J19" s="75"/>
      <c r="K19" s="75"/>
      <c r="AC19" s="67"/>
      <c r="AD19" s="67"/>
      <c r="AE19" s="67"/>
      <c r="AF19" s="67"/>
      <c r="AG19" s="67"/>
      <c r="AH19" s="67"/>
      <c r="AI19" s="67"/>
      <c r="AJ19" s="67"/>
    </row>
    <row r="20" s="67" customFormat="1" ht="14.5" spans="2:36">
      <c r="B20" s="73"/>
      <c r="C20" s="73" t="s">
        <v>66</v>
      </c>
      <c r="D20" s="73"/>
      <c r="E20" s="73">
        <f>1-E21</f>
        <v>0.196808510638298</v>
      </c>
      <c r="F20" s="73">
        <f t="shared" ref="F20:K20" si="1">1-F21</f>
        <v>0.217886178861789</v>
      </c>
      <c r="G20" s="73">
        <f t="shared" si="1"/>
        <v>0.324742268041237</v>
      </c>
      <c r="H20" s="73">
        <f t="shared" si="1"/>
        <v>0.251489868891538</v>
      </c>
      <c r="I20" s="73">
        <f t="shared" si="1"/>
        <v>0.191111111111111</v>
      </c>
      <c r="J20" s="73">
        <f t="shared" si="1"/>
        <v>0.288335517693316</v>
      </c>
      <c r="K20" s="73">
        <f t="shared" si="1"/>
        <v>0.191729323308271</v>
      </c>
      <c r="M20" s="24">
        <f>AVERAGE(E20:K20)</f>
        <v>0.237443254077937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ht="14.5" spans="2:13">
      <c r="B21" s="64"/>
      <c r="C21" s="48" t="s">
        <v>67</v>
      </c>
      <c r="D21" s="64"/>
      <c r="E21" s="64">
        <f>DATA_SOURCE!W32/(DATA_SOURCE!W32+DATA_SOURCE!W31)</f>
        <v>0.803191489361702</v>
      </c>
      <c r="F21" s="64">
        <f>DATA_SOURCE!AV32/(DATA_SOURCE!AV32+DATA_SOURCE!AV31)</f>
        <v>0.782113821138211</v>
      </c>
      <c r="G21" s="64">
        <f>DATA_SOURCE!BU32/(DATA_SOURCE!BU32+DATA_SOURCE!BU31)</f>
        <v>0.675257731958763</v>
      </c>
      <c r="H21" s="64">
        <f>DATA_SOURCE!CT32/(DATA_SOURCE!CT32+DATA_SOURCE!CT31)</f>
        <v>0.748510131108462</v>
      </c>
      <c r="I21" s="64">
        <f>DATA_SOURCE!DS32/(DATA_SOURCE!DS32+DATA_SOURCE!DS31)</f>
        <v>0.808888888888889</v>
      </c>
      <c r="J21" s="64">
        <f>DATA_SOURCE!ER32/(DATA_SOURCE!ER32+DATA_SOURCE!ER31)</f>
        <v>0.711664482306684</v>
      </c>
      <c r="K21" s="64">
        <f>DATA_SOURCE!FQ32/(DATA_SOURCE!FQ32+DATA_SOURCE!FQ31)</f>
        <v>0.808270676691729</v>
      </c>
      <c r="M21" s="24">
        <f>AVERAGE(E21:K21)</f>
        <v>0.762556745922063</v>
      </c>
    </row>
    <row r="23" ht="14.5" spans="2:28">
      <c r="B23" s="24"/>
      <c r="C23" s="24"/>
      <c r="D23" s="24"/>
      <c r="E23" s="24"/>
      <c r="F23" s="24"/>
      <c r="G23" s="24"/>
      <c r="H23" s="24"/>
      <c r="I23" s="24"/>
      <c r="J23" s="24"/>
      <c r="K23" s="24"/>
      <c r="R23" s="85"/>
      <c r="S23" s="85"/>
      <c r="T23" s="86" t="s">
        <v>68</v>
      </c>
      <c r="U23" s="85"/>
      <c r="V23" s="85"/>
      <c r="W23" s="85"/>
      <c r="X23" s="85"/>
      <c r="Y23" s="85"/>
      <c r="Z23" s="85"/>
      <c r="AA23" s="85"/>
      <c r="AB23" s="85"/>
    </row>
    <row r="24" ht="14.5" spans="18:28">
      <c r="R24" s="87"/>
      <c r="S24" s="87" t="s">
        <v>41</v>
      </c>
      <c r="T24" s="87" t="s">
        <v>54</v>
      </c>
      <c r="U24" s="87" t="s">
        <v>55</v>
      </c>
      <c r="V24" s="88" t="s">
        <v>4</v>
      </c>
      <c r="W24" s="88" t="s">
        <v>5</v>
      </c>
      <c r="X24" s="88" t="s">
        <v>6</v>
      </c>
      <c r="Y24" s="88" t="s">
        <v>7</v>
      </c>
      <c r="Z24" s="88" t="s">
        <v>8</v>
      </c>
      <c r="AA24" s="88" t="s">
        <v>9</v>
      </c>
      <c r="AB24" s="88" t="s">
        <v>10</v>
      </c>
    </row>
    <row r="25" ht="14.5" spans="18:39">
      <c r="R25" s="89"/>
      <c r="S25" s="90" t="s">
        <v>48</v>
      </c>
      <c r="T25" s="85"/>
      <c r="U25" s="85"/>
      <c r="V25" s="85">
        <f>AG25*Demands!P13</f>
        <v>1.67342759629449</v>
      </c>
      <c r="W25" s="85">
        <f>AH25*Demands!Q13</f>
        <v>4.69006629597947</v>
      </c>
      <c r="X25" s="85">
        <f>AI25*Demands!R13</f>
        <v>17.4504340525299</v>
      </c>
      <c r="Y25" s="85">
        <f>AJ25*Demands!S13</f>
        <v>0.874693095629056</v>
      </c>
      <c r="Z25" s="85">
        <f>AK25*Demands!T13</f>
        <v>1.33628326696879</v>
      </c>
      <c r="AA25" s="85">
        <f>AL25*Demands!U13</f>
        <v>2.66379951139413</v>
      </c>
      <c r="AB25" s="85">
        <f>AM25*Demands!V13</f>
        <v>3.28939329886291</v>
      </c>
      <c r="AG25" s="91">
        <f>Demands!P8</f>
        <v>3.74285714285714</v>
      </c>
      <c r="AH25" s="91">
        <f>Demands!Q8</f>
        <v>12.2142857142857</v>
      </c>
      <c r="AI25" s="91">
        <f>Demands!R8</f>
        <v>31.6095238095238</v>
      </c>
      <c r="AJ25" s="91">
        <f>Demands!S8</f>
        <v>4.5047619047619</v>
      </c>
      <c r="AK25" s="91">
        <f>Demands!T8</f>
        <v>8.71904761904762</v>
      </c>
      <c r="AL25" s="91">
        <f>Demands!U8</f>
        <v>12.2809523809524</v>
      </c>
      <c r="AM25" s="91">
        <f>Demands!V8</f>
        <v>8.29523809523809</v>
      </c>
    </row>
    <row r="26" ht="14.5" spans="18:28">
      <c r="R26" s="85"/>
      <c r="S26" s="89" t="s">
        <v>51</v>
      </c>
      <c r="T26" s="91"/>
      <c r="U26" s="91"/>
      <c r="V26" s="91">
        <f t="shared" ref="V26:AB26" si="2">AG25-V25</f>
        <v>2.06942954656265</v>
      </c>
      <c r="W26" s="91">
        <f t="shared" si="2"/>
        <v>7.52421941830625</v>
      </c>
      <c r="X26" s="91">
        <f t="shared" si="2"/>
        <v>14.1590897569939</v>
      </c>
      <c r="Y26" s="91">
        <f t="shared" si="2"/>
        <v>3.63006880913285</v>
      </c>
      <c r="Z26" s="91">
        <f t="shared" si="2"/>
        <v>7.38276435207882</v>
      </c>
      <c r="AA26" s="91">
        <f t="shared" si="2"/>
        <v>9.61715286955825</v>
      </c>
      <c r="AB26" s="91">
        <f t="shared" si="2"/>
        <v>5.00584479637519</v>
      </c>
    </row>
    <row r="27" ht="14.5" spans="18:18">
      <c r="R27" s="92"/>
    </row>
    <row r="28" ht="14.5" spans="4:18">
      <c r="D28" t="s">
        <v>69</v>
      </c>
      <c r="E28" s="17">
        <f>1/Demands!P13</f>
        <v>2.23664122137405</v>
      </c>
      <c r="F28" s="17">
        <f>1/Demands!Q13</f>
        <v>2.60428849902534</v>
      </c>
      <c r="G28" s="17">
        <f>1/Demands!R13</f>
        <v>1.8113889725821</v>
      </c>
      <c r="H28" s="17">
        <f>1/Demands!S13</f>
        <v>5.15010570824524</v>
      </c>
      <c r="I28" s="17">
        <f>1/Demands!T13</f>
        <v>6.52484980884762</v>
      </c>
      <c r="J28" s="17">
        <f>1/Demands!U13</f>
        <v>4.61031407522295</v>
      </c>
      <c r="K28" s="17">
        <f>1/Demands!V13</f>
        <v>2.52181400688863</v>
      </c>
      <c r="R28" s="37"/>
    </row>
    <row r="29" ht="15.5" spans="4:20">
      <c r="D29" t="s">
        <v>70</v>
      </c>
      <c r="E29" s="17">
        <f>Demands!P14*100</f>
        <v>55.2901023890785</v>
      </c>
      <c r="F29" s="17">
        <f>Demands!Q14*100</f>
        <v>61.6017964071856</v>
      </c>
      <c r="G29" s="17">
        <f>Demands!R14*100</f>
        <v>44.79374584165</v>
      </c>
      <c r="H29" s="17">
        <f>Demands!S14*100</f>
        <v>80.5829228243021</v>
      </c>
      <c r="I29" s="17">
        <f>Demands!T14*100</f>
        <v>84.67397673056</v>
      </c>
      <c r="J29" s="17">
        <f>Demands!U14*100</f>
        <v>78.309503784693</v>
      </c>
      <c r="K29" s="17">
        <f>Demands!V14*100</f>
        <v>60.3460050079672</v>
      </c>
      <c r="T29" s="93" t="s">
        <v>71</v>
      </c>
    </row>
    <row r="30" ht="14.5" spans="18:18">
      <c r="R30" s="44"/>
    </row>
    <row r="31" ht="14.5" spans="18:18">
      <c r="R31" s="83"/>
    </row>
    <row r="33" ht="14.5" spans="18:18">
      <c r="R33" s="84"/>
    </row>
    <row r="37" ht="14.5" spans="2:11">
      <c r="B37" s="24"/>
      <c r="C37" s="24"/>
      <c r="D37" s="69"/>
      <c r="E37" s="24"/>
      <c r="F37" s="24"/>
      <c r="G37" s="24"/>
      <c r="H37" s="24"/>
      <c r="I37" s="24"/>
      <c r="J37" s="24"/>
      <c r="K37" s="24"/>
    </row>
    <row r="38" ht="15.25" spans="2:11">
      <c r="B38" s="35"/>
      <c r="C38" s="35"/>
      <c r="D38" s="35"/>
      <c r="E38" s="70"/>
      <c r="F38" s="70"/>
      <c r="G38" s="70"/>
      <c r="H38" s="70"/>
      <c r="I38" s="70"/>
      <c r="J38" s="70"/>
      <c r="K38" s="70"/>
    </row>
    <row r="39" ht="14.5" spans="2:11">
      <c r="B39" s="37"/>
      <c r="C39" s="24"/>
      <c r="D39" s="37"/>
      <c r="E39" s="24"/>
      <c r="F39" s="24"/>
      <c r="G39" s="24"/>
      <c r="H39" s="24"/>
      <c r="I39" s="24"/>
      <c r="J39" s="24"/>
      <c r="K39" s="24"/>
    </row>
    <row r="40" ht="14.5" spans="2:11">
      <c r="B40" s="24"/>
      <c r="C40" s="47"/>
      <c r="D40" s="24"/>
      <c r="E40" s="24"/>
      <c r="F40" s="24"/>
      <c r="G40" s="24"/>
      <c r="H40" s="24"/>
      <c r="I40" s="24"/>
      <c r="J40" s="24"/>
      <c r="K40" s="24"/>
    </row>
    <row r="41" ht="14.5" spans="2:11">
      <c r="B41" s="24"/>
      <c r="C41" s="47"/>
      <c r="D41" s="24"/>
      <c r="E41" s="24"/>
      <c r="F41" s="24"/>
      <c r="G41" s="24"/>
      <c r="H41" s="24"/>
      <c r="I41" s="24"/>
      <c r="J41" s="24"/>
      <c r="K41" s="24"/>
    </row>
    <row r="44" ht="15.5" spans="2:11">
      <c r="B44" s="24"/>
      <c r="C44" s="24"/>
      <c r="D44" s="69" t="s">
        <v>72</v>
      </c>
      <c r="E44" s="24"/>
      <c r="F44" s="24"/>
      <c r="G44" s="78" t="s">
        <v>73</v>
      </c>
      <c r="H44" s="24"/>
      <c r="I44" s="24"/>
      <c r="J44" s="24"/>
      <c r="K44" s="24"/>
    </row>
    <row r="45" ht="15.25" spans="2:11">
      <c r="B45" s="35" t="s">
        <v>41</v>
      </c>
      <c r="C45" s="35" t="s">
        <v>54</v>
      </c>
      <c r="D45" s="35" t="s">
        <v>55</v>
      </c>
      <c r="E45" s="70" t="s">
        <v>4</v>
      </c>
      <c r="F45" s="70" t="s">
        <v>5</v>
      </c>
      <c r="G45" s="70" t="s">
        <v>6</v>
      </c>
      <c r="H45" s="70" t="s">
        <v>7</v>
      </c>
      <c r="I45" s="70" t="s">
        <v>8</v>
      </c>
      <c r="J45" s="70" t="s">
        <v>9</v>
      </c>
      <c r="K45" s="70" t="s">
        <v>10</v>
      </c>
    </row>
    <row r="46" ht="14.5" spans="2:11">
      <c r="B46" s="71" t="s">
        <v>48</v>
      </c>
      <c r="C46" s="71"/>
      <c r="D46" s="72" t="s">
        <v>18</v>
      </c>
      <c r="E46" s="71"/>
      <c r="F46" s="71"/>
      <c r="G46" s="71"/>
      <c r="H46" s="71"/>
      <c r="I46" s="71"/>
      <c r="J46" s="71"/>
      <c r="K46" s="71"/>
    </row>
    <row r="47" ht="14.5" spans="2:11">
      <c r="B47" s="75"/>
      <c r="C47" s="76" t="s">
        <v>57</v>
      </c>
      <c r="D47" s="75"/>
      <c r="E47" s="75">
        <f>E12*120%</f>
        <v>0.825</v>
      </c>
      <c r="F47" s="75">
        <f t="shared" ref="F47:K47" si="3">F12*120%</f>
        <v>0.681818181818182</v>
      </c>
      <c r="G47" s="75">
        <f t="shared" si="3"/>
        <v>0.303260869565217</v>
      </c>
      <c r="H47" s="75">
        <f t="shared" si="3"/>
        <v>0.929999999999999</v>
      </c>
      <c r="I47" s="75">
        <f t="shared" si="3"/>
        <v>0.778378378378378</v>
      </c>
      <c r="J47" s="75">
        <f t="shared" si="3"/>
        <v>0.671641791044776</v>
      </c>
      <c r="K47" s="75">
        <f t="shared" si="3"/>
        <v>0.278145695364238</v>
      </c>
    </row>
    <row r="48" ht="14.5" spans="2:11">
      <c r="B48" s="75"/>
      <c r="C48" s="76" t="s">
        <v>59</v>
      </c>
      <c r="D48" s="75"/>
      <c r="E48" s="75">
        <f t="shared" ref="E48:K48" si="4">E13*120%</f>
        <v>0</v>
      </c>
      <c r="F48" s="75">
        <f t="shared" si="4"/>
        <v>0.118181818181818</v>
      </c>
      <c r="G48" s="75">
        <f t="shared" si="4"/>
        <v>0.736956521739131</v>
      </c>
      <c r="H48" s="75">
        <f t="shared" si="4"/>
        <v>0.03</v>
      </c>
      <c r="I48" s="75">
        <f t="shared" si="4"/>
        <v>0.421621621621621</v>
      </c>
      <c r="J48" s="75">
        <f t="shared" si="4"/>
        <v>0.447761194029851</v>
      </c>
      <c r="K48" s="75">
        <f t="shared" si="4"/>
        <v>0.898013245033112</v>
      </c>
    </row>
    <row r="49" ht="14.5" spans="2:11">
      <c r="B49" s="75"/>
      <c r="C49" s="45" t="s">
        <v>61</v>
      </c>
      <c r="D49" s="75"/>
      <c r="E49" s="75">
        <f t="shared" ref="E49:K49" si="5">E14*120%</f>
        <v>0.375</v>
      </c>
      <c r="F49" s="75">
        <f t="shared" si="5"/>
        <v>0.0181818181818182</v>
      </c>
      <c r="G49" s="75">
        <f t="shared" si="5"/>
        <v>0.0423913043478261</v>
      </c>
      <c r="H49" s="75">
        <f t="shared" si="5"/>
        <v>0</v>
      </c>
      <c r="I49" s="75">
        <f t="shared" si="5"/>
        <v>0</v>
      </c>
      <c r="J49" s="75">
        <f t="shared" si="5"/>
        <v>0</v>
      </c>
      <c r="K49" s="75">
        <f t="shared" si="5"/>
        <v>0</v>
      </c>
    </row>
    <row r="50" ht="14.5" spans="2:11">
      <c r="B50" s="75"/>
      <c r="C50" s="42" t="s">
        <v>62</v>
      </c>
      <c r="D50" s="75"/>
      <c r="E50" s="75">
        <f t="shared" ref="E50:K50" si="6">E15*120%</f>
        <v>0</v>
      </c>
      <c r="F50" s="75">
        <f t="shared" si="6"/>
        <v>0.00909090909090909</v>
      </c>
      <c r="G50" s="75">
        <f t="shared" si="6"/>
        <v>0.00978260869565217</v>
      </c>
      <c r="H50" s="75">
        <f t="shared" si="6"/>
        <v>0</v>
      </c>
      <c r="I50" s="75">
        <f t="shared" si="6"/>
        <v>0</v>
      </c>
      <c r="J50" s="75">
        <f t="shared" si="6"/>
        <v>0</v>
      </c>
      <c r="K50" s="75">
        <f t="shared" si="6"/>
        <v>0</v>
      </c>
    </row>
    <row r="51" ht="14.5" spans="2:11">
      <c r="B51" s="75"/>
      <c r="C51" s="45" t="s">
        <v>63</v>
      </c>
      <c r="D51" s="75"/>
      <c r="E51" s="75">
        <f t="shared" ref="E51:K51" si="7">E16*120%</f>
        <v>0</v>
      </c>
      <c r="F51" s="75">
        <f t="shared" si="7"/>
        <v>0.00909090909090909</v>
      </c>
      <c r="G51" s="75">
        <f t="shared" si="7"/>
        <v>0</v>
      </c>
      <c r="H51" s="75">
        <f t="shared" si="7"/>
        <v>0</v>
      </c>
      <c r="I51" s="75">
        <f t="shared" si="7"/>
        <v>0</v>
      </c>
      <c r="J51" s="75">
        <f t="shared" si="7"/>
        <v>0</v>
      </c>
      <c r="K51" s="75">
        <f t="shared" si="7"/>
        <v>0.0158940397350993</v>
      </c>
    </row>
    <row r="52" ht="14.5" spans="2:11">
      <c r="B52" s="75"/>
      <c r="C52" s="45" t="s">
        <v>64</v>
      </c>
      <c r="D52" s="75"/>
      <c r="E52" s="75">
        <f t="shared" ref="E52:K52" si="8">E17*120%</f>
        <v>0</v>
      </c>
      <c r="F52" s="75">
        <f t="shared" si="8"/>
        <v>0.363636363636364</v>
      </c>
      <c r="G52" s="75">
        <f t="shared" si="8"/>
        <v>0.107608695652174</v>
      </c>
      <c r="H52" s="75">
        <f t="shared" si="8"/>
        <v>0.24</v>
      </c>
      <c r="I52" s="75">
        <f t="shared" si="8"/>
        <v>0</v>
      </c>
      <c r="J52" s="75">
        <f t="shared" si="8"/>
        <v>0.0805970149253731</v>
      </c>
      <c r="K52" s="75">
        <f t="shared" si="8"/>
        <v>0.00794701986754967</v>
      </c>
    </row>
    <row r="53" ht="14.5" spans="2:11">
      <c r="B53" s="64"/>
      <c r="C53" s="48" t="s">
        <v>65</v>
      </c>
      <c r="D53" s="64"/>
      <c r="E53" s="75">
        <f t="shared" ref="E53:K53" si="9">E18*120%</f>
        <v>0</v>
      </c>
      <c r="F53" s="75">
        <f t="shared" si="9"/>
        <v>0</v>
      </c>
      <c r="G53" s="75">
        <f t="shared" si="9"/>
        <v>0</v>
      </c>
      <c r="H53" s="75">
        <f t="shared" si="9"/>
        <v>0</v>
      </c>
      <c r="I53" s="75">
        <f t="shared" si="9"/>
        <v>0</v>
      </c>
      <c r="J53" s="75">
        <f t="shared" si="9"/>
        <v>0</v>
      </c>
      <c r="K53" s="75">
        <f t="shared" si="9"/>
        <v>0</v>
      </c>
    </row>
    <row r="54" ht="14.5" spans="2:11">
      <c r="B54" s="71" t="s">
        <v>51</v>
      </c>
      <c r="C54" s="71"/>
      <c r="D54" s="72" t="s">
        <v>20</v>
      </c>
      <c r="E54" s="71"/>
      <c r="F54" s="71"/>
      <c r="G54" s="71"/>
      <c r="H54" s="71"/>
      <c r="I54" s="71"/>
      <c r="J54" s="71"/>
      <c r="K54" s="71"/>
    </row>
    <row r="55" ht="14.5" spans="2:11">
      <c r="B55" s="75"/>
      <c r="C55" s="75" t="s">
        <v>66</v>
      </c>
      <c r="D55" s="75"/>
      <c r="E55" s="75">
        <f>E20*120%</f>
        <v>0.236170212765957</v>
      </c>
      <c r="F55" s="75">
        <f t="shared" ref="F55:K56" si="10">F20*120%</f>
        <v>0.261463414634146</v>
      </c>
      <c r="G55" s="75">
        <f t="shared" si="10"/>
        <v>0.389690721649484</v>
      </c>
      <c r="H55" s="75">
        <f t="shared" si="10"/>
        <v>0.301787842669845</v>
      </c>
      <c r="I55" s="75">
        <f t="shared" si="10"/>
        <v>0.229333333333333</v>
      </c>
      <c r="J55" s="75">
        <f t="shared" si="10"/>
        <v>0.346002621231979</v>
      </c>
      <c r="K55" s="75">
        <f t="shared" si="10"/>
        <v>0.230075187969925</v>
      </c>
    </row>
    <row r="56" ht="14.5" spans="2:11">
      <c r="B56" s="64"/>
      <c r="C56" s="48" t="s">
        <v>67</v>
      </c>
      <c r="D56" s="64"/>
      <c r="E56" s="75">
        <f>E21*120%</f>
        <v>0.963829787234043</v>
      </c>
      <c r="F56" s="75">
        <f t="shared" si="10"/>
        <v>0.938536585365854</v>
      </c>
      <c r="G56" s="75">
        <f t="shared" si="10"/>
        <v>0.810309278350515</v>
      </c>
      <c r="H56" s="75">
        <f t="shared" si="10"/>
        <v>0.898212157330155</v>
      </c>
      <c r="I56" s="75">
        <f t="shared" si="10"/>
        <v>0.970666666666667</v>
      </c>
      <c r="J56" s="75">
        <f t="shared" si="10"/>
        <v>0.853997378768021</v>
      </c>
      <c r="K56" s="75">
        <f t="shared" si="10"/>
        <v>0.969924812030075</v>
      </c>
    </row>
    <row r="64" ht="14.5" spans="2:11">
      <c r="B64" s="24"/>
      <c r="C64" s="24"/>
      <c r="D64" s="69"/>
      <c r="E64" s="24"/>
      <c r="F64" s="24"/>
      <c r="G64" s="24"/>
      <c r="H64" s="24"/>
      <c r="I64" s="24"/>
      <c r="J64" s="24"/>
      <c r="K64" s="24"/>
    </row>
    <row r="65" ht="15.25" spans="1:11">
      <c r="A65" s="35"/>
      <c r="B65" s="35"/>
      <c r="C65" s="35"/>
      <c r="D65" s="35"/>
      <c r="E65" s="70"/>
      <c r="F65" s="70"/>
      <c r="G65" s="70"/>
      <c r="H65" s="70"/>
      <c r="I65" s="70"/>
      <c r="J65" s="70"/>
      <c r="K65" s="70"/>
    </row>
    <row r="68" ht="14.5" spans="2:13">
      <c r="B68" s="24"/>
      <c r="C68" s="24"/>
      <c r="D68" s="69" t="s">
        <v>74</v>
      </c>
      <c r="E68" s="24"/>
      <c r="F68" s="24"/>
      <c r="G68" s="24"/>
      <c r="H68" s="24"/>
      <c r="I68" s="24"/>
      <c r="J68" s="24"/>
      <c r="K68" s="24"/>
      <c r="L68" s="24"/>
      <c r="M68" s="24"/>
    </row>
    <row r="69" ht="15.25" spans="2:13">
      <c r="B69" s="35" t="s">
        <v>41</v>
      </c>
      <c r="C69" s="35" t="s">
        <v>54</v>
      </c>
      <c r="D69" s="35" t="s">
        <v>55</v>
      </c>
      <c r="E69" s="70" t="s">
        <v>4</v>
      </c>
      <c r="F69" s="70" t="s">
        <v>5</v>
      </c>
      <c r="G69" s="70" t="s">
        <v>6</v>
      </c>
      <c r="H69" s="70" t="s">
        <v>7</v>
      </c>
      <c r="I69" s="70" t="s">
        <v>8</v>
      </c>
      <c r="J69" s="70" t="s">
        <v>9</v>
      </c>
      <c r="K69" s="70" t="s">
        <v>10</v>
      </c>
      <c r="L69" s="79"/>
      <c r="M69" s="79"/>
    </row>
    <row r="70" ht="14.5" spans="2:11">
      <c r="B70" s="71" t="s">
        <v>48</v>
      </c>
      <c r="C70" s="71"/>
      <c r="D70" s="72" t="s">
        <v>18</v>
      </c>
      <c r="E70" s="71"/>
      <c r="F70" s="71"/>
      <c r="G70" s="71"/>
      <c r="H70" s="71"/>
      <c r="I70" s="71"/>
      <c r="J70" s="71"/>
      <c r="K70" s="71"/>
    </row>
    <row r="71" ht="14.5" spans="2:13">
      <c r="B71" s="73"/>
      <c r="C71" s="74" t="s">
        <v>57</v>
      </c>
      <c r="D71" s="73"/>
      <c r="E71" s="73">
        <v>0.531933918591761</v>
      </c>
      <c r="F71" s="73">
        <v>0.531933918591761</v>
      </c>
      <c r="G71" s="73">
        <v>0.531933918591761</v>
      </c>
      <c r="H71" s="73">
        <v>0.531933918591761</v>
      </c>
      <c r="I71" s="73">
        <v>0.531933918591761</v>
      </c>
      <c r="J71" s="73">
        <v>0.531933918591761</v>
      </c>
      <c r="K71" s="73">
        <v>0.531933918591761</v>
      </c>
      <c r="L71" s="67"/>
      <c r="M71" s="24">
        <v>0.531933918591761</v>
      </c>
    </row>
    <row r="72" ht="14.5" spans="2:13">
      <c r="B72" s="75"/>
      <c r="C72" s="76" t="s">
        <v>59</v>
      </c>
      <c r="D72" s="75"/>
      <c r="E72" s="73">
        <v>0.315777904833992</v>
      </c>
      <c r="F72" s="73">
        <v>0.315777904833992</v>
      </c>
      <c r="G72" s="73">
        <v>0.315777904833992</v>
      </c>
      <c r="H72" s="73">
        <v>0.315777904833992</v>
      </c>
      <c r="I72" s="73">
        <v>0.315777904833992</v>
      </c>
      <c r="J72" s="73">
        <v>0.315777904833992</v>
      </c>
      <c r="K72" s="73">
        <v>0.315777904833992</v>
      </c>
      <c r="M72" s="24">
        <v>0.315777904833992</v>
      </c>
    </row>
    <row r="73" ht="14.5" spans="2:13">
      <c r="B73" s="75"/>
      <c r="C73" s="45" t="s">
        <v>61</v>
      </c>
      <c r="D73" s="75"/>
      <c r="E73" s="73">
        <v>0.051853943158291</v>
      </c>
      <c r="F73" s="73">
        <v>0.051853943158291</v>
      </c>
      <c r="G73" s="73">
        <v>0.051853943158291</v>
      </c>
      <c r="H73" s="73">
        <v>0.051853943158291</v>
      </c>
      <c r="I73" s="73">
        <v>0.051853943158291</v>
      </c>
      <c r="J73" s="73">
        <v>0.051853943158291</v>
      </c>
      <c r="K73" s="73">
        <v>0.051853943158291</v>
      </c>
      <c r="M73" s="24">
        <v>0.051853943158291</v>
      </c>
    </row>
    <row r="74" ht="14.5" spans="2:13">
      <c r="B74" s="75"/>
      <c r="C74" s="42" t="s">
        <v>62</v>
      </c>
      <c r="D74" s="75"/>
      <c r="E74" s="73">
        <v>0.00224684735554301</v>
      </c>
      <c r="F74" s="73">
        <v>0.00224684735554301</v>
      </c>
      <c r="G74" s="73">
        <v>0.00224684735554301</v>
      </c>
      <c r="H74" s="73">
        <v>0.00224684735554301</v>
      </c>
      <c r="I74" s="73">
        <v>0.00224684735554301</v>
      </c>
      <c r="J74" s="73">
        <v>0.00224684735554301</v>
      </c>
      <c r="K74" s="73">
        <v>0.00224684735554301</v>
      </c>
      <c r="M74" s="24">
        <v>0.00224684735554301</v>
      </c>
    </row>
    <row r="75" ht="14.5" spans="2:13">
      <c r="B75" s="75"/>
      <c r="C75" s="45" t="s">
        <v>63</v>
      </c>
      <c r="D75" s="75"/>
      <c r="E75" s="73">
        <v>0.00297439866976291</v>
      </c>
      <c r="F75" s="73">
        <v>0.00297439866976291</v>
      </c>
      <c r="G75" s="73">
        <v>0.00297439866976291</v>
      </c>
      <c r="H75" s="73">
        <v>0.00297439866976291</v>
      </c>
      <c r="I75" s="73">
        <v>0.00297439866976291</v>
      </c>
      <c r="J75" s="73">
        <v>0.00297439866976291</v>
      </c>
      <c r="K75" s="73">
        <v>0.00297439866976291</v>
      </c>
      <c r="M75" s="24">
        <v>0.00297439866976291</v>
      </c>
    </row>
    <row r="76" ht="14.5" spans="2:13">
      <c r="B76" s="75"/>
      <c r="C76" s="45" t="s">
        <v>64</v>
      </c>
      <c r="D76" s="75"/>
      <c r="E76" s="73">
        <v>0.09521298739065</v>
      </c>
      <c r="F76" s="73">
        <v>0.09521298739065</v>
      </c>
      <c r="G76" s="73">
        <v>0.09521298739065</v>
      </c>
      <c r="H76" s="73">
        <v>0.09521298739065</v>
      </c>
      <c r="I76" s="73">
        <v>0.09521298739065</v>
      </c>
      <c r="J76" s="73">
        <v>0.09521298739065</v>
      </c>
      <c r="K76" s="73">
        <v>0.09521298739065</v>
      </c>
      <c r="M76" s="24">
        <v>0.09521298739065</v>
      </c>
    </row>
    <row r="77" ht="14.5" spans="2:13">
      <c r="B77" s="73"/>
      <c r="C77" s="77" t="s">
        <v>65</v>
      </c>
      <c r="D77" s="73"/>
      <c r="E77" s="73">
        <v>0</v>
      </c>
      <c r="F77" s="73">
        <v>0</v>
      </c>
      <c r="G77" s="73">
        <v>0</v>
      </c>
      <c r="H77" s="73">
        <v>0</v>
      </c>
      <c r="I77" s="73">
        <v>0</v>
      </c>
      <c r="J77" s="73">
        <v>0</v>
      </c>
      <c r="K77" s="73">
        <v>0</v>
      </c>
      <c r="L77" s="67"/>
      <c r="M77" s="24">
        <v>0</v>
      </c>
    </row>
    <row r="78" ht="14.5" spans="2:11">
      <c r="B78" s="75" t="s">
        <v>51</v>
      </c>
      <c r="C78" s="75"/>
      <c r="D78" s="45" t="s">
        <v>20</v>
      </c>
      <c r="E78" s="75"/>
      <c r="F78" s="75"/>
      <c r="G78" s="75"/>
      <c r="H78" s="75"/>
      <c r="I78" s="75"/>
      <c r="J78" s="75"/>
      <c r="K78" s="75"/>
    </row>
    <row r="79" ht="14.5" spans="2:13">
      <c r="B79" s="73"/>
      <c r="C79" s="73" t="s">
        <v>66</v>
      </c>
      <c r="D79" s="73"/>
      <c r="E79" s="73">
        <v>0.237443254077937</v>
      </c>
      <c r="F79" s="73">
        <v>0.237443254077937</v>
      </c>
      <c r="G79" s="73">
        <v>0.237443254077937</v>
      </c>
      <c r="H79" s="73">
        <v>0.237443254077937</v>
      </c>
      <c r="I79" s="73">
        <v>0.237443254077937</v>
      </c>
      <c r="J79" s="73">
        <v>0.237443254077937</v>
      </c>
      <c r="K79" s="73">
        <v>0.237443254077937</v>
      </c>
      <c r="L79" s="67"/>
      <c r="M79" s="24">
        <v>0.237443254077937</v>
      </c>
    </row>
    <row r="80" ht="14.5" spans="2:13">
      <c r="B80" s="64"/>
      <c r="C80" s="48" t="s">
        <v>67</v>
      </c>
      <c r="D80" s="64"/>
      <c r="E80" s="64">
        <v>0.762556745922063</v>
      </c>
      <c r="F80" s="64">
        <v>0.762556745922063</v>
      </c>
      <c r="G80" s="64">
        <v>0.762556745922063</v>
      </c>
      <c r="H80" s="64">
        <v>0.762556745922063</v>
      </c>
      <c r="I80" s="64">
        <v>0.762556745922063</v>
      </c>
      <c r="J80" s="64">
        <v>0.762556745922063</v>
      </c>
      <c r="K80" s="64">
        <v>0.762556745922063</v>
      </c>
      <c r="M80" s="24">
        <v>0.762556745922063</v>
      </c>
    </row>
    <row r="88" ht="14.5" spans="2:11">
      <c r="B88" s="24"/>
      <c r="C88" s="24"/>
      <c r="D88" s="69" t="s">
        <v>75</v>
      </c>
      <c r="E88" s="24"/>
      <c r="F88" s="24"/>
      <c r="G88" s="24"/>
      <c r="H88" s="24"/>
      <c r="I88" s="24"/>
      <c r="J88" s="24"/>
      <c r="K88" s="24"/>
    </row>
    <row r="89" ht="15.25" spans="2:11">
      <c r="B89" s="35" t="s">
        <v>41</v>
      </c>
      <c r="C89" s="35" t="s">
        <v>54</v>
      </c>
      <c r="D89" s="35" t="s">
        <v>55</v>
      </c>
      <c r="E89" s="70" t="s">
        <v>4</v>
      </c>
      <c r="F89" s="70" t="s">
        <v>5</v>
      </c>
      <c r="G89" s="70" t="s">
        <v>6</v>
      </c>
      <c r="H89" s="70" t="s">
        <v>7</v>
      </c>
      <c r="I89" s="70" t="s">
        <v>8</v>
      </c>
      <c r="J89" s="70" t="s">
        <v>9</v>
      </c>
      <c r="K89" s="70" t="s">
        <v>10</v>
      </c>
    </row>
    <row r="90" ht="14.5" spans="2:11">
      <c r="B90" s="71" t="s">
        <v>48</v>
      </c>
      <c r="C90" s="71"/>
      <c r="D90" s="72" t="s">
        <v>18</v>
      </c>
      <c r="E90" s="71"/>
      <c r="F90" s="71"/>
      <c r="G90" s="71"/>
      <c r="H90" s="71"/>
      <c r="I90" s="71"/>
      <c r="J90" s="71"/>
      <c r="K90" s="71"/>
    </row>
    <row r="91" ht="14.5" spans="2:11">
      <c r="B91" s="73"/>
      <c r="C91" s="74" t="s">
        <v>57</v>
      </c>
      <c r="D91" s="73"/>
      <c r="E91" s="73">
        <v>0.531933918591761</v>
      </c>
      <c r="F91" s="73">
        <v>0.531933918591761</v>
      </c>
      <c r="G91" s="73">
        <v>0.531933918591761</v>
      </c>
      <c r="H91" s="73">
        <v>0.531933918591761</v>
      </c>
      <c r="I91" s="73">
        <v>0.531933918591761</v>
      </c>
      <c r="J91" s="73">
        <v>0.531933918591761</v>
      </c>
      <c r="K91" s="73">
        <v>0.531933918591761</v>
      </c>
    </row>
    <row r="92" ht="14.5" spans="2:11">
      <c r="B92" s="75"/>
      <c r="C92" s="76" t="s">
        <v>59</v>
      </c>
      <c r="D92" s="75"/>
      <c r="E92" s="73">
        <v>0.315777904833992</v>
      </c>
      <c r="F92" s="73">
        <v>0.315777904833992</v>
      </c>
      <c r="G92" s="73">
        <v>0.315777904833992</v>
      </c>
      <c r="H92" s="73">
        <v>0.315777904833992</v>
      </c>
      <c r="I92" s="73">
        <v>0.315777904833992</v>
      </c>
      <c r="J92" s="73">
        <v>0.315777904833992</v>
      </c>
      <c r="K92" s="73">
        <v>0.315777904833992</v>
      </c>
    </row>
    <row r="93" ht="14.5" spans="2:11">
      <c r="B93" s="75"/>
      <c r="C93" s="45" t="s">
        <v>61</v>
      </c>
      <c r="D93" s="75"/>
      <c r="E93" s="73">
        <v>0.051853943158291</v>
      </c>
      <c r="F93" s="73">
        <v>0.051853943158291</v>
      </c>
      <c r="G93" s="73">
        <v>0.051853943158291</v>
      </c>
      <c r="H93" s="73">
        <v>0.051853943158291</v>
      </c>
      <c r="I93" s="73">
        <v>0.051853943158291</v>
      </c>
      <c r="J93" s="73">
        <v>0.051853943158291</v>
      </c>
      <c r="K93" s="73">
        <v>0.051853943158291</v>
      </c>
    </row>
    <row r="94" ht="14.5" spans="2:11">
      <c r="B94" s="75"/>
      <c r="C94" s="42" t="s">
        <v>62</v>
      </c>
      <c r="D94" s="75"/>
      <c r="E94" s="73">
        <v>0.00224684735554301</v>
      </c>
      <c r="F94" s="73">
        <v>0.00224684735554301</v>
      </c>
      <c r="G94" s="73">
        <v>0.00224684735554301</v>
      </c>
      <c r="H94" s="73">
        <v>0.00224684735554301</v>
      </c>
      <c r="I94" s="73">
        <v>0.00224684735554301</v>
      </c>
      <c r="J94" s="73">
        <v>0.00224684735554301</v>
      </c>
      <c r="K94" s="73">
        <v>0.00224684735554301</v>
      </c>
    </row>
    <row r="95" ht="14.5" spans="2:11">
      <c r="B95" s="75"/>
      <c r="C95" s="45" t="s">
        <v>63</v>
      </c>
      <c r="D95" s="75"/>
      <c r="E95" s="73">
        <v>0.00297439866976291</v>
      </c>
      <c r="F95" s="73">
        <v>0.00297439866976291</v>
      </c>
      <c r="G95" s="73">
        <v>0.00297439866976291</v>
      </c>
      <c r="H95" s="73">
        <v>0.00297439866976291</v>
      </c>
      <c r="I95" s="73">
        <v>0.00297439866976291</v>
      </c>
      <c r="J95" s="73">
        <v>0.00297439866976291</v>
      </c>
      <c r="K95" s="73">
        <v>0.00297439866976291</v>
      </c>
    </row>
    <row r="96" ht="14.5" spans="2:11">
      <c r="B96" s="75"/>
      <c r="C96" s="45" t="s">
        <v>64</v>
      </c>
      <c r="D96" s="75"/>
      <c r="E96" s="73">
        <v>0.09521298739065</v>
      </c>
      <c r="F96" s="73">
        <v>0.09521298739065</v>
      </c>
      <c r="G96" s="73">
        <v>0.09521298739065</v>
      </c>
      <c r="H96" s="73">
        <v>0.09521298739065</v>
      </c>
      <c r="I96" s="73">
        <v>0.09521298739065</v>
      </c>
      <c r="J96" s="73">
        <v>0.09521298739065</v>
      </c>
      <c r="K96" s="73">
        <v>0.09521298739065</v>
      </c>
    </row>
    <row r="97" ht="14.5" spans="2:11">
      <c r="B97" s="73"/>
      <c r="C97" s="77" t="s">
        <v>65</v>
      </c>
      <c r="D97" s="73"/>
      <c r="E97" s="73">
        <v>0</v>
      </c>
      <c r="F97" s="73">
        <v>0</v>
      </c>
      <c r="G97" s="73">
        <v>0</v>
      </c>
      <c r="H97" s="73">
        <v>0</v>
      </c>
      <c r="I97" s="73">
        <v>0</v>
      </c>
      <c r="J97" s="73">
        <v>0</v>
      </c>
      <c r="K97" s="73">
        <v>0</v>
      </c>
    </row>
    <row r="98" ht="14.5" spans="2:11">
      <c r="B98" s="75" t="s">
        <v>51</v>
      </c>
      <c r="C98" s="75"/>
      <c r="D98" s="45" t="s">
        <v>20</v>
      </c>
      <c r="E98" s="75"/>
      <c r="F98" s="75"/>
      <c r="G98" s="75"/>
      <c r="H98" s="75"/>
      <c r="I98" s="75"/>
      <c r="J98" s="75"/>
      <c r="K98" s="75"/>
    </row>
    <row r="99" ht="14.5" spans="2:11">
      <c r="B99" s="73"/>
      <c r="C99" s="73" t="s">
        <v>66</v>
      </c>
      <c r="D99" s="73"/>
      <c r="E99" s="73">
        <v>0.237443254077937</v>
      </c>
      <c r="F99" s="73">
        <v>0.237443254077937</v>
      </c>
      <c r="G99" s="73">
        <v>0.237443254077937</v>
      </c>
      <c r="H99" s="73">
        <v>0.237443254077937</v>
      </c>
      <c r="I99" s="73">
        <v>0.237443254077937</v>
      </c>
      <c r="J99" s="73">
        <v>0.237443254077937</v>
      </c>
      <c r="K99" s="73">
        <v>0.237443254077937</v>
      </c>
    </row>
    <row r="100" ht="14.5" spans="2:11">
      <c r="B100" s="64"/>
      <c r="C100" s="48" t="s">
        <v>67</v>
      </c>
      <c r="D100" s="64"/>
      <c r="E100" s="64">
        <v>0.762556745922063</v>
      </c>
      <c r="F100" s="64">
        <v>0.762556745922063</v>
      </c>
      <c r="G100" s="64">
        <v>0.762556745922063</v>
      </c>
      <c r="H100" s="64">
        <v>0.762556745922063</v>
      </c>
      <c r="I100" s="64">
        <v>0.762556745922063</v>
      </c>
      <c r="J100" s="64">
        <v>0.762556745922063</v>
      </c>
      <c r="K100" s="64">
        <v>0.762556745922063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23"/>
  <sheetViews>
    <sheetView topLeftCell="E1" workbookViewId="0">
      <selection activeCell="I15" sqref="I15"/>
    </sheetView>
  </sheetViews>
  <sheetFormatPr defaultColWidth="9" defaultRowHeight="12.5"/>
  <cols>
    <col min="3" max="3" width="14.8181818181818" customWidth="1"/>
    <col min="4" max="4" width="15.1818181818182" customWidth="1"/>
    <col min="5" max="5" width="12.8181818181818" customWidth="1"/>
    <col min="8" max="10" width="8.72727272727273"/>
    <col min="12" max="12" width="14.8181818181818" customWidth="1"/>
    <col min="13" max="13" width="26.1818181818182" customWidth="1"/>
    <col min="17" max="17" width="9.72727272727273" customWidth="1"/>
  </cols>
  <sheetData>
    <row r="1" spans="10:10">
      <c r="J1" s="53"/>
    </row>
    <row r="2" spans="10:10">
      <c r="J2" s="53"/>
    </row>
    <row r="3" ht="14.5" spans="3:17">
      <c r="C3" s="24"/>
      <c r="D3" s="24"/>
      <c r="E3" s="24" t="s">
        <v>0</v>
      </c>
      <c r="F3" s="24"/>
      <c r="G3" s="24"/>
      <c r="H3" s="24"/>
      <c r="I3" s="24"/>
      <c r="J3" s="44"/>
      <c r="K3" s="57" t="s">
        <v>39</v>
      </c>
      <c r="L3" s="57"/>
      <c r="M3" s="57"/>
      <c r="N3" s="57"/>
      <c r="O3" s="57"/>
      <c r="P3" s="57"/>
      <c r="Q3" s="57"/>
    </row>
    <row r="4" ht="26.75" spans="3:23">
      <c r="C4" s="35" t="s">
        <v>41</v>
      </c>
      <c r="D4" s="35" t="s">
        <v>54</v>
      </c>
      <c r="E4" s="35" t="s">
        <v>55</v>
      </c>
      <c r="F4" s="35" t="s">
        <v>56</v>
      </c>
      <c r="G4" s="36" t="s">
        <v>76</v>
      </c>
      <c r="H4" s="36" t="s">
        <v>77</v>
      </c>
      <c r="I4" s="36" t="s">
        <v>60</v>
      </c>
      <c r="J4" s="58"/>
      <c r="K4" s="35" t="s">
        <v>40</v>
      </c>
      <c r="L4" s="35" t="s">
        <v>41</v>
      </c>
      <c r="M4" s="35" t="s">
        <v>42</v>
      </c>
      <c r="N4" s="35" t="s">
        <v>43</v>
      </c>
      <c r="O4" s="35" t="s">
        <v>44</v>
      </c>
      <c r="P4" s="35" t="s">
        <v>45</v>
      </c>
      <c r="Q4" s="35" t="s">
        <v>46</v>
      </c>
      <c r="W4" t="s">
        <v>78</v>
      </c>
    </row>
    <row r="5" ht="14.5" spans="3:24">
      <c r="C5" s="37" t="s">
        <v>79</v>
      </c>
      <c r="D5" s="24" t="s">
        <v>80</v>
      </c>
      <c r="E5" s="38" t="s">
        <v>63</v>
      </c>
      <c r="F5" s="24">
        <v>1</v>
      </c>
      <c r="G5" s="39">
        <v>0.5</v>
      </c>
      <c r="H5" s="40">
        <v>1</v>
      </c>
      <c r="I5" s="59">
        <v>10000</v>
      </c>
      <c r="J5" s="44"/>
      <c r="K5" s="57" t="s">
        <v>81</v>
      </c>
      <c r="L5" s="60" t="s">
        <v>82</v>
      </c>
      <c r="M5" s="57" t="s">
        <v>83</v>
      </c>
      <c r="N5" s="57" t="s">
        <v>19</v>
      </c>
      <c r="O5" s="61" t="s">
        <v>84</v>
      </c>
      <c r="P5" s="57" t="s">
        <v>85</v>
      </c>
      <c r="Q5" s="57"/>
      <c r="X5" t="s">
        <v>86</v>
      </c>
    </row>
    <row r="6" ht="14.5" spans="3:26">
      <c r="C6" s="38"/>
      <c r="D6" s="24"/>
      <c r="E6" s="38" t="s">
        <v>61</v>
      </c>
      <c r="F6" s="24"/>
      <c r="G6" s="39">
        <v>0.5</v>
      </c>
      <c r="H6" s="40"/>
      <c r="I6" s="62"/>
      <c r="J6" s="44"/>
      <c r="K6" s="57"/>
      <c r="L6" s="48" t="s">
        <v>87</v>
      </c>
      <c r="M6" s="57"/>
      <c r="N6" s="57" t="s">
        <v>19</v>
      </c>
      <c r="O6" s="57" t="s">
        <v>50</v>
      </c>
      <c r="P6" s="57"/>
      <c r="Q6" s="57"/>
      <c r="W6" s="24" t="s">
        <v>88</v>
      </c>
      <c r="X6" s="24" t="s">
        <v>89</v>
      </c>
      <c r="Y6" s="24" t="s">
        <v>90</v>
      </c>
      <c r="Z6" s="24">
        <v>1</v>
      </c>
    </row>
    <row r="7" ht="14.5" spans="3:24">
      <c r="C7" s="24" t="s">
        <v>91</v>
      </c>
      <c r="D7" s="24" t="s">
        <v>92</v>
      </c>
      <c r="E7" s="24" t="s">
        <v>66</v>
      </c>
      <c r="F7" s="24">
        <v>1</v>
      </c>
      <c r="G7" s="24"/>
      <c r="H7" s="41">
        <v>1</v>
      </c>
      <c r="I7" s="63">
        <v>10000</v>
      </c>
      <c r="J7" s="44"/>
      <c r="K7" s="57"/>
      <c r="L7" s="42" t="s">
        <v>93</v>
      </c>
      <c r="M7" s="57"/>
      <c r="N7" s="57" t="s">
        <v>19</v>
      </c>
      <c r="O7" s="57" t="s">
        <v>50</v>
      </c>
      <c r="P7" s="57"/>
      <c r="Q7" s="57"/>
      <c r="X7" t="s">
        <v>94</v>
      </c>
    </row>
    <row r="8" ht="14.5" spans="3:26">
      <c r="C8" s="24" t="s">
        <v>95</v>
      </c>
      <c r="D8" s="24" t="s">
        <v>96</v>
      </c>
      <c r="E8" s="24" t="s">
        <v>59</v>
      </c>
      <c r="F8" s="24">
        <v>1</v>
      </c>
      <c r="G8" s="24"/>
      <c r="H8" s="41">
        <v>1</v>
      </c>
      <c r="I8" s="63">
        <v>10000</v>
      </c>
      <c r="J8" s="24"/>
      <c r="K8" s="57"/>
      <c r="L8" s="45" t="s">
        <v>97</v>
      </c>
      <c r="M8" s="57"/>
      <c r="N8" s="57" t="s">
        <v>19</v>
      </c>
      <c r="O8" s="57" t="s">
        <v>50</v>
      </c>
      <c r="P8" s="57"/>
      <c r="Q8" s="57"/>
      <c r="W8" s="24" t="s">
        <v>98</v>
      </c>
      <c r="X8" s="24" t="s">
        <v>99</v>
      </c>
      <c r="Y8" s="24" t="s">
        <v>100</v>
      </c>
      <c r="Z8" s="24">
        <v>1</v>
      </c>
    </row>
    <row r="9" ht="14.5" spans="3:26">
      <c r="C9" s="42" t="s">
        <v>93</v>
      </c>
      <c r="D9" s="38" t="s">
        <v>101</v>
      </c>
      <c r="E9" s="43" t="s">
        <v>62</v>
      </c>
      <c r="F9" s="44">
        <v>1</v>
      </c>
      <c r="G9" s="24"/>
      <c r="H9" s="41">
        <v>1</v>
      </c>
      <c r="I9" s="63">
        <v>10000</v>
      </c>
      <c r="J9" s="24"/>
      <c r="K9" s="57"/>
      <c r="L9" s="57" t="s">
        <v>79</v>
      </c>
      <c r="M9" s="57" t="s">
        <v>102</v>
      </c>
      <c r="N9" s="57" t="s">
        <v>19</v>
      </c>
      <c r="O9" s="57" t="s">
        <v>50</v>
      </c>
      <c r="Q9" s="57"/>
      <c r="W9" s="24" t="s">
        <v>103</v>
      </c>
      <c r="X9" s="24" t="s">
        <v>104</v>
      </c>
      <c r="Y9" s="24" t="s">
        <v>105</v>
      </c>
      <c r="Z9" s="24">
        <v>1</v>
      </c>
    </row>
    <row r="10" ht="14.5" spans="3:26">
      <c r="C10" s="45" t="s">
        <v>97</v>
      </c>
      <c r="D10" s="46" t="s">
        <v>106</v>
      </c>
      <c r="E10" s="47" t="s">
        <v>64</v>
      </c>
      <c r="F10" s="44">
        <v>1</v>
      </c>
      <c r="G10" s="24"/>
      <c r="H10" s="41">
        <v>1</v>
      </c>
      <c r="I10" s="63">
        <v>10000</v>
      </c>
      <c r="J10" s="24"/>
      <c r="K10" s="57"/>
      <c r="L10" s="24" t="s">
        <v>95</v>
      </c>
      <c r="M10" s="57"/>
      <c r="N10" s="57" t="s">
        <v>19</v>
      </c>
      <c r="O10" s="57" t="s">
        <v>50</v>
      </c>
      <c r="P10" s="60" t="s">
        <v>107</v>
      </c>
      <c r="Q10" s="57"/>
      <c r="W10" s="24" t="s">
        <v>108</v>
      </c>
      <c r="X10" s="24" t="s">
        <v>109</v>
      </c>
      <c r="Y10" s="24" t="s">
        <v>110</v>
      </c>
      <c r="Z10" s="24">
        <v>1</v>
      </c>
    </row>
    <row r="11" ht="14.5" spans="3:17">
      <c r="C11" s="48" t="s">
        <v>87</v>
      </c>
      <c r="D11" s="49" t="s">
        <v>111</v>
      </c>
      <c r="E11" s="50" t="s">
        <v>67</v>
      </c>
      <c r="F11" s="51">
        <v>1</v>
      </c>
      <c r="G11" s="24"/>
      <c r="H11" s="41">
        <v>1</v>
      </c>
      <c r="I11" s="63">
        <v>10000</v>
      </c>
      <c r="J11" s="24"/>
      <c r="K11" s="57"/>
      <c r="L11" s="64" t="s">
        <v>91</v>
      </c>
      <c r="M11" s="65"/>
      <c r="N11" s="65" t="s">
        <v>19</v>
      </c>
      <c r="O11" s="65" t="s">
        <v>50</v>
      </c>
      <c r="P11" s="65"/>
      <c r="Q11" s="57"/>
    </row>
    <row r="12" ht="14.5" spans="3:17">
      <c r="C12" s="37" t="s">
        <v>82</v>
      </c>
      <c r="D12" s="37" t="s">
        <v>112</v>
      </c>
      <c r="E12" s="24" t="s">
        <v>57</v>
      </c>
      <c r="F12" s="24">
        <v>1</v>
      </c>
      <c r="G12" s="39"/>
      <c r="H12" s="41">
        <v>31.54</v>
      </c>
      <c r="I12" s="63">
        <v>10000</v>
      </c>
      <c r="J12" s="24"/>
      <c r="K12" s="57"/>
      <c r="Q12" s="57"/>
    </row>
    <row r="13" ht="14.5" spans="3:17">
      <c r="C13" s="52"/>
      <c r="D13" s="44"/>
      <c r="E13" s="38" t="s">
        <v>65</v>
      </c>
      <c r="F13" s="44"/>
      <c r="G13" s="39">
        <v>0.2</v>
      </c>
      <c r="H13" s="53"/>
      <c r="I13" s="24"/>
      <c r="J13" s="24"/>
      <c r="K13" s="65"/>
      <c r="P13" s="24"/>
      <c r="Q13" s="65"/>
    </row>
    <row r="14" ht="14.5" spans="3:17">
      <c r="C14" s="54"/>
      <c r="D14" s="44"/>
      <c r="E14" s="54"/>
      <c r="F14" s="53"/>
      <c r="G14" s="53"/>
      <c r="H14" s="53"/>
      <c r="I14" s="53"/>
      <c r="J14" s="24"/>
      <c r="K14" s="57"/>
      <c r="Q14" s="24"/>
    </row>
    <row r="15" ht="14.5" spans="3:15">
      <c r="C15" s="52"/>
      <c r="D15" s="44"/>
      <c r="E15" s="52"/>
      <c r="F15" s="44"/>
      <c r="G15" s="53"/>
      <c r="H15" s="53"/>
      <c r="I15" s="53"/>
      <c r="J15" s="24"/>
      <c r="K15" s="24"/>
      <c r="L15" s="52"/>
      <c r="M15" s="66"/>
      <c r="N15" s="66"/>
      <c r="O15" s="57"/>
    </row>
    <row r="16" ht="14.5" spans="3:15">
      <c r="C16" s="52"/>
      <c r="D16" s="55" t="s">
        <v>113</v>
      </c>
      <c r="E16" s="52"/>
      <c r="F16" s="56"/>
      <c r="G16" s="56"/>
      <c r="H16" s="56"/>
      <c r="I16" s="53"/>
      <c r="J16" s="53"/>
      <c r="K16" s="53"/>
      <c r="L16" s="52"/>
      <c r="M16" s="66"/>
      <c r="N16" s="66"/>
      <c r="O16" s="57"/>
    </row>
    <row r="17" ht="14.5" spans="3:15">
      <c r="C17" s="52"/>
      <c r="D17" s="52"/>
      <c r="E17" s="52"/>
      <c r="F17" s="56"/>
      <c r="G17" s="56"/>
      <c r="H17" s="56"/>
      <c r="I17" s="56"/>
      <c r="J17" s="53"/>
      <c r="K17" s="53"/>
      <c r="L17" s="52"/>
      <c r="M17" s="66"/>
      <c r="N17" s="66"/>
      <c r="O17" s="57"/>
    </row>
    <row r="18" ht="14.5" spans="3:15">
      <c r="C18" s="52"/>
      <c r="D18" s="52"/>
      <c r="E18" s="52"/>
      <c r="F18" s="56"/>
      <c r="G18" s="56"/>
      <c r="H18" s="56"/>
      <c r="I18" s="56"/>
      <c r="J18" s="53"/>
      <c r="K18" s="53"/>
      <c r="L18" s="52"/>
      <c r="M18" s="66"/>
      <c r="N18" s="66"/>
      <c r="O18" s="57"/>
    </row>
    <row r="19" spans="3:14"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3"/>
      <c r="N19" s="53"/>
    </row>
    <row r="20" spans="3:14">
      <c r="C20" s="53"/>
      <c r="D20" s="53"/>
      <c r="E20" s="53"/>
      <c r="F20" s="53"/>
      <c r="G20" s="53"/>
      <c r="H20" s="53"/>
      <c r="I20" s="56"/>
      <c r="J20" s="56"/>
      <c r="K20" s="56"/>
      <c r="L20" s="56"/>
      <c r="M20" s="53"/>
      <c r="N20" s="53"/>
    </row>
    <row r="21" spans="9:14">
      <c r="I21" s="53"/>
      <c r="J21" s="56"/>
      <c r="K21" s="56"/>
      <c r="L21" s="56"/>
      <c r="M21" s="53"/>
      <c r="N21" s="53"/>
    </row>
    <row r="22" spans="10:14">
      <c r="J22" s="56"/>
      <c r="K22" s="56"/>
      <c r="L22" s="53"/>
      <c r="M22" s="53"/>
      <c r="N22" s="53"/>
    </row>
    <row r="23" spans="10:11">
      <c r="J23" s="53"/>
      <c r="K23" s="53"/>
    </row>
  </sheetData>
  <conditionalFormatting sqref="G5:G6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G12:G1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"/>
  <sheetViews>
    <sheetView zoomScale="61" zoomScaleNormal="61" workbookViewId="0">
      <selection activeCell="B29" sqref="B29"/>
    </sheetView>
  </sheetViews>
  <sheetFormatPr defaultColWidth="9" defaultRowHeight="12.5"/>
  <cols>
    <col min="2" max="2" width="64.8181818181818" customWidth="1"/>
    <col min="8" max="8" width="8.45454545454546" customWidth="1"/>
    <col min="9" max="9" width="11.7272727272727" customWidth="1"/>
  </cols>
  <sheetData>
    <row r="1" ht="14.5" spans="5:9">
      <c r="E1" s="24" t="s">
        <v>114</v>
      </c>
      <c r="I1" s="34" t="s">
        <v>115</v>
      </c>
    </row>
    <row r="2" ht="18.5" spans="2:11">
      <c r="B2" s="125" t="s">
        <v>116</v>
      </c>
      <c r="C2" s="26"/>
      <c r="D2" s="26"/>
      <c r="E2" s="26"/>
      <c r="G2" s="24"/>
      <c r="H2" s="24"/>
      <c r="I2" s="24"/>
      <c r="J2" s="24"/>
      <c r="K2" s="24"/>
    </row>
    <row r="3" ht="14.5" spans="2:11">
      <c r="B3" s="27" t="s">
        <v>117</v>
      </c>
      <c r="C3" s="24"/>
      <c r="D3" s="24"/>
      <c r="E3" s="24"/>
      <c r="F3" s="24"/>
      <c r="G3" s="24"/>
      <c r="H3" s="24"/>
      <c r="I3" s="24"/>
      <c r="J3" s="24"/>
      <c r="K3" s="24"/>
    </row>
    <row r="4" ht="13.75" spans="2:11">
      <c r="B4" s="28" t="s">
        <v>2</v>
      </c>
      <c r="C4" s="29" t="s">
        <v>63</v>
      </c>
      <c r="D4" s="30" t="s">
        <v>61</v>
      </c>
      <c r="E4" s="29" t="s">
        <v>59</v>
      </c>
      <c r="F4" s="29" t="s">
        <v>66</v>
      </c>
      <c r="G4" s="30" t="s">
        <v>62</v>
      </c>
      <c r="H4" s="30" t="s">
        <v>64</v>
      </c>
      <c r="I4" s="30" t="s">
        <v>67</v>
      </c>
      <c r="J4" s="29" t="s">
        <v>65</v>
      </c>
      <c r="K4" s="29" t="s">
        <v>57</v>
      </c>
    </row>
    <row r="5" ht="13" spans="2:11">
      <c r="B5" s="31" t="s">
        <v>118</v>
      </c>
      <c r="C5" s="32">
        <v>78</v>
      </c>
      <c r="D5" s="32">
        <f>C5</f>
        <v>78</v>
      </c>
      <c r="E5" s="32">
        <v>56</v>
      </c>
      <c r="F5" s="32">
        <v>74</v>
      </c>
      <c r="G5" s="33">
        <v>162.5</v>
      </c>
      <c r="H5" s="33">
        <v>60</v>
      </c>
      <c r="I5" s="33">
        <v>71</v>
      </c>
      <c r="J5" s="32"/>
      <c r="K5" s="32"/>
    </row>
    <row r="6" ht="13" spans="2:11">
      <c r="B6" s="31" t="s">
        <v>119</v>
      </c>
      <c r="C6" s="32"/>
      <c r="D6" s="32"/>
      <c r="E6" s="32"/>
      <c r="F6" s="32"/>
      <c r="G6" s="32"/>
      <c r="H6" s="32"/>
      <c r="I6" s="32"/>
      <c r="J6" s="32"/>
      <c r="K6" s="32"/>
    </row>
    <row r="7" ht="13" spans="2:11">
      <c r="B7" s="31" t="s">
        <v>120</v>
      </c>
      <c r="C7" s="32"/>
      <c r="D7" s="32"/>
      <c r="E7" s="32"/>
      <c r="F7" s="32"/>
      <c r="G7" s="32"/>
      <c r="H7" s="32"/>
      <c r="I7" s="32"/>
      <c r="J7" s="32"/>
      <c r="K7" s="32"/>
    </row>
    <row r="8" ht="13" spans="2:11">
      <c r="B8" s="31" t="s">
        <v>121</v>
      </c>
      <c r="C8" s="32"/>
      <c r="D8" s="32"/>
      <c r="E8" s="32"/>
      <c r="F8" s="32"/>
      <c r="G8" s="32"/>
      <c r="H8" s="32"/>
      <c r="I8" s="32"/>
      <c r="J8" s="32"/>
      <c r="K8" s="32"/>
    </row>
    <row r="9" ht="13" spans="2:11">
      <c r="B9" s="31" t="s">
        <v>122</v>
      </c>
      <c r="C9" s="32"/>
      <c r="D9" s="32"/>
      <c r="E9" s="32"/>
      <c r="F9" s="32"/>
      <c r="G9" s="32"/>
      <c r="H9" s="32"/>
      <c r="I9" s="32"/>
      <c r="J9" s="32"/>
      <c r="K9" s="32"/>
    </row>
    <row r="10" ht="13" spans="2:11">
      <c r="B10" s="31" t="s">
        <v>123</v>
      </c>
      <c r="C10" s="32"/>
      <c r="D10" s="32"/>
      <c r="E10" s="32"/>
      <c r="F10" s="32"/>
      <c r="G10" s="32"/>
      <c r="H10" s="32"/>
      <c r="I10" s="32"/>
      <c r="J10" s="32"/>
      <c r="K10" s="32"/>
    </row>
    <row r="11" ht="13" spans="2:11">
      <c r="B11" s="31" t="s">
        <v>124</v>
      </c>
      <c r="C11" s="32"/>
      <c r="D11" s="32"/>
      <c r="E11" s="32"/>
      <c r="F11" s="32"/>
      <c r="G11" s="32"/>
      <c r="H11" s="32"/>
      <c r="I11" s="32"/>
      <c r="J11" s="32"/>
      <c r="K11" s="32"/>
    </row>
    <row r="12" ht="13" spans="2:11">
      <c r="B12" s="31" t="s">
        <v>125</v>
      </c>
      <c r="C12" s="32"/>
      <c r="D12" s="32"/>
      <c r="E12" s="32"/>
      <c r="F12" s="32"/>
      <c r="G12" s="32"/>
      <c r="H12" s="32"/>
      <c r="I12" s="32"/>
      <c r="J12" s="32"/>
      <c r="K12" s="32"/>
    </row>
    <row r="13" ht="13" spans="2:11">
      <c r="B13" s="31" t="s">
        <v>126</v>
      </c>
      <c r="C13" s="32"/>
      <c r="D13" s="32"/>
      <c r="E13" s="32"/>
      <c r="F13" s="32"/>
      <c r="G13" s="32"/>
      <c r="H13" s="32"/>
      <c r="I13" s="32"/>
      <c r="J13" s="32"/>
      <c r="K13" s="32"/>
    </row>
    <row r="14" ht="13" spans="2:11">
      <c r="B14" s="31" t="s">
        <v>127</v>
      </c>
      <c r="C14" s="32"/>
      <c r="D14" s="32"/>
      <c r="E14" s="32"/>
      <c r="F14" s="32"/>
      <c r="G14" s="32"/>
      <c r="H14" s="32"/>
      <c r="I14" s="32"/>
      <c r="J14" s="32"/>
      <c r="K14" s="32"/>
    </row>
    <row r="15" ht="13" spans="2:11">
      <c r="B15" s="31" t="s">
        <v>128</v>
      </c>
      <c r="C15" s="32"/>
      <c r="D15" s="32"/>
      <c r="E15" s="32"/>
      <c r="F15" s="32"/>
      <c r="G15" s="32"/>
      <c r="H15" s="32"/>
      <c r="I15" s="32"/>
      <c r="J15" s="32"/>
      <c r="K15" s="32"/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S74"/>
  <sheetViews>
    <sheetView topLeftCell="CY9" workbookViewId="0">
      <selection activeCell="ET21" sqref="ET21"/>
    </sheetView>
  </sheetViews>
  <sheetFormatPr defaultColWidth="9" defaultRowHeight="12.5"/>
  <cols>
    <col min="2" max="2" width="49.4545454545455" customWidth="1"/>
    <col min="4" max="22" width="9" hidden="1" customWidth="1"/>
    <col min="27" max="27" width="49.3636363636364" customWidth="1"/>
    <col min="29" max="47" width="9" hidden="1" customWidth="1"/>
    <col min="52" max="52" width="49.3636363636364" customWidth="1"/>
    <col min="54" max="72" width="9" hidden="1" customWidth="1"/>
    <col min="79" max="97" width="9" hidden="1" customWidth="1"/>
    <col min="102" max="102" width="49.4545454545455" customWidth="1"/>
    <col min="104" max="122" width="9" hidden="1" customWidth="1"/>
    <col min="129" max="147" width="9" hidden="1" customWidth="1"/>
    <col min="154" max="172" width="9" hidden="1" customWidth="1"/>
  </cols>
  <sheetData>
    <row r="1" ht="14.5" spans="1:17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</row>
    <row r="2" ht="14.5" spans="1:17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</row>
    <row r="3" ht="14.5" spans="1:17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</row>
    <row r="4" ht="14.5" spans="1:173">
      <c r="A4" s="2" t="s">
        <v>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Z4" s="2" t="s">
        <v>5</v>
      </c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Y4" s="2" t="s">
        <v>6</v>
      </c>
      <c r="AZ4" s="2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X4" s="2" t="s">
        <v>7</v>
      </c>
      <c r="BY4" s="2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W4" s="2" t="s">
        <v>8</v>
      </c>
      <c r="CX4" s="2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V4" s="2" t="s">
        <v>9</v>
      </c>
      <c r="DW4" s="2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U4" s="2" t="s">
        <v>129</v>
      </c>
      <c r="EV4" s="2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</row>
    <row r="5" ht="18" spans="1:173">
      <c r="A5" s="3" t="s">
        <v>130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Z5" s="3" t="s">
        <v>130</v>
      </c>
      <c r="AA5" s="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Y5" s="3" t="s">
        <v>130</v>
      </c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X5" s="3" t="s">
        <v>130</v>
      </c>
      <c r="BY5" s="3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W5" s="3" t="s">
        <v>130</v>
      </c>
      <c r="CX5" s="3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V5" s="3" t="s">
        <v>130</v>
      </c>
      <c r="DW5" s="3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U5" s="3" t="s">
        <v>130</v>
      </c>
      <c r="EV5" s="3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</row>
    <row r="6" ht="14.5" spans="1:173">
      <c r="A6" s="4"/>
      <c r="B6" s="4"/>
      <c r="C6" s="5"/>
      <c r="D6" s="5"/>
      <c r="E6" s="1"/>
      <c r="F6" s="1"/>
      <c r="G6" s="5"/>
      <c r="H6" s="5"/>
      <c r="I6" s="5"/>
      <c r="J6" s="1"/>
      <c r="K6" s="1"/>
      <c r="L6" s="5"/>
      <c r="M6" s="1"/>
      <c r="N6" s="1"/>
      <c r="O6" s="1"/>
      <c r="P6" s="1"/>
      <c r="Q6" s="1"/>
      <c r="R6" s="1"/>
      <c r="S6" s="5"/>
      <c r="T6" s="5"/>
      <c r="U6" s="5"/>
      <c r="V6" s="1"/>
      <c r="W6" s="1"/>
      <c r="Z6" s="4"/>
      <c r="AA6" s="4"/>
      <c r="AB6" s="5"/>
      <c r="AC6" s="5"/>
      <c r="AD6" s="1"/>
      <c r="AE6" s="1"/>
      <c r="AF6" s="5"/>
      <c r="AG6" s="5"/>
      <c r="AH6" s="5"/>
      <c r="AI6" s="1"/>
      <c r="AJ6" s="1"/>
      <c r="AK6" s="5"/>
      <c r="AL6" s="1"/>
      <c r="AM6" s="1"/>
      <c r="AN6" s="1"/>
      <c r="AO6" s="1"/>
      <c r="AP6" s="1"/>
      <c r="AQ6" s="1"/>
      <c r="AR6" s="1"/>
      <c r="AS6" s="5"/>
      <c r="AT6" s="5"/>
      <c r="AU6" s="1"/>
      <c r="AV6" s="1"/>
      <c r="AY6" s="4"/>
      <c r="AZ6" s="4"/>
      <c r="BA6" s="5"/>
      <c r="BB6" s="5"/>
      <c r="BC6" s="1"/>
      <c r="BD6" s="1"/>
      <c r="BE6" s="5"/>
      <c r="BF6" s="5"/>
      <c r="BG6" s="5"/>
      <c r="BH6" s="1"/>
      <c r="BI6" s="1"/>
      <c r="BJ6" s="5"/>
      <c r="BK6" s="1"/>
      <c r="BL6" s="1"/>
      <c r="BM6" s="1"/>
      <c r="BN6" s="1"/>
      <c r="BO6" s="1"/>
      <c r="BP6" s="1"/>
      <c r="BQ6" s="5"/>
      <c r="BR6" s="5"/>
      <c r="BS6" s="5"/>
      <c r="BT6" s="1"/>
      <c r="BU6" s="1"/>
      <c r="BX6" s="4"/>
      <c r="BY6" s="4"/>
      <c r="BZ6" s="5"/>
      <c r="CA6" s="5"/>
      <c r="CB6" s="1"/>
      <c r="CC6" s="1"/>
      <c r="CD6" s="5"/>
      <c r="CE6" s="5"/>
      <c r="CF6" s="5"/>
      <c r="CG6" s="1"/>
      <c r="CH6" s="1"/>
      <c r="CI6" s="5"/>
      <c r="CJ6" s="1"/>
      <c r="CK6" s="1"/>
      <c r="CL6" s="1"/>
      <c r="CM6" s="1"/>
      <c r="CN6" s="1"/>
      <c r="CO6" s="1"/>
      <c r="CP6" s="5"/>
      <c r="CQ6" s="5"/>
      <c r="CR6" s="5"/>
      <c r="CS6" s="1"/>
      <c r="CT6" s="1"/>
      <c r="CW6" s="4"/>
      <c r="CX6" s="4"/>
      <c r="CY6" s="5"/>
      <c r="CZ6" s="5"/>
      <c r="DA6" s="1"/>
      <c r="DB6" s="1"/>
      <c r="DC6" s="5"/>
      <c r="DD6" s="5"/>
      <c r="DE6" s="5"/>
      <c r="DF6" s="1"/>
      <c r="DG6" s="1"/>
      <c r="DH6" s="5"/>
      <c r="DI6" s="1"/>
      <c r="DJ6" s="1"/>
      <c r="DK6" s="1"/>
      <c r="DL6" s="1"/>
      <c r="DM6" s="1"/>
      <c r="DN6" s="1"/>
      <c r="DO6" s="5"/>
      <c r="DP6" s="5"/>
      <c r="DQ6" s="5"/>
      <c r="DR6" s="1"/>
      <c r="DS6" s="1"/>
      <c r="DV6" s="4"/>
      <c r="DW6" s="4"/>
      <c r="DX6" s="5"/>
      <c r="DY6" s="5"/>
      <c r="DZ6" s="1"/>
      <c r="EA6" s="1"/>
      <c r="EB6" s="5"/>
      <c r="EC6" s="5"/>
      <c r="ED6" s="5"/>
      <c r="EE6" s="1"/>
      <c r="EF6" s="1"/>
      <c r="EG6" s="5"/>
      <c r="EH6" s="1"/>
      <c r="EI6" s="1"/>
      <c r="EJ6" s="1"/>
      <c r="EK6" s="1"/>
      <c r="EL6" s="1"/>
      <c r="EM6" s="1"/>
      <c r="EN6" s="5"/>
      <c r="EO6" s="5"/>
      <c r="EP6" s="5"/>
      <c r="EQ6" s="1"/>
      <c r="ER6" s="1"/>
      <c r="EU6" s="4"/>
      <c r="EV6" s="4"/>
      <c r="EW6" s="5"/>
      <c r="EX6" s="5"/>
      <c r="EY6" s="1"/>
      <c r="EZ6" s="1"/>
      <c r="FA6" s="5"/>
      <c r="FB6" s="5"/>
      <c r="FC6" s="5"/>
      <c r="FD6" s="1"/>
      <c r="FE6" s="1"/>
      <c r="FF6" s="5"/>
      <c r="FG6" s="1"/>
      <c r="FH6" s="1"/>
      <c r="FI6" s="1"/>
      <c r="FJ6" s="1"/>
      <c r="FK6" s="1"/>
      <c r="FL6" s="1"/>
      <c r="FM6" s="5"/>
      <c r="FN6" s="5"/>
      <c r="FO6" s="5"/>
      <c r="FP6" s="1"/>
      <c r="FQ6" s="1"/>
    </row>
    <row r="7" ht="17.5" spans="1:173">
      <c r="A7" s="6" t="s">
        <v>131</v>
      </c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Z7" s="6" t="s">
        <v>132</v>
      </c>
      <c r="AA7" s="6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Y7" s="6" t="s">
        <v>133</v>
      </c>
      <c r="AZ7" s="6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X7" s="6" t="s">
        <v>134</v>
      </c>
      <c r="BY7" s="6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W7" s="6" t="s">
        <v>135</v>
      </c>
      <c r="CX7" s="6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V7" s="6" t="s">
        <v>136</v>
      </c>
      <c r="DW7" s="6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U7" s="6" t="s">
        <v>137</v>
      </c>
      <c r="EV7" s="6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</row>
    <row r="8" ht="15.5" spans="1:173">
      <c r="A8" s="6" t="s">
        <v>138</v>
      </c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Z8" s="6" t="s">
        <v>139</v>
      </c>
      <c r="AA8" s="6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Y8" s="6" t="s">
        <v>140</v>
      </c>
      <c r="AZ8" s="6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X8" s="6" t="s">
        <v>141</v>
      </c>
      <c r="BY8" s="6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W8" s="6" t="s">
        <v>142</v>
      </c>
      <c r="CX8" s="6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V8" s="6" t="s">
        <v>143</v>
      </c>
      <c r="DW8" s="6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U8" s="6" t="s">
        <v>144</v>
      </c>
      <c r="EV8" s="6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</row>
    <row r="9" ht="15.5" spans="1:173">
      <c r="A9" s="6" t="s">
        <v>145</v>
      </c>
      <c r="B9" s="6"/>
      <c r="C9" s="7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Z9" s="6" t="s">
        <v>145</v>
      </c>
      <c r="AA9" s="6"/>
      <c r="AB9" s="7"/>
      <c r="AC9" s="7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Y9" s="6" t="s">
        <v>145</v>
      </c>
      <c r="AZ9" s="6"/>
      <c r="BA9" s="7"/>
      <c r="BB9" s="7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X9" s="6" t="s">
        <v>146</v>
      </c>
      <c r="BY9" s="6"/>
      <c r="BZ9" s="7"/>
      <c r="CA9" s="7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W9" s="6" t="s">
        <v>145</v>
      </c>
      <c r="CX9" s="6"/>
      <c r="CY9" s="7"/>
      <c r="CZ9" s="7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V9" s="6" t="s">
        <v>145</v>
      </c>
      <c r="DW9" s="6"/>
      <c r="DX9" s="7"/>
      <c r="DY9" s="7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U9" s="6" t="s">
        <v>145</v>
      </c>
      <c r="EV9" s="6"/>
      <c r="EW9" s="7"/>
      <c r="EX9" s="7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</row>
    <row r="10" ht="14.5" spans="1:17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</row>
    <row r="11" ht="13.75" spans="1:173">
      <c r="A11" s="4"/>
      <c r="B11" s="4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Z11" s="4"/>
      <c r="AA11" s="4"/>
      <c r="AB11" s="8">
        <v>2000</v>
      </c>
      <c r="AC11" s="8">
        <v>2001</v>
      </c>
      <c r="AD11" s="8">
        <v>2002</v>
      </c>
      <c r="AE11" s="8">
        <v>2003</v>
      </c>
      <c r="AF11" s="8">
        <v>2004</v>
      </c>
      <c r="AG11" s="8">
        <v>2005</v>
      </c>
      <c r="AH11" s="8">
        <v>2006</v>
      </c>
      <c r="AI11" s="8">
        <v>2007</v>
      </c>
      <c r="AJ11" s="8">
        <v>2008</v>
      </c>
      <c r="AK11" s="8">
        <v>2009</v>
      </c>
      <c r="AL11" s="8">
        <v>2010</v>
      </c>
      <c r="AM11" s="8">
        <v>2011</v>
      </c>
      <c r="AN11" s="8">
        <v>2012</v>
      </c>
      <c r="AO11" s="8">
        <v>2013</v>
      </c>
      <c r="AP11" s="8">
        <v>2014</v>
      </c>
      <c r="AQ11" s="8">
        <v>2015</v>
      </c>
      <c r="AR11" s="8">
        <v>2016</v>
      </c>
      <c r="AS11" s="8">
        <v>2017</v>
      </c>
      <c r="AT11" s="8">
        <v>2018</v>
      </c>
      <c r="AU11" s="8">
        <v>2019</v>
      </c>
      <c r="AV11" s="8">
        <v>2020</v>
      </c>
      <c r="AY11" s="4"/>
      <c r="AZ11" s="4"/>
      <c r="BA11" s="8">
        <v>2000</v>
      </c>
      <c r="BB11" s="8">
        <v>2001</v>
      </c>
      <c r="BC11" s="8">
        <v>2002</v>
      </c>
      <c r="BD11" s="8">
        <v>2003</v>
      </c>
      <c r="BE11" s="8">
        <v>2004</v>
      </c>
      <c r="BF11" s="8">
        <v>2005</v>
      </c>
      <c r="BG11" s="8">
        <v>2006</v>
      </c>
      <c r="BH11" s="8">
        <v>2007</v>
      </c>
      <c r="BI11" s="8">
        <v>2008</v>
      </c>
      <c r="BJ11" s="8">
        <v>2009</v>
      </c>
      <c r="BK11" s="8">
        <v>2010</v>
      </c>
      <c r="BL11" s="8">
        <v>2011</v>
      </c>
      <c r="BM11" s="8">
        <v>2012</v>
      </c>
      <c r="BN11" s="8">
        <v>2013</v>
      </c>
      <c r="BO11" s="8">
        <v>2014</v>
      </c>
      <c r="BP11" s="8">
        <v>2015</v>
      </c>
      <c r="BQ11" s="8">
        <v>2016</v>
      </c>
      <c r="BR11" s="8">
        <v>2017</v>
      </c>
      <c r="BS11" s="8">
        <v>2018</v>
      </c>
      <c r="BT11" s="8">
        <v>2019</v>
      </c>
      <c r="BU11" s="8">
        <v>2020</v>
      </c>
      <c r="BX11" s="4"/>
      <c r="BY11" s="4"/>
      <c r="BZ11" s="8">
        <v>2000</v>
      </c>
      <c r="CA11" s="8">
        <v>2001</v>
      </c>
      <c r="CB11" s="8">
        <v>2002</v>
      </c>
      <c r="CC11" s="8">
        <v>2003</v>
      </c>
      <c r="CD11" s="8">
        <v>2004</v>
      </c>
      <c r="CE11" s="8">
        <v>2005</v>
      </c>
      <c r="CF11" s="8">
        <v>2006</v>
      </c>
      <c r="CG11" s="8">
        <v>2007</v>
      </c>
      <c r="CH11" s="8">
        <v>2008</v>
      </c>
      <c r="CI11" s="8">
        <v>2009</v>
      </c>
      <c r="CJ11" s="8">
        <v>2010</v>
      </c>
      <c r="CK11" s="8">
        <v>2011</v>
      </c>
      <c r="CL11" s="8">
        <v>2012</v>
      </c>
      <c r="CM11" s="8">
        <v>2013</v>
      </c>
      <c r="CN11" s="8">
        <v>2014</v>
      </c>
      <c r="CO11" s="8">
        <v>2015</v>
      </c>
      <c r="CP11" s="8">
        <v>2016</v>
      </c>
      <c r="CQ11" s="8">
        <v>2017</v>
      </c>
      <c r="CR11" s="8">
        <v>2018</v>
      </c>
      <c r="CS11" s="8">
        <v>2019</v>
      </c>
      <c r="CT11" s="8">
        <v>2020</v>
      </c>
      <c r="CW11" s="4"/>
      <c r="CX11" s="4"/>
      <c r="CY11" s="8">
        <v>2000</v>
      </c>
      <c r="CZ11" s="8">
        <v>2001</v>
      </c>
      <c r="DA11" s="8">
        <v>2002</v>
      </c>
      <c r="DB11" s="8">
        <v>2003</v>
      </c>
      <c r="DC11" s="8">
        <v>2004</v>
      </c>
      <c r="DD11" s="8">
        <v>2005</v>
      </c>
      <c r="DE11" s="8">
        <v>2006</v>
      </c>
      <c r="DF11" s="8">
        <v>2007</v>
      </c>
      <c r="DG11" s="8">
        <v>2008</v>
      </c>
      <c r="DH11" s="8">
        <v>2009</v>
      </c>
      <c r="DI11" s="8">
        <v>2010</v>
      </c>
      <c r="DJ11" s="8">
        <v>2011</v>
      </c>
      <c r="DK11" s="8">
        <v>2012</v>
      </c>
      <c r="DL11" s="8">
        <v>2013</v>
      </c>
      <c r="DM11" s="8">
        <v>2014</v>
      </c>
      <c r="DN11" s="8">
        <v>2015</v>
      </c>
      <c r="DO11" s="8">
        <v>2016</v>
      </c>
      <c r="DP11" s="8">
        <v>2017</v>
      </c>
      <c r="DQ11" s="8">
        <v>2018</v>
      </c>
      <c r="DR11" s="8">
        <v>2019</v>
      </c>
      <c r="DS11" s="8">
        <v>2020</v>
      </c>
      <c r="DV11" s="4"/>
      <c r="DW11" s="4"/>
      <c r="DX11" s="8">
        <v>2000</v>
      </c>
      <c r="DY11" s="8">
        <v>2001</v>
      </c>
      <c r="DZ11" s="8">
        <v>2002</v>
      </c>
      <c r="EA11" s="8">
        <v>2003</v>
      </c>
      <c r="EB11" s="8">
        <v>2004</v>
      </c>
      <c r="EC11" s="8">
        <v>2005</v>
      </c>
      <c r="ED11" s="8">
        <v>2006</v>
      </c>
      <c r="EE11" s="8">
        <v>2007</v>
      </c>
      <c r="EF11" s="8">
        <v>2008</v>
      </c>
      <c r="EG11" s="8">
        <v>2009</v>
      </c>
      <c r="EH11" s="8">
        <v>2010</v>
      </c>
      <c r="EI11" s="8">
        <v>2011</v>
      </c>
      <c r="EJ11" s="8">
        <v>2012</v>
      </c>
      <c r="EK11" s="8">
        <v>2013</v>
      </c>
      <c r="EL11" s="8">
        <v>2014</v>
      </c>
      <c r="EM11" s="8">
        <v>2015</v>
      </c>
      <c r="EN11" s="8">
        <v>2016</v>
      </c>
      <c r="EO11" s="8">
        <v>2017</v>
      </c>
      <c r="EP11" s="8">
        <v>2018</v>
      </c>
      <c r="EQ11" s="8">
        <v>2019</v>
      </c>
      <c r="ER11" s="8">
        <v>2020</v>
      </c>
      <c r="EU11" s="4"/>
      <c r="EV11" s="4"/>
      <c r="EW11" s="8">
        <v>2000</v>
      </c>
      <c r="EX11" s="8">
        <v>2001</v>
      </c>
      <c r="EY11" s="8">
        <v>2002</v>
      </c>
      <c r="EZ11" s="8">
        <v>2003</v>
      </c>
      <c r="FA11" s="8">
        <v>2004</v>
      </c>
      <c r="FB11" s="8">
        <v>2005</v>
      </c>
      <c r="FC11" s="8">
        <v>2006</v>
      </c>
      <c r="FD11" s="8">
        <v>2007</v>
      </c>
      <c r="FE11" s="8">
        <v>2008</v>
      </c>
      <c r="FF11" s="8">
        <v>2009</v>
      </c>
      <c r="FG11" s="8">
        <v>2010</v>
      </c>
      <c r="FH11" s="8">
        <v>2011</v>
      </c>
      <c r="FI11" s="8">
        <v>2012</v>
      </c>
      <c r="FJ11" s="8">
        <v>2013</v>
      </c>
      <c r="FK11" s="8">
        <v>2014</v>
      </c>
      <c r="FL11" s="8">
        <v>2015</v>
      </c>
      <c r="FM11" s="8">
        <v>2016</v>
      </c>
      <c r="FN11" s="8">
        <v>2017</v>
      </c>
      <c r="FO11" s="8">
        <v>2018</v>
      </c>
      <c r="FP11" s="8">
        <v>2019</v>
      </c>
      <c r="FQ11" s="8">
        <v>2020</v>
      </c>
    </row>
    <row r="12" ht="14.5" spans="1:173">
      <c r="A12" s="1"/>
      <c r="B12" s="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"/>
      <c r="V12" s="9"/>
      <c r="W12" s="9"/>
      <c r="Z12" s="1"/>
      <c r="AA12" s="1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"/>
      <c r="AQ12" s="9"/>
      <c r="AR12" s="9"/>
      <c r="AS12" s="1"/>
      <c r="AT12" s="1"/>
      <c r="AU12" s="9"/>
      <c r="AV12" s="9"/>
      <c r="AY12" s="1"/>
      <c r="AZ12" s="1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1"/>
      <c r="BR12" s="1"/>
      <c r="BS12" s="1"/>
      <c r="BT12" s="9"/>
      <c r="BU12" s="9"/>
      <c r="BX12" s="1"/>
      <c r="BY12" s="1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9"/>
      <c r="CT12" s="9"/>
      <c r="CW12" s="1"/>
      <c r="CX12" s="1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1"/>
      <c r="DN12" s="1"/>
      <c r="DO12" s="1"/>
      <c r="DP12" s="1"/>
      <c r="DQ12" s="1"/>
      <c r="DR12" s="9"/>
      <c r="DS12" s="9"/>
      <c r="DV12" s="1"/>
      <c r="DW12" s="1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1"/>
      <c r="EQ12" s="9"/>
      <c r="ER12" s="9"/>
      <c r="EU12" s="1"/>
      <c r="EV12" s="1"/>
      <c r="EW12" s="1"/>
      <c r="EX12" s="1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1"/>
      <c r="FN12" s="1"/>
      <c r="FO12" s="1"/>
      <c r="FP12" s="1"/>
      <c r="FQ12" s="1"/>
    </row>
    <row r="13" ht="13" spans="1:174">
      <c r="A13" s="4"/>
      <c r="B13" s="10" t="s">
        <v>147</v>
      </c>
      <c r="C13" s="4">
        <v>9.6</v>
      </c>
      <c r="D13" s="4">
        <v>8.2</v>
      </c>
      <c r="E13" s="4">
        <v>8.7</v>
      </c>
      <c r="F13" s="4">
        <v>7.4</v>
      </c>
      <c r="G13" s="4">
        <v>9.1</v>
      </c>
      <c r="H13" s="4">
        <v>9.1</v>
      </c>
      <c r="I13" s="4">
        <v>8.1</v>
      </c>
      <c r="J13" s="4">
        <v>8.8</v>
      </c>
      <c r="K13" s="4">
        <v>8.4</v>
      </c>
      <c r="L13" s="4">
        <v>8.7</v>
      </c>
      <c r="M13" s="4">
        <v>11.7</v>
      </c>
      <c r="N13" s="4">
        <v>12.6</v>
      </c>
      <c r="O13" s="4">
        <v>10.2</v>
      </c>
      <c r="P13" s="4">
        <v>8.8</v>
      </c>
      <c r="Q13" s="4">
        <v>6.1</v>
      </c>
      <c r="R13" s="4">
        <v>6.1</v>
      </c>
      <c r="S13" s="4">
        <v>6.5</v>
      </c>
      <c r="T13" s="4">
        <v>6.8</v>
      </c>
      <c r="U13" s="4">
        <v>6.9</v>
      </c>
      <c r="V13" s="4">
        <v>6.6</v>
      </c>
      <c r="W13" s="4">
        <v>7.4</v>
      </c>
      <c r="X13" s="17">
        <f>AVERAGE(C13:W13)</f>
        <v>8.37142857142857</v>
      </c>
      <c r="Z13" s="4"/>
      <c r="AA13" s="10" t="s">
        <v>147</v>
      </c>
      <c r="AB13" s="4">
        <v>21.2</v>
      </c>
      <c r="AC13" s="4">
        <v>22.8</v>
      </c>
      <c r="AD13" s="4">
        <v>25.2</v>
      </c>
      <c r="AE13" s="4">
        <v>28.8</v>
      </c>
      <c r="AF13" s="4">
        <v>28.4</v>
      </c>
      <c r="AG13" s="4">
        <v>32.2</v>
      </c>
      <c r="AH13" s="4">
        <v>31.4</v>
      </c>
      <c r="AI13" s="4">
        <v>33.2</v>
      </c>
      <c r="AJ13" s="4">
        <v>32.3</v>
      </c>
      <c r="AK13" s="4">
        <v>30.1</v>
      </c>
      <c r="AL13" s="4">
        <v>33.5</v>
      </c>
      <c r="AM13" s="4">
        <v>37.9</v>
      </c>
      <c r="AN13" s="4">
        <v>33.5</v>
      </c>
      <c r="AO13" s="4">
        <v>35.9</v>
      </c>
      <c r="AP13" s="4">
        <v>34.9</v>
      </c>
      <c r="AQ13" s="4">
        <v>33.2</v>
      </c>
      <c r="AR13" s="4">
        <v>33.7</v>
      </c>
      <c r="AS13" s="4">
        <v>33.9</v>
      </c>
      <c r="AT13" s="4">
        <v>35.6</v>
      </c>
      <c r="AU13" s="4">
        <v>36.1</v>
      </c>
      <c r="AV13" s="4">
        <v>34.2</v>
      </c>
      <c r="AW13" s="17">
        <f>AVERAGE(AB13:AV13)</f>
        <v>31.8095238095238</v>
      </c>
      <c r="AY13" s="4"/>
      <c r="AZ13" s="10" t="s">
        <v>147</v>
      </c>
      <c r="BA13" s="4">
        <v>55.1</v>
      </c>
      <c r="BB13" s="4">
        <v>53.3</v>
      </c>
      <c r="BC13" s="4">
        <v>52.8</v>
      </c>
      <c r="BD13" s="4">
        <v>54.1</v>
      </c>
      <c r="BE13" s="4">
        <v>52.2</v>
      </c>
      <c r="BF13" s="4">
        <v>51.2</v>
      </c>
      <c r="BG13" s="4">
        <v>53.5</v>
      </c>
      <c r="BH13" s="4">
        <v>51.2</v>
      </c>
      <c r="BI13" s="4">
        <v>52.2</v>
      </c>
      <c r="BJ13" s="4">
        <v>46.3</v>
      </c>
      <c r="BK13" s="4">
        <v>60.5</v>
      </c>
      <c r="BL13" s="4">
        <v>65.4</v>
      </c>
      <c r="BM13" s="4">
        <v>62.3</v>
      </c>
      <c r="BN13" s="4">
        <v>64.4</v>
      </c>
      <c r="BO13" s="4">
        <v>59.3</v>
      </c>
      <c r="BP13" s="4">
        <v>61</v>
      </c>
      <c r="BQ13" s="4">
        <v>61.8</v>
      </c>
      <c r="BR13" s="4">
        <v>59.9</v>
      </c>
      <c r="BS13" s="4">
        <v>62.6</v>
      </c>
      <c r="BT13" s="4">
        <v>63.3</v>
      </c>
      <c r="BU13" s="4">
        <v>60</v>
      </c>
      <c r="BV13" s="17">
        <f>AVERAGE(BA13:BU13)</f>
        <v>57.2571428571428</v>
      </c>
      <c r="BX13" s="4"/>
      <c r="BY13" s="10" t="s">
        <v>147</v>
      </c>
      <c r="BZ13" s="4">
        <v>21.8</v>
      </c>
      <c r="CA13" s="4">
        <v>22.5</v>
      </c>
      <c r="CB13" s="4">
        <v>23.8</v>
      </c>
      <c r="CC13" s="4">
        <v>23.9</v>
      </c>
      <c r="CD13" s="4">
        <v>25.3</v>
      </c>
      <c r="CE13" s="4">
        <v>25.4</v>
      </c>
      <c r="CF13" s="4">
        <v>23.4</v>
      </c>
      <c r="CG13" s="4">
        <v>23.3</v>
      </c>
      <c r="CH13" s="4">
        <v>24.2</v>
      </c>
      <c r="CI13" s="4">
        <v>18.6</v>
      </c>
      <c r="CJ13" s="4">
        <v>18.4</v>
      </c>
      <c r="CK13" s="4">
        <v>19.9</v>
      </c>
      <c r="CL13" s="4">
        <v>21.6</v>
      </c>
      <c r="CM13" s="4">
        <v>22.1</v>
      </c>
      <c r="CN13" s="4">
        <v>23.4</v>
      </c>
      <c r="CO13" s="4">
        <v>23.7</v>
      </c>
      <c r="CP13" s="4">
        <v>23.5</v>
      </c>
      <c r="CQ13" s="4">
        <v>25.3</v>
      </c>
      <c r="CR13" s="4">
        <v>27.1</v>
      </c>
      <c r="CS13" s="4">
        <v>25.1</v>
      </c>
      <c r="CT13" s="4">
        <v>24.9</v>
      </c>
      <c r="CU13" s="17">
        <f>AVERAGE(BZ13:CT13)</f>
        <v>23.2</v>
      </c>
      <c r="CW13" s="4"/>
      <c r="CX13" s="10" t="s">
        <v>147</v>
      </c>
      <c r="CY13" s="4">
        <v>49.2</v>
      </c>
      <c r="CZ13" s="4">
        <v>44</v>
      </c>
      <c r="DA13" s="4">
        <v>40.7</v>
      </c>
      <c r="DB13" s="4">
        <v>40.5</v>
      </c>
      <c r="DC13" s="4">
        <v>41.2</v>
      </c>
      <c r="DD13" s="4">
        <v>44.8</v>
      </c>
      <c r="DE13" s="4">
        <v>44.4</v>
      </c>
      <c r="DF13" s="4">
        <v>50.7</v>
      </c>
      <c r="DG13" s="4">
        <v>50.1</v>
      </c>
      <c r="DH13" s="4">
        <v>50</v>
      </c>
      <c r="DI13" s="4">
        <v>49.2</v>
      </c>
      <c r="DJ13" s="4">
        <v>53.2</v>
      </c>
      <c r="DK13" s="4">
        <v>55.5</v>
      </c>
      <c r="DL13" s="4">
        <v>60.8</v>
      </c>
      <c r="DM13" s="4">
        <v>70.8</v>
      </c>
      <c r="DN13" s="4">
        <v>75.1</v>
      </c>
      <c r="DO13" s="4">
        <v>73.5</v>
      </c>
      <c r="DP13" s="4">
        <v>74.6</v>
      </c>
      <c r="DQ13" s="4">
        <v>77.9</v>
      </c>
      <c r="DR13" s="4">
        <v>74</v>
      </c>
      <c r="DS13" s="4">
        <v>74.5</v>
      </c>
      <c r="DT13" s="17">
        <f>AVERAGE(CY13:DS13)</f>
        <v>56.8904761904762</v>
      </c>
      <c r="DV13" s="4"/>
      <c r="DW13" s="10" t="s">
        <v>147</v>
      </c>
      <c r="DX13" s="4">
        <v>61.1</v>
      </c>
      <c r="DY13" s="4">
        <v>52.6</v>
      </c>
      <c r="DZ13" s="4">
        <v>47.1</v>
      </c>
      <c r="EA13" s="4">
        <v>52.4</v>
      </c>
      <c r="EB13" s="4">
        <v>51.5</v>
      </c>
      <c r="EC13" s="4">
        <v>52.3</v>
      </c>
      <c r="ED13" s="4">
        <v>55.6</v>
      </c>
      <c r="EE13" s="4">
        <v>53.3</v>
      </c>
      <c r="EF13" s="4">
        <v>56.7</v>
      </c>
      <c r="EG13" s="4">
        <v>42.1</v>
      </c>
      <c r="EH13" s="4">
        <v>48.2</v>
      </c>
      <c r="EI13" s="4">
        <v>56.9</v>
      </c>
      <c r="EJ13" s="4">
        <v>56.4</v>
      </c>
      <c r="EK13" s="4">
        <v>58.4</v>
      </c>
      <c r="EL13" s="4">
        <v>63.7</v>
      </c>
      <c r="EM13" s="4">
        <v>63.5</v>
      </c>
      <c r="EN13" s="4">
        <v>62.9</v>
      </c>
      <c r="EO13" s="4">
        <v>67.1</v>
      </c>
      <c r="EP13" s="4">
        <v>66.6</v>
      </c>
      <c r="EQ13" s="4">
        <v>64</v>
      </c>
      <c r="ER13" s="4">
        <v>56.6</v>
      </c>
      <c r="ES13" s="17">
        <f>AVERAGE(DX13:ER13)</f>
        <v>56.6190476190476</v>
      </c>
      <c r="EU13" s="4"/>
      <c r="EV13" s="10" t="s">
        <v>147</v>
      </c>
      <c r="EW13" s="4">
        <v>16.6</v>
      </c>
      <c r="EX13" s="4">
        <v>19.4</v>
      </c>
      <c r="EY13" s="4">
        <v>16</v>
      </c>
      <c r="EZ13" s="4">
        <v>15.4</v>
      </c>
      <c r="FA13" s="4">
        <v>15</v>
      </c>
      <c r="FB13" s="4">
        <v>12.8</v>
      </c>
      <c r="FC13" s="4">
        <v>13.8</v>
      </c>
      <c r="FD13" s="4">
        <v>15.9</v>
      </c>
      <c r="FE13" s="4">
        <v>15.8</v>
      </c>
      <c r="FF13" s="4">
        <v>12.2</v>
      </c>
      <c r="FG13" s="4">
        <v>19.1</v>
      </c>
      <c r="FH13" s="4">
        <v>19</v>
      </c>
      <c r="FI13" s="4">
        <v>20.9</v>
      </c>
      <c r="FJ13" s="4">
        <v>21.7</v>
      </c>
      <c r="FK13" s="4">
        <v>22.3</v>
      </c>
      <c r="FL13" s="4">
        <v>25.8</v>
      </c>
      <c r="FM13" s="4">
        <v>30.1</v>
      </c>
      <c r="FN13" s="4">
        <v>30.4</v>
      </c>
      <c r="FO13" s="4">
        <v>33.1</v>
      </c>
      <c r="FP13" s="4">
        <v>31.7</v>
      </c>
      <c r="FQ13" s="4">
        <v>32.3</v>
      </c>
      <c r="FR13" s="17">
        <f>AVERAGE(EW13:FQ13)</f>
        <v>20.9190476190476</v>
      </c>
    </row>
    <row r="14" ht="14.5" spans="1:173">
      <c r="A14" s="1"/>
      <c r="B14" s="11" t="s">
        <v>148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Z14" s="1"/>
      <c r="AA14" s="11" t="s">
        <v>148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Y14" s="1"/>
      <c r="AZ14" s="11" t="s">
        <v>148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X14" s="1"/>
      <c r="BY14" s="11" t="s">
        <v>148</v>
      </c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W14" s="1"/>
      <c r="CX14" s="11" t="s">
        <v>148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V14" s="1"/>
      <c r="DW14" s="11" t="s">
        <v>148</v>
      </c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U14" s="1"/>
      <c r="EV14" s="11" t="s">
        <v>148</v>
      </c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</row>
    <row r="15" ht="14.5" spans="1:175">
      <c r="A15" s="1"/>
      <c r="B15" s="12" t="s">
        <v>149</v>
      </c>
      <c r="C15" s="1">
        <v>6.2</v>
      </c>
      <c r="D15" s="1">
        <v>3.6</v>
      </c>
      <c r="E15" s="1">
        <v>4</v>
      </c>
      <c r="F15" s="1">
        <v>3.5</v>
      </c>
      <c r="G15" s="1">
        <v>3.8</v>
      </c>
      <c r="H15" s="1">
        <v>3.8</v>
      </c>
      <c r="I15" s="1">
        <v>3.2</v>
      </c>
      <c r="J15" s="1">
        <v>3.6</v>
      </c>
      <c r="K15" s="1">
        <v>3.5</v>
      </c>
      <c r="L15" s="1">
        <v>3.8</v>
      </c>
      <c r="M15" s="1">
        <v>4.8</v>
      </c>
      <c r="N15" s="1">
        <v>5.3</v>
      </c>
      <c r="O15" s="1">
        <v>4.2</v>
      </c>
      <c r="P15" s="1">
        <v>3.3</v>
      </c>
      <c r="Q15" s="1">
        <v>3.4</v>
      </c>
      <c r="R15" s="1">
        <v>2.9</v>
      </c>
      <c r="S15" s="1">
        <v>3</v>
      </c>
      <c r="T15" s="1">
        <v>3.1</v>
      </c>
      <c r="U15" s="1">
        <v>3.2</v>
      </c>
      <c r="V15" s="1">
        <v>3.2</v>
      </c>
      <c r="W15" s="1">
        <v>3.2</v>
      </c>
      <c r="X15" s="17">
        <f>Y15/X13</f>
        <v>0.447098976109215</v>
      </c>
      <c r="Y15">
        <f>AVERAGE(C15:W15)</f>
        <v>3.74285714285714</v>
      </c>
      <c r="Z15" s="1"/>
      <c r="AA15" s="12" t="s">
        <v>149</v>
      </c>
      <c r="AB15" s="1">
        <v>10.5</v>
      </c>
      <c r="AC15" s="1">
        <v>9.9</v>
      </c>
      <c r="AD15" s="1">
        <v>10.6</v>
      </c>
      <c r="AE15" s="1">
        <v>10.4</v>
      </c>
      <c r="AF15" s="1">
        <v>10.9</v>
      </c>
      <c r="AG15" s="1">
        <v>11.9</v>
      </c>
      <c r="AH15" s="1">
        <v>11.3</v>
      </c>
      <c r="AI15" s="1">
        <v>12.6</v>
      </c>
      <c r="AJ15" s="1">
        <v>11.3</v>
      </c>
      <c r="AK15" s="1">
        <v>11.9</v>
      </c>
      <c r="AL15" s="1">
        <v>12.1</v>
      </c>
      <c r="AM15" s="1">
        <v>12.5</v>
      </c>
      <c r="AN15" s="1">
        <v>12.4</v>
      </c>
      <c r="AO15" s="1">
        <v>13.2</v>
      </c>
      <c r="AP15" s="1">
        <v>13.2</v>
      </c>
      <c r="AQ15" s="1">
        <v>13.1</v>
      </c>
      <c r="AR15" s="1">
        <v>13.4</v>
      </c>
      <c r="AS15" s="1">
        <v>13</v>
      </c>
      <c r="AT15" s="1">
        <v>14.4</v>
      </c>
      <c r="AU15" s="1">
        <v>14.7</v>
      </c>
      <c r="AV15" s="1">
        <v>13.2</v>
      </c>
      <c r="AW15" s="17">
        <f>AX15/AW13</f>
        <v>0.383982035928144</v>
      </c>
      <c r="AX15">
        <f>AVERAGE(AB15:AV15)</f>
        <v>12.2142857142857</v>
      </c>
      <c r="AY15" s="1"/>
      <c r="AZ15" s="12" t="s">
        <v>149</v>
      </c>
      <c r="BA15" s="1">
        <v>24.8</v>
      </c>
      <c r="BB15" s="1">
        <v>22.4</v>
      </c>
      <c r="BC15" s="1">
        <v>22.8</v>
      </c>
      <c r="BD15" s="1">
        <v>26.1</v>
      </c>
      <c r="BE15" s="1">
        <v>25.7</v>
      </c>
      <c r="BF15" s="1">
        <v>25</v>
      </c>
      <c r="BG15" s="1">
        <v>25.4</v>
      </c>
      <c r="BH15" s="1">
        <v>29.2</v>
      </c>
      <c r="BI15" s="1">
        <v>29.4</v>
      </c>
      <c r="BJ15" s="1">
        <v>27.6</v>
      </c>
      <c r="BK15" s="1">
        <v>29.9</v>
      </c>
      <c r="BL15" s="1">
        <v>39.2</v>
      </c>
      <c r="BM15" s="1">
        <v>40.1</v>
      </c>
      <c r="BN15" s="1">
        <v>39.2</v>
      </c>
      <c r="BO15" s="1">
        <v>37.5</v>
      </c>
      <c r="BP15" s="1">
        <v>36.8</v>
      </c>
      <c r="BQ15" s="1">
        <v>37.8</v>
      </c>
      <c r="BR15" s="1">
        <v>34.2</v>
      </c>
      <c r="BS15" s="1">
        <v>35.4</v>
      </c>
      <c r="BT15" s="1">
        <v>38.6</v>
      </c>
      <c r="BU15" s="1">
        <v>36.7</v>
      </c>
      <c r="BV15" s="17">
        <f>BW15/BV13</f>
        <v>0.5520625415835</v>
      </c>
      <c r="BW15">
        <f>AVERAGE(BA15:BU15)</f>
        <v>31.6095238095238</v>
      </c>
      <c r="BX15" s="1"/>
      <c r="BY15" s="12" t="s">
        <v>149</v>
      </c>
      <c r="BZ15" s="1">
        <v>5.9</v>
      </c>
      <c r="CA15" s="1">
        <v>5.9</v>
      </c>
      <c r="CB15" s="1">
        <v>6.9</v>
      </c>
      <c r="CC15" s="1">
        <v>6.8</v>
      </c>
      <c r="CD15" s="1">
        <v>6.8</v>
      </c>
      <c r="CE15" s="1">
        <v>6.7</v>
      </c>
      <c r="CF15" s="1">
        <v>6.1</v>
      </c>
      <c r="CG15" s="1">
        <v>3.3</v>
      </c>
      <c r="CH15" s="1">
        <v>3.5</v>
      </c>
      <c r="CI15" s="1">
        <v>4.1</v>
      </c>
      <c r="CJ15" s="1">
        <v>3.6</v>
      </c>
      <c r="CK15" s="1">
        <v>3.1</v>
      </c>
      <c r="CL15" s="1">
        <v>3.1</v>
      </c>
      <c r="CM15" s="1">
        <v>3.5</v>
      </c>
      <c r="CN15" s="1">
        <v>3.5</v>
      </c>
      <c r="CO15" s="1">
        <v>3.3</v>
      </c>
      <c r="CP15" s="1">
        <v>3.3</v>
      </c>
      <c r="CQ15" s="1">
        <v>3.5</v>
      </c>
      <c r="CR15" s="1">
        <v>3.8</v>
      </c>
      <c r="CS15" s="1">
        <v>3.9</v>
      </c>
      <c r="CT15" s="1">
        <v>4</v>
      </c>
      <c r="CU15" s="17">
        <f>CV15/CU13</f>
        <v>0.194170771756979</v>
      </c>
      <c r="CV15">
        <f>AVERAGE(BZ15:CT15)</f>
        <v>4.5047619047619</v>
      </c>
      <c r="CW15" s="1"/>
      <c r="CX15" s="12" t="s">
        <v>149</v>
      </c>
      <c r="CY15" s="1">
        <v>10.2</v>
      </c>
      <c r="CZ15" s="1">
        <v>10.6</v>
      </c>
      <c r="DA15" s="1">
        <v>10.4</v>
      </c>
      <c r="DB15" s="1">
        <v>10.6</v>
      </c>
      <c r="DC15" s="1">
        <v>10.4</v>
      </c>
      <c r="DD15" s="1">
        <v>10</v>
      </c>
      <c r="DE15" s="1">
        <v>9.6</v>
      </c>
      <c r="DF15" s="1">
        <v>9.6</v>
      </c>
      <c r="DG15" s="1">
        <v>9.4</v>
      </c>
      <c r="DH15" s="1">
        <v>9.7</v>
      </c>
      <c r="DI15" s="1">
        <v>6.5</v>
      </c>
      <c r="DJ15" s="1">
        <v>7</v>
      </c>
      <c r="DK15" s="1">
        <v>7.1</v>
      </c>
      <c r="DL15" s="1">
        <v>7.5</v>
      </c>
      <c r="DM15" s="1">
        <v>8</v>
      </c>
      <c r="DN15" s="1">
        <v>8.2</v>
      </c>
      <c r="DO15" s="1">
        <v>7</v>
      </c>
      <c r="DP15" s="1">
        <v>8.1</v>
      </c>
      <c r="DQ15" s="1">
        <v>8.3</v>
      </c>
      <c r="DR15" s="1">
        <v>7.4</v>
      </c>
      <c r="DS15" s="1">
        <v>7.5</v>
      </c>
      <c r="DT15" s="17">
        <f>DU15/DT13</f>
        <v>0.1532602326944</v>
      </c>
      <c r="DU15">
        <f>AVERAGE(CY15:DS15)</f>
        <v>8.71904761904762</v>
      </c>
      <c r="DV15" s="1"/>
      <c r="DW15" s="12" t="s">
        <v>149</v>
      </c>
      <c r="DX15" s="1">
        <v>13.6</v>
      </c>
      <c r="DY15" s="1">
        <v>12.2</v>
      </c>
      <c r="DZ15" s="1">
        <v>12.5</v>
      </c>
      <c r="EA15" s="1">
        <v>12.3</v>
      </c>
      <c r="EB15" s="1">
        <v>12.6</v>
      </c>
      <c r="EC15" s="1">
        <v>12.5</v>
      </c>
      <c r="ED15" s="1">
        <v>12.3</v>
      </c>
      <c r="EE15" s="1">
        <v>12</v>
      </c>
      <c r="EF15" s="1">
        <v>12.7</v>
      </c>
      <c r="EG15" s="1">
        <v>12.3</v>
      </c>
      <c r="EH15" s="1">
        <v>10.8</v>
      </c>
      <c r="EI15" s="1">
        <v>11.6</v>
      </c>
      <c r="EJ15" s="1">
        <v>11.3</v>
      </c>
      <c r="EK15" s="1">
        <v>12.3</v>
      </c>
      <c r="EL15" s="1">
        <v>10.9</v>
      </c>
      <c r="EM15" s="1">
        <v>12.6</v>
      </c>
      <c r="EN15" s="1">
        <v>11.2</v>
      </c>
      <c r="EO15" s="1">
        <v>12.4</v>
      </c>
      <c r="EP15" s="1">
        <v>13.1</v>
      </c>
      <c r="EQ15" s="1">
        <v>13.3</v>
      </c>
      <c r="ER15" s="1">
        <v>13.4</v>
      </c>
      <c r="ES15" s="17">
        <f>ET15/ES13</f>
        <v>0.21690496215307</v>
      </c>
      <c r="ET15">
        <f>AVERAGE(DX15:ER15)</f>
        <v>12.2809523809524</v>
      </c>
      <c r="EU15" s="1"/>
      <c r="EV15" s="12" t="s">
        <v>149</v>
      </c>
      <c r="EW15" s="1">
        <v>7.4</v>
      </c>
      <c r="EX15" s="1">
        <v>8.1</v>
      </c>
      <c r="EY15" s="1">
        <v>3.9</v>
      </c>
      <c r="EZ15" s="1">
        <v>3.2</v>
      </c>
      <c r="FA15" s="1">
        <v>2.7</v>
      </c>
      <c r="FB15" s="1">
        <v>2.6</v>
      </c>
      <c r="FC15" s="1">
        <v>2.5</v>
      </c>
      <c r="FD15" s="1">
        <v>2.9</v>
      </c>
      <c r="FE15" s="1">
        <v>3.6</v>
      </c>
      <c r="FF15" s="1">
        <v>3.5</v>
      </c>
      <c r="FG15" s="1">
        <v>8.6</v>
      </c>
      <c r="FH15" s="1">
        <v>8</v>
      </c>
      <c r="FI15" s="1">
        <v>10.5</v>
      </c>
      <c r="FJ15" s="1">
        <v>10.6</v>
      </c>
      <c r="FK15" s="1">
        <v>10.6</v>
      </c>
      <c r="FL15" s="1">
        <v>11.2</v>
      </c>
      <c r="FM15" s="1">
        <v>14.3</v>
      </c>
      <c r="FN15" s="1">
        <v>14.6</v>
      </c>
      <c r="FO15" s="1">
        <v>15.4</v>
      </c>
      <c r="FP15" s="1">
        <v>14.9</v>
      </c>
      <c r="FQ15" s="1">
        <v>15.1</v>
      </c>
      <c r="FR15" s="17">
        <f>FS15/FR13</f>
        <v>0.396539949920328</v>
      </c>
      <c r="FS15">
        <f>AVERAGE(EW15:FQ15)</f>
        <v>8.29523809523809</v>
      </c>
    </row>
    <row r="16" ht="14.5" spans="1:175">
      <c r="A16" s="1"/>
      <c r="B16" s="12" t="s">
        <v>150</v>
      </c>
      <c r="C16" s="1">
        <v>3.4</v>
      </c>
      <c r="D16" s="1">
        <v>4.6</v>
      </c>
      <c r="E16" s="1">
        <v>4.7</v>
      </c>
      <c r="F16" s="1">
        <v>3.8</v>
      </c>
      <c r="G16" s="1">
        <v>5.4</v>
      </c>
      <c r="H16" s="1">
        <v>5.3</v>
      </c>
      <c r="I16" s="1">
        <v>4.9</v>
      </c>
      <c r="J16" s="1">
        <v>5.3</v>
      </c>
      <c r="K16" s="1">
        <v>4.9</v>
      </c>
      <c r="L16" s="1">
        <v>4.9</v>
      </c>
      <c r="M16" s="1">
        <v>6.9</v>
      </c>
      <c r="N16" s="1">
        <v>7.3</v>
      </c>
      <c r="O16" s="1">
        <v>6.1</v>
      </c>
      <c r="P16" s="1">
        <v>5.4</v>
      </c>
      <c r="Q16" s="1">
        <v>2.7</v>
      </c>
      <c r="R16" s="1">
        <v>3.2</v>
      </c>
      <c r="S16" s="1">
        <v>3.5</v>
      </c>
      <c r="T16" s="1">
        <v>3.7</v>
      </c>
      <c r="U16" s="1">
        <v>3.6</v>
      </c>
      <c r="V16" s="1">
        <v>3.4</v>
      </c>
      <c r="W16" s="1">
        <v>4.2</v>
      </c>
      <c r="X16" s="17">
        <f>Y16/X13</f>
        <v>0.552901023890785</v>
      </c>
      <c r="Y16">
        <f>AVERAGE(C16:W16)</f>
        <v>4.62857142857143</v>
      </c>
      <c r="Z16" s="1"/>
      <c r="AA16" s="12" t="s">
        <v>150</v>
      </c>
      <c r="AB16" s="1">
        <v>10.7</v>
      </c>
      <c r="AC16" s="1">
        <v>12.9</v>
      </c>
      <c r="AD16" s="1">
        <v>14.5</v>
      </c>
      <c r="AE16" s="1">
        <v>18.5</v>
      </c>
      <c r="AF16" s="1">
        <v>17.5</v>
      </c>
      <c r="AG16" s="1">
        <v>20.3</v>
      </c>
      <c r="AH16" s="1">
        <v>20.1</v>
      </c>
      <c r="AI16" s="1">
        <v>20.6</v>
      </c>
      <c r="AJ16" s="1">
        <v>21</v>
      </c>
      <c r="AK16" s="1">
        <v>18.2</v>
      </c>
      <c r="AL16" s="1">
        <v>21.4</v>
      </c>
      <c r="AM16" s="1">
        <v>25.4</v>
      </c>
      <c r="AN16" s="1">
        <v>21.1</v>
      </c>
      <c r="AO16" s="1">
        <v>22.7</v>
      </c>
      <c r="AP16" s="1">
        <v>21.7</v>
      </c>
      <c r="AQ16" s="1">
        <v>20.1</v>
      </c>
      <c r="AR16" s="1">
        <v>20.3</v>
      </c>
      <c r="AS16" s="1">
        <v>20.9</v>
      </c>
      <c r="AT16" s="1">
        <v>21.2</v>
      </c>
      <c r="AU16" s="1">
        <v>21.4</v>
      </c>
      <c r="AV16" s="1">
        <v>21</v>
      </c>
      <c r="AW16" s="17">
        <f>AX16/AW13</f>
        <v>0.616017964071856</v>
      </c>
      <c r="AX16">
        <f>AVERAGE(AB16:AV16)</f>
        <v>19.5952380952381</v>
      </c>
      <c r="AY16" s="1"/>
      <c r="AZ16" s="12" t="s">
        <v>150</v>
      </c>
      <c r="BA16" s="1">
        <v>30.3</v>
      </c>
      <c r="BB16" s="1">
        <v>30.9</v>
      </c>
      <c r="BC16" s="1">
        <v>30</v>
      </c>
      <c r="BD16" s="1">
        <v>28</v>
      </c>
      <c r="BE16" s="1">
        <v>26.5</v>
      </c>
      <c r="BF16" s="1">
        <v>26.2</v>
      </c>
      <c r="BG16" s="1">
        <v>28.1</v>
      </c>
      <c r="BH16" s="1">
        <v>22</v>
      </c>
      <c r="BI16" s="1">
        <v>22.8</v>
      </c>
      <c r="BJ16" s="1">
        <v>18.7</v>
      </c>
      <c r="BK16" s="1">
        <v>30.6</v>
      </c>
      <c r="BL16" s="1">
        <v>26.2</v>
      </c>
      <c r="BM16" s="1">
        <v>22.2</v>
      </c>
      <c r="BN16" s="1">
        <v>25.3</v>
      </c>
      <c r="BO16" s="1">
        <v>21.7</v>
      </c>
      <c r="BP16" s="1">
        <v>24.3</v>
      </c>
      <c r="BQ16" s="1">
        <v>24</v>
      </c>
      <c r="BR16" s="1">
        <v>25.8</v>
      </c>
      <c r="BS16" s="1">
        <v>27.2</v>
      </c>
      <c r="BT16" s="1">
        <v>24.7</v>
      </c>
      <c r="BU16" s="1">
        <v>23.3</v>
      </c>
      <c r="BV16" s="17">
        <f>BW16/BV13</f>
        <v>0.44810379241517</v>
      </c>
      <c r="BW16">
        <f>AVERAGE(BA16:BU16)</f>
        <v>25.6571428571429</v>
      </c>
      <c r="BX16" s="1"/>
      <c r="BY16" s="12" t="s">
        <v>150</v>
      </c>
      <c r="BZ16" s="1">
        <v>15.8</v>
      </c>
      <c r="CA16" s="1">
        <v>16.6</v>
      </c>
      <c r="CB16" s="1">
        <v>16.9</v>
      </c>
      <c r="CC16" s="1">
        <v>17.1</v>
      </c>
      <c r="CD16" s="1">
        <v>18.5</v>
      </c>
      <c r="CE16" s="1">
        <v>18.7</v>
      </c>
      <c r="CF16" s="1">
        <v>17.3</v>
      </c>
      <c r="CG16" s="1">
        <v>20</v>
      </c>
      <c r="CH16" s="1">
        <v>20.8</v>
      </c>
      <c r="CI16" s="1">
        <v>14.5</v>
      </c>
      <c r="CJ16" s="1">
        <v>14.8</v>
      </c>
      <c r="CK16" s="1">
        <v>16.8</v>
      </c>
      <c r="CL16" s="1">
        <v>18.5</v>
      </c>
      <c r="CM16" s="1">
        <v>18.6</v>
      </c>
      <c r="CN16" s="1">
        <v>19.9</v>
      </c>
      <c r="CO16" s="1">
        <v>20.4</v>
      </c>
      <c r="CP16" s="1">
        <v>20.3</v>
      </c>
      <c r="CQ16" s="1">
        <v>21.8</v>
      </c>
      <c r="CR16" s="1">
        <v>23.2</v>
      </c>
      <c r="CS16" s="1">
        <v>21.2</v>
      </c>
      <c r="CT16" s="1">
        <v>20.9</v>
      </c>
      <c r="CU16" s="17">
        <f>CV16/CU13</f>
        <v>0.805829228243021</v>
      </c>
      <c r="CV16">
        <f>AVERAGE(BZ16:CT16)</f>
        <v>18.6952380952381</v>
      </c>
      <c r="CW16" s="1"/>
      <c r="CX16" s="12" t="s">
        <v>150</v>
      </c>
      <c r="CY16" s="1">
        <v>39</v>
      </c>
      <c r="CZ16" s="1">
        <v>33.5</v>
      </c>
      <c r="DA16" s="1">
        <v>30.2</v>
      </c>
      <c r="DB16" s="1">
        <v>29.9</v>
      </c>
      <c r="DC16" s="1">
        <v>30.8</v>
      </c>
      <c r="DD16" s="1">
        <v>34.8</v>
      </c>
      <c r="DE16" s="1">
        <v>34.8</v>
      </c>
      <c r="DF16" s="1">
        <v>41.1</v>
      </c>
      <c r="DG16" s="1">
        <v>40.7</v>
      </c>
      <c r="DH16" s="1">
        <v>40.3</v>
      </c>
      <c r="DI16" s="1">
        <v>42.7</v>
      </c>
      <c r="DJ16" s="1">
        <v>46.2</v>
      </c>
      <c r="DK16" s="1">
        <v>48.3</v>
      </c>
      <c r="DL16" s="1">
        <v>53.3</v>
      </c>
      <c r="DM16" s="1">
        <v>62.8</v>
      </c>
      <c r="DN16" s="1">
        <v>66.9</v>
      </c>
      <c r="DO16" s="1">
        <v>66.5</v>
      </c>
      <c r="DP16" s="1">
        <v>66.4</v>
      </c>
      <c r="DQ16" s="1">
        <v>69.6</v>
      </c>
      <c r="DR16" s="1">
        <v>66.6</v>
      </c>
      <c r="DS16" s="1">
        <v>67</v>
      </c>
      <c r="DT16" s="17">
        <f>DU16/DT13</f>
        <v>0.846572361262241</v>
      </c>
      <c r="DU16">
        <f>AVERAGE(CY16:DS16)</f>
        <v>48.1619047619048</v>
      </c>
      <c r="DV16" s="1"/>
      <c r="DW16" s="12" t="s">
        <v>150</v>
      </c>
      <c r="DX16" s="1">
        <v>47.6</v>
      </c>
      <c r="DY16" s="1">
        <v>40.4</v>
      </c>
      <c r="DZ16" s="1">
        <v>34.5</v>
      </c>
      <c r="EA16" s="1">
        <v>40.1</v>
      </c>
      <c r="EB16" s="1">
        <v>38.9</v>
      </c>
      <c r="EC16" s="1">
        <v>39.8</v>
      </c>
      <c r="ED16" s="1">
        <v>43.4</v>
      </c>
      <c r="EE16" s="1">
        <v>41.3</v>
      </c>
      <c r="EF16" s="1">
        <v>44</v>
      </c>
      <c r="EG16" s="1">
        <v>29.7</v>
      </c>
      <c r="EH16" s="1">
        <v>37.5</v>
      </c>
      <c r="EI16" s="1">
        <v>45.3</v>
      </c>
      <c r="EJ16" s="1">
        <v>45.1</v>
      </c>
      <c r="EK16" s="1">
        <v>46</v>
      </c>
      <c r="EL16" s="1">
        <v>52.8</v>
      </c>
      <c r="EM16" s="1">
        <v>50.9</v>
      </c>
      <c r="EN16" s="1">
        <v>51.7</v>
      </c>
      <c r="EO16" s="1">
        <v>54.7</v>
      </c>
      <c r="EP16" s="1">
        <v>53.5</v>
      </c>
      <c r="EQ16" s="1">
        <v>50.6</v>
      </c>
      <c r="ER16" s="1">
        <v>43.2</v>
      </c>
      <c r="ES16" s="17">
        <f>ET16/ES13</f>
        <v>0.783010933557611</v>
      </c>
      <c r="ET16">
        <f>AVERAGE(DX16:ER16)</f>
        <v>44.3333333333333</v>
      </c>
      <c r="EU16" s="1"/>
      <c r="EV16" s="12" t="s">
        <v>150</v>
      </c>
      <c r="EW16" s="1">
        <v>9.2</v>
      </c>
      <c r="EX16" s="1">
        <v>11.3</v>
      </c>
      <c r="EY16" s="1">
        <v>12.1</v>
      </c>
      <c r="EZ16" s="1">
        <v>12.2</v>
      </c>
      <c r="FA16" s="1">
        <v>12.3</v>
      </c>
      <c r="FB16" s="1">
        <v>10.2</v>
      </c>
      <c r="FC16" s="1">
        <v>11.3</v>
      </c>
      <c r="FD16" s="1">
        <v>13.1</v>
      </c>
      <c r="FE16" s="1">
        <v>12.2</v>
      </c>
      <c r="FF16" s="1">
        <v>8.7</v>
      </c>
      <c r="FG16" s="1">
        <v>10.5</v>
      </c>
      <c r="FH16" s="1">
        <v>11</v>
      </c>
      <c r="FI16" s="1">
        <v>10.4</v>
      </c>
      <c r="FJ16" s="1">
        <v>11.2</v>
      </c>
      <c r="FK16" s="1">
        <v>11.7</v>
      </c>
      <c r="FL16" s="1">
        <v>14.6</v>
      </c>
      <c r="FM16" s="1">
        <v>15.8</v>
      </c>
      <c r="FN16" s="1">
        <v>15.8</v>
      </c>
      <c r="FO16" s="1">
        <v>17.7</v>
      </c>
      <c r="FP16" s="1">
        <v>16.8</v>
      </c>
      <c r="FQ16" s="1">
        <v>17.2</v>
      </c>
      <c r="FR16" s="17">
        <f>FS16/FR13</f>
        <v>0.603915319826998</v>
      </c>
      <c r="FS16">
        <f>AVERAGE(EW16:FQ16)</f>
        <v>12.6333333333333</v>
      </c>
    </row>
    <row r="17" ht="14.5" spans="1:173">
      <c r="A17" s="1"/>
      <c r="B17" s="13" t="s">
        <v>151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Z17" s="1"/>
      <c r="AA17" s="13" t="s">
        <v>151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Y17" s="1"/>
      <c r="AZ17" s="13" t="s">
        <v>151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X17" s="1"/>
      <c r="BY17" s="13" t="s">
        <v>151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W17" s="1"/>
      <c r="CX17" s="13" t="s">
        <v>151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V17" s="1"/>
      <c r="DW17" s="13" t="s">
        <v>151</v>
      </c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U17" s="1"/>
      <c r="EV17" s="13" t="s">
        <v>151</v>
      </c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</row>
    <row r="18" ht="14.5" spans="1:173">
      <c r="A18" s="1"/>
      <c r="B18" s="14" t="s">
        <v>152</v>
      </c>
      <c r="C18" s="1">
        <v>1.1</v>
      </c>
      <c r="D18" s="1">
        <v>1.1</v>
      </c>
      <c r="E18" s="1">
        <v>1.6</v>
      </c>
      <c r="F18" s="1">
        <v>1.5</v>
      </c>
      <c r="G18" s="1">
        <v>1.5</v>
      </c>
      <c r="H18" s="1">
        <v>1.6</v>
      </c>
      <c r="I18" s="1">
        <v>1.6</v>
      </c>
      <c r="J18" s="1">
        <v>1.6</v>
      </c>
      <c r="K18" s="1">
        <v>1.6</v>
      </c>
      <c r="L18" s="1">
        <v>1.6</v>
      </c>
      <c r="M18" s="1">
        <v>1.5</v>
      </c>
      <c r="N18" s="1">
        <v>1.6</v>
      </c>
      <c r="O18" s="1">
        <v>1.7</v>
      </c>
      <c r="P18" s="1">
        <v>1.8</v>
      </c>
      <c r="Q18" s="1">
        <v>1.9</v>
      </c>
      <c r="R18" s="1">
        <v>1.9</v>
      </c>
      <c r="S18" s="1">
        <v>2</v>
      </c>
      <c r="T18" s="1">
        <v>2</v>
      </c>
      <c r="U18" s="1">
        <v>2.1</v>
      </c>
      <c r="V18" s="1">
        <v>2.2</v>
      </c>
      <c r="W18" s="1">
        <v>2.2</v>
      </c>
      <c r="Z18" s="1"/>
      <c r="AA18" s="14" t="s">
        <v>152</v>
      </c>
      <c r="AB18" s="1">
        <v>6.8</v>
      </c>
      <c r="AC18" s="1">
        <v>6.7</v>
      </c>
      <c r="AD18" s="1">
        <v>6.9</v>
      </c>
      <c r="AE18" s="1">
        <v>7.2</v>
      </c>
      <c r="AF18" s="1">
        <v>7.4</v>
      </c>
      <c r="AG18" s="1">
        <v>7</v>
      </c>
      <c r="AH18" s="1">
        <v>6.9</v>
      </c>
      <c r="AI18" s="1">
        <v>7.2</v>
      </c>
      <c r="AJ18" s="1">
        <v>6.8</v>
      </c>
      <c r="AK18" s="1">
        <v>6.7</v>
      </c>
      <c r="AL18" s="1">
        <v>6.4</v>
      </c>
      <c r="AM18" s="1">
        <v>6.6</v>
      </c>
      <c r="AN18" s="1">
        <v>6.4</v>
      </c>
      <c r="AO18" s="1">
        <v>6.8</v>
      </c>
      <c r="AP18" s="1">
        <v>6.8</v>
      </c>
      <c r="AQ18" s="1">
        <v>6.4</v>
      </c>
      <c r="AR18" s="1">
        <v>6.5</v>
      </c>
      <c r="AS18" s="1">
        <v>6.6</v>
      </c>
      <c r="AT18" s="1">
        <v>7.7</v>
      </c>
      <c r="AU18" s="1">
        <v>7.7</v>
      </c>
      <c r="AV18" s="1">
        <v>7.5</v>
      </c>
      <c r="AY18" s="1"/>
      <c r="AZ18" s="14" t="s">
        <v>152</v>
      </c>
      <c r="BA18" s="1">
        <v>8.5</v>
      </c>
      <c r="BB18" s="1">
        <v>8.7</v>
      </c>
      <c r="BC18" s="1">
        <v>7.4</v>
      </c>
      <c r="BD18" s="1">
        <v>8.1</v>
      </c>
      <c r="BE18" s="1">
        <v>8.1</v>
      </c>
      <c r="BF18" s="1">
        <v>8.1</v>
      </c>
      <c r="BG18" s="1">
        <v>8</v>
      </c>
      <c r="BH18" s="1">
        <v>8.1</v>
      </c>
      <c r="BI18" s="1">
        <v>9</v>
      </c>
      <c r="BJ18" s="1">
        <v>8.7</v>
      </c>
      <c r="BK18" s="1">
        <v>9.6</v>
      </c>
      <c r="BL18" s="1">
        <v>9</v>
      </c>
      <c r="BM18" s="1">
        <v>8.8</v>
      </c>
      <c r="BN18" s="1">
        <v>8.9</v>
      </c>
      <c r="BO18" s="1">
        <v>8.7</v>
      </c>
      <c r="BP18" s="1">
        <v>9.2</v>
      </c>
      <c r="BQ18" s="1">
        <v>9.1</v>
      </c>
      <c r="BR18" s="1">
        <v>8.6</v>
      </c>
      <c r="BS18" s="1">
        <v>8.7</v>
      </c>
      <c r="BT18" s="1">
        <v>9.5</v>
      </c>
      <c r="BU18" s="1">
        <v>9.3</v>
      </c>
      <c r="BX18" s="1"/>
      <c r="BY18" s="14" t="s">
        <v>152</v>
      </c>
      <c r="BZ18" s="1">
        <v>5.1</v>
      </c>
      <c r="CA18" s="1">
        <v>5.3</v>
      </c>
      <c r="CB18" s="1">
        <v>5.9</v>
      </c>
      <c r="CC18" s="1">
        <v>5.8</v>
      </c>
      <c r="CD18" s="1">
        <v>5.9</v>
      </c>
      <c r="CE18" s="1">
        <v>6.1</v>
      </c>
      <c r="CF18" s="1">
        <v>5.4</v>
      </c>
      <c r="CG18" s="1">
        <v>2.5</v>
      </c>
      <c r="CH18" s="1">
        <v>2.5</v>
      </c>
      <c r="CI18" s="1">
        <v>2.6</v>
      </c>
      <c r="CJ18" s="1">
        <v>2.5</v>
      </c>
      <c r="CK18" s="1">
        <v>2.5</v>
      </c>
      <c r="CL18" s="1">
        <v>2.5</v>
      </c>
      <c r="CM18" s="1">
        <v>2.8</v>
      </c>
      <c r="CN18" s="1">
        <v>2.9</v>
      </c>
      <c r="CO18" s="1">
        <v>2.8</v>
      </c>
      <c r="CP18" s="1">
        <v>2.8</v>
      </c>
      <c r="CQ18" s="1">
        <v>2.8</v>
      </c>
      <c r="CR18" s="1">
        <v>3</v>
      </c>
      <c r="CS18" s="1">
        <v>3.1</v>
      </c>
      <c r="CT18" s="1">
        <v>3.1</v>
      </c>
      <c r="CW18" s="1"/>
      <c r="CX18" s="14" t="s">
        <v>152</v>
      </c>
      <c r="CY18" s="1">
        <v>4.7</v>
      </c>
      <c r="CZ18" s="1">
        <v>5</v>
      </c>
      <c r="DA18" s="1">
        <v>4.9</v>
      </c>
      <c r="DB18" s="1">
        <v>5.2</v>
      </c>
      <c r="DC18" s="1">
        <v>4.9</v>
      </c>
      <c r="DD18" s="1">
        <v>4.8</v>
      </c>
      <c r="DE18" s="1">
        <v>4.6</v>
      </c>
      <c r="DF18" s="1">
        <v>4.8</v>
      </c>
      <c r="DG18" s="1">
        <v>4.7</v>
      </c>
      <c r="DH18" s="1">
        <v>4.8</v>
      </c>
      <c r="DI18" s="1">
        <v>4.7</v>
      </c>
      <c r="DJ18" s="1">
        <v>4.7</v>
      </c>
      <c r="DK18" s="1">
        <v>4.1</v>
      </c>
      <c r="DL18" s="1">
        <v>4.8</v>
      </c>
      <c r="DM18" s="1">
        <v>4.9</v>
      </c>
      <c r="DN18" s="1">
        <v>4.6</v>
      </c>
      <c r="DO18" s="1">
        <v>4.3</v>
      </c>
      <c r="DP18" s="1">
        <v>4.7</v>
      </c>
      <c r="DQ18" s="1">
        <v>4.9</v>
      </c>
      <c r="DR18" s="1">
        <v>4.8</v>
      </c>
      <c r="DS18" s="1">
        <v>4.8</v>
      </c>
      <c r="DV18" s="1"/>
      <c r="DW18" s="14" t="s">
        <v>152</v>
      </c>
      <c r="DX18" s="1">
        <v>6.6</v>
      </c>
      <c r="DY18" s="1">
        <v>6.6</v>
      </c>
      <c r="DZ18" s="1">
        <v>6.7</v>
      </c>
      <c r="EA18" s="1">
        <v>6.9</v>
      </c>
      <c r="EB18" s="1">
        <v>7.3</v>
      </c>
      <c r="EC18" s="1">
        <v>7.9</v>
      </c>
      <c r="ED18" s="1">
        <v>7.7</v>
      </c>
      <c r="EE18" s="1">
        <v>6.7</v>
      </c>
      <c r="EF18" s="1">
        <v>6.7</v>
      </c>
      <c r="EG18" s="1">
        <v>7.5</v>
      </c>
      <c r="EH18" s="1">
        <v>7</v>
      </c>
      <c r="EI18" s="1">
        <v>7.4</v>
      </c>
      <c r="EJ18" s="1">
        <v>7.3</v>
      </c>
      <c r="EK18" s="1">
        <v>8.2</v>
      </c>
      <c r="EL18" s="1">
        <v>6.7</v>
      </c>
      <c r="EM18" s="1">
        <v>8.2</v>
      </c>
      <c r="EN18" s="1">
        <v>6.5</v>
      </c>
      <c r="EO18" s="1">
        <v>7</v>
      </c>
      <c r="EP18" s="1">
        <v>7.3</v>
      </c>
      <c r="EQ18" s="1">
        <v>7.2</v>
      </c>
      <c r="ER18" s="1">
        <v>7.5</v>
      </c>
      <c r="EU18" s="1"/>
      <c r="EV18" s="14" t="s">
        <v>152</v>
      </c>
      <c r="EW18" s="1">
        <v>1.8</v>
      </c>
      <c r="EX18" s="1">
        <v>1.4</v>
      </c>
      <c r="EY18" s="1">
        <v>1.3</v>
      </c>
      <c r="EZ18" s="1">
        <v>1.3</v>
      </c>
      <c r="FA18" s="1">
        <v>1.5</v>
      </c>
      <c r="FB18" s="1">
        <v>1.5</v>
      </c>
      <c r="FC18" s="1">
        <v>1.3</v>
      </c>
      <c r="FD18" s="1">
        <v>1.7</v>
      </c>
      <c r="FE18" s="1">
        <v>2.6</v>
      </c>
      <c r="FF18" s="1">
        <v>2.7</v>
      </c>
      <c r="FG18" s="1">
        <v>2.7</v>
      </c>
      <c r="FH18" s="1">
        <v>2.6</v>
      </c>
      <c r="FI18" s="1">
        <v>2.9</v>
      </c>
      <c r="FJ18" s="1">
        <v>3.1</v>
      </c>
      <c r="FK18" s="1">
        <v>3.2</v>
      </c>
      <c r="FL18" s="1">
        <v>3.3</v>
      </c>
      <c r="FM18" s="1">
        <v>3.2</v>
      </c>
      <c r="FN18" s="1">
        <v>3.5</v>
      </c>
      <c r="FO18" s="1">
        <v>3.4</v>
      </c>
      <c r="FP18" s="1">
        <v>3.5</v>
      </c>
      <c r="FQ18" s="1">
        <v>3.5</v>
      </c>
    </row>
    <row r="19" ht="14.5" spans="1:173">
      <c r="A19" s="1"/>
      <c r="B19" s="14" t="s">
        <v>153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Z19" s="1"/>
      <c r="AA19" s="14" t="s">
        <v>153</v>
      </c>
      <c r="AB19" s="1">
        <v>0.1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0.4</v>
      </c>
      <c r="AI19" s="1">
        <v>0.4</v>
      </c>
      <c r="AJ19" s="1">
        <v>0.4</v>
      </c>
      <c r="AK19" s="1">
        <v>1.3</v>
      </c>
      <c r="AL19" s="1">
        <v>1.2</v>
      </c>
      <c r="AM19" s="1">
        <v>1</v>
      </c>
      <c r="AN19" s="1">
        <v>1.1</v>
      </c>
      <c r="AO19" s="1">
        <v>1.1</v>
      </c>
      <c r="AP19" s="1">
        <v>1.2</v>
      </c>
      <c r="AQ19" s="1">
        <v>1.1</v>
      </c>
      <c r="AR19" s="1">
        <v>1.1</v>
      </c>
      <c r="AS19" s="1">
        <v>1.2</v>
      </c>
      <c r="AT19" s="1">
        <v>1.4</v>
      </c>
      <c r="AU19" s="1">
        <v>1.4</v>
      </c>
      <c r="AV19" s="1">
        <v>1.3</v>
      </c>
      <c r="AY19" s="1"/>
      <c r="AZ19" s="14" t="s">
        <v>153</v>
      </c>
      <c r="BA19" s="1">
        <v>11.7</v>
      </c>
      <c r="BB19" s="1">
        <v>9.2</v>
      </c>
      <c r="BC19" s="1">
        <v>11.4</v>
      </c>
      <c r="BD19" s="1">
        <v>11.9</v>
      </c>
      <c r="BE19" s="1">
        <v>10.6</v>
      </c>
      <c r="BF19" s="1">
        <v>9.6</v>
      </c>
      <c r="BG19" s="1">
        <v>10.4</v>
      </c>
      <c r="BH19" s="1">
        <v>11.6</v>
      </c>
      <c r="BI19" s="1">
        <v>11.4</v>
      </c>
      <c r="BJ19" s="1">
        <v>12.7</v>
      </c>
      <c r="BK19" s="1">
        <v>14.2</v>
      </c>
      <c r="BL19" s="1">
        <v>21.5</v>
      </c>
      <c r="BM19" s="1">
        <v>22.6</v>
      </c>
      <c r="BN19" s="1">
        <v>23.8</v>
      </c>
      <c r="BO19" s="1">
        <v>23.5</v>
      </c>
      <c r="BP19" s="1">
        <v>22.7</v>
      </c>
      <c r="BQ19" s="1">
        <v>22.1</v>
      </c>
      <c r="BR19" s="1">
        <v>19.2</v>
      </c>
      <c r="BS19" s="1">
        <v>21.4</v>
      </c>
      <c r="BT19" s="1">
        <v>23.9</v>
      </c>
      <c r="BU19" s="1">
        <v>22.6</v>
      </c>
      <c r="BX19" s="1"/>
      <c r="BY19" s="14" t="s">
        <v>153</v>
      </c>
      <c r="BZ19" s="1">
        <v>0</v>
      </c>
      <c r="CA19" s="1">
        <v>0.1</v>
      </c>
      <c r="CB19" s="1">
        <v>0.1</v>
      </c>
      <c r="CC19" s="1">
        <v>0.1</v>
      </c>
      <c r="CD19" s="1">
        <v>0.1</v>
      </c>
      <c r="CE19" s="1">
        <v>0</v>
      </c>
      <c r="CF19" s="1">
        <v>0</v>
      </c>
      <c r="CG19" s="1">
        <v>0.1</v>
      </c>
      <c r="CH19" s="1">
        <v>0.1</v>
      </c>
      <c r="CI19" s="1">
        <v>0.1</v>
      </c>
      <c r="CJ19" s="1">
        <v>0.1</v>
      </c>
      <c r="CK19" s="1">
        <v>0.1</v>
      </c>
      <c r="CL19" s="1">
        <v>0.1</v>
      </c>
      <c r="CM19" s="1">
        <v>0.1</v>
      </c>
      <c r="CN19" s="1">
        <v>0.1</v>
      </c>
      <c r="CO19" s="1">
        <v>0.1</v>
      </c>
      <c r="CP19" s="1">
        <v>0.1</v>
      </c>
      <c r="CQ19" s="1">
        <v>0.1</v>
      </c>
      <c r="CR19" s="1">
        <v>0.1</v>
      </c>
      <c r="CS19" s="1">
        <v>0.1</v>
      </c>
      <c r="CT19" s="1">
        <v>0.1</v>
      </c>
      <c r="CW19" s="1"/>
      <c r="CX19" s="14" t="s">
        <v>153</v>
      </c>
      <c r="CY19" s="1">
        <v>5</v>
      </c>
      <c r="CZ19" s="1">
        <v>5</v>
      </c>
      <c r="DA19" s="1">
        <v>5.1</v>
      </c>
      <c r="DB19" s="1">
        <v>5.1</v>
      </c>
      <c r="DC19" s="1">
        <v>5.3</v>
      </c>
      <c r="DD19" s="1">
        <v>5</v>
      </c>
      <c r="DE19" s="1">
        <v>4.8</v>
      </c>
      <c r="DF19" s="1">
        <v>4.6</v>
      </c>
      <c r="DG19" s="1">
        <v>4.6</v>
      </c>
      <c r="DH19" s="1">
        <v>4.7</v>
      </c>
      <c r="DI19" s="1">
        <v>1.7</v>
      </c>
      <c r="DJ19" s="1">
        <v>2.2</v>
      </c>
      <c r="DK19" s="1">
        <v>2.9</v>
      </c>
      <c r="DL19" s="1">
        <v>2.6</v>
      </c>
      <c r="DM19" s="1">
        <v>3</v>
      </c>
      <c r="DN19" s="1">
        <v>3.4</v>
      </c>
      <c r="DO19" s="1">
        <v>2.6</v>
      </c>
      <c r="DP19" s="1">
        <v>3.3</v>
      </c>
      <c r="DQ19" s="1">
        <v>3.3</v>
      </c>
      <c r="DR19" s="1">
        <v>2.5</v>
      </c>
      <c r="DS19" s="1">
        <v>2.6</v>
      </c>
      <c r="DV19" s="1"/>
      <c r="DW19" s="14" t="s">
        <v>153</v>
      </c>
      <c r="DX19" s="1">
        <v>6.4</v>
      </c>
      <c r="DY19" s="1">
        <v>5</v>
      </c>
      <c r="DZ19" s="1">
        <v>5.3</v>
      </c>
      <c r="EA19" s="1">
        <v>4.9</v>
      </c>
      <c r="EB19" s="1">
        <v>4.7</v>
      </c>
      <c r="EC19" s="1">
        <v>4.4</v>
      </c>
      <c r="ED19" s="1">
        <v>4.2</v>
      </c>
      <c r="EE19" s="1">
        <v>5</v>
      </c>
      <c r="EF19" s="1">
        <v>5.6</v>
      </c>
      <c r="EG19" s="1">
        <v>4.6</v>
      </c>
      <c r="EH19" s="1">
        <v>3.5</v>
      </c>
      <c r="EI19" s="1">
        <v>3.8</v>
      </c>
      <c r="EJ19" s="1">
        <v>3.6</v>
      </c>
      <c r="EK19" s="1">
        <v>3.7</v>
      </c>
      <c r="EL19" s="1">
        <v>3.8</v>
      </c>
      <c r="EM19" s="1">
        <v>4</v>
      </c>
      <c r="EN19" s="1">
        <v>4.4</v>
      </c>
      <c r="EO19" s="1">
        <v>4.9</v>
      </c>
      <c r="EP19" s="1">
        <v>5.2</v>
      </c>
      <c r="EQ19" s="1">
        <v>5.2</v>
      </c>
      <c r="ER19" s="1">
        <v>5</v>
      </c>
      <c r="EU19" s="1"/>
      <c r="EV19" s="14" t="s">
        <v>153</v>
      </c>
      <c r="EW19" s="1">
        <v>4.2</v>
      </c>
      <c r="EX19" s="1">
        <v>4.1</v>
      </c>
      <c r="EY19" s="1">
        <v>0.7</v>
      </c>
      <c r="EZ19" s="1">
        <v>0.7</v>
      </c>
      <c r="FA19" s="1">
        <v>0.7</v>
      </c>
      <c r="FB19" s="1">
        <v>0.7</v>
      </c>
      <c r="FC19" s="1">
        <v>0.8</v>
      </c>
      <c r="FD19" s="1">
        <v>0.7</v>
      </c>
      <c r="FE19" s="1">
        <v>0.7</v>
      </c>
      <c r="FF19" s="1">
        <v>0.6</v>
      </c>
      <c r="FG19" s="1">
        <v>5.7</v>
      </c>
      <c r="FH19" s="1">
        <v>5.2</v>
      </c>
      <c r="FI19" s="1">
        <v>7.4</v>
      </c>
      <c r="FJ19" s="1">
        <v>7.3</v>
      </c>
      <c r="FK19" s="1">
        <v>7.3</v>
      </c>
      <c r="FL19" s="1">
        <v>7.8</v>
      </c>
      <c r="FM19" s="1">
        <v>10.9</v>
      </c>
      <c r="FN19" s="1">
        <v>11</v>
      </c>
      <c r="FO19" s="1">
        <v>11.8</v>
      </c>
      <c r="FP19" s="1">
        <v>11.3</v>
      </c>
      <c r="FQ19" s="1">
        <v>11.3</v>
      </c>
    </row>
    <row r="20" ht="14.5" spans="1:173">
      <c r="A20" s="1"/>
      <c r="B20" s="14" t="s">
        <v>154</v>
      </c>
      <c r="C20" s="1">
        <v>1.1</v>
      </c>
      <c r="D20" s="1">
        <v>1.3</v>
      </c>
      <c r="E20" s="1">
        <v>1.3</v>
      </c>
      <c r="F20" s="1">
        <v>1.2</v>
      </c>
      <c r="G20" s="1">
        <v>1.3</v>
      </c>
      <c r="H20" s="1">
        <v>1.3</v>
      </c>
      <c r="I20" s="1">
        <v>1.2</v>
      </c>
      <c r="J20" s="1">
        <v>1.3</v>
      </c>
      <c r="K20" s="1">
        <v>1.3</v>
      </c>
      <c r="L20" s="1">
        <v>1.4</v>
      </c>
      <c r="M20" s="1">
        <v>1.7</v>
      </c>
      <c r="N20" s="1">
        <v>2</v>
      </c>
      <c r="O20" s="1">
        <v>1.7</v>
      </c>
      <c r="P20" s="1">
        <v>1.6</v>
      </c>
      <c r="Q20" s="1">
        <v>0.6</v>
      </c>
      <c r="R20" s="1">
        <v>0.9</v>
      </c>
      <c r="S20" s="1">
        <v>1</v>
      </c>
      <c r="T20" s="1">
        <v>1</v>
      </c>
      <c r="U20" s="1">
        <v>1</v>
      </c>
      <c r="V20" s="1">
        <v>0.9</v>
      </c>
      <c r="W20" s="1">
        <v>0.8</v>
      </c>
      <c r="Z20" s="1"/>
      <c r="AA20" s="14" t="s">
        <v>154</v>
      </c>
      <c r="AB20" s="1">
        <v>2.9</v>
      </c>
      <c r="AC20" s="1">
        <v>4.6</v>
      </c>
      <c r="AD20" s="1">
        <v>5.2</v>
      </c>
      <c r="AE20" s="1">
        <v>5.8</v>
      </c>
      <c r="AF20" s="1">
        <v>5.9</v>
      </c>
      <c r="AG20" s="1">
        <v>7.7</v>
      </c>
      <c r="AH20" s="1">
        <v>7.1</v>
      </c>
      <c r="AI20" s="1">
        <v>7.9</v>
      </c>
      <c r="AJ20" s="1">
        <v>7.5</v>
      </c>
      <c r="AK20" s="1">
        <v>6.2</v>
      </c>
      <c r="AL20" s="1">
        <v>6.5</v>
      </c>
      <c r="AM20" s="1">
        <v>6.7</v>
      </c>
      <c r="AN20" s="1">
        <v>5.4</v>
      </c>
      <c r="AO20" s="1">
        <v>6.6</v>
      </c>
      <c r="AP20" s="1">
        <v>6.1</v>
      </c>
      <c r="AQ20" s="1">
        <v>4.1</v>
      </c>
      <c r="AR20" s="1">
        <v>4.7</v>
      </c>
      <c r="AS20" s="1">
        <v>4.8</v>
      </c>
      <c r="AT20" s="1">
        <v>4.7</v>
      </c>
      <c r="AU20" s="1">
        <v>4.6</v>
      </c>
      <c r="AV20" s="1">
        <v>4.6</v>
      </c>
      <c r="AY20" s="1"/>
      <c r="AZ20" s="14" t="s">
        <v>154</v>
      </c>
      <c r="BA20" s="1">
        <v>11.8</v>
      </c>
      <c r="BB20" s="1">
        <v>14.5</v>
      </c>
      <c r="BC20" s="1">
        <v>16.3</v>
      </c>
      <c r="BD20" s="1">
        <v>15.2</v>
      </c>
      <c r="BE20" s="1">
        <v>13.4</v>
      </c>
      <c r="BF20" s="1">
        <v>13.2</v>
      </c>
      <c r="BG20" s="1">
        <v>13.4</v>
      </c>
      <c r="BH20" s="1">
        <v>9.1</v>
      </c>
      <c r="BI20" s="1">
        <v>9.1</v>
      </c>
      <c r="BJ20" s="1">
        <v>8.8</v>
      </c>
      <c r="BK20" s="1">
        <v>15.2</v>
      </c>
      <c r="BL20" s="1">
        <v>12.1</v>
      </c>
      <c r="BM20" s="1">
        <v>9.4</v>
      </c>
      <c r="BN20" s="1">
        <v>10</v>
      </c>
      <c r="BO20" s="1">
        <v>8.5</v>
      </c>
      <c r="BP20" s="1">
        <v>8.8</v>
      </c>
      <c r="BQ20" s="1">
        <v>8.9</v>
      </c>
      <c r="BR20" s="1">
        <v>8.5</v>
      </c>
      <c r="BS20" s="1">
        <v>8.4</v>
      </c>
      <c r="BT20" s="1">
        <v>8.2</v>
      </c>
      <c r="BU20" s="1">
        <v>7.6</v>
      </c>
      <c r="BX20" s="1"/>
      <c r="BY20" s="14" t="s">
        <v>154</v>
      </c>
      <c r="BZ20" s="1">
        <v>4.8</v>
      </c>
      <c r="CA20" s="1">
        <v>5.2</v>
      </c>
      <c r="CB20" s="1">
        <v>5.1</v>
      </c>
      <c r="CC20" s="1">
        <v>5.3</v>
      </c>
      <c r="CD20" s="1">
        <v>6.1</v>
      </c>
      <c r="CE20" s="1">
        <v>6.1</v>
      </c>
      <c r="CF20" s="1">
        <v>6.2</v>
      </c>
      <c r="CG20" s="1">
        <v>6.5</v>
      </c>
      <c r="CH20" s="1">
        <v>6.2</v>
      </c>
      <c r="CI20" s="1">
        <v>6</v>
      </c>
      <c r="CJ20" s="1">
        <v>6.7</v>
      </c>
      <c r="CK20" s="1">
        <v>6.6</v>
      </c>
      <c r="CL20" s="1">
        <v>6.9</v>
      </c>
      <c r="CM20" s="1">
        <v>7.4</v>
      </c>
      <c r="CN20" s="1">
        <v>7</v>
      </c>
      <c r="CO20" s="1">
        <v>7.4</v>
      </c>
      <c r="CP20" s="1">
        <v>6.8</v>
      </c>
      <c r="CQ20" s="1">
        <v>6.4</v>
      </c>
      <c r="CR20" s="1">
        <v>6.5</v>
      </c>
      <c r="CS20" s="1">
        <v>5.7</v>
      </c>
      <c r="CT20" s="1">
        <v>5.3</v>
      </c>
      <c r="CW20" s="1"/>
      <c r="CX20" s="14" t="s">
        <v>154</v>
      </c>
      <c r="CY20" s="1">
        <v>10.4</v>
      </c>
      <c r="CZ20" s="1">
        <v>9.6</v>
      </c>
      <c r="DA20" s="1">
        <v>8.3</v>
      </c>
      <c r="DB20" s="1">
        <v>7.6</v>
      </c>
      <c r="DC20" s="1">
        <v>7.5</v>
      </c>
      <c r="DD20" s="1">
        <v>7.4</v>
      </c>
      <c r="DE20" s="1">
        <v>8.6</v>
      </c>
      <c r="DF20" s="1">
        <v>9.7</v>
      </c>
      <c r="DG20" s="1">
        <v>10.8</v>
      </c>
      <c r="DH20" s="1">
        <v>11.3</v>
      </c>
      <c r="DI20" s="1">
        <v>11.9</v>
      </c>
      <c r="DJ20" s="1">
        <v>11.9</v>
      </c>
      <c r="DK20" s="1">
        <v>14.3</v>
      </c>
      <c r="DL20" s="1">
        <v>15.3</v>
      </c>
      <c r="DM20" s="1">
        <v>13.7</v>
      </c>
      <c r="DN20" s="1">
        <v>17.2</v>
      </c>
      <c r="DO20" s="1">
        <v>16.9</v>
      </c>
      <c r="DP20" s="1">
        <v>15.4</v>
      </c>
      <c r="DQ20" s="1">
        <v>15.5</v>
      </c>
      <c r="DR20" s="1">
        <v>14.9</v>
      </c>
      <c r="DS20" s="1">
        <v>12.8</v>
      </c>
      <c r="DV20" s="1"/>
      <c r="DW20" s="14" t="s">
        <v>154</v>
      </c>
      <c r="DX20" s="1">
        <v>12.9</v>
      </c>
      <c r="DY20" s="1">
        <v>11.3</v>
      </c>
      <c r="DZ20" s="1">
        <v>13.2</v>
      </c>
      <c r="EA20" s="1">
        <v>15.3</v>
      </c>
      <c r="EB20" s="1">
        <v>13.4</v>
      </c>
      <c r="EC20" s="1">
        <v>13.8</v>
      </c>
      <c r="ED20" s="1">
        <v>14.2</v>
      </c>
      <c r="EE20" s="1">
        <v>11.8</v>
      </c>
      <c r="EF20" s="1">
        <v>12.3</v>
      </c>
      <c r="EG20" s="1">
        <v>9.6</v>
      </c>
      <c r="EH20" s="1">
        <v>13</v>
      </c>
      <c r="EI20" s="1">
        <v>16.6</v>
      </c>
      <c r="EJ20" s="1">
        <v>16.5</v>
      </c>
      <c r="EK20" s="1">
        <v>16.9</v>
      </c>
      <c r="EL20" s="1">
        <v>17</v>
      </c>
      <c r="EM20" s="1">
        <v>15</v>
      </c>
      <c r="EN20" s="1">
        <v>17.4</v>
      </c>
      <c r="EO20" s="1">
        <v>16.2</v>
      </c>
      <c r="EP20" s="1">
        <v>15.6</v>
      </c>
      <c r="EQ20" s="1">
        <v>14.6</v>
      </c>
      <c r="ER20" s="1">
        <v>12.5</v>
      </c>
      <c r="EU20" s="1"/>
      <c r="EV20" s="14" t="s">
        <v>154</v>
      </c>
      <c r="EW20" s="1">
        <v>2.6</v>
      </c>
      <c r="EX20" s="1">
        <v>3.3</v>
      </c>
      <c r="EY20" s="1">
        <v>4.2</v>
      </c>
      <c r="EZ20" s="1">
        <v>4.3</v>
      </c>
      <c r="FA20" s="1">
        <v>4.3</v>
      </c>
      <c r="FB20" s="1">
        <v>4</v>
      </c>
      <c r="FC20" s="1">
        <v>3.9</v>
      </c>
      <c r="FD20" s="1">
        <v>4</v>
      </c>
      <c r="FE20" s="1">
        <v>4</v>
      </c>
      <c r="FF20" s="1">
        <v>3.3</v>
      </c>
      <c r="FG20" s="1">
        <v>3.9</v>
      </c>
      <c r="FH20" s="1">
        <v>3.6</v>
      </c>
      <c r="FI20" s="1">
        <v>3.2</v>
      </c>
      <c r="FJ20" s="1">
        <v>3.3</v>
      </c>
      <c r="FK20" s="1">
        <v>2.8</v>
      </c>
      <c r="FL20" s="1">
        <v>2.9</v>
      </c>
      <c r="FM20" s="1">
        <v>3.6</v>
      </c>
      <c r="FN20" s="1">
        <v>3.2</v>
      </c>
      <c r="FO20" s="1">
        <v>3.1</v>
      </c>
      <c r="FP20" s="1">
        <v>2.9</v>
      </c>
      <c r="FQ20" s="1">
        <v>3.3</v>
      </c>
    </row>
    <row r="21" ht="14.5" spans="1:173">
      <c r="A21" s="1"/>
      <c r="B21" s="14" t="s">
        <v>155</v>
      </c>
      <c r="C21" s="1">
        <v>2.3</v>
      </c>
      <c r="D21" s="1">
        <v>3.3</v>
      </c>
      <c r="E21" s="1">
        <v>3.4</v>
      </c>
      <c r="F21" s="1">
        <v>2.6</v>
      </c>
      <c r="G21" s="1">
        <v>4.1</v>
      </c>
      <c r="H21" s="1">
        <v>4</v>
      </c>
      <c r="I21" s="1">
        <v>3.7</v>
      </c>
      <c r="J21" s="1">
        <v>3.9</v>
      </c>
      <c r="K21" s="1">
        <v>3.6</v>
      </c>
      <c r="L21" s="1">
        <v>3.4</v>
      </c>
      <c r="M21" s="1">
        <v>5.2</v>
      </c>
      <c r="N21" s="1">
        <v>5.4</v>
      </c>
      <c r="O21" s="1">
        <v>4.4</v>
      </c>
      <c r="P21" s="1">
        <v>3.9</v>
      </c>
      <c r="Q21" s="1">
        <v>2.1</v>
      </c>
      <c r="R21" s="1">
        <v>2.3</v>
      </c>
      <c r="S21" s="1">
        <v>2.5</v>
      </c>
      <c r="T21" s="1">
        <v>2.6</v>
      </c>
      <c r="U21" s="1">
        <v>2.7</v>
      </c>
      <c r="V21" s="1">
        <v>2.5</v>
      </c>
      <c r="W21" s="1">
        <v>3.4</v>
      </c>
      <c r="Z21" s="1"/>
      <c r="AA21" s="14" t="s">
        <v>155</v>
      </c>
      <c r="AB21" s="1">
        <v>7.8</v>
      </c>
      <c r="AC21" s="1">
        <v>8.3</v>
      </c>
      <c r="AD21" s="1">
        <v>9.4</v>
      </c>
      <c r="AE21" s="1">
        <v>12.7</v>
      </c>
      <c r="AF21" s="1">
        <v>11.6</v>
      </c>
      <c r="AG21" s="1">
        <v>12.6</v>
      </c>
      <c r="AH21" s="1">
        <v>13.1</v>
      </c>
      <c r="AI21" s="1">
        <v>12.7</v>
      </c>
      <c r="AJ21" s="1">
        <v>13.5</v>
      </c>
      <c r="AK21" s="1">
        <v>12</v>
      </c>
      <c r="AL21" s="1">
        <v>14.9</v>
      </c>
      <c r="AM21" s="1">
        <v>18.7</v>
      </c>
      <c r="AN21" s="1">
        <v>15.7</v>
      </c>
      <c r="AO21" s="1">
        <v>16.1</v>
      </c>
      <c r="AP21" s="1">
        <v>15.6</v>
      </c>
      <c r="AQ21" s="1">
        <v>16.1</v>
      </c>
      <c r="AR21" s="1">
        <v>15.6</v>
      </c>
      <c r="AS21" s="1">
        <v>16.1</v>
      </c>
      <c r="AT21" s="1">
        <v>16.6</v>
      </c>
      <c r="AU21" s="1">
        <v>16.8</v>
      </c>
      <c r="AV21" s="1">
        <v>16.4</v>
      </c>
      <c r="AY21" s="1"/>
      <c r="AZ21" s="14" t="s">
        <v>155</v>
      </c>
      <c r="BA21" s="1">
        <v>18.5</v>
      </c>
      <c r="BB21" s="1">
        <v>16.5</v>
      </c>
      <c r="BC21" s="1">
        <v>13.7</v>
      </c>
      <c r="BD21" s="1">
        <v>12.8</v>
      </c>
      <c r="BE21" s="1">
        <v>13.1</v>
      </c>
      <c r="BF21" s="1">
        <v>13</v>
      </c>
      <c r="BG21" s="1">
        <v>14.7</v>
      </c>
      <c r="BH21" s="1">
        <v>12.8</v>
      </c>
      <c r="BI21" s="1">
        <v>13.7</v>
      </c>
      <c r="BJ21" s="1">
        <v>9.9</v>
      </c>
      <c r="BK21" s="1">
        <v>15.4</v>
      </c>
      <c r="BL21" s="1">
        <v>14.2</v>
      </c>
      <c r="BM21" s="1">
        <v>12.8</v>
      </c>
      <c r="BN21" s="1">
        <v>15.2</v>
      </c>
      <c r="BO21" s="1">
        <v>13.2</v>
      </c>
      <c r="BP21" s="1">
        <v>15.5</v>
      </c>
      <c r="BQ21" s="1">
        <v>15.1</v>
      </c>
      <c r="BR21" s="1">
        <v>17.2</v>
      </c>
      <c r="BS21" s="1">
        <v>18.8</v>
      </c>
      <c r="BT21" s="1">
        <v>16.6</v>
      </c>
      <c r="BU21" s="1">
        <v>15.8</v>
      </c>
      <c r="BX21" s="1"/>
      <c r="BY21" s="14" t="s">
        <v>155</v>
      </c>
      <c r="BZ21" s="1">
        <v>11</v>
      </c>
      <c r="CA21" s="1">
        <v>11.3</v>
      </c>
      <c r="CB21" s="1">
        <v>11.8</v>
      </c>
      <c r="CC21" s="1">
        <v>11.8</v>
      </c>
      <c r="CD21" s="1">
        <v>12.4</v>
      </c>
      <c r="CE21" s="1">
        <v>12.6</v>
      </c>
      <c r="CF21" s="1">
        <v>11.1</v>
      </c>
      <c r="CG21" s="1">
        <v>13.5</v>
      </c>
      <c r="CH21" s="1">
        <v>14.6</v>
      </c>
      <c r="CI21" s="1">
        <v>8.5</v>
      </c>
      <c r="CJ21" s="1">
        <v>8.2</v>
      </c>
      <c r="CK21" s="1">
        <v>10.2</v>
      </c>
      <c r="CL21" s="1">
        <v>11.6</v>
      </c>
      <c r="CM21" s="1">
        <v>11.3</v>
      </c>
      <c r="CN21" s="1">
        <v>12.8</v>
      </c>
      <c r="CO21" s="1">
        <v>12.9</v>
      </c>
      <c r="CP21" s="1">
        <v>13.5</v>
      </c>
      <c r="CQ21" s="1">
        <v>15.4</v>
      </c>
      <c r="CR21" s="1">
        <v>16.7</v>
      </c>
      <c r="CS21" s="1">
        <v>15.5</v>
      </c>
      <c r="CT21" s="1">
        <v>15.6</v>
      </c>
      <c r="CW21" s="1"/>
      <c r="CX21" s="14" t="s">
        <v>155</v>
      </c>
      <c r="CY21" s="1">
        <v>28.6</v>
      </c>
      <c r="CZ21" s="1">
        <v>23.9</v>
      </c>
      <c r="DA21" s="1">
        <v>21.9</v>
      </c>
      <c r="DB21" s="1">
        <v>22.3</v>
      </c>
      <c r="DC21" s="1">
        <v>23.3</v>
      </c>
      <c r="DD21" s="1">
        <v>27.4</v>
      </c>
      <c r="DE21" s="1">
        <v>26.3</v>
      </c>
      <c r="DF21" s="1">
        <v>31.4</v>
      </c>
      <c r="DG21" s="1">
        <v>29.9</v>
      </c>
      <c r="DH21" s="1">
        <v>29</v>
      </c>
      <c r="DI21" s="1">
        <v>30.8</v>
      </c>
      <c r="DJ21" s="1">
        <v>34.3</v>
      </c>
      <c r="DK21" s="1">
        <v>34</v>
      </c>
      <c r="DL21" s="1">
        <v>38</v>
      </c>
      <c r="DM21" s="1">
        <v>49.2</v>
      </c>
      <c r="DN21" s="1">
        <v>49.7</v>
      </c>
      <c r="DO21" s="1">
        <v>49.6</v>
      </c>
      <c r="DP21" s="1">
        <v>51</v>
      </c>
      <c r="DQ21" s="1">
        <v>54.1</v>
      </c>
      <c r="DR21" s="1">
        <v>51.7</v>
      </c>
      <c r="DS21" s="1">
        <v>54.2</v>
      </c>
      <c r="DV21" s="1"/>
      <c r="DW21" s="14" t="s">
        <v>155</v>
      </c>
      <c r="DX21" s="1">
        <v>34.6</v>
      </c>
      <c r="DY21" s="1">
        <v>29.1</v>
      </c>
      <c r="DZ21" s="1">
        <v>21.3</v>
      </c>
      <c r="EA21" s="1">
        <v>24.8</v>
      </c>
      <c r="EB21" s="1">
        <v>25.6</v>
      </c>
      <c r="EC21" s="1">
        <v>26</v>
      </c>
      <c r="ED21" s="1">
        <v>29.2</v>
      </c>
      <c r="EE21" s="1">
        <v>29.5</v>
      </c>
      <c r="EF21" s="1">
        <v>31.7</v>
      </c>
      <c r="EG21" s="1">
        <v>20.1</v>
      </c>
      <c r="EH21" s="1">
        <v>24.4</v>
      </c>
      <c r="EI21" s="1">
        <v>28.7</v>
      </c>
      <c r="EJ21" s="1">
        <v>28.6</v>
      </c>
      <c r="EK21" s="1">
        <v>29.1</v>
      </c>
      <c r="EL21" s="1">
        <v>35.8</v>
      </c>
      <c r="EM21" s="1">
        <v>35.8</v>
      </c>
      <c r="EN21" s="1">
        <v>34.2</v>
      </c>
      <c r="EO21" s="1">
        <v>38.5</v>
      </c>
      <c r="EP21" s="1">
        <v>37.9</v>
      </c>
      <c r="EQ21" s="1">
        <v>36</v>
      </c>
      <c r="ER21" s="1">
        <v>30.7</v>
      </c>
      <c r="EU21" s="1"/>
      <c r="EV21" s="14" t="s">
        <v>155</v>
      </c>
      <c r="EW21" s="1">
        <v>6.6</v>
      </c>
      <c r="EX21" s="1">
        <v>8</v>
      </c>
      <c r="EY21" s="1">
        <v>7.9</v>
      </c>
      <c r="EZ21" s="1">
        <v>8</v>
      </c>
      <c r="FA21" s="1">
        <v>8</v>
      </c>
      <c r="FB21" s="1">
        <v>6.3</v>
      </c>
      <c r="FC21" s="1">
        <v>7.3</v>
      </c>
      <c r="FD21" s="1">
        <v>9.1</v>
      </c>
      <c r="FE21" s="1">
        <v>8.2</v>
      </c>
      <c r="FF21" s="1">
        <v>5.5</v>
      </c>
      <c r="FG21" s="1">
        <v>6.5</v>
      </c>
      <c r="FH21" s="1">
        <v>7.4</v>
      </c>
      <c r="FI21" s="1">
        <v>7.2</v>
      </c>
      <c r="FJ21" s="1">
        <v>7.8</v>
      </c>
      <c r="FK21" s="1">
        <v>9</v>
      </c>
      <c r="FL21" s="1">
        <v>11.7</v>
      </c>
      <c r="FM21" s="1">
        <v>12.2</v>
      </c>
      <c r="FN21" s="1">
        <v>12.6</v>
      </c>
      <c r="FO21" s="1">
        <v>14.6</v>
      </c>
      <c r="FP21" s="1">
        <v>13.9</v>
      </c>
      <c r="FQ21" s="1">
        <v>13.9</v>
      </c>
    </row>
    <row r="22" ht="14.5" spans="1:173">
      <c r="A22" s="1"/>
      <c r="B22" s="14" t="s">
        <v>156</v>
      </c>
      <c r="C22" s="1">
        <v>4.5</v>
      </c>
      <c r="D22" s="1">
        <v>2.1</v>
      </c>
      <c r="E22" s="1">
        <v>2</v>
      </c>
      <c r="F22" s="1">
        <v>1.5</v>
      </c>
      <c r="G22" s="1">
        <v>1.6</v>
      </c>
      <c r="H22" s="1">
        <v>1.5</v>
      </c>
      <c r="I22" s="1">
        <v>1.1</v>
      </c>
      <c r="J22" s="1">
        <v>1.4</v>
      </c>
      <c r="K22" s="1">
        <v>1.4</v>
      </c>
      <c r="L22" s="1">
        <v>1.1</v>
      </c>
      <c r="M22" s="1">
        <v>1.5</v>
      </c>
      <c r="N22" s="1">
        <v>2</v>
      </c>
      <c r="O22" s="1">
        <v>1.3</v>
      </c>
      <c r="P22" s="1">
        <v>0.9</v>
      </c>
      <c r="Q22" s="1">
        <v>1</v>
      </c>
      <c r="R22" s="1">
        <v>0.9</v>
      </c>
      <c r="S22" s="1">
        <v>1</v>
      </c>
      <c r="T22" s="1">
        <v>1.1</v>
      </c>
      <c r="U22" s="1">
        <v>1.1</v>
      </c>
      <c r="V22" s="1">
        <v>1</v>
      </c>
      <c r="W22" s="1">
        <v>1</v>
      </c>
      <c r="Z22" s="1"/>
      <c r="AA22" s="14" t="s">
        <v>156</v>
      </c>
      <c r="AB22" s="1">
        <v>1</v>
      </c>
      <c r="AC22" s="1">
        <v>0.4</v>
      </c>
      <c r="AD22" s="1">
        <v>0.5</v>
      </c>
      <c r="AE22" s="1">
        <v>0.6</v>
      </c>
      <c r="AF22" s="1">
        <v>0.6</v>
      </c>
      <c r="AG22" s="1">
        <v>0.4</v>
      </c>
      <c r="AH22" s="1">
        <v>0.5</v>
      </c>
      <c r="AI22" s="1">
        <v>0.7</v>
      </c>
      <c r="AJ22" s="1">
        <v>0.5</v>
      </c>
      <c r="AK22" s="1">
        <v>0.5</v>
      </c>
      <c r="AL22" s="1">
        <v>0.4</v>
      </c>
      <c r="AM22" s="1">
        <v>0.7</v>
      </c>
      <c r="AN22" s="1">
        <v>0.3</v>
      </c>
      <c r="AO22" s="1">
        <v>0.4</v>
      </c>
      <c r="AP22" s="1">
        <v>0.4</v>
      </c>
      <c r="AQ22" s="1">
        <v>0.3</v>
      </c>
      <c r="AR22" s="1">
        <v>0.4</v>
      </c>
      <c r="AS22" s="1">
        <v>0.3</v>
      </c>
      <c r="AT22" s="1">
        <v>0.3</v>
      </c>
      <c r="AU22" s="1">
        <v>0.3</v>
      </c>
      <c r="AV22" s="1">
        <v>0.2</v>
      </c>
      <c r="AY22" s="1"/>
      <c r="AZ22" s="14" t="s">
        <v>156</v>
      </c>
      <c r="BA22" s="1">
        <v>2.3</v>
      </c>
      <c r="BB22" s="1">
        <v>1</v>
      </c>
      <c r="BC22" s="1">
        <v>1.2</v>
      </c>
      <c r="BD22" s="1">
        <v>1.6</v>
      </c>
      <c r="BE22" s="1">
        <v>2</v>
      </c>
      <c r="BF22" s="1">
        <v>1.9</v>
      </c>
      <c r="BG22" s="1">
        <v>1.9</v>
      </c>
      <c r="BH22" s="1">
        <v>2</v>
      </c>
      <c r="BI22" s="1">
        <v>2</v>
      </c>
      <c r="BJ22" s="1">
        <v>0.8</v>
      </c>
      <c r="BK22" s="1">
        <v>0.9</v>
      </c>
      <c r="BL22" s="1">
        <v>1.1</v>
      </c>
      <c r="BM22" s="1">
        <v>1.1</v>
      </c>
      <c r="BN22" s="1">
        <v>1.1</v>
      </c>
      <c r="BO22" s="1">
        <v>1.2</v>
      </c>
      <c r="BP22" s="1">
        <v>1.3</v>
      </c>
      <c r="BQ22" s="1">
        <v>1.8</v>
      </c>
      <c r="BR22" s="1">
        <v>1.7</v>
      </c>
      <c r="BS22" s="1">
        <v>1.7</v>
      </c>
      <c r="BT22" s="1">
        <v>1.6</v>
      </c>
      <c r="BU22" s="1">
        <v>1.3</v>
      </c>
      <c r="BX22" s="1"/>
      <c r="BY22" s="14" t="s">
        <v>156</v>
      </c>
      <c r="BZ22" s="1">
        <v>0.1</v>
      </c>
      <c r="CA22" s="1">
        <v>0.1</v>
      </c>
      <c r="CB22" s="1">
        <v>0.1</v>
      </c>
      <c r="CC22" s="1">
        <v>0.1</v>
      </c>
      <c r="CD22" s="1">
        <v>0.1</v>
      </c>
      <c r="CE22" s="1">
        <v>0</v>
      </c>
      <c r="CF22" s="1">
        <v>0</v>
      </c>
      <c r="CG22" s="1">
        <v>0.1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W22" s="1"/>
      <c r="CX22" s="14" t="s">
        <v>156</v>
      </c>
      <c r="CY22" s="1">
        <v>0.3</v>
      </c>
      <c r="CZ22" s="1">
        <v>0.3</v>
      </c>
      <c r="DA22" s="1">
        <v>0.2</v>
      </c>
      <c r="DB22" s="1">
        <v>0.1</v>
      </c>
      <c r="DC22" s="1">
        <v>0.1</v>
      </c>
      <c r="DD22" s="1">
        <v>0.1</v>
      </c>
      <c r="DE22" s="1">
        <v>0.1</v>
      </c>
      <c r="DF22" s="1">
        <v>0.1</v>
      </c>
      <c r="DG22" s="1">
        <v>0.1</v>
      </c>
      <c r="DH22" s="1">
        <v>0</v>
      </c>
      <c r="DI22" s="1">
        <v>0</v>
      </c>
      <c r="DJ22" s="1">
        <v>0.1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V22" s="1"/>
      <c r="DW22" s="14" t="s">
        <v>156</v>
      </c>
      <c r="DX22" s="1">
        <v>0.4</v>
      </c>
      <c r="DY22" s="1">
        <v>0.3</v>
      </c>
      <c r="DZ22" s="1">
        <v>0.2</v>
      </c>
      <c r="EA22" s="1">
        <v>0.2</v>
      </c>
      <c r="EB22" s="1">
        <v>0.2</v>
      </c>
      <c r="EC22" s="1">
        <v>0</v>
      </c>
      <c r="ED22" s="1">
        <v>0.1</v>
      </c>
      <c r="EE22" s="1">
        <v>0.1</v>
      </c>
      <c r="EF22" s="1">
        <v>0.1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U22" s="1"/>
      <c r="EV22" s="14" t="s">
        <v>156</v>
      </c>
      <c r="EW22" s="1">
        <v>0.9</v>
      </c>
      <c r="EX22" s="1">
        <v>2</v>
      </c>
      <c r="EY22" s="1">
        <v>1.4</v>
      </c>
      <c r="EZ22" s="1">
        <v>0.9</v>
      </c>
      <c r="FA22" s="1">
        <v>0.4</v>
      </c>
      <c r="FB22" s="1">
        <v>0.2</v>
      </c>
      <c r="FC22" s="1">
        <v>0.2</v>
      </c>
      <c r="FD22" s="1">
        <v>0.2</v>
      </c>
      <c r="FE22" s="1">
        <v>0.1</v>
      </c>
      <c r="FF22" s="1">
        <v>0</v>
      </c>
      <c r="FG22" s="1">
        <v>0.1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</row>
    <row r="23" ht="14.5" spans="1:173">
      <c r="A23" s="1"/>
      <c r="B23" s="14" t="s">
        <v>157</v>
      </c>
      <c r="C23" s="1">
        <v>0.2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Z23" s="1"/>
      <c r="AA23" s="14" t="s">
        <v>157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0.1</v>
      </c>
      <c r="AR23" s="1">
        <v>0.1</v>
      </c>
      <c r="AS23" s="1">
        <v>0.1</v>
      </c>
      <c r="AT23" s="1">
        <v>0.1</v>
      </c>
      <c r="AU23" s="1">
        <v>0.1</v>
      </c>
      <c r="AV23" s="1">
        <v>0.1</v>
      </c>
      <c r="AY23" s="1"/>
      <c r="AZ23" s="14" t="s">
        <v>157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0.4</v>
      </c>
      <c r="BQ23" s="1">
        <v>0.4</v>
      </c>
      <c r="BR23" s="1">
        <v>0.4</v>
      </c>
      <c r="BS23" s="1">
        <v>0.4</v>
      </c>
      <c r="BT23" s="1">
        <v>0.5</v>
      </c>
      <c r="BU23" s="1">
        <v>0.3</v>
      </c>
      <c r="BX23" s="1"/>
      <c r="BY23" s="14" t="s">
        <v>157</v>
      </c>
      <c r="BZ23" s="1">
        <v>0</v>
      </c>
      <c r="CA23" s="1">
        <v>0</v>
      </c>
      <c r="CB23" s="1">
        <v>0.1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W23" s="1"/>
      <c r="CX23" s="14" t="s">
        <v>157</v>
      </c>
      <c r="CY23" s="1">
        <v>0</v>
      </c>
      <c r="CZ23" s="1">
        <v>0.1</v>
      </c>
      <c r="DA23" s="1">
        <v>0.1</v>
      </c>
      <c r="DB23" s="1">
        <v>0.1</v>
      </c>
      <c r="DC23" s="1">
        <v>0.1</v>
      </c>
      <c r="DD23" s="1">
        <v>0.1</v>
      </c>
      <c r="DE23" s="1">
        <v>0.1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V23" s="1"/>
      <c r="DW23" s="14" t="s">
        <v>157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U23" s="1"/>
      <c r="EV23" s="14" t="s">
        <v>157</v>
      </c>
      <c r="EW23" s="1">
        <v>0.2</v>
      </c>
      <c r="EX23" s="1">
        <v>0.2</v>
      </c>
      <c r="EY23" s="1">
        <v>0.2</v>
      </c>
      <c r="EZ23" s="1">
        <v>0.1</v>
      </c>
      <c r="FA23" s="1">
        <v>0.1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</row>
    <row r="24" ht="14.5" spans="1:173">
      <c r="A24" s="1"/>
      <c r="B24" s="14" t="s">
        <v>158</v>
      </c>
      <c r="C24" s="1">
        <v>0.4</v>
      </c>
      <c r="D24" s="1">
        <v>0.4</v>
      </c>
      <c r="E24" s="1">
        <v>0.3</v>
      </c>
      <c r="F24" s="1">
        <v>0.4</v>
      </c>
      <c r="G24" s="1">
        <v>0.5</v>
      </c>
      <c r="H24" s="1">
        <v>0.6</v>
      </c>
      <c r="I24" s="1">
        <v>0.3</v>
      </c>
      <c r="J24" s="1">
        <v>0.4</v>
      </c>
      <c r="K24" s="1">
        <v>0.3</v>
      </c>
      <c r="L24" s="1">
        <v>0.9</v>
      </c>
      <c r="M24" s="1">
        <v>1.6</v>
      </c>
      <c r="N24" s="1">
        <v>1.6</v>
      </c>
      <c r="O24" s="1">
        <v>1.1</v>
      </c>
      <c r="P24" s="1">
        <v>0.6</v>
      </c>
      <c r="Q24" s="1">
        <v>0.5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Z24" s="1"/>
      <c r="AA24" s="14" t="s">
        <v>158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0.1</v>
      </c>
      <c r="AJ24" s="1">
        <v>0.1</v>
      </c>
      <c r="AK24" s="1">
        <v>0.3</v>
      </c>
      <c r="AL24" s="1">
        <v>0.1</v>
      </c>
      <c r="AM24" s="1">
        <v>0.1</v>
      </c>
      <c r="AN24" s="1">
        <v>0.1</v>
      </c>
      <c r="AO24" s="1">
        <v>0.2</v>
      </c>
      <c r="AP24" s="1">
        <v>0.2</v>
      </c>
      <c r="AQ24" s="1">
        <v>0.2</v>
      </c>
      <c r="AR24" s="1">
        <v>0.2</v>
      </c>
      <c r="AS24" s="1">
        <v>0.1</v>
      </c>
      <c r="AT24" s="1">
        <v>0</v>
      </c>
      <c r="AU24" s="1">
        <v>0</v>
      </c>
      <c r="AV24" s="1">
        <v>0.1</v>
      </c>
      <c r="AY24" s="1"/>
      <c r="AZ24" s="14" t="s">
        <v>158</v>
      </c>
      <c r="BA24" s="1">
        <v>0.6</v>
      </c>
      <c r="BB24" s="1">
        <v>1.5</v>
      </c>
      <c r="BC24" s="1">
        <v>1.2</v>
      </c>
      <c r="BD24" s="1">
        <v>2.7</v>
      </c>
      <c r="BE24" s="1">
        <v>2.9</v>
      </c>
      <c r="BF24" s="1">
        <v>2.7</v>
      </c>
      <c r="BG24" s="1">
        <v>2</v>
      </c>
      <c r="BH24" s="1">
        <v>3.9</v>
      </c>
      <c r="BI24" s="1">
        <v>3.1</v>
      </c>
      <c r="BJ24" s="1">
        <v>2</v>
      </c>
      <c r="BK24" s="1">
        <v>1.6</v>
      </c>
      <c r="BL24" s="1">
        <v>3.3</v>
      </c>
      <c r="BM24" s="1">
        <v>2.5</v>
      </c>
      <c r="BN24" s="1">
        <v>2</v>
      </c>
      <c r="BO24" s="1">
        <v>0.9</v>
      </c>
      <c r="BP24" s="1">
        <v>0.1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X24" s="1"/>
      <c r="BY24" s="14" t="s">
        <v>158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0.7</v>
      </c>
      <c r="CJ24" s="1">
        <v>0.6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W24" s="1"/>
      <c r="CX24" s="14" t="s">
        <v>158</v>
      </c>
      <c r="CY24" s="1">
        <v>0</v>
      </c>
      <c r="CZ24" s="1">
        <v>0</v>
      </c>
      <c r="DA24" s="1">
        <v>0</v>
      </c>
      <c r="DB24" s="1">
        <v>0.1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V24" s="1"/>
      <c r="DW24" s="14" t="s">
        <v>158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U24" s="1"/>
      <c r="EV24" s="14" t="s">
        <v>158</v>
      </c>
      <c r="EW24" s="1">
        <v>0.1</v>
      </c>
      <c r="EX24" s="1">
        <v>0.1</v>
      </c>
      <c r="EY24" s="1">
        <v>0.1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0.2</v>
      </c>
    </row>
    <row r="25" ht="14.5" spans="1:173">
      <c r="A25" s="1"/>
      <c r="B25" s="14" t="s">
        <v>159</v>
      </c>
      <c r="C25" s="1">
        <v>0.1</v>
      </c>
      <c r="D25" s="1">
        <v>0.1</v>
      </c>
      <c r="E25" s="1">
        <v>0.1</v>
      </c>
      <c r="F25" s="1">
        <v>0.1</v>
      </c>
      <c r="G25" s="1">
        <v>0.1</v>
      </c>
      <c r="H25" s="1">
        <v>0.1</v>
      </c>
      <c r="I25" s="1">
        <v>0.1</v>
      </c>
      <c r="J25" s="1">
        <v>0.1</v>
      </c>
      <c r="K25" s="1">
        <v>0.1</v>
      </c>
      <c r="L25" s="1">
        <v>0.1</v>
      </c>
      <c r="M25" s="1">
        <v>0.1</v>
      </c>
      <c r="N25" s="1">
        <v>0.1</v>
      </c>
      <c r="O25" s="1">
        <v>0.1</v>
      </c>
      <c r="P25" s="1">
        <v>0.1</v>
      </c>
      <c r="Q25" s="1">
        <v>0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 s="1">
        <v>0</v>
      </c>
      <c r="Z25" s="1"/>
      <c r="AA25" s="14" t="s">
        <v>159</v>
      </c>
      <c r="AB25" s="1">
        <v>2.5</v>
      </c>
      <c r="AC25" s="1">
        <v>2.7</v>
      </c>
      <c r="AD25" s="1">
        <v>3.2</v>
      </c>
      <c r="AE25" s="1">
        <v>2.5</v>
      </c>
      <c r="AF25" s="1">
        <v>2.9</v>
      </c>
      <c r="AG25" s="1">
        <v>4.5</v>
      </c>
      <c r="AH25" s="1">
        <v>3.5</v>
      </c>
      <c r="AI25" s="1">
        <v>4.2</v>
      </c>
      <c r="AJ25" s="1">
        <v>3.5</v>
      </c>
      <c r="AK25" s="1">
        <v>3.2</v>
      </c>
      <c r="AL25" s="1">
        <v>3.9</v>
      </c>
      <c r="AM25" s="1">
        <v>4.1</v>
      </c>
      <c r="AN25" s="1">
        <v>4.5</v>
      </c>
      <c r="AO25" s="1">
        <v>4.7</v>
      </c>
      <c r="AP25" s="1">
        <v>4.7</v>
      </c>
      <c r="AQ25" s="1">
        <v>4.9</v>
      </c>
      <c r="AR25" s="1">
        <v>5.1</v>
      </c>
      <c r="AS25" s="1">
        <v>4.7</v>
      </c>
      <c r="AT25" s="1">
        <v>5</v>
      </c>
      <c r="AU25" s="1">
        <v>5.3</v>
      </c>
      <c r="AV25" s="1">
        <v>4</v>
      </c>
      <c r="AY25" s="1"/>
      <c r="AZ25" s="14" t="s">
        <v>159</v>
      </c>
      <c r="BA25" s="1">
        <v>1.7</v>
      </c>
      <c r="BB25" s="1">
        <v>2</v>
      </c>
      <c r="BC25" s="1">
        <v>1.6</v>
      </c>
      <c r="BD25" s="1">
        <v>1.7</v>
      </c>
      <c r="BE25" s="1">
        <v>1.9</v>
      </c>
      <c r="BF25" s="1">
        <v>2.6</v>
      </c>
      <c r="BG25" s="1">
        <v>3.1</v>
      </c>
      <c r="BH25" s="1">
        <v>3.5</v>
      </c>
      <c r="BI25" s="1">
        <v>3.7</v>
      </c>
      <c r="BJ25" s="1">
        <v>3.4</v>
      </c>
      <c r="BK25" s="1">
        <v>3.6</v>
      </c>
      <c r="BL25" s="1">
        <v>4.3</v>
      </c>
      <c r="BM25" s="1">
        <v>5</v>
      </c>
      <c r="BN25" s="1">
        <v>3.5</v>
      </c>
      <c r="BO25" s="1">
        <v>3.2</v>
      </c>
      <c r="BP25" s="1">
        <v>3.1</v>
      </c>
      <c r="BQ25" s="1">
        <v>4.3</v>
      </c>
      <c r="BR25" s="1">
        <v>4.3</v>
      </c>
      <c r="BS25" s="1">
        <v>3.2</v>
      </c>
      <c r="BT25" s="1">
        <v>3.2</v>
      </c>
      <c r="BU25" s="1">
        <v>3.3</v>
      </c>
      <c r="BX25" s="1"/>
      <c r="BY25" s="14" t="s">
        <v>159</v>
      </c>
      <c r="BZ25" s="1">
        <v>0.6</v>
      </c>
      <c r="CA25" s="1">
        <v>0.4</v>
      </c>
      <c r="CB25" s="1">
        <v>0.8</v>
      </c>
      <c r="CC25" s="1">
        <v>0.8</v>
      </c>
      <c r="CD25" s="1">
        <v>0.7</v>
      </c>
      <c r="CE25" s="1">
        <v>0.6</v>
      </c>
      <c r="CF25" s="1">
        <v>0.6</v>
      </c>
      <c r="CG25" s="1">
        <v>0.7</v>
      </c>
      <c r="CH25" s="1">
        <v>0.8</v>
      </c>
      <c r="CI25" s="1">
        <v>0.7</v>
      </c>
      <c r="CJ25" s="1">
        <v>0.5</v>
      </c>
      <c r="CK25" s="1">
        <v>0.5</v>
      </c>
      <c r="CL25" s="1">
        <v>0.5</v>
      </c>
      <c r="CM25" s="1">
        <v>0.6</v>
      </c>
      <c r="CN25" s="1">
        <v>0.5</v>
      </c>
      <c r="CO25" s="1">
        <v>0.4</v>
      </c>
      <c r="CP25" s="1">
        <v>0.3</v>
      </c>
      <c r="CQ25" s="1">
        <v>0.6</v>
      </c>
      <c r="CR25" s="1">
        <v>0.7</v>
      </c>
      <c r="CS25" s="1">
        <v>0.7</v>
      </c>
      <c r="CT25" s="1">
        <v>0.8</v>
      </c>
      <c r="CW25" s="1"/>
      <c r="CX25" s="14" t="s">
        <v>159</v>
      </c>
      <c r="CY25" s="1">
        <v>0.1</v>
      </c>
      <c r="CZ25" s="1">
        <v>0.3</v>
      </c>
      <c r="DA25" s="1">
        <v>0.1</v>
      </c>
      <c r="DB25" s="1">
        <v>0.1</v>
      </c>
      <c r="DC25" s="1">
        <v>0.1</v>
      </c>
      <c r="DD25" s="1">
        <v>0.1</v>
      </c>
      <c r="DE25" s="1">
        <v>0.1</v>
      </c>
      <c r="DF25" s="1">
        <v>0.1</v>
      </c>
      <c r="DG25" s="1">
        <v>0.1</v>
      </c>
      <c r="DH25" s="1">
        <v>0.1</v>
      </c>
      <c r="DI25" s="1">
        <v>0.1</v>
      </c>
      <c r="DJ25" s="1">
        <v>0.1</v>
      </c>
      <c r="DK25" s="1">
        <v>0.1</v>
      </c>
      <c r="DL25" s="1">
        <v>0.1</v>
      </c>
      <c r="DM25" s="1">
        <v>0.1</v>
      </c>
      <c r="DN25" s="1">
        <v>0.1</v>
      </c>
      <c r="DO25" s="1">
        <v>0.1</v>
      </c>
      <c r="DP25" s="1">
        <v>0.1</v>
      </c>
      <c r="DQ25" s="1">
        <v>0.1</v>
      </c>
      <c r="DR25" s="1">
        <v>0.1</v>
      </c>
      <c r="DS25" s="1">
        <v>0</v>
      </c>
      <c r="DV25" s="1"/>
      <c r="DW25" s="14" t="s">
        <v>159</v>
      </c>
      <c r="DX25" s="1">
        <v>0.2</v>
      </c>
      <c r="DY25" s="1">
        <v>0.3</v>
      </c>
      <c r="DZ25" s="1">
        <v>0.3</v>
      </c>
      <c r="EA25" s="1">
        <v>0.2</v>
      </c>
      <c r="EB25" s="1">
        <v>0.3</v>
      </c>
      <c r="EC25" s="1">
        <v>0.2</v>
      </c>
      <c r="ED25" s="1">
        <v>0.2</v>
      </c>
      <c r="EE25" s="1">
        <v>0.2</v>
      </c>
      <c r="EF25" s="1">
        <v>0.3</v>
      </c>
      <c r="EG25" s="1">
        <v>0.2</v>
      </c>
      <c r="EH25" s="1">
        <v>0.3</v>
      </c>
      <c r="EI25" s="1">
        <v>0.3</v>
      </c>
      <c r="EJ25" s="1">
        <v>0.4</v>
      </c>
      <c r="EK25" s="1">
        <v>0.4</v>
      </c>
      <c r="EL25" s="1">
        <v>0.3</v>
      </c>
      <c r="EM25" s="1">
        <v>0.3</v>
      </c>
      <c r="EN25" s="1">
        <v>0.3</v>
      </c>
      <c r="EO25" s="1">
        <v>0.5</v>
      </c>
      <c r="EP25" s="1">
        <v>0.6</v>
      </c>
      <c r="EQ25" s="1">
        <v>0.9</v>
      </c>
      <c r="ER25" s="1">
        <v>0.9</v>
      </c>
      <c r="EU25" s="1"/>
      <c r="EV25" s="14" t="s">
        <v>159</v>
      </c>
      <c r="EW25" s="1">
        <v>0.2</v>
      </c>
      <c r="EX25" s="1">
        <v>0.3</v>
      </c>
      <c r="EY25" s="1">
        <v>0.2</v>
      </c>
      <c r="EZ25" s="1">
        <v>0.2</v>
      </c>
      <c r="FA25" s="1">
        <v>0.1</v>
      </c>
      <c r="FB25" s="1">
        <v>0.2</v>
      </c>
      <c r="FC25" s="1">
        <v>0.1</v>
      </c>
      <c r="FD25" s="1">
        <v>0.2</v>
      </c>
      <c r="FE25" s="1">
        <v>0.2</v>
      </c>
      <c r="FF25" s="1">
        <v>0.2</v>
      </c>
      <c r="FG25" s="1">
        <v>0.2</v>
      </c>
      <c r="FH25" s="1">
        <v>0.2</v>
      </c>
      <c r="FI25" s="1">
        <v>0.2</v>
      </c>
      <c r="FJ25" s="1">
        <v>0.2</v>
      </c>
      <c r="FK25" s="1">
        <v>0.1</v>
      </c>
      <c r="FL25" s="1">
        <v>0.1</v>
      </c>
      <c r="FM25" s="1">
        <v>0.1</v>
      </c>
      <c r="FN25" s="1">
        <v>0.1</v>
      </c>
      <c r="FO25" s="1">
        <v>0.2</v>
      </c>
      <c r="FP25" s="1">
        <v>0.2</v>
      </c>
      <c r="FQ25" s="1">
        <v>0.1</v>
      </c>
    </row>
    <row r="26" ht="14.5" spans="1:173">
      <c r="A26" s="1"/>
      <c r="B26" s="14" t="s">
        <v>160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Z26" s="1"/>
      <c r="AA26" s="14" t="s">
        <v>160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Y26" s="1"/>
      <c r="AZ26" s="14" t="s">
        <v>160</v>
      </c>
      <c r="BA26" s="1">
        <v>0</v>
      </c>
      <c r="BB26" s="1">
        <v>0</v>
      </c>
      <c r="BC26" s="1">
        <v>0</v>
      </c>
      <c r="BD26" s="1">
        <v>0.1</v>
      </c>
      <c r="BE26" s="1">
        <v>0.1</v>
      </c>
      <c r="BF26" s="1">
        <v>0.1</v>
      </c>
      <c r="BG26" s="1">
        <v>0.1</v>
      </c>
      <c r="BH26" s="1">
        <v>0.1</v>
      </c>
      <c r="BI26" s="1">
        <v>0.1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X26" s="1"/>
      <c r="BY26" s="14" t="s">
        <v>160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W26" s="1"/>
      <c r="CX26" s="14" t="s">
        <v>160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V26" s="1"/>
      <c r="DW26" s="14" t="s">
        <v>160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U26" s="1"/>
      <c r="EV26" s="14" t="s">
        <v>160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</row>
    <row r="27" ht="14.5" spans="1:17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</row>
    <row r="28" ht="14.5" spans="1:173">
      <c r="A28" s="1"/>
      <c r="B28" s="13" t="s">
        <v>161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Z28" s="1"/>
      <c r="AA28" s="13" t="s">
        <v>161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Y28" s="1"/>
      <c r="AZ28" s="13" t="s">
        <v>161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X28" s="1"/>
      <c r="BY28" s="13" t="s">
        <v>161</v>
      </c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W28" s="1"/>
      <c r="CX28" s="13" t="s">
        <v>161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V28" s="1"/>
      <c r="DW28" s="13" t="s">
        <v>161</v>
      </c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U28" s="1"/>
      <c r="EV28" s="13" t="s">
        <v>161</v>
      </c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</row>
    <row r="29" ht="14.5" spans="1:174">
      <c r="A29" s="1"/>
      <c r="B29" s="14" t="s">
        <v>152</v>
      </c>
      <c r="C29" s="1">
        <v>11.1</v>
      </c>
      <c r="D29" s="1">
        <v>13.2</v>
      </c>
      <c r="E29" s="1">
        <v>18.4</v>
      </c>
      <c r="F29" s="1">
        <v>19.8</v>
      </c>
      <c r="G29" s="1">
        <v>16.9</v>
      </c>
      <c r="H29" s="1">
        <v>17.1</v>
      </c>
      <c r="I29" s="1">
        <v>20.2</v>
      </c>
      <c r="J29" s="1">
        <v>18.4</v>
      </c>
      <c r="K29" s="1">
        <v>19.4</v>
      </c>
      <c r="L29" s="1">
        <v>18.9</v>
      </c>
      <c r="M29" s="1">
        <v>13.2</v>
      </c>
      <c r="N29" s="1">
        <v>12.9</v>
      </c>
      <c r="O29" s="1">
        <v>16.2</v>
      </c>
      <c r="P29" s="1">
        <v>20.3</v>
      </c>
      <c r="Q29" s="1">
        <v>30.8</v>
      </c>
      <c r="R29" s="1">
        <v>31.8</v>
      </c>
      <c r="S29" s="1">
        <v>30.1</v>
      </c>
      <c r="T29" s="1">
        <v>29.3</v>
      </c>
      <c r="U29" s="1">
        <v>30.5</v>
      </c>
      <c r="V29" s="1">
        <v>32.8</v>
      </c>
      <c r="W29" s="1">
        <v>29.8</v>
      </c>
      <c r="X29" s="17">
        <f>AVERAGE(C29:W29)</f>
        <v>21.4809523809524</v>
      </c>
      <c r="Z29" s="1"/>
      <c r="AA29" s="14" t="s">
        <v>152</v>
      </c>
      <c r="AB29" s="1">
        <v>32.2</v>
      </c>
      <c r="AC29" s="1">
        <v>29.5</v>
      </c>
      <c r="AD29" s="1">
        <v>27.2</v>
      </c>
      <c r="AE29" s="1">
        <v>25</v>
      </c>
      <c r="AF29" s="1">
        <v>26</v>
      </c>
      <c r="AG29" s="1">
        <v>21.7</v>
      </c>
      <c r="AH29" s="1">
        <v>21.8</v>
      </c>
      <c r="AI29" s="1">
        <v>21.6</v>
      </c>
      <c r="AJ29" s="1">
        <v>21</v>
      </c>
      <c r="AK29" s="1">
        <v>22.2</v>
      </c>
      <c r="AL29" s="1">
        <v>19.1</v>
      </c>
      <c r="AM29" s="1">
        <v>17.5</v>
      </c>
      <c r="AN29" s="1">
        <v>19.1</v>
      </c>
      <c r="AO29" s="1">
        <v>18.8</v>
      </c>
      <c r="AP29" s="1">
        <v>19.4</v>
      </c>
      <c r="AQ29" s="1">
        <v>19.4</v>
      </c>
      <c r="AR29" s="1">
        <v>19.4</v>
      </c>
      <c r="AS29" s="1">
        <v>19.4</v>
      </c>
      <c r="AT29" s="1">
        <v>21.5</v>
      </c>
      <c r="AU29" s="1">
        <v>21.4</v>
      </c>
      <c r="AV29" s="1">
        <v>22</v>
      </c>
      <c r="AW29" s="17">
        <f>AVERAGE(AB29:AV29)</f>
        <v>22.1523809523809</v>
      </c>
      <c r="AY29" s="1"/>
      <c r="AZ29" s="14" t="s">
        <v>152</v>
      </c>
      <c r="BA29" s="1">
        <v>15.4</v>
      </c>
      <c r="BB29" s="1">
        <v>16.3</v>
      </c>
      <c r="BC29" s="1">
        <v>14.1</v>
      </c>
      <c r="BD29" s="1">
        <v>15</v>
      </c>
      <c r="BE29" s="1">
        <v>15.6</v>
      </c>
      <c r="BF29" s="1">
        <v>15.9</v>
      </c>
      <c r="BG29" s="1">
        <v>14.9</v>
      </c>
      <c r="BH29" s="1">
        <v>15.7</v>
      </c>
      <c r="BI29" s="1">
        <v>17.3</v>
      </c>
      <c r="BJ29" s="1">
        <v>18.9</v>
      </c>
      <c r="BK29" s="1">
        <v>15.8</v>
      </c>
      <c r="BL29" s="1">
        <v>13.7</v>
      </c>
      <c r="BM29" s="1">
        <v>14.2</v>
      </c>
      <c r="BN29" s="1">
        <v>13.8</v>
      </c>
      <c r="BO29" s="1">
        <v>14.7</v>
      </c>
      <c r="BP29" s="1">
        <v>15.1</v>
      </c>
      <c r="BQ29" s="1">
        <v>14.8</v>
      </c>
      <c r="BR29" s="1">
        <v>14.3</v>
      </c>
      <c r="BS29" s="1">
        <v>13.8</v>
      </c>
      <c r="BT29" s="1">
        <v>14.9</v>
      </c>
      <c r="BU29" s="1">
        <v>15.5</v>
      </c>
      <c r="BV29" s="17">
        <f>AVERAGE(BA29:BU29)</f>
        <v>15.2238095238095</v>
      </c>
      <c r="BX29" s="1"/>
      <c r="BY29" s="14" t="s">
        <v>152</v>
      </c>
      <c r="BZ29" s="1">
        <v>23.5</v>
      </c>
      <c r="CA29" s="1">
        <v>23.6</v>
      </c>
      <c r="CB29" s="1">
        <v>24.8</v>
      </c>
      <c r="CC29" s="1">
        <v>24.4</v>
      </c>
      <c r="CD29" s="1">
        <v>23.3</v>
      </c>
      <c r="CE29" s="1">
        <v>23.9</v>
      </c>
      <c r="CF29" s="1">
        <v>23.1</v>
      </c>
      <c r="CG29" s="1">
        <v>10.8</v>
      </c>
      <c r="CH29" s="1">
        <v>10.5</v>
      </c>
      <c r="CI29" s="1">
        <v>13.9</v>
      </c>
      <c r="CJ29" s="1">
        <v>13.4</v>
      </c>
      <c r="CK29" s="1">
        <v>12.7</v>
      </c>
      <c r="CL29" s="1">
        <v>11.5</v>
      </c>
      <c r="CM29" s="1">
        <v>12.5</v>
      </c>
      <c r="CN29" s="1">
        <v>12.6</v>
      </c>
      <c r="CO29" s="1">
        <v>11.7</v>
      </c>
      <c r="CP29" s="1">
        <v>12</v>
      </c>
      <c r="CQ29" s="1">
        <v>11.1</v>
      </c>
      <c r="CR29" s="1">
        <v>11.2</v>
      </c>
      <c r="CS29" s="1">
        <v>12.4</v>
      </c>
      <c r="CT29" s="1">
        <v>12.5</v>
      </c>
      <c r="CU29" s="17">
        <f>AVERAGE(BZ29:CT29)</f>
        <v>15.9714285714286</v>
      </c>
      <c r="CW29" s="1"/>
      <c r="CX29" s="14" t="s">
        <v>152</v>
      </c>
      <c r="CY29" s="1">
        <v>9.6</v>
      </c>
      <c r="CZ29" s="1">
        <v>11.3</v>
      </c>
      <c r="DA29" s="1">
        <v>12.1</v>
      </c>
      <c r="DB29" s="1">
        <v>12.8</v>
      </c>
      <c r="DC29" s="1">
        <v>11.8</v>
      </c>
      <c r="DD29" s="1">
        <v>10.7</v>
      </c>
      <c r="DE29" s="1">
        <v>10.3</v>
      </c>
      <c r="DF29" s="1">
        <v>9.4</v>
      </c>
      <c r="DG29" s="1">
        <v>9.4</v>
      </c>
      <c r="DH29" s="1">
        <v>9.6</v>
      </c>
      <c r="DI29" s="1">
        <v>9.4</v>
      </c>
      <c r="DJ29" s="1">
        <v>8.8</v>
      </c>
      <c r="DK29" s="1">
        <v>7.5</v>
      </c>
      <c r="DL29" s="1">
        <v>7.9</v>
      </c>
      <c r="DM29" s="1">
        <v>6.9</v>
      </c>
      <c r="DN29" s="1">
        <v>6.1</v>
      </c>
      <c r="DO29" s="1">
        <v>5.8</v>
      </c>
      <c r="DP29" s="1">
        <v>6.3</v>
      </c>
      <c r="DQ29" s="1">
        <v>6.3</v>
      </c>
      <c r="DR29" s="1">
        <v>6.5</v>
      </c>
      <c r="DS29" s="1">
        <v>6.5</v>
      </c>
      <c r="DT29" s="17">
        <f>AVERAGE(CY29:DS29)</f>
        <v>8.80952380952381</v>
      </c>
      <c r="DV29" s="1"/>
      <c r="DW29" s="14" t="s">
        <v>152</v>
      </c>
      <c r="DX29" s="1">
        <v>10.8</v>
      </c>
      <c r="DY29" s="1">
        <v>12.6</v>
      </c>
      <c r="DZ29" s="1">
        <v>14.2</v>
      </c>
      <c r="EA29" s="1">
        <v>13.2</v>
      </c>
      <c r="EB29" s="1">
        <v>14.2</v>
      </c>
      <c r="EC29" s="1">
        <v>15</v>
      </c>
      <c r="ED29" s="1">
        <v>13.8</v>
      </c>
      <c r="EE29" s="1">
        <v>12.6</v>
      </c>
      <c r="EF29" s="1">
        <v>11.8</v>
      </c>
      <c r="EG29" s="1">
        <v>17.8</v>
      </c>
      <c r="EH29" s="1">
        <v>14.4</v>
      </c>
      <c r="EI29" s="1">
        <v>13</v>
      </c>
      <c r="EJ29" s="1">
        <v>12.9</v>
      </c>
      <c r="EK29" s="1">
        <v>14.1</v>
      </c>
      <c r="EL29" s="1">
        <v>10.5</v>
      </c>
      <c r="EM29" s="1">
        <v>12.9</v>
      </c>
      <c r="EN29" s="1">
        <v>10.3</v>
      </c>
      <c r="EO29" s="1">
        <v>10.5</v>
      </c>
      <c r="EP29" s="1">
        <v>10.9</v>
      </c>
      <c r="EQ29" s="1">
        <v>11.3</v>
      </c>
      <c r="ER29" s="1">
        <v>13.3</v>
      </c>
      <c r="ES29" s="17">
        <f>AVERAGE(DX29:ER29)</f>
        <v>12.8619047619048</v>
      </c>
      <c r="EU29" s="1"/>
      <c r="EV29" s="14" t="s">
        <v>152</v>
      </c>
      <c r="EW29" s="1">
        <v>11</v>
      </c>
      <c r="EX29" s="1">
        <v>7.4</v>
      </c>
      <c r="EY29" s="1">
        <v>8.4</v>
      </c>
      <c r="EZ29" s="1">
        <v>8.4</v>
      </c>
      <c r="FA29" s="1">
        <v>9.7</v>
      </c>
      <c r="FB29" s="1">
        <v>11.5</v>
      </c>
      <c r="FC29" s="1">
        <v>9.7</v>
      </c>
      <c r="FD29" s="1">
        <v>10.9</v>
      </c>
      <c r="FE29" s="1">
        <v>16.5</v>
      </c>
      <c r="FF29" s="1">
        <v>22.2</v>
      </c>
      <c r="FG29" s="1">
        <v>13.9</v>
      </c>
      <c r="FH29" s="1">
        <v>13.7</v>
      </c>
      <c r="FI29" s="1">
        <v>14</v>
      </c>
      <c r="FJ29" s="1">
        <v>14.5</v>
      </c>
      <c r="FK29" s="1">
        <v>14.2</v>
      </c>
      <c r="FL29" s="1">
        <v>12.8</v>
      </c>
      <c r="FM29" s="1">
        <v>10.8</v>
      </c>
      <c r="FN29" s="1">
        <v>11.6</v>
      </c>
      <c r="FO29" s="1">
        <v>10.2</v>
      </c>
      <c r="FP29" s="1">
        <v>10.9</v>
      </c>
      <c r="FQ29" s="1">
        <v>10.8</v>
      </c>
      <c r="FR29" s="17">
        <f>AVERAGE(EW29:FQ29)</f>
        <v>12.052380952381</v>
      </c>
    </row>
    <row r="30" ht="14.5" spans="1:174">
      <c r="A30" s="1"/>
      <c r="B30" s="14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7">
        <f t="shared" ref="X30:X37" si="0">AVERAGE(C30:W30)</f>
        <v>0</v>
      </c>
      <c r="Z30" s="1"/>
      <c r="AA30" s="14" t="s">
        <v>153</v>
      </c>
      <c r="AB30" s="1">
        <v>0.2</v>
      </c>
      <c r="AC30" s="1">
        <v>0.1</v>
      </c>
      <c r="AD30" s="1">
        <v>0.1</v>
      </c>
      <c r="AE30" s="1">
        <v>0.1</v>
      </c>
      <c r="AF30" s="1">
        <v>0.1</v>
      </c>
      <c r="AG30" s="1">
        <v>0</v>
      </c>
      <c r="AH30" s="1">
        <v>1.2</v>
      </c>
      <c r="AI30" s="1">
        <v>1.2</v>
      </c>
      <c r="AJ30" s="1">
        <v>1.2</v>
      </c>
      <c r="AK30" s="1">
        <v>4.3</v>
      </c>
      <c r="AL30" s="1">
        <v>3.5</v>
      </c>
      <c r="AM30" s="1">
        <v>2.6</v>
      </c>
      <c r="AN30" s="1">
        <v>3.3</v>
      </c>
      <c r="AO30" s="1">
        <v>3.2</v>
      </c>
      <c r="AP30" s="1">
        <v>3.3</v>
      </c>
      <c r="AQ30" s="1">
        <v>3.4</v>
      </c>
      <c r="AR30" s="1">
        <v>3.4</v>
      </c>
      <c r="AS30" s="1">
        <v>3.6</v>
      </c>
      <c r="AT30" s="1">
        <v>3.8</v>
      </c>
      <c r="AU30" s="1">
        <v>3.7</v>
      </c>
      <c r="AV30" s="1">
        <v>3.8</v>
      </c>
      <c r="AW30" s="17">
        <f t="shared" ref="AW30:AW37" si="1">AVERAGE(AB30:AV30)</f>
        <v>2.19523809523809</v>
      </c>
      <c r="AY30" s="1"/>
      <c r="AZ30" s="14" t="s">
        <v>153</v>
      </c>
      <c r="BA30" s="1">
        <v>21.2</v>
      </c>
      <c r="BB30" s="1">
        <v>17.2</v>
      </c>
      <c r="BC30" s="1">
        <v>21.5</v>
      </c>
      <c r="BD30" s="1">
        <v>22</v>
      </c>
      <c r="BE30" s="1">
        <v>20.2</v>
      </c>
      <c r="BF30" s="1">
        <v>18.7</v>
      </c>
      <c r="BG30" s="1">
        <v>19.4</v>
      </c>
      <c r="BH30" s="1">
        <v>22.7</v>
      </c>
      <c r="BI30" s="1">
        <v>21.9</v>
      </c>
      <c r="BJ30" s="1">
        <v>27.3</v>
      </c>
      <c r="BK30" s="1">
        <v>23.5</v>
      </c>
      <c r="BL30" s="1">
        <v>32.9</v>
      </c>
      <c r="BM30" s="1">
        <v>36.3</v>
      </c>
      <c r="BN30" s="1">
        <v>36.9</v>
      </c>
      <c r="BO30" s="1">
        <v>39.6</v>
      </c>
      <c r="BP30" s="1">
        <v>37.1</v>
      </c>
      <c r="BQ30" s="1">
        <v>35.8</v>
      </c>
      <c r="BR30" s="1">
        <v>32</v>
      </c>
      <c r="BS30" s="1">
        <v>34.2</v>
      </c>
      <c r="BT30" s="1">
        <v>37.7</v>
      </c>
      <c r="BU30" s="1">
        <v>37.6</v>
      </c>
      <c r="BV30" s="17">
        <f t="shared" ref="BV30:BV37" si="2">AVERAGE(BA30:BU30)</f>
        <v>28.3666666666667</v>
      </c>
      <c r="BX30" s="1"/>
      <c r="BY30" s="14" t="s">
        <v>153</v>
      </c>
      <c r="BZ30" s="1">
        <v>0.2</v>
      </c>
      <c r="CA30" s="1">
        <v>0.2</v>
      </c>
      <c r="CB30" s="1">
        <v>0.3</v>
      </c>
      <c r="CC30" s="1">
        <v>0.2</v>
      </c>
      <c r="CD30" s="1">
        <v>0.2</v>
      </c>
      <c r="CE30" s="1">
        <v>0.2</v>
      </c>
      <c r="CF30" s="1">
        <v>0.2</v>
      </c>
      <c r="CG30" s="1">
        <v>0.2</v>
      </c>
      <c r="CH30" s="1">
        <v>0.3</v>
      </c>
      <c r="CI30" s="1">
        <v>0.4</v>
      </c>
      <c r="CJ30" s="1">
        <v>0.3</v>
      </c>
      <c r="CK30" s="1">
        <v>0.3</v>
      </c>
      <c r="CL30" s="1">
        <v>0.3</v>
      </c>
      <c r="CM30" s="1">
        <v>0.3</v>
      </c>
      <c r="CN30" s="1">
        <v>0.3</v>
      </c>
      <c r="CO30" s="1">
        <v>0.2</v>
      </c>
      <c r="CP30" s="1">
        <v>0.3</v>
      </c>
      <c r="CQ30" s="1">
        <v>0.2</v>
      </c>
      <c r="CR30" s="1">
        <v>0.2</v>
      </c>
      <c r="CS30" s="1">
        <v>0.3</v>
      </c>
      <c r="CT30" s="1">
        <v>0.2</v>
      </c>
      <c r="CU30" s="17">
        <f t="shared" ref="CU30:CU37" si="3">AVERAGE(BZ30:CT30)</f>
        <v>0.252380952380952</v>
      </c>
      <c r="CW30" s="1"/>
      <c r="CX30" s="14" t="s">
        <v>153</v>
      </c>
      <c r="CY30" s="1">
        <v>10.3</v>
      </c>
      <c r="CZ30" s="1">
        <v>11.3</v>
      </c>
      <c r="DA30" s="1">
        <v>12.5</v>
      </c>
      <c r="DB30" s="1">
        <v>12.5</v>
      </c>
      <c r="DC30" s="1">
        <v>12.8</v>
      </c>
      <c r="DD30" s="1">
        <v>11.2</v>
      </c>
      <c r="DE30" s="1">
        <v>10.8</v>
      </c>
      <c r="DF30" s="1">
        <v>9.2</v>
      </c>
      <c r="DG30" s="1">
        <v>9.1</v>
      </c>
      <c r="DH30" s="1">
        <v>9.5</v>
      </c>
      <c r="DI30" s="1">
        <v>3.5</v>
      </c>
      <c r="DJ30" s="1">
        <v>4.1</v>
      </c>
      <c r="DK30" s="1">
        <v>5.2</v>
      </c>
      <c r="DL30" s="1">
        <v>4.3</v>
      </c>
      <c r="DM30" s="1">
        <v>4.2</v>
      </c>
      <c r="DN30" s="1">
        <v>4.6</v>
      </c>
      <c r="DO30" s="1">
        <v>3.6</v>
      </c>
      <c r="DP30" s="1">
        <v>4.4</v>
      </c>
      <c r="DQ30" s="1">
        <v>4.2</v>
      </c>
      <c r="DR30" s="1">
        <v>3.4</v>
      </c>
      <c r="DS30" s="1">
        <v>3.5</v>
      </c>
      <c r="DT30" s="17">
        <f t="shared" ref="DT30:DT37" si="4">AVERAGE(CY30:DS30)</f>
        <v>7.34285714285714</v>
      </c>
      <c r="DV30" s="1"/>
      <c r="DW30" s="14" t="s">
        <v>153</v>
      </c>
      <c r="DX30" s="1">
        <v>10.4</v>
      </c>
      <c r="DY30" s="1">
        <v>9.4</v>
      </c>
      <c r="DZ30" s="1">
        <v>11.2</v>
      </c>
      <c r="EA30" s="1">
        <v>9.3</v>
      </c>
      <c r="EB30" s="1">
        <v>9.1</v>
      </c>
      <c r="EC30" s="1">
        <v>8.4</v>
      </c>
      <c r="ED30" s="1">
        <v>7.5</v>
      </c>
      <c r="EE30" s="1">
        <v>9.3</v>
      </c>
      <c r="EF30" s="1">
        <v>9.8</v>
      </c>
      <c r="EG30" s="1">
        <v>11</v>
      </c>
      <c r="EH30" s="1">
        <v>7.3</v>
      </c>
      <c r="EI30" s="1">
        <v>6.6</v>
      </c>
      <c r="EJ30" s="1">
        <v>6.3</v>
      </c>
      <c r="EK30" s="1">
        <v>6.4</v>
      </c>
      <c r="EL30" s="1">
        <v>6</v>
      </c>
      <c r="EM30" s="1">
        <v>6.4</v>
      </c>
      <c r="EN30" s="1">
        <v>7</v>
      </c>
      <c r="EO30" s="1">
        <v>7.3</v>
      </c>
      <c r="EP30" s="1">
        <v>7.8</v>
      </c>
      <c r="EQ30" s="1">
        <v>8.1</v>
      </c>
      <c r="ER30" s="1">
        <v>8.9</v>
      </c>
      <c r="ES30" s="17">
        <f t="shared" ref="ES30:ES37" si="5">AVERAGE(DX30:ER30)</f>
        <v>8.26190476190476</v>
      </c>
      <c r="EU30" s="1"/>
      <c r="EV30" s="14" t="s">
        <v>153</v>
      </c>
      <c r="EW30" s="1">
        <v>25</v>
      </c>
      <c r="EX30" s="1">
        <v>21.3</v>
      </c>
      <c r="EY30" s="1">
        <v>4.6</v>
      </c>
      <c r="EZ30" s="1">
        <v>4.5</v>
      </c>
      <c r="FA30" s="1">
        <v>4.5</v>
      </c>
      <c r="FB30" s="1">
        <v>5.8</v>
      </c>
      <c r="FC30" s="1">
        <v>5.5</v>
      </c>
      <c r="FD30" s="1">
        <v>4.7</v>
      </c>
      <c r="FE30" s="1">
        <v>4.4</v>
      </c>
      <c r="FF30" s="1">
        <v>4.6</v>
      </c>
      <c r="FG30" s="1">
        <v>29.9</v>
      </c>
      <c r="FH30" s="1">
        <v>27.3</v>
      </c>
      <c r="FI30" s="1">
        <v>35.2</v>
      </c>
      <c r="FJ30" s="1">
        <v>33.4</v>
      </c>
      <c r="FK30" s="1">
        <v>32.6</v>
      </c>
      <c r="FL30" s="1">
        <v>30.2</v>
      </c>
      <c r="FM30" s="1">
        <v>36.4</v>
      </c>
      <c r="FN30" s="1">
        <v>36.1</v>
      </c>
      <c r="FO30" s="1">
        <v>35.6</v>
      </c>
      <c r="FP30" s="1">
        <v>35.6</v>
      </c>
      <c r="FQ30" s="1">
        <v>35</v>
      </c>
      <c r="FR30" s="17">
        <f t="shared" ref="FR30:FR37" si="6">AVERAGE(EW30:FQ30)</f>
        <v>21.5333333333333</v>
      </c>
    </row>
    <row r="31" ht="14.5" spans="1:174">
      <c r="A31" s="1"/>
      <c r="B31" s="14" t="s">
        <v>154</v>
      </c>
      <c r="C31" s="1">
        <v>11.9</v>
      </c>
      <c r="D31" s="1">
        <v>15.5</v>
      </c>
      <c r="E31" s="1">
        <v>15</v>
      </c>
      <c r="F31" s="1">
        <v>16</v>
      </c>
      <c r="G31" s="1">
        <v>14</v>
      </c>
      <c r="H31" s="1">
        <v>14</v>
      </c>
      <c r="I31" s="1">
        <v>15.3</v>
      </c>
      <c r="J31" s="1">
        <v>14.9</v>
      </c>
      <c r="K31" s="1">
        <v>15.9</v>
      </c>
      <c r="L31" s="1">
        <v>16.2</v>
      </c>
      <c r="M31" s="1">
        <v>14.8</v>
      </c>
      <c r="N31" s="1">
        <v>15.6</v>
      </c>
      <c r="O31" s="1">
        <v>16.4</v>
      </c>
      <c r="P31" s="1">
        <v>18.1</v>
      </c>
      <c r="Q31" s="1">
        <v>10.6</v>
      </c>
      <c r="R31" s="1">
        <v>14.9</v>
      </c>
      <c r="S31" s="1">
        <v>16</v>
      </c>
      <c r="T31" s="1">
        <v>15.1</v>
      </c>
      <c r="U31" s="1">
        <v>14.3</v>
      </c>
      <c r="V31" s="1">
        <v>13.7</v>
      </c>
      <c r="W31" s="1">
        <v>11.1</v>
      </c>
      <c r="X31" s="17">
        <f t="shared" si="0"/>
        <v>14.7285714285714</v>
      </c>
      <c r="Z31" s="1"/>
      <c r="AA31" s="14" t="s">
        <v>154</v>
      </c>
      <c r="AB31" s="1">
        <v>13.7</v>
      </c>
      <c r="AC31" s="1">
        <v>20.2</v>
      </c>
      <c r="AD31" s="1">
        <v>20.6</v>
      </c>
      <c r="AE31" s="1">
        <v>20.2</v>
      </c>
      <c r="AF31" s="1">
        <v>20.6</v>
      </c>
      <c r="AG31" s="1">
        <v>24</v>
      </c>
      <c r="AH31" s="1">
        <v>22.6</v>
      </c>
      <c r="AI31" s="1">
        <v>23.8</v>
      </c>
      <c r="AJ31" s="1">
        <v>23.3</v>
      </c>
      <c r="AK31" s="1">
        <v>20.6</v>
      </c>
      <c r="AL31" s="1">
        <v>19.3</v>
      </c>
      <c r="AM31" s="1">
        <v>17.6</v>
      </c>
      <c r="AN31" s="1">
        <v>16.1</v>
      </c>
      <c r="AO31" s="1">
        <v>18.5</v>
      </c>
      <c r="AP31" s="1">
        <v>17.5</v>
      </c>
      <c r="AQ31" s="1">
        <v>12.2</v>
      </c>
      <c r="AR31" s="1">
        <v>13.9</v>
      </c>
      <c r="AS31" s="1">
        <v>14.1</v>
      </c>
      <c r="AT31" s="1">
        <v>13.1</v>
      </c>
      <c r="AU31" s="1">
        <v>12.8</v>
      </c>
      <c r="AV31" s="1">
        <v>13.4</v>
      </c>
      <c r="AW31" s="17">
        <f t="shared" si="1"/>
        <v>18.0047619047619</v>
      </c>
      <c r="AY31" s="1"/>
      <c r="AZ31" s="14" t="s">
        <v>154</v>
      </c>
      <c r="BA31" s="1">
        <v>21.4</v>
      </c>
      <c r="BB31" s="1">
        <v>27.1</v>
      </c>
      <c r="BC31" s="1">
        <v>30.8</v>
      </c>
      <c r="BD31" s="1">
        <v>28.1</v>
      </c>
      <c r="BE31" s="1">
        <v>25.7</v>
      </c>
      <c r="BF31" s="1">
        <v>25.8</v>
      </c>
      <c r="BG31" s="1">
        <v>25.1</v>
      </c>
      <c r="BH31" s="1">
        <v>17.8</v>
      </c>
      <c r="BI31" s="1">
        <v>17.4</v>
      </c>
      <c r="BJ31" s="1">
        <v>19.1</v>
      </c>
      <c r="BK31" s="1">
        <v>25.1</v>
      </c>
      <c r="BL31" s="1">
        <v>18.5</v>
      </c>
      <c r="BM31" s="1">
        <v>15</v>
      </c>
      <c r="BN31" s="1">
        <v>15.6</v>
      </c>
      <c r="BO31" s="1">
        <v>14.4</v>
      </c>
      <c r="BP31" s="1">
        <v>14.3</v>
      </c>
      <c r="BQ31" s="1">
        <v>14.4</v>
      </c>
      <c r="BR31" s="1">
        <v>14.2</v>
      </c>
      <c r="BS31" s="1">
        <v>13.4</v>
      </c>
      <c r="BT31" s="1">
        <v>12.9</v>
      </c>
      <c r="BU31" s="1">
        <v>12.6</v>
      </c>
      <c r="BV31" s="17">
        <f t="shared" si="2"/>
        <v>19.4619047619048</v>
      </c>
      <c r="BX31" s="1"/>
      <c r="BY31" s="14" t="s">
        <v>154</v>
      </c>
      <c r="BZ31" s="1">
        <v>22.1</v>
      </c>
      <c r="CA31" s="1">
        <v>23.3</v>
      </c>
      <c r="CB31" s="1">
        <v>21.2</v>
      </c>
      <c r="CC31" s="1">
        <v>22.2</v>
      </c>
      <c r="CD31" s="1">
        <v>24.1</v>
      </c>
      <c r="CE31" s="1">
        <v>23.8</v>
      </c>
      <c r="CF31" s="1">
        <v>26.4</v>
      </c>
      <c r="CG31" s="1">
        <v>27.7</v>
      </c>
      <c r="CH31" s="1">
        <v>25.5</v>
      </c>
      <c r="CI31" s="1">
        <v>32.3</v>
      </c>
      <c r="CJ31" s="1">
        <v>36.3</v>
      </c>
      <c r="CK31" s="1">
        <v>33.2</v>
      </c>
      <c r="CL31" s="1">
        <v>32.1</v>
      </c>
      <c r="CM31" s="1">
        <v>33.4</v>
      </c>
      <c r="CN31" s="1">
        <v>30.1</v>
      </c>
      <c r="CO31" s="1">
        <v>31.5</v>
      </c>
      <c r="CP31" s="1">
        <v>28.9</v>
      </c>
      <c r="CQ31" s="1">
        <v>25.2</v>
      </c>
      <c r="CR31" s="1">
        <v>24</v>
      </c>
      <c r="CS31" s="1">
        <v>22.5</v>
      </c>
      <c r="CT31" s="1">
        <v>21.1</v>
      </c>
      <c r="CU31" s="17">
        <f t="shared" si="3"/>
        <v>26.9952380952381</v>
      </c>
      <c r="CW31" s="1"/>
      <c r="CX31" s="14" t="s">
        <v>154</v>
      </c>
      <c r="CY31" s="1">
        <v>21.2</v>
      </c>
      <c r="CZ31" s="1">
        <v>21.7</v>
      </c>
      <c r="DA31" s="1">
        <v>20.4</v>
      </c>
      <c r="DB31" s="1">
        <v>18.7</v>
      </c>
      <c r="DC31" s="1">
        <v>18.3</v>
      </c>
      <c r="DD31" s="1">
        <v>16.5</v>
      </c>
      <c r="DE31" s="1">
        <v>19.3</v>
      </c>
      <c r="DF31" s="1">
        <v>19.2</v>
      </c>
      <c r="DG31" s="1">
        <v>21.6</v>
      </c>
      <c r="DH31" s="1">
        <v>22.6</v>
      </c>
      <c r="DI31" s="1">
        <v>24.1</v>
      </c>
      <c r="DJ31" s="1">
        <v>22.4</v>
      </c>
      <c r="DK31" s="1">
        <v>25.9</v>
      </c>
      <c r="DL31" s="1">
        <v>25.1</v>
      </c>
      <c r="DM31" s="1">
        <v>19.3</v>
      </c>
      <c r="DN31" s="1">
        <v>23</v>
      </c>
      <c r="DO31" s="1">
        <v>23</v>
      </c>
      <c r="DP31" s="1">
        <v>20.7</v>
      </c>
      <c r="DQ31" s="1">
        <v>19.9</v>
      </c>
      <c r="DR31" s="1">
        <v>20.1</v>
      </c>
      <c r="DS31" s="1">
        <v>17.2</v>
      </c>
      <c r="DT31" s="17">
        <f t="shared" si="4"/>
        <v>20.9619047619048</v>
      </c>
      <c r="DV31" s="1"/>
      <c r="DW31" s="14" t="s">
        <v>154</v>
      </c>
      <c r="DX31" s="1">
        <v>21.1</v>
      </c>
      <c r="DY31" s="1">
        <v>21.5</v>
      </c>
      <c r="DZ31" s="1">
        <v>28.1</v>
      </c>
      <c r="EA31" s="1">
        <v>29.2</v>
      </c>
      <c r="EB31" s="1">
        <v>26</v>
      </c>
      <c r="EC31" s="1">
        <v>26.4</v>
      </c>
      <c r="ED31" s="1">
        <v>25.5</v>
      </c>
      <c r="EE31" s="1">
        <v>22.2</v>
      </c>
      <c r="EF31" s="1">
        <v>21.7</v>
      </c>
      <c r="EG31" s="1">
        <v>22.9</v>
      </c>
      <c r="EH31" s="1">
        <v>27</v>
      </c>
      <c r="EI31" s="1">
        <v>29.2</v>
      </c>
      <c r="EJ31" s="1">
        <v>29.3</v>
      </c>
      <c r="EK31" s="1">
        <v>29</v>
      </c>
      <c r="EL31" s="1">
        <v>26.6</v>
      </c>
      <c r="EM31" s="1">
        <v>23.6</v>
      </c>
      <c r="EN31" s="1">
        <v>27.7</v>
      </c>
      <c r="EO31" s="1">
        <v>24.1</v>
      </c>
      <c r="EP31" s="1">
        <v>23.4</v>
      </c>
      <c r="EQ31" s="1">
        <v>22.9</v>
      </c>
      <c r="ER31" s="1">
        <v>22</v>
      </c>
      <c r="ES31" s="17">
        <f t="shared" si="5"/>
        <v>25.2095238095238</v>
      </c>
      <c r="EU31" s="1"/>
      <c r="EV31" s="14" t="s">
        <v>154</v>
      </c>
      <c r="EW31" s="1">
        <v>15.6</v>
      </c>
      <c r="EX31" s="1">
        <v>17</v>
      </c>
      <c r="EY31" s="1">
        <v>26.2</v>
      </c>
      <c r="EZ31" s="1">
        <v>27.7</v>
      </c>
      <c r="FA31" s="1">
        <v>28.6</v>
      </c>
      <c r="FB31" s="1">
        <v>31</v>
      </c>
      <c r="FC31" s="1">
        <v>28.7</v>
      </c>
      <c r="FD31" s="1">
        <v>25.1</v>
      </c>
      <c r="FE31" s="1">
        <v>25.1</v>
      </c>
      <c r="FF31" s="1">
        <v>26.8</v>
      </c>
      <c r="FG31" s="1">
        <v>20.6</v>
      </c>
      <c r="FH31" s="1">
        <v>18.8</v>
      </c>
      <c r="FI31" s="1">
        <v>15.3</v>
      </c>
      <c r="FJ31" s="1">
        <v>15.3</v>
      </c>
      <c r="FK31" s="1">
        <v>12.3</v>
      </c>
      <c r="FL31" s="1">
        <v>11.3</v>
      </c>
      <c r="FM31" s="1">
        <v>11.9</v>
      </c>
      <c r="FN31" s="1">
        <v>10.4</v>
      </c>
      <c r="FO31" s="1">
        <v>9.5</v>
      </c>
      <c r="FP31" s="1">
        <v>9.1</v>
      </c>
      <c r="FQ31" s="1">
        <v>10.2</v>
      </c>
      <c r="FR31" s="17">
        <f t="shared" si="6"/>
        <v>18.8809523809524</v>
      </c>
    </row>
    <row r="32" ht="14.5" spans="1:174">
      <c r="A32" s="1"/>
      <c r="B32" s="14" t="s">
        <v>155</v>
      </c>
      <c r="C32" s="1">
        <v>23.4</v>
      </c>
      <c r="D32" s="1">
        <v>40.3</v>
      </c>
      <c r="E32" s="1">
        <v>38.9</v>
      </c>
      <c r="F32" s="1">
        <v>36</v>
      </c>
      <c r="G32" s="1">
        <v>44.7</v>
      </c>
      <c r="H32" s="1">
        <v>44.1</v>
      </c>
      <c r="I32" s="1">
        <v>45.3</v>
      </c>
      <c r="J32" s="1">
        <v>44.6</v>
      </c>
      <c r="K32" s="1">
        <v>42.6</v>
      </c>
      <c r="L32" s="1">
        <v>39.9</v>
      </c>
      <c r="M32" s="1">
        <v>44.2</v>
      </c>
      <c r="N32" s="1">
        <v>42.7</v>
      </c>
      <c r="O32" s="1">
        <v>42.9</v>
      </c>
      <c r="P32" s="1">
        <v>43.9</v>
      </c>
      <c r="Q32" s="1">
        <v>33.8</v>
      </c>
      <c r="R32" s="1">
        <v>37.8</v>
      </c>
      <c r="S32" s="1">
        <v>37.7</v>
      </c>
      <c r="T32" s="1">
        <v>38.7</v>
      </c>
      <c r="U32" s="1">
        <v>38.7</v>
      </c>
      <c r="V32" s="1">
        <v>37.4</v>
      </c>
      <c r="W32" s="1">
        <v>45.3</v>
      </c>
      <c r="X32" s="17">
        <f t="shared" si="0"/>
        <v>40.1380952380952</v>
      </c>
      <c r="Z32" s="1"/>
      <c r="AA32" s="14" t="s">
        <v>155</v>
      </c>
      <c r="AB32" s="1">
        <v>36.7</v>
      </c>
      <c r="AC32" s="1">
        <v>36.3</v>
      </c>
      <c r="AD32" s="1">
        <v>37.2</v>
      </c>
      <c r="AE32" s="1">
        <v>43.9</v>
      </c>
      <c r="AF32" s="1">
        <v>40.9</v>
      </c>
      <c r="AG32" s="1">
        <v>39</v>
      </c>
      <c r="AH32" s="1">
        <v>41.6</v>
      </c>
      <c r="AI32" s="1">
        <v>38.3</v>
      </c>
      <c r="AJ32" s="1">
        <v>41.7</v>
      </c>
      <c r="AK32" s="1">
        <v>39.9</v>
      </c>
      <c r="AL32" s="1">
        <v>44.6</v>
      </c>
      <c r="AM32" s="1">
        <v>49.3</v>
      </c>
      <c r="AN32" s="1">
        <v>46.8</v>
      </c>
      <c r="AO32" s="1">
        <v>44.9</v>
      </c>
      <c r="AP32" s="1">
        <v>44.7</v>
      </c>
      <c r="AQ32" s="1">
        <v>48.5</v>
      </c>
      <c r="AR32" s="1">
        <v>46.3</v>
      </c>
      <c r="AS32" s="1">
        <v>47.5</v>
      </c>
      <c r="AT32" s="1">
        <v>46.5</v>
      </c>
      <c r="AU32" s="1">
        <v>46.4</v>
      </c>
      <c r="AV32" s="1">
        <v>48.1</v>
      </c>
      <c r="AW32" s="17">
        <f t="shared" si="1"/>
        <v>43.2904761904762</v>
      </c>
      <c r="AY32" s="1"/>
      <c r="AZ32" s="14" t="s">
        <v>155</v>
      </c>
      <c r="BA32" s="1">
        <v>33.7</v>
      </c>
      <c r="BB32" s="1">
        <v>30.9</v>
      </c>
      <c r="BC32" s="1">
        <v>26</v>
      </c>
      <c r="BD32" s="1">
        <v>23.6</v>
      </c>
      <c r="BE32" s="1">
        <v>25.1</v>
      </c>
      <c r="BF32" s="1">
        <v>25.4</v>
      </c>
      <c r="BG32" s="1">
        <v>27.5</v>
      </c>
      <c r="BH32" s="1">
        <v>25.1</v>
      </c>
      <c r="BI32" s="1">
        <v>26.2</v>
      </c>
      <c r="BJ32" s="1">
        <v>21.3</v>
      </c>
      <c r="BK32" s="1">
        <v>25.5</v>
      </c>
      <c r="BL32" s="1">
        <v>21.7</v>
      </c>
      <c r="BM32" s="1">
        <v>20.6</v>
      </c>
      <c r="BN32" s="1">
        <v>23.6</v>
      </c>
      <c r="BO32" s="1">
        <v>22.3</v>
      </c>
      <c r="BP32" s="1">
        <v>25.4</v>
      </c>
      <c r="BQ32" s="1">
        <v>24.5</v>
      </c>
      <c r="BR32" s="1">
        <v>28.8</v>
      </c>
      <c r="BS32" s="1">
        <v>30</v>
      </c>
      <c r="BT32" s="1">
        <v>26.2</v>
      </c>
      <c r="BU32" s="1">
        <v>26.2</v>
      </c>
      <c r="BV32" s="17">
        <f t="shared" si="2"/>
        <v>25.6952380952381</v>
      </c>
      <c r="BX32" s="1"/>
      <c r="BY32" s="14" t="s">
        <v>155</v>
      </c>
      <c r="BZ32" s="1">
        <v>50.6</v>
      </c>
      <c r="CA32" s="1">
        <v>50.5</v>
      </c>
      <c r="CB32" s="1">
        <v>49.8</v>
      </c>
      <c r="CC32" s="1">
        <v>49.4</v>
      </c>
      <c r="CD32" s="1">
        <v>49.2</v>
      </c>
      <c r="CE32" s="1">
        <v>49.6</v>
      </c>
      <c r="CF32" s="1">
        <v>47.6</v>
      </c>
      <c r="CG32" s="1">
        <v>57.9</v>
      </c>
      <c r="CH32" s="1">
        <v>60.2</v>
      </c>
      <c r="CI32" s="1">
        <v>45.9</v>
      </c>
      <c r="CJ32" s="1">
        <v>44.3</v>
      </c>
      <c r="CK32" s="1">
        <v>51.3</v>
      </c>
      <c r="CL32" s="1">
        <v>53.6</v>
      </c>
      <c r="CM32" s="1">
        <v>50.9</v>
      </c>
      <c r="CN32" s="1">
        <v>55</v>
      </c>
      <c r="CO32" s="1">
        <v>54.6</v>
      </c>
      <c r="CP32" s="1">
        <v>57.2</v>
      </c>
      <c r="CQ32" s="1">
        <v>61.1</v>
      </c>
      <c r="CR32" s="1">
        <v>61.8</v>
      </c>
      <c r="CS32" s="1">
        <v>61.8</v>
      </c>
      <c r="CT32" s="1">
        <v>62.8</v>
      </c>
      <c r="CU32" s="17">
        <f t="shared" si="3"/>
        <v>53.5761904761905</v>
      </c>
      <c r="CW32" s="1"/>
      <c r="CX32" s="14" t="s">
        <v>155</v>
      </c>
      <c r="CY32" s="1">
        <v>58.2</v>
      </c>
      <c r="CZ32" s="1">
        <v>54.3</v>
      </c>
      <c r="DA32" s="1">
        <v>53.9</v>
      </c>
      <c r="DB32" s="1">
        <v>55.1</v>
      </c>
      <c r="DC32" s="1">
        <v>56.5</v>
      </c>
      <c r="DD32" s="1">
        <v>61.2</v>
      </c>
      <c r="DE32" s="1">
        <v>59.1</v>
      </c>
      <c r="DF32" s="1">
        <v>61.9</v>
      </c>
      <c r="DG32" s="1">
        <v>59.7</v>
      </c>
      <c r="DH32" s="1">
        <v>58</v>
      </c>
      <c r="DI32" s="1">
        <v>62.6</v>
      </c>
      <c r="DJ32" s="1">
        <v>64.5</v>
      </c>
      <c r="DK32" s="1">
        <v>61.3</v>
      </c>
      <c r="DL32" s="1">
        <v>62.5</v>
      </c>
      <c r="DM32" s="1">
        <v>69.4</v>
      </c>
      <c r="DN32" s="1">
        <v>66.2</v>
      </c>
      <c r="DO32" s="1">
        <v>67.4</v>
      </c>
      <c r="DP32" s="1">
        <v>68.4</v>
      </c>
      <c r="DQ32" s="1">
        <v>69.5</v>
      </c>
      <c r="DR32" s="1">
        <v>69.9</v>
      </c>
      <c r="DS32" s="1">
        <v>72.8</v>
      </c>
      <c r="DT32" s="17">
        <f t="shared" si="4"/>
        <v>62.4952380952381</v>
      </c>
      <c r="DV32" s="1"/>
      <c r="DW32" s="14" t="s">
        <v>155</v>
      </c>
      <c r="DX32" s="1">
        <v>56.7</v>
      </c>
      <c r="DY32" s="1">
        <v>55.3</v>
      </c>
      <c r="DZ32" s="1">
        <v>45.2</v>
      </c>
      <c r="EA32" s="1">
        <v>47.4</v>
      </c>
      <c r="EB32" s="1">
        <v>49.6</v>
      </c>
      <c r="EC32" s="1">
        <v>49.6</v>
      </c>
      <c r="ED32" s="1">
        <v>52.5</v>
      </c>
      <c r="EE32" s="1">
        <v>55.3</v>
      </c>
      <c r="EF32" s="1">
        <v>56</v>
      </c>
      <c r="EG32" s="1">
        <v>47.8</v>
      </c>
      <c r="EH32" s="1">
        <v>50.6</v>
      </c>
      <c r="EI32" s="1">
        <v>50.5</v>
      </c>
      <c r="EJ32" s="1">
        <v>50.6</v>
      </c>
      <c r="EK32" s="1">
        <v>49.9</v>
      </c>
      <c r="EL32" s="1">
        <v>56.2</v>
      </c>
      <c r="EM32" s="1">
        <v>56.5</v>
      </c>
      <c r="EN32" s="1">
        <v>54.4</v>
      </c>
      <c r="EO32" s="1">
        <v>57.4</v>
      </c>
      <c r="EP32" s="1">
        <v>57</v>
      </c>
      <c r="EQ32" s="1">
        <v>56.3</v>
      </c>
      <c r="ER32" s="1">
        <v>54.3</v>
      </c>
      <c r="ES32" s="17">
        <f t="shared" si="5"/>
        <v>52.8142857142857</v>
      </c>
      <c r="EU32" s="1"/>
      <c r="EV32" s="14" t="s">
        <v>155</v>
      </c>
      <c r="EW32" s="1">
        <v>40</v>
      </c>
      <c r="EX32" s="1">
        <v>41</v>
      </c>
      <c r="EY32" s="1">
        <v>49.5</v>
      </c>
      <c r="EZ32" s="1">
        <v>51.8</v>
      </c>
      <c r="FA32" s="1">
        <v>53.2</v>
      </c>
      <c r="FB32" s="1">
        <v>48.8</v>
      </c>
      <c r="FC32" s="1">
        <v>53.3</v>
      </c>
      <c r="FD32" s="1">
        <v>57</v>
      </c>
      <c r="FE32" s="1">
        <v>52</v>
      </c>
      <c r="FF32" s="1">
        <v>44.6</v>
      </c>
      <c r="FG32" s="1">
        <v>34.2</v>
      </c>
      <c r="FH32" s="1">
        <v>39.2</v>
      </c>
      <c r="FI32" s="1">
        <v>34.6</v>
      </c>
      <c r="FJ32" s="1">
        <v>36</v>
      </c>
      <c r="FK32" s="1">
        <v>40.2</v>
      </c>
      <c r="FL32" s="1">
        <v>45.2</v>
      </c>
      <c r="FM32" s="1">
        <v>40.5</v>
      </c>
      <c r="FN32" s="1">
        <v>41.5</v>
      </c>
      <c r="FO32" s="1">
        <v>44</v>
      </c>
      <c r="FP32" s="1">
        <v>43.8</v>
      </c>
      <c r="FQ32" s="1">
        <v>43</v>
      </c>
      <c r="FR32" s="17">
        <f t="shared" si="6"/>
        <v>44.4476190476191</v>
      </c>
    </row>
    <row r="33" ht="14.5" spans="1:174">
      <c r="A33" s="1"/>
      <c r="B33" s="14" t="s">
        <v>156</v>
      </c>
      <c r="C33" s="1">
        <v>46.4</v>
      </c>
      <c r="D33" s="1">
        <v>25.2</v>
      </c>
      <c r="E33" s="1">
        <v>22.6</v>
      </c>
      <c r="F33" s="1">
        <v>21</v>
      </c>
      <c r="G33" s="1">
        <v>17.8</v>
      </c>
      <c r="H33" s="1">
        <v>16.9</v>
      </c>
      <c r="I33" s="1">
        <v>14.1</v>
      </c>
      <c r="J33" s="1">
        <v>16</v>
      </c>
      <c r="K33" s="1">
        <v>17</v>
      </c>
      <c r="L33" s="1">
        <v>12.8</v>
      </c>
      <c r="M33" s="1">
        <v>12.7</v>
      </c>
      <c r="N33" s="1">
        <v>15.5</v>
      </c>
      <c r="O33" s="1">
        <v>12.4</v>
      </c>
      <c r="P33" s="1">
        <v>10.1</v>
      </c>
      <c r="Q33" s="1">
        <v>15.7</v>
      </c>
      <c r="R33" s="1">
        <v>14</v>
      </c>
      <c r="S33" s="1">
        <v>15</v>
      </c>
      <c r="T33" s="1">
        <v>15.8</v>
      </c>
      <c r="U33" s="1">
        <v>16.1</v>
      </c>
      <c r="V33" s="1">
        <v>15.2</v>
      </c>
      <c r="W33" s="1">
        <v>13.2</v>
      </c>
      <c r="X33" s="17">
        <f t="shared" si="0"/>
        <v>17.4047619047619</v>
      </c>
      <c r="Z33" s="1"/>
      <c r="AA33" s="14" t="s">
        <v>156</v>
      </c>
      <c r="AB33" s="1">
        <v>4.9</v>
      </c>
      <c r="AC33" s="1">
        <v>1.9</v>
      </c>
      <c r="AD33" s="1">
        <v>1.9</v>
      </c>
      <c r="AE33" s="1">
        <v>2</v>
      </c>
      <c r="AF33" s="1">
        <v>2</v>
      </c>
      <c r="AG33" s="1">
        <v>1.1</v>
      </c>
      <c r="AH33" s="1">
        <v>1.5</v>
      </c>
      <c r="AI33" s="1">
        <v>2</v>
      </c>
      <c r="AJ33" s="1">
        <v>1.7</v>
      </c>
      <c r="AK33" s="1">
        <v>1.6</v>
      </c>
      <c r="AL33" s="1">
        <v>1.3</v>
      </c>
      <c r="AM33" s="1">
        <v>1.8</v>
      </c>
      <c r="AN33" s="1">
        <v>1</v>
      </c>
      <c r="AO33" s="1">
        <v>1</v>
      </c>
      <c r="AP33" s="1">
        <v>1.3</v>
      </c>
      <c r="AQ33" s="1">
        <v>0.9</v>
      </c>
      <c r="AR33" s="1">
        <v>1.1</v>
      </c>
      <c r="AS33" s="1">
        <v>0.9</v>
      </c>
      <c r="AT33" s="1">
        <v>0.8</v>
      </c>
      <c r="AU33" s="1">
        <v>0.7</v>
      </c>
      <c r="AV33" s="1">
        <v>0.5</v>
      </c>
      <c r="AW33" s="17">
        <f t="shared" si="1"/>
        <v>1.51904761904762</v>
      </c>
      <c r="AY33" s="1"/>
      <c r="AZ33" s="14" t="s">
        <v>156</v>
      </c>
      <c r="BA33" s="1">
        <v>4.2</v>
      </c>
      <c r="BB33" s="1">
        <v>1.9</v>
      </c>
      <c r="BC33" s="1">
        <v>2.2</v>
      </c>
      <c r="BD33" s="1">
        <v>3</v>
      </c>
      <c r="BE33" s="1">
        <v>3.9</v>
      </c>
      <c r="BF33" s="1">
        <v>3.7</v>
      </c>
      <c r="BG33" s="1">
        <v>3.5</v>
      </c>
      <c r="BH33" s="1">
        <v>4</v>
      </c>
      <c r="BI33" s="1">
        <v>3.9</v>
      </c>
      <c r="BJ33" s="1">
        <v>1.7</v>
      </c>
      <c r="BK33" s="1">
        <v>1.5</v>
      </c>
      <c r="BL33" s="1">
        <v>1.7</v>
      </c>
      <c r="BM33" s="1">
        <v>1.8</v>
      </c>
      <c r="BN33" s="1">
        <v>1.7</v>
      </c>
      <c r="BO33" s="1">
        <v>2.1</v>
      </c>
      <c r="BP33" s="1">
        <v>2.2</v>
      </c>
      <c r="BQ33" s="1">
        <v>2.9</v>
      </c>
      <c r="BR33" s="1">
        <v>2.8</v>
      </c>
      <c r="BS33" s="1">
        <v>2.7</v>
      </c>
      <c r="BT33" s="1">
        <v>2.5</v>
      </c>
      <c r="BU33" s="1">
        <v>2.1</v>
      </c>
      <c r="BV33" s="17">
        <f t="shared" si="2"/>
        <v>2.66666666666667</v>
      </c>
      <c r="BX33" s="1"/>
      <c r="BY33" s="14" t="s">
        <v>156</v>
      </c>
      <c r="BZ33" s="1">
        <v>0.6</v>
      </c>
      <c r="CA33" s="1">
        <v>0.3</v>
      </c>
      <c r="CB33" s="1">
        <v>0.3</v>
      </c>
      <c r="CC33" s="1">
        <v>0.3</v>
      </c>
      <c r="CD33" s="1">
        <v>0.2</v>
      </c>
      <c r="CE33" s="1">
        <v>0.2</v>
      </c>
      <c r="CF33" s="1">
        <v>0.2</v>
      </c>
      <c r="CG33" s="1">
        <v>0.2</v>
      </c>
      <c r="CH33" s="1">
        <v>0.2</v>
      </c>
      <c r="CI33" s="1">
        <v>0.2</v>
      </c>
      <c r="CJ33" s="1">
        <v>0.1</v>
      </c>
      <c r="CK33" s="1">
        <v>0.1</v>
      </c>
      <c r="CL33" s="1">
        <v>0</v>
      </c>
      <c r="CM33" s="1">
        <v>0</v>
      </c>
      <c r="CN33" s="1">
        <v>0</v>
      </c>
      <c r="CO33" s="1">
        <v>0.1</v>
      </c>
      <c r="CP33" s="1">
        <v>0.1</v>
      </c>
      <c r="CQ33" s="1">
        <v>0.1</v>
      </c>
      <c r="CR33" s="1">
        <v>0.1</v>
      </c>
      <c r="CS33" s="1">
        <v>0.1</v>
      </c>
      <c r="CT33" s="1">
        <v>0.1</v>
      </c>
      <c r="CU33" s="17">
        <f t="shared" si="3"/>
        <v>0.166666666666667</v>
      </c>
      <c r="CW33" s="1"/>
      <c r="CX33" s="14" t="s">
        <v>156</v>
      </c>
      <c r="CY33" s="1">
        <v>0.6</v>
      </c>
      <c r="CZ33" s="1">
        <v>0.6</v>
      </c>
      <c r="DA33" s="1">
        <v>0.6</v>
      </c>
      <c r="DB33" s="1">
        <v>0.4</v>
      </c>
      <c r="DC33" s="1">
        <v>0.2</v>
      </c>
      <c r="DD33" s="1">
        <v>0.2</v>
      </c>
      <c r="DE33" s="1">
        <v>0.2</v>
      </c>
      <c r="DF33" s="1">
        <v>0.1</v>
      </c>
      <c r="DG33" s="1">
        <v>0.1</v>
      </c>
      <c r="DH33" s="1">
        <v>0.1</v>
      </c>
      <c r="DI33" s="1">
        <v>0.1</v>
      </c>
      <c r="DJ33" s="1">
        <v>0.1</v>
      </c>
      <c r="DK33" s="1">
        <v>0</v>
      </c>
      <c r="DL33" s="1">
        <v>0.1</v>
      </c>
      <c r="DM33" s="1">
        <v>0</v>
      </c>
      <c r="DN33" s="1">
        <v>0</v>
      </c>
      <c r="DO33" s="1">
        <v>0</v>
      </c>
      <c r="DP33" s="1">
        <v>0</v>
      </c>
      <c r="DQ33" s="1">
        <v>0.1</v>
      </c>
      <c r="DR33" s="1">
        <v>0</v>
      </c>
      <c r="DS33" s="1">
        <v>0</v>
      </c>
      <c r="DT33" s="17">
        <f t="shared" si="4"/>
        <v>0.166666666666667</v>
      </c>
      <c r="DV33" s="1"/>
      <c r="DW33" s="14" t="s">
        <v>156</v>
      </c>
      <c r="DX33" s="1">
        <v>0.6</v>
      </c>
      <c r="DY33" s="1">
        <v>0.5</v>
      </c>
      <c r="DZ33" s="1">
        <v>0.5</v>
      </c>
      <c r="EA33" s="1">
        <v>0.4</v>
      </c>
      <c r="EB33" s="1">
        <v>0.4</v>
      </c>
      <c r="EC33" s="1">
        <v>0</v>
      </c>
      <c r="ED33" s="1">
        <v>0.3</v>
      </c>
      <c r="EE33" s="1">
        <v>0.1</v>
      </c>
      <c r="EF33" s="1">
        <v>0.1</v>
      </c>
      <c r="EG33" s="1">
        <v>0</v>
      </c>
      <c r="EH33" s="1">
        <v>0</v>
      </c>
      <c r="EI33" s="1">
        <v>0.1</v>
      </c>
      <c r="EJ33" s="1">
        <v>0</v>
      </c>
      <c r="EK33" s="1">
        <v>0.1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7">
        <f t="shared" si="5"/>
        <v>0.147619047619048</v>
      </c>
      <c r="EU33" s="1"/>
      <c r="EV33" s="14" t="s">
        <v>156</v>
      </c>
      <c r="EW33" s="1">
        <v>5.7</v>
      </c>
      <c r="EX33" s="1">
        <v>10.5</v>
      </c>
      <c r="EY33" s="1">
        <v>8.9</v>
      </c>
      <c r="EZ33" s="1">
        <v>5.9</v>
      </c>
      <c r="FA33" s="1">
        <v>2.5</v>
      </c>
      <c r="FB33" s="1">
        <v>1.2</v>
      </c>
      <c r="FC33" s="1">
        <v>1.7</v>
      </c>
      <c r="FD33" s="1">
        <v>1</v>
      </c>
      <c r="FE33" s="1">
        <v>0.4</v>
      </c>
      <c r="FF33" s="1">
        <v>0.3</v>
      </c>
      <c r="FG33" s="1">
        <v>0.3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7">
        <f t="shared" si="6"/>
        <v>1.82857142857143</v>
      </c>
    </row>
    <row r="34" ht="14.5" spans="1:174">
      <c r="A34" s="1"/>
      <c r="B34" s="14" t="s">
        <v>157</v>
      </c>
      <c r="C34" s="1">
        <v>2.5</v>
      </c>
      <c r="D34" s="1">
        <v>0.2</v>
      </c>
      <c r="E34" s="1">
        <v>0.2</v>
      </c>
      <c r="F34" s="1">
        <v>0.3</v>
      </c>
      <c r="G34" s="1">
        <v>0.5</v>
      </c>
      <c r="H34" s="1">
        <v>0.3</v>
      </c>
      <c r="I34" s="1">
        <v>0.2</v>
      </c>
      <c r="J34" s="1">
        <v>0.3</v>
      </c>
      <c r="K34" s="1">
        <v>0.2</v>
      </c>
      <c r="L34" s="1">
        <v>0.3</v>
      </c>
      <c r="M34" s="1">
        <v>0.1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0.1</v>
      </c>
      <c r="T34" s="1">
        <v>0</v>
      </c>
      <c r="U34" s="1">
        <v>0</v>
      </c>
      <c r="V34" s="1">
        <v>0</v>
      </c>
      <c r="W34" s="1">
        <v>0</v>
      </c>
      <c r="X34" s="17">
        <f t="shared" si="0"/>
        <v>0.247619047619048</v>
      </c>
      <c r="Z34" s="1"/>
      <c r="AA34" s="14" t="s">
        <v>157</v>
      </c>
      <c r="AB34" s="1">
        <v>0.2</v>
      </c>
      <c r="AC34" s="1">
        <v>0.1</v>
      </c>
      <c r="AD34" s="1">
        <v>0.1</v>
      </c>
      <c r="AE34" s="1">
        <v>0.2</v>
      </c>
      <c r="AF34" s="1">
        <v>0.2</v>
      </c>
      <c r="AG34" s="1">
        <v>0.1</v>
      </c>
      <c r="AH34" s="1">
        <v>0.1</v>
      </c>
      <c r="AI34" s="1">
        <v>0.1</v>
      </c>
      <c r="AJ34" s="1">
        <v>0.1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0.3</v>
      </c>
      <c r="AR34" s="1">
        <v>0.3</v>
      </c>
      <c r="AS34" s="1">
        <v>0.3</v>
      </c>
      <c r="AT34" s="1">
        <v>0.3</v>
      </c>
      <c r="AU34" s="1">
        <v>0.3</v>
      </c>
      <c r="AV34" s="1">
        <v>0.3</v>
      </c>
      <c r="AW34" s="17">
        <f t="shared" si="1"/>
        <v>0.142857142857143</v>
      </c>
      <c r="AY34" s="1"/>
      <c r="AZ34" s="14" t="s">
        <v>157</v>
      </c>
      <c r="BA34" s="1">
        <v>0</v>
      </c>
      <c r="BB34" s="1">
        <v>0</v>
      </c>
      <c r="BC34" s="1">
        <v>0</v>
      </c>
      <c r="BD34" s="1">
        <v>0</v>
      </c>
      <c r="BE34" s="1">
        <v>0.1</v>
      </c>
      <c r="BF34" s="1">
        <v>0.1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0.6</v>
      </c>
      <c r="BQ34" s="1">
        <v>0.7</v>
      </c>
      <c r="BR34" s="1">
        <v>0.7</v>
      </c>
      <c r="BS34" s="1">
        <v>0.7</v>
      </c>
      <c r="BT34" s="1">
        <v>0.7</v>
      </c>
      <c r="BU34" s="1">
        <v>0.6</v>
      </c>
      <c r="BV34" s="17">
        <f t="shared" si="2"/>
        <v>0.2</v>
      </c>
      <c r="BX34" s="1"/>
      <c r="BY34" s="14" t="s">
        <v>157</v>
      </c>
      <c r="BZ34" s="1">
        <v>0.1</v>
      </c>
      <c r="CA34" s="1">
        <v>0.1</v>
      </c>
      <c r="CB34" s="1">
        <v>0.2</v>
      </c>
      <c r="CC34" s="1">
        <v>0.2</v>
      </c>
      <c r="CD34" s="1">
        <v>0.2</v>
      </c>
      <c r="CE34" s="1">
        <v>0.1</v>
      </c>
      <c r="CF34" s="1">
        <v>0.1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7">
        <f t="shared" si="3"/>
        <v>0.0476190476190476</v>
      </c>
      <c r="CW34" s="1"/>
      <c r="CX34" s="14" t="s">
        <v>157</v>
      </c>
      <c r="CY34" s="1">
        <v>0.1</v>
      </c>
      <c r="CZ34" s="1">
        <v>0.2</v>
      </c>
      <c r="DA34" s="1">
        <v>0.2</v>
      </c>
      <c r="DB34" s="1">
        <v>0.2</v>
      </c>
      <c r="DC34" s="1">
        <v>0.2</v>
      </c>
      <c r="DD34" s="1">
        <v>0.1</v>
      </c>
      <c r="DE34" s="1">
        <v>0.1</v>
      </c>
      <c r="DF34" s="1">
        <v>0.1</v>
      </c>
      <c r="DG34" s="1">
        <v>0</v>
      </c>
      <c r="DH34" s="1">
        <v>0.1</v>
      </c>
      <c r="DI34" s="1">
        <v>0.1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7">
        <f t="shared" si="4"/>
        <v>0.0666666666666667</v>
      </c>
      <c r="DV34" s="1"/>
      <c r="DW34" s="14" t="s">
        <v>157</v>
      </c>
      <c r="DX34" s="1">
        <v>0.1</v>
      </c>
      <c r="DY34" s="1">
        <v>0.1</v>
      </c>
      <c r="DZ34" s="1">
        <v>0.1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7">
        <f t="shared" si="5"/>
        <v>0.0142857142857143</v>
      </c>
      <c r="EU34" s="1"/>
      <c r="EV34" s="14" t="s">
        <v>157</v>
      </c>
      <c r="EW34" s="1">
        <v>1.2</v>
      </c>
      <c r="EX34" s="1">
        <v>0.9</v>
      </c>
      <c r="EY34" s="1">
        <v>1</v>
      </c>
      <c r="EZ34" s="1">
        <v>0.7</v>
      </c>
      <c r="FA34" s="1">
        <v>0.5</v>
      </c>
      <c r="FB34" s="1">
        <v>0.3</v>
      </c>
      <c r="FC34" s="1">
        <v>0.1</v>
      </c>
      <c r="FD34" s="1">
        <v>0.1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7">
        <f t="shared" si="6"/>
        <v>0.228571428571429</v>
      </c>
    </row>
    <row r="35" ht="14.5" spans="1:174">
      <c r="A35" s="1"/>
      <c r="B35" s="14" t="s">
        <v>158</v>
      </c>
      <c r="C35" s="1">
        <v>3.8</v>
      </c>
      <c r="D35" s="1">
        <v>4.6</v>
      </c>
      <c r="E35" s="1">
        <v>3.7</v>
      </c>
      <c r="F35" s="1">
        <v>5.4</v>
      </c>
      <c r="G35" s="1">
        <v>5</v>
      </c>
      <c r="H35" s="1">
        <v>6.1</v>
      </c>
      <c r="I35" s="1">
        <v>3.2</v>
      </c>
      <c r="J35" s="1">
        <v>4.3</v>
      </c>
      <c r="K35" s="1">
        <v>3.1</v>
      </c>
      <c r="L35" s="1">
        <v>10.3</v>
      </c>
      <c r="M35" s="1">
        <v>13.8</v>
      </c>
      <c r="N35" s="1">
        <v>12.4</v>
      </c>
      <c r="O35" s="1">
        <v>11.1</v>
      </c>
      <c r="P35" s="1">
        <v>6.7</v>
      </c>
      <c r="Q35" s="1">
        <v>8.4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7">
        <f t="shared" si="0"/>
        <v>4.85238095238095</v>
      </c>
      <c r="Z35" s="1"/>
      <c r="AA35" s="14" t="s">
        <v>158</v>
      </c>
      <c r="AB35" s="1">
        <v>0.1</v>
      </c>
      <c r="AC35" s="1">
        <v>0.2</v>
      </c>
      <c r="AD35" s="1">
        <v>0.1</v>
      </c>
      <c r="AE35" s="1">
        <v>0.1</v>
      </c>
      <c r="AF35" s="1">
        <v>0</v>
      </c>
      <c r="AG35" s="1">
        <v>0.1</v>
      </c>
      <c r="AH35" s="1">
        <v>0.1</v>
      </c>
      <c r="AI35" s="1">
        <v>0.2</v>
      </c>
      <c r="AJ35" s="1">
        <v>0.3</v>
      </c>
      <c r="AK35" s="1">
        <v>1</v>
      </c>
      <c r="AL35" s="1">
        <v>0.4</v>
      </c>
      <c r="AM35" s="1">
        <v>0.3</v>
      </c>
      <c r="AN35" s="1">
        <v>0.2</v>
      </c>
      <c r="AO35" s="1">
        <v>0.4</v>
      </c>
      <c r="AP35" s="1">
        <v>0.4</v>
      </c>
      <c r="AQ35" s="1">
        <v>0.7</v>
      </c>
      <c r="AR35" s="1">
        <v>0.5</v>
      </c>
      <c r="AS35" s="1">
        <v>0.4</v>
      </c>
      <c r="AT35" s="1">
        <v>0</v>
      </c>
      <c r="AU35" s="1">
        <v>0</v>
      </c>
      <c r="AV35" s="1">
        <v>0.2</v>
      </c>
      <c r="AW35" s="17">
        <f t="shared" si="1"/>
        <v>0.271428571428571</v>
      </c>
      <c r="AY35" s="1"/>
      <c r="AZ35" s="14" t="s">
        <v>158</v>
      </c>
      <c r="BA35" s="1">
        <v>1</v>
      </c>
      <c r="BB35" s="1">
        <v>2.8</v>
      </c>
      <c r="BC35" s="1">
        <v>2.3</v>
      </c>
      <c r="BD35" s="1">
        <v>5</v>
      </c>
      <c r="BE35" s="1">
        <v>5.6</v>
      </c>
      <c r="BF35" s="1">
        <v>5.2</v>
      </c>
      <c r="BG35" s="1">
        <v>3.8</v>
      </c>
      <c r="BH35" s="1">
        <v>7.7</v>
      </c>
      <c r="BI35" s="1">
        <v>6</v>
      </c>
      <c r="BJ35" s="1">
        <v>4.4</v>
      </c>
      <c r="BK35" s="1">
        <v>2.6</v>
      </c>
      <c r="BL35" s="1">
        <v>5.1</v>
      </c>
      <c r="BM35" s="1">
        <v>4.1</v>
      </c>
      <c r="BN35" s="1">
        <v>3.1</v>
      </c>
      <c r="BO35" s="1">
        <v>1.5</v>
      </c>
      <c r="BP35" s="1">
        <v>0.1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7">
        <f t="shared" si="2"/>
        <v>2.87142857142857</v>
      </c>
      <c r="BX35" s="1"/>
      <c r="BY35" s="14" t="s">
        <v>158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3.6</v>
      </c>
      <c r="CJ35" s="1">
        <v>3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7">
        <f t="shared" si="3"/>
        <v>0.314285714285714</v>
      </c>
      <c r="CW35" s="1"/>
      <c r="CX35" s="14" t="s">
        <v>158</v>
      </c>
      <c r="CY35" s="1">
        <v>0</v>
      </c>
      <c r="CZ35" s="1">
        <v>0</v>
      </c>
      <c r="DA35" s="1">
        <v>0.1</v>
      </c>
      <c r="DB35" s="1">
        <v>0.2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7">
        <f t="shared" si="4"/>
        <v>0.0142857142857143</v>
      </c>
      <c r="DV35" s="1"/>
      <c r="DW35" s="14" t="s">
        <v>158</v>
      </c>
      <c r="DX35" s="1">
        <v>0</v>
      </c>
      <c r="DY35" s="1">
        <v>0</v>
      </c>
      <c r="DZ35" s="1">
        <v>0</v>
      </c>
      <c r="EA35" s="1">
        <v>0</v>
      </c>
      <c r="EB35" s="1">
        <v>0.1</v>
      </c>
      <c r="EC35" s="1">
        <v>0.1</v>
      </c>
      <c r="ED35" s="1">
        <v>0.1</v>
      </c>
      <c r="EE35" s="1">
        <v>0.1</v>
      </c>
      <c r="EF35" s="1">
        <v>0.1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7">
        <f t="shared" si="5"/>
        <v>0.0238095238095238</v>
      </c>
      <c r="EU35" s="1"/>
      <c r="EV35" s="14" t="s">
        <v>158</v>
      </c>
      <c r="EW35" s="1">
        <v>0.3</v>
      </c>
      <c r="EX35" s="1">
        <v>0.4</v>
      </c>
      <c r="EY35" s="1">
        <v>0.4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0.6</v>
      </c>
      <c r="FR35" s="17">
        <f t="shared" si="6"/>
        <v>0.080952380952381</v>
      </c>
    </row>
    <row r="36" ht="14.5" spans="1:174">
      <c r="A36" s="1"/>
      <c r="B36" s="14" t="s">
        <v>159</v>
      </c>
      <c r="C36" s="1">
        <v>1</v>
      </c>
      <c r="D36" s="1">
        <v>1</v>
      </c>
      <c r="E36" s="1">
        <v>1.3</v>
      </c>
      <c r="F36" s="1">
        <v>1.4</v>
      </c>
      <c r="G36" s="1">
        <v>1.1</v>
      </c>
      <c r="H36" s="1">
        <v>1.4</v>
      </c>
      <c r="I36" s="1">
        <v>1.6</v>
      </c>
      <c r="J36" s="1">
        <v>1.5</v>
      </c>
      <c r="K36" s="1">
        <v>1.7</v>
      </c>
      <c r="L36" s="1">
        <v>1.6</v>
      </c>
      <c r="M36" s="1">
        <v>1.1</v>
      </c>
      <c r="N36" s="1">
        <v>0.9</v>
      </c>
      <c r="O36" s="1">
        <v>0.9</v>
      </c>
      <c r="P36" s="1">
        <v>0.9</v>
      </c>
      <c r="Q36" s="1">
        <v>0.7</v>
      </c>
      <c r="R36" s="1">
        <v>1.5</v>
      </c>
      <c r="S36" s="1">
        <v>1.2</v>
      </c>
      <c r="T36" s="1">
        <v>1</v>
      </c>
      <c r="U36" s="1">
        <v>0.5</v>
      </c>
      <c r="V36" s="1">
        <v>0.8</v>
      </c>
      <c r="W36" s="1">
        <v>0.6</v>
      </c>
      <c r="X36" s="17">
        <f t="shared" si="0"/>
        <v>1.12857142857143</v>
      </c>
      <c r="Z36" s="1"/>
      <c r="AA36" s="14" t="s">
        <v>159</v>
      </c>
      <c r="AB36" s="1">
        <v>11.9</v>
      </c>
      <c r="AC36" s="1">
        <v>11.7</v>
      </c>
      <c r="AD36" s="1">
        <v>12.8</v>
      </c>
      <c r="AE36" s="1">
        <v>8.7</v>
      </c>
      <c r="AF36" s="1">
        <v>10.3</v>
      </c>
      <c r="AG36" s="1">
        <v>13.9</v>
      </c>
      <c r="AH36" s="1">
        <v>11.1</v>
      </c>
      <c r="AI36" s="1">
        <v>12.8</v>
      </c>
      <c r="AJ36" s="1">
        <v>10.7</v>
      </c>
      <c r="AK36" s="1">
        <v>10.5</v>
      </c>
      <c r="AL36" s="1">
        <v>11.7</v>
      </c>
      <c r="AM36" s="1">
        <v>10.8</v>
      </c>
      <c r="AN36" s="1">
        <v>13.5</v>
      </c>
      <c r="AO36" s="1">
        <v>13.2</v>
      </c>
      <c r="AP36" s="1">
        <v>13.4</v>
      </c>
      <c r="AQ36" s="1">
        <v>14.6</v>
      </c>
      <c r="AR36" s="1">
        <v>15.1</v>
      </c>
      <c r="AS36" s="1">
        <v>13.8</v>
      </c>
      <c r="AT36" s="1">
        <v>14</v>
      </c>
      <c r="AU36" s="1">
        <v>14.6</v>
      </c>
      <c r="AV36" s="1">
        <v>11.6</v>
      </c>
      <c r="AW36" s="17">
        <f t="shared" si="1"/>
        <v>12.4142857142857</v>
      </c>
      <c r="AY36" s="1"/>
      <c r="AZ36" s="14" t="s">
        <v>159</v>
      </c>
      <c r="BA36" s="1">
        <v>3</v>
      </c>
      <c r="BB36" s="1">
        <v>3.7</v>
      </c>
      <c r="BC36" s="1">
        <v>3.1</v>
      </c>
      <c r="BD36" s="1">
        <v>3.1</v>
      </c>
      <c r="BE36" s="1">
        <v>3.7</v>
      </c>
      <c r="BF36" s="1">
        <v>5.1</v>
      </c>
      <c r="BG36" s="1">
        <v>5.7</v>
      </c>
      <c r="BH36" s="1">
        <v>6.8</v>
      </c>
      <c r="BI36" s="1">
        <v>7.2</v>
      </c>
      <c r="BJ36" s="1">
        <v>7.3</v>
      </c>
      <c r="BK36" s="1">
        <v>5.9</v>
      </c>
      <c r="BL36" s="1">
        <v>6.6</v>
      </c>
      <c r="BM36" s="1">
        <v>8</v>
      </c>
      <c r="BN36" s="1">
        <v>5.4</v>
      </c>
      <c r="BO36" s="1">
        <v>5.3</v>
      </c>
      <c r="BP36" s="1">
        <v>5.1</v>
      </c>
      <c r="BQ36" s="1">
        <v>7</v>
      </c>
      <c r="BR36" s="1">
        <v>7.2</v>
      </c>
      <c r="BS36" s="1">
        <v>5.1</v>
      </c>
      <c r="BT36" s="1">
        <v>5.1</v>
      </c>
      <c r="BU36" s="1">
        <v>5.4</v>
      </c>
      <c r="BV36" s="17">
        <f t="shared" si="2"/>
        <v>5.46666666666667</v>
      </c>
      <c r="BX36" s="1"/>
      <c r="BY36" s="14" t="s">
        <v>159</v>
      </c>
      <c r="BZ36" s="1">
        <v>2.8</v>
      </c>
      <c r="CA36" s="1">
        <v>1.9</v>
      </c>
      <c r="CB36" s="1">
        <v>3.3</v>
      </c>
      <c r="CC36" s="1">
        <v>3.4</v>
      </c>
      <c r="CD36" s="1">
        <v>2.9</v>
      </c>
      <c r="CE36" s="1">
        <v>2.2</v>
      </c>
      <c r="CF36" s="1">
        <v>2.5</v>
      </c>
      <c r="CG36" s="1">
        <v>3</v>
      </c>
      <c r="CH36" s="1">
        <v>3.3</v>
      </c>
      <c r="CI36" s="1">
        <v>3.8</v>
      </c>
      <c r="CJ36" s="1">
        <v>2.6</v>
      </c>
      <c r="CK36" s="1">
        <v>2.3</v>
      </c>
      <c r="CL36" s="1">
        <v>2.5</v>
      </c>
      <c r="CM36" s="1">
        <v>2.9</v>
      </c>
      <c r="CN36" s="1">
        <v>2.1</v>
      </c>
      <c r="CO36" s="1">
        <v>1.9</v>
      </c>
      <c r="CP36" s="1">
        <v>1.5</v>
      </c>
      <c r="CQ36" s="1">
        <v>2.3</v>
      </c>
      <c r="CR36" s="1">
        <v>2.7</v>
      </c>
      <c r="CS36" s="1">
        <v>3</v>
      </c>
      <c r="CT36" s="1">
        <v>3.2</v>
      </c>
      <c r="CU36" s="17">
        <f t="shared" si="3"/>
        <v>2.67142857142857</v>
      </c>
      <c r="CW36" s="1"/>
      <c r="CX36" s="14" t="s">
        <v>159</v>
      </c>
      <c r="CY36" s="1">
        <v>0.2</v>
      </c>
      <c r="CZ36" s="1">
        <v>0.7</v>
      </c>
      <c r="DA36" s="1">
        <v>0.3</v>
      </c>
      <c r="DB36" s="1">
        <v>0.2</v>
      </c>
      <c r="DC36" s="1">
        <v>0.2</v>
      </c>
      <c r="DD36" s="1">
        <v>0.1</v>
      </c>
      <c r="DE36" s="1">
        <v>0.1</v>
      </c>
      <c r="DF36" s="1">
        <v>0.1</v>
      </c>
      <c r="DG36" s="1">
        <v>0.1</v>
      </c>
      <c r="DH36" s="1">
        <v>0.1</v>
      </c>
      <c r="DI36" s="1">
        <v>0.1</v>
      </c>
      <c r="DJ36" s="1">
        <v>0.1</v>
      </c>
      <c r="DK36" s="1">
        <v>0.2</v>
      </c>
      <c r="DL36" s="1">
        <v>0.1</v>
      </c>
      <c r="DM36" s="1">
        <v>0.1</v>
      </c>
      <c r="DN36" s="1">
        <v>0.1</v>
      </c>
      <c r="DO36" s="1">
        <v>0.1</v>
      </c>
      <c r="DP36" s="1">
        <v>0.1</v>
      </c>
      <c r="DQ36" s="1">
        <v>0.1</v>
      </c>
      <c r="DR36" s="1">
        <v>0.1</v>
      </c>
      <c r="DS36" s="1">
        <v>0.1</v>
      </c>
      <c r="DT36" s="17">
        <f t="shared" si="4"/>
        <v>0.157142857142857</v>
      </c>
      <c r="DV36" s="1"/>
      <c r="DW36" s="14" t="s">
        <v>159</v>
      </c>
      <c r="DX36" s="1">
        <v>0.4</v>
      </c>
      <c r="DY36" s="1">
        <v>0.5</v>
      </c>
      <c r="DZ36" s="1">
        <v>0.7</v>
      </c>
      <c r="EA36" s="1">
        <v>0.5</v>
      </c>
      <c r="EB36" s="1">
        <v>0.5</v>
      </c>
      <c r="EC36" s="1">
        <v>0.4</v>
      </c>
      <c r="ED36" s="1">
        <v>0.4</v>
      </c>
      <c r="EE36" s="1">
        <v>0.4</v>
      </c>
      <c r="EF36" s="1">
        <v>0.5</v>
      </c>
      <c r="EG36" s="1">
        <v>0.6</v>
      </c>
      <c r="EH36" s="1">
        <v>0.6</v>
      </c>
      <c r="EI36" s="1">
        <v>0.6</v>
      </c>
      <c r="EJ36" s="1">
        <v>0.8</v>
      </c>
      <c r="EK36" s="1">
        <v>0.6</v>
      </c>
      <c r="EL36" s="1">
        <v>0.5</v>
      </c>
      <c r="EM36" s="1">
        <v>0.5</v>
      </c>
      <c r="EN36" s="1">
        <v>0.5</v>
      </c>
      <c r="EO36" s="1">
        <v>0.7</v>
      </c>
      <c r="EP36" s="1">
        <v>0.9</v>
      </c>
      <c r="EQ36" s="1">
        <v>1.4</v>
      </c>
      <c r="ER36" s="1">
        <v>1.5</v>
      </c>
      <c r="ES36" s="17">
        <f t="shared" si="5"/>
        <v>0.642857142857143</v>
      </c>
      <c r="EU36" s="1"/>
      <c r="EV36" s="14" t="s">
        <v>159</v>
      </c>
      <c r="EW36" s="1">
        <v>1.2</v>
      </c>
      <c r="EX36" s="1">
        <v>1.4</v>
      </c>
      <c r="EY36" s="1">
        <v>1</v>
      </c>
      <c r="EZ36" s="1">
        <v>1</v>
      </c>
      <c r="FA36" s="1">
        <v>1</v>
      </c>
      <c r="FB36" s="1">
        <v>1.5</v>
      </c>
      <c r="FC36" s="1">
        <v>1</v>
      </c>
      <c r="FD36" s="1">
        <v>1.3</v>
      </c>
      <c r="FE36" s="1">
        <v>1.6</v>
      </c>
      <c r="FF36" s="1">
        <v>1.6</v>
      </c>
      <c r="FG36" s="1">
        <v>1.1</v>
      </c>
      <c r="FH36" s="1">
        <v>1</v>
      </c>
      <c r="FI36" s="1">
        <v>0.8</v>
      </c>
      <c r="FJ36" s="1">
        <v>0.7</v>
      </c>
      <c r="FK36" s="1">
        <v>0.6</v>
      </c>
      <c r="FL36" s="1">
        <v>0.5</v>
      </c>
      <c r="FM36" s="1">
        <v>0.4</v>
      </c>
      <c r="FN36" s="1">
        <v>0.4</v>
      </c>
      <c r="FO36" s="1">
        <v>0.6</v>
      </c>
      <c r="FP36" s="1">
        <v>0.6</v>
      </c>
      <c r="FQ36" s="1">
        <v>0.4</v>
      </c>
      <c r="FR36" s="17">
        <f t="shared" si="6"/>
        <v>0.938095238095238</v>
      </c>
    </row>
    <row r="37" ht="14.5" spans="1:174">
      <c r="A37" s="1"/>
      <c r="B37" s="14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7">
        <f t="shared" si="0"/>
        <v>0</v>
      </c>
      <c r="Z37" s="1"/>
      <c r="AA37" s="14" t="s">
        <v>160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7">
        <f t="shared" si="1"/>
        <v>0</v>
      </c>
      <c r="AY37" s="1"/>
      <c r="AZ37" s="14" t="s">
        <v>160</v>
      </c>
      <c r="BA37" s="1">
        <v>0.1</v>
      </c>
      <c r="BB37" s="1">
        <v>0.1</v>
      </c>
      <c r="BC37" s="1">
        <v>0</v>
      </c>
      <c r="BD37" s="1">
        <v>0.1</v>
      </c>
      <c r="BE37" s="1">
        <v>0.1</v>
      </c>
      <c r="BF37" s="1">
        <v>0.1</v>
      </c>
      <c r="BG37" s="1">
        <v>0.1</v>
      </c>
      <c r="BH37" s="1">
        <v>0.1</v>
      </c>
      <c r="BI37" s="1">
        <v>0.1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7">
        <f t="shared" si="2"/>
        <v>0.0380952380952381</v>
      </c>
      <c r="BX37" s="1"/>
      <c r="BY37" s="14" t="s">
        <v>160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7">
        <f t="shared" si="3"/>
        <v>0</v>
      </c>
      <c r="CW37" s="1"/>
      <c r="CX37" s="14" t="s">
        <v>160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7">
        <f t="shared" si="4"/>
        <v>0</v>
      </c>
      <c r="DV37" s="1"/>
      <c r="DW37" s="14" t="s">
        <v>160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7">
        <f t="shared" si="5"/>
        <v>0</v>
      </c>
      <c r="EU37" s="1"/>
      <c r="EV37" s="14" t="s">
        <v>160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7">
        <f t="shared" si="6"/>
        <v>0</v>
      </c>
    </row>
    <row r="38" ht="14.5" spans="1:17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Y38">
        <f>SUM(X29:X37)</f>
        <v>99.9809523809524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</row>
    <row r="39" ht="14.5" spans="1:173">
      <c r="A39" s="1"/>
      <c r="B39" s="10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Z39" s="1"/>
      <c r="AA39" s="18" t="s">
        <v>162</v>
      </c>
      <c r="AB39" s="19"/>
      <c r="AC39" s="19"/>
      <c r="AD39" s="19"/>
      <c r="AE39" s="19"/>
      <c r="AF39" s="19"/>
      <c r="AG39" s="19"/>
      <c r="AH39" s="19"/>
      <c r="AI39" s="19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Y39" s="1"/>
      <c r="AZ39" s="10" t="s">
        <v>162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X39" s="1"/>
      <c r="BY39" s="10" t="s">
        <v>162</v>
      </c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W39" s="1"/>
      <c r="CX39" s="10" t="s">
        <v>162</v>
      </c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V39" s="1"/>
      <c r="DW39" s="10" t="s">
        <v>162</v>
      </c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U39" s="1"/>
      <c r="EV39" s="10" t="s">
        <v>162</v>
      </c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</row>
    <row r="40" ht="14.5" spans="1:173">
      <c r="A40" s="1"/>
      <c r="B40" s="15" t="s">
        <v>163</v>
      </c>
      <c r="C40" s="5">
        <v>929</v>
      </c>
      <c r="D40" s="5">
        <v>963</v>
      </c>
      <c r="E40" s="16">
        <v>1040</v>
      </c>
      <c r="F40" s="5">
        <v>951</v>
      </c>
      <c r="G40" s="5">
        <v>994</v>
      </c>
      <c r="H40" s="5">
        <v>928</v>
      </c>
      <c r="I40" s="5">
        <v>937</v>
      </c>
      <c r="J40" s="5">
        <v>953</v>
      </c>
      <c r="K40" s="5">
        <v>904</v>
      </c>
      <c r="L40" s="5">
        <v>984</v>
      </c>
      <c r="M40" s="16">
        <v>1063</v>
      </c>
      <c r="N40" s="16">
        <v>1018</v>
      </c>
      <c r="O40" s="16">
        <v>1078</v>
      </c>
      <c r="P40" s="16">
        <v>1107</v>
      </c>
      <c r="Q40" s="16">
        <v>1072</v>
      </c>
      <c r="R40" s="16">
        <v>1177</v>
      </c>
      <c r="S40" s="16">
        <v>1220</v>
      </c>
      <c r="T40" s="16">
        <v>1214</v>
      </c>
      <c r="U40" s="16">
        <v>1205</v>
      </c>
      <c r="V40" s="16">
        <v>1340</v>
      </c>
      <c r="W40" s="16">
        <v>1319</v>
      </c>
      <c r="Z40" s="1"/>
      <c r="AA40" s="20" t="s">
        <v>163</v>
      </c>
      <c r="AB40" s="21">
        <v>2962</v>
      </c>
      <c r="AC40" s="21">
        <v>3419</v>
      </c>
      <c r="AD40" s="21">
        <v>3574</v>
      </c>
      <c r="AE40" s="21">
        <v>3752</v>
      </c>
      <c r="AF40" s="21">
        <v>4168</v>
      </c>
      <c r="AG40" s="21">
        <v>4271</v>
      </c>
      <c r="AH40" s="21">
        <v>4198</v>
      </c>
      <c r="AI40" s="21">
        <v>4402</v>
      </c>
      <c r="AJ40" s="16">
        <v>4420</v>
      </c>
      <c r="AK40" s="16">
        <v>4452</v>
      </c>
      <c r="AL40" s="16">
        <v>4666</v>
      </c>
      <c r="AM40" s="16">
        <v>4677</v>
      </c>
      <c r="AN40" s="16">
        <v>4694</v>
      </c>
      <c r="AO40" s="16">
        <v>5213</v>
      </c>
      <c r="AP40" s="16">
        <v>5020</v>
      </c>
      <c r="AQ40" s="16">
        <v>5451</v>
      </c>
      <c r="AR40" s="16">
        <v>5822</v>
      </c>
      <c r="AS40" s="16">
        <v>5790</v>
      </c>
      <c r="AT40" s="16">
        <v>5746</v>
      </c>
      <c r="AU40" s="16">
        <v>5892</v>
      </c>
      <c r="AV40" s="16">
        <v>5832</v>
      </c>
      <c r="AY40" s="1"/>
      <c r="AZ40" s="15" t="s">
        <v>163</v>
      </c>
      <c r="BA40" s="16">
        <v>5460</v>
      </c>
      <c r="BB40" s="16">
        <v>5595</v>
      </c>
      <c r="BC40" s="16">
        <v>5914</v>
      </c>
      <c r="BD40" s="16">
        <v>6115</v>
      </c>
      <c r="BE40" s="16">
        <v>6736</v>
      </c>
      <c r="BF40" s="16">
        <v>6886</v>
      </c>
      <c r="BG40" s="16">
        <v>6795</v>
      </c>
      <c r="BH40" s="16">
        <v>5382</v>
      </c>
      <c r="BI40" s="16">
        <v>5464</v>
      </c>
      <c r="BJ40" s="16">
        <v>5340</v>
      </c>
      <c r="BK40" s="16">
        <v>5648</v>
      </c>
      <c r="BL40" s="16">
        <v>5797</v>
      </c>
      <c r="BM40" s="16">
        <v>5858</v>
      </c>
      <c r="BN40" s="16">
        <v>6521</v>
      </c>
      <c r="BO40" s="16">
        <v>6370</v>
      </c>
      <c r="BP40" s="16">
        <v>6773</v>
      </c>
      <c r="BQ40" s="16">
        <v>6863</v>
      </c>
      <c r="BR40" s="16">
        <v>7253</v>
      </c>
      <c r="BS40" s="16">
        <v>7506</v>
      </c>
      <c r="BT40" s="16">
        <v>8333</v>
      </c>
      <c r="BU40" s="16">
        <v>9066</v>
      </c>
      <c r="BX40" s="1"/>
      <c r="BY40" s="15" t="s">
        <v>163</v>
      </c>
      <c r="BZ40" s="16">
        <v>2225</v>
      </c>
      <c r="CA40" s="16">
        <v>2111</v>
      </c>
      <c r="CB40" s="16">
        <v>2236</v>
      </c>
      <c r="CC40" s="16">
        <v>2503</v>
      </c>
      <c r="CD40" s="16">
        <v>2799</v>
      </c>
      <c r="CE40" s="16">
        <v>2536</v>
      </c>
      <c r="CF40" s="16">
        <v>2999</v>
      </c>
      <c r="CG40" s="16">
        <v>2416</v>
      </c>
      <c r="CH40" s="16">
        <v>2819</v>
      </c>
      <c r="CI40" s="16">
        <v>2575</v>
      </c>
      <c r="CJ40" s="16">
        <v>2287</v>
      </c>
      <c r="CK40" s="16">
        <v>1907</v>
      </c>
      <c r="CL40" s="16">
        <v>2350</v>
      </c>
      <c r="CM40" s="16">
        <v>3164</v>
      </c>
      <c r="CN40" s="16">
        <v>2523</v>
      </c>
      <c r="CO40" s="16">
        <v>2833</v>
      </c>
      <c r="CP40" s="16">
        <v>2948</v>
      </c>
      <c r="CQ40" s="16">
        <v>3585</v>
      </c>
      <c r="CR40" s="16">
        <v>3437</v>
      </c>
      <c r="CS40" s="16">
        <v>3385</v>
      </c>
      <c r="CT40" s="16">
        <v>3677</v>
      </c>
      <c r="CW40" s="1"/>
      <c r="CX40" s="15" t="s">
        <v>163</v>
      </c>
      <c r="CY40" s="16">
        <v>3924</v>
      </c>
      <c r="CZ40" s="16">
        <v>3231</v>
      </c>
      <c r="DA40" s="16">
        <v>2514</v>
      </c>
      <c r="DB40" s="16">
        <v>3754</v>
      </c>
      <c r="DC40" s="16">
        <v>4415</v>
      </c>
      <c r="DD40" s="16">
        <v>4741</v>
      </c>
      <c r="DE40" s="16">
        <v>4507</v>
      </c>
      <c r="DF40" s="16">
        <v>4536</v>
      </c>
      <c r="DG40" s="16">
        <v>5861</v>
      </c>
      <c r="DH40" s="16">
        <v>5660</v>
      </c>
      <c r="DI40" s="16">
        <v>4377</v>
      </c>
      <c r="DJ40" s="16">
        <v>5121</v>
      </c>
      <c r="DK40" s="16">
        <v>5148</v>
      </c>
      <c r="DL40" s="16">
        <v>7558</v>
      </c>
      <c r="DM40" s="16">
        <v>5928</v>
      </c>
      <c r="DN40" s="16">
        <v>6370</v>
      </c>
      <c r="DO40" s="16">
        <v>7140</v>
      </c>
      <c r="DP40" s="16">
        <v>6900</v>
      </c>
      <c r="DQ40" s="16">
        <v>6816</v>
      </c>
      <c r="DR40" s="16">
        <v>7100</v>
      </c>
      <c r="DS40" s="16">
        <v>7437</v>
      </c>
      <c r="DV40" s="1"/>
      <c r="DW40" s="15" t="s">
        <v>163</v>
      </c>
      <c r="DX40" s="16">
        <v>3980</v>
      </c>
      <c r="DY40" s="16">
        <v>3887</v>
      </c>
      <c r="DZ40" s="16">
        <v>2784</v>
      </c>
      <c r="EA40" s="16">
        <v>3936</v>
      </c>
      <c r="EB40" s="16">
        <v>4398</v>
      </c>
      <c r="EC40" s="16">
        <v>4556</v>
      </c>
      <c r="ED40" s="16">
        <v>4452</v>
      </c>
      <c r="EE40" s="16">
        <v>4013</v>
      </c>
      <c r="EF40" s="16">
        <v>4654</v>
      </c>
      <c r="EG40" s="16">
        <v>3866</v>
      </c>
      <c r="EH40" s="16">
        <v>4268</v>
      </c>
      <c r="EI40" s="16">
        <v>4491</v>
      </c>
      <c r="EJ40" s="16">
        <v>4372</v>
      </c>
      <c r="EK40" s="16">
        <v>5455</v>
      </c>
      <c r="EL40" s="16">
        <v>4799</v>
      </c>
      <c r="EM40" s="16">
        <v>4599</v>
      </c>
      <c r="EN40" s="16">
        <v>5523</v>
      </c>
      <c r="EO40" s="16">
        <v>5628</v>
      </c>
      <c r="EP40" s="16">
        <v>5220</v>
      </c>
      <c r="EQ40" s="16">
        <v>5788</v>
      </c>
      <c r="ER40" s="16">
        <v>6399</v>
      </c>
      <c r="EU40" s="1"/>
      <c r="EV40" s="15" t="s">
        <v>163</v>
      </c>
      <c r="EW40" s="16">
        <v>1795</v>
      </c>
      <c r="EX40" s="16">
        <v>2027</v>
      </c>
      <c r="EY40" s="16">
        <v>2076</v>
      </c>
      <c r="EZ40" s="16">
        <v>1985</v>
      </c>
      <c r="FA40" s="16">
        <v>2111</v>
      </c>
      <c r="FB40" s="16">
        <v>2003</v>
      </c>
      <c r="FC40" s="16">
        <v>1993</v>
      </c>
      <c r="FD40" s="16">
        <v>2816</v>
      </c>
      <c r="FE40" s="16">
        <v>2588</v>
      </c>
      <c r="FF40" s="16">
        <v>2657</v>
      </c>
      <c r="FG40" s="16">
        <v>2738</v>
      </c>
      <c r="FH40" s="16">
        <v>2794</v>
      </c>
      <c r="FI40" s="16">
        <v>2775</v>
      </c>
      <c r="FJ40" s="16">
        <v>2963</v>
      </c>
      <c r="FK40" s="16">
        <v>2941</v>
      </c>
      <c r="FL40" s="16">
        <v>3119</v>
      </c>
      <c r="FM40" s="16">
        <v>3088</v>
      </c>
      <c r="FN40" s="16">
        <v>3091</v>
      </c>
      <c r="FO40" s="16">
        <v>3204</v>
      </c>
      <c r="FP40" s="16">
        <v>3342</v>
      </c>
      <c r="FQ40" s="16">
        <v>3295</v>
      </c>
    </row>
    <row r="41" ht="14.5" spans="1:173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Z41" s="1"/>
      <c r="AA41" s="1"/>
      <c r="AB41" s="19"/>
      <c r="AC41" s="19"/>
      <c r="AD41" s="19"/>
      <c r="AE41" s="19"/>
      <c r="AF41" s="19"/>
      <c r="AG41" s="19"/>
      <c r="AH41" s="19"/>
      <c r="AI41" s="19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Y41" s="1"/>
      <c r="AZ41" s="1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X41" s="1"/>
      <c r="BY41" s="1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W41" s="1"/>
      <c r="CX41" s="1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V41" s="1"/>
      <c r="DW41" s="1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U41" s="1"/>
      <c r="EV41" s="1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</row>
    <row r="42" ht="13" spans="1:173">
      <c r="A42" s="4"/>
      <c r="B42" s="10" t="s">
        <v>164</v>
      </c>
      <c r="C42" s="4">
        <v>10.4</v>
      </c>
      <c r="D42" s="4">
        <v>8.5</v>
      </c>
      <c r="E42" s="4">
        <v>8.4</v>
      </c>
      <c r="F42" s="4">
        <v>7.7</v>
      </c>
      <c r="G42" s="4">
        <v>9.2</v>
      </c>
      <c r="H42" s="4">
        <v>9.8</v>
      </c>
      <c r="I42" s="4">
        <v>8.6</v>
      </c>
      <c r="J42" s="4">
        <v>9.3</v>
      </c>
      <c r="K42" s="4">
        <v>9.3</v>
      </c>
      <c r="L42" s="4">
        <v>8.8</v>
      </c>
      <c r="M42" s="4">
        <v>11</v>
      </c>
      <c r="N42" s="4">
        <v>12.4</v>
      </c>
      <c r="O42" s="4">
        <v>9.5</v>
      </c>
      <c r="P42" s="4">
        <v>7.9</v>
      </c>
      <c r="Q42" s="4">
        <v>5.7</v>
      </c>
      <c r="R42" s="4">
        <v>5.2</v>
      </c>
      <c r="S42" s="4">
        <v>5.3</v>
      </c>
      <c r="T42" s="4">
        <v>5.6</v>
      </c>
      <c r="U42" s="4">
        <v>5.7</v>
      </c>
      <c r="V42" s="4">
        <v>4.9</v>
      </c>
      <c r="W42" s="4">
        <v>5.6</v>
      </c>
      <c r="Z42" s="4"/>
      <c r="AA42" s="18" t="s">
        <v>165</v>
      </c>
      <c r="AB42" s="22">
        <v>7.1</v>
      </c>
      <c r="AC42" s="22">
        <v>6.7</v>
      </c>
      <c r="AD42" s="22">
        <v>7</v>
      </c>
      <c r="AE42" s="22">
        <v>7.7</v>
      </c>
      <c r="AF42" s="22">
        <v>6.8</v>
      </c>
      <c r="AG42" s="22">
        <v>7.5</v>
      </c>
      <c r="AH42" s="22">
        <v>7.5</v>
      </c>
      <c r="AI42" s="22">
        <v>7.5</v>
      </c>
      <c r="AJ42" s="4">
        <v>7.3</v>
      </c>
      <c r="AK42" s="4">
        <v>6.8</v>
      </c>
      <c r="AL42" s="4">
        <v>7.2</v>
      </c>
      <c r="AM42" s="4">
        <v>8.1</v>
      </c>
      <c r="AN42" s="4">
        <v>7.1</v>
      </c>
      <c r="AO42" s="4">
        <v>6.9</v>
      </c>
      <c r="AP42" s="4">
        <v>6.9</v>
      </c>
      <c r="AQ42" s="4">
        <v>6.1</v>
      </c>
      <c r="AR42" s="4">
        <v>5.8</v>
      </c>
      <c r="AS42" s="4">
        <v>5.9</v>
      </c>
      <c r="AT42" s="4">
        <v>6.2</v>
      </c>
      <c r="AU42" s="4">
        <v>6.1</v>
      </c>
      <c r="AV42" s="4">
        <v>5.9</v>
      </c>
      <c r="AY42" s="4"/>
      <c r="AZ42" s="10" t="s">
        <v>165</v>
      </c>
      <c r="BA42" s="4">
        <v>10.1</v>
      </c>
      <c r="BB42" s="4">
        <v>9.5</v>
      </c>
      <c r="BC42" s="4">
        <v>8.9</v>
      </c>
      <c r="BD42" s="4">
        <v>8.8</v>
      </c>
      <c r="BE42" s="4">
        <v>7.7</v>
      </c>
      <c r="BF42" s="4">
        <v>7.4</v>
      </c>
      <c r="BG42" s="4">
        <v>7.9</v>
      </c>
      <c r="BH42" s="4">
        <v>9.5</v>
      </c>
      <c r="BI42" s="4">
        <v>9.6</v>
      </c>
      <c r="BJ42" s="4">
        <v>8.7</v>
      </c>
      <c r="BK42" s="4">
        <v>10.7</v>
      </c>
      <c r="BL42" s="4">
        <v>11.3</v>
      </c>
      <c r="BM42" s="4">
        <v>10.6</v>
      </c>
      <c r="BN42" s="4">
        <v>9.9</v>
      </c>
      <c r="BO42" s="4">
        <v>9.3</v>
      </c>
      <c r="BP42" s="4">
        <v>9</v>
      </c>
      <c r="BQ42" s="4">
        <v>9</v>
      </c>
      <c r="BR42" s="4">
        <v>8.3</v>
      </c>
      <c r="BS42" s="4">
        <v>8.3</v>
      </c>
      <c r="BT42" s="4">
        <v>7.6</v>
      </c>
      <c r="BU42" s="4">
        <v>6.6</v>
      </c>
      <c r="BX42" s="4"/>
      <c r="BY42" s="10" t="s">
        <v>165</v>
      </c>
      <c r="BZ42" s="4">
        <v>9.8</v>
      </c>
      <c r="CA42" s="4">
        <v>10.6</v>
      </c>
      <c r="CB42" s="4">
        <v>10.6</v>
      </c>
      <c r="CC42" s="4">
        <v>9.6</v>
      </c>
      <c r="CD42" s="4">
        <v>9</v>
      </c>
      <c r="CE42" s="4">
        <v>10</v>
      </c>
      <c r="CF42" s="4">
        <v>7.8</v>
      </c>
      <c r="CG42" s="4">
        <v>9.7</v>
      </c>
      <c r="CH42" s="4">
        <v>8.6</v>
      </c>
      <c r="CI42" s="4">
        <v>7.2</v>
      </c>
      <c r="CJ42" s="4">
        <v>8</v>
      </c>
      <c r="CK42" s="4">
        <v>10.4</v>
      </c>
      <c r="CL42" s="4">
        <v>9.2</v>
      </c>
      <c r="CM42" s="4">
        <v>7</v>
      </c>
      <c r="CN42" s="4">
        <v>9.3</v>
      </c>
      <c r="CO42" s="4">
        <v>8.3</v>
      </c>
      <c r="CP42" s="4">
        <v>8</v>
      </c>
      <c r="CQ42" s="4">
        <v>7.1</v>
      </c>
      <c r="CR42" s="4">
        <v>7.9</v>
      </c>
      <c r="CS42" s="4">
        <v>7.4</v>
      </c>
      <c r="CT42" s="4">
        <v>6.8</v>
      </c>
      <c r="CW42" s="4"/>
      <c r="CX42" s="10" t="s">
        <v>165</v>
      </c>
      <c r="CY42" s="4">
        <v>12.5</v>
      </c>
      <c r="CZ42" s="4">
        <v>13.6</v>
      </c>
      <c r="DA42" s="4">
        <v>16.2</v>
      </c>
      <c r="DB42" s="4">
        <v>10.8</v>
      </c>
      <c r="DC42" s="4">
        <v>9.3</v>
      </c>
      <c r="DD42" s="4">
        <v>9.5</v>
      </c>
      <c r="DE42" s="4">
        <v>9.9</v>
      </c>
      <c r="DF42" s="4">
        <v>11.2</v>
      </c>
      <c r="DG42" s="4">
        <v>8.5</v>
      </c>
      <c r="DH42" s="4">
        <v>8.8</v>
      </c>
      <c r="DI42" s="4">
        <v>11.2</v>
      </c>
      <c r="DJ42" s="4">
        <v>10.4</v>
      </c>
      <c r="DK42" s="4">
        <v>10.8</v>
      </c>
      <c r="DL42" s="4">
        <v>8</v>
      </c>
      <c r="DM42" s="4">
        <v>11.9</v>
      </c>
      <c r="DN42" s="4">
        <v>11.8</v>
      </c>
      <c r="DO42" s="4">
        <v>10.3</v>
      </c>
      <c r="DP42" s="4">
        <v>10.8</v>
      </c>
      <c r="DQ42" s="4">
        <v>11.4</v>
      </c>
      <c r="DR42" s="4">
        <v>10.4</v>
      </c>
      <c r="DS42" s="4">
        <v>10</v>
      </c>
      <c r="DV42" s="4"/>
      <c r="DW42" s="10" t="s">
        <v>165</v>
      </c>
      <c r="DX42" s="4">
        <v>15.4</v>
      </c>
      <c r="DY42" s="4">
        <v>13.5</v>
      </c>
      <c r="DZ42" s="4">
        <v>16.9</v>
      </c>
      <c r="EA42" s="4">
        <v>13.3</v>
      </c>
      <c r="EB42" s="4">
        <v>11.7</v>
      </c>
      <c r="EC42" s="4">
        <v>11.5</v>
      </c>
      <c r="ED42" s="4">
        <v>12.5</v>
      </c>
      <c r="EE42" s="4">
        <v>13.3</v>
      </c>
      <c r="EF42" s="4">
        <v>12.2</v>
      </c>
      <c r="EG42" s="4">
        <v>10.9</v>
      </c>
      <c r="EH42" s="4">
        <v>11.3</v>
      </c>
      <c r="EI42" s="4">
        <v>12.7</v>
      </c>
      <c r="EJ42" s="4">
        <v>12.9</v>
      </c>
      <c r="EK42" s="4">
        <v>10.7</v>
      </c>
      <c r="EL42" s="4">
        <v>13.3</v>
      </c>
      <c r="EM42" s="4">
        <v>13.8</v>
      </c>
      <c r="EN42" s="4">
        <v>11.4</v>
      </c>
      <c r="EO42" s="4">
        <v>11.9</v>
      </c>
      <c r="EP42" s="4">
        <v>12.8</v>
      </c>
      <c r="EQ42" s="4">
        <v>11.1</v>
      </c>
      <c r="ER42" s="4">
        <v>8.8</v>
      </c>
      <c r="EU42" s="4"/>
      <c r="EV42" s="10" t="s">
        <v>165</v>
      </c>
      <c r="EW42" s="4">
        <v>9.3</v>
      </c>
      <c r="EX42" s="4">
        <v>9.6</v>
      </c>
      <c r="EY42" s="4">
        <v>7.7</v>
      </c>
      <c r="EZ42" s="4">
        <v>7.7</v>
      </c>
      <c r="FA42" s="4">
        <v>7.1</v>
      </c>
      <c r="FB42" s="4">
        <v>6.4</v>
      </c>
      <c r="FC42" s="4">
        <v>6.9</v>
      </c>
      <c r="FD42" s="4">
        <v>5.7</v>
      </c>
      <c r="FE42" s="4">
        <v>6.1</v>
      </c>
      <c r="FF42" s="4">
        <v>4.6</v>
      </c>
      <c r="FG42" s="4">
        <v>7</v>
      </c>
      <c r="FH42" s="4">
        <v>6.8</v>
      </c>
      <c r="FI42" s="4">
        <v>7.5</v>
      </c>
      <c r="FJ42" s="4">
        <v>7.3</v>
      </c>
      <c r="FK42" s="4">
        <v>7.6</v>
      </c>
      <c r="FL42" s="4">
        <v>8.3</v>
      </c>
      <c r="FM42" s="4">
        <v>9.7</v>
      </c>
      <c r="FN42" s="4">
        <v>9.8</v>
      </c>
      <c r="FO42" s="4">
        <v>10.3</v>
      </c>
      <c r="FP42" s="4">
        <v>9.5</v>
      </c>
      <c r="FQ42" s="4">
        <v>9.8</v>
      </c>
    </row>
    <row r="43" ht="14.5" spans="1:17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</row>
    <row r="44" ht="14.5" spans="1:17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</row>
    <row r="45" ht="16.5" spans="1:173">
      <c r="A45" s="4"/>
      <c r="B45" s="10" t="s">
        <v>166</v>
      </c>
      <c r="C45" s="4">
        <v>0.6</v>
      </c>
      <c r="D45" s="4">
        <v>0.5</v>
      </c>
      <c r="E45" s="4">
        <v>0.5</v>
      </c>
      <c r="F45" s="4">
        <v>0.4</v>
      </c>
      <c r="G45" s="4">
        <v>0.5</v>
      </c>
      <c r="H45" s="4">
        <v>0.5</v>
      </c>
      <c r="I45" s="4">
        <v>0.5</v>
      </c>
      <c r="J45" s="4">
        <v>0.5</v>
      </c>
      <c r="K45" s="4">
        <v>0.5</v>
      </c>
      <c r="L45" s="4">
        <v>0.5</v>
      </c>
      <c r="M45" s="4">
        <v>0.7</v>
      </c>
      <c r="N45" s="4">
        <v>0.8</v>
      </c>
      <c r="O45" s="4">
        <v>0.6</v>
      </c>
      <c r="P45" s="4">
        <v>0.5</v>
      </c>
      <c r="Q45" s="4">
        <v>0.3</v>
      </c>
      <c r="R45" s="4">
        <v>0.3</v>
      </c>
      <c r="S45" s="4">
        <v>0.3</v>
      </c>
      <c r="T45" s="4">
        <v>0.3</v>
      </c>
      <c r="U45" s="4">
        <v>0.3</v>
      </c>
      <c r="V45" s="4">
        <v>0.3</v>
      </c>
      <c r="W45" s="4">
        <v>0.4</v>
      </c>
      <c r="Z45" s="4"/>
      <c r="AA45" s="10" t="s">
        <v>166</v>
      </c>
      <c r="AB45" s="4">
        <v>1</v>
      </c>
      <c r="AC45" s="4">
        <v>1.1</v>
      </c>
      <c r="AD45" s="4">
        <v>1.3</v>
      </c>
      <c r="AE45" s="4">
        <v>1.5</v>
      </c>
      <c r="AF45" s="4">
        <v>1.5</v>
      </c>
      <c r="AG45" s="4">
        <v>1.7</v>
      </c>
      <c r="AH45" s="4">
        <v>1.7</v>
      </c>
      <c r="AI45" s="4">
        <v>1.8</v>
      </c>
      <c r="AJ45" s="4">
        <v>1.8</v>
      </c>
      <c r="AK45" s="4">
        <v>1.6</v>
      </c>
      <c r="AL45" s="4">
        <v>1.8</v>
      </c>
      <c r="AM45" s="4">
        <v>2.1</v>
      </c>
      <c r="AN45" s="4">
        <v>1.8</v>
      </c>
      <c r="AO45" s="4">
        <v>2</v>
      </c>
      <c r="AP45" s="4">
        <v>1.9</v>
      </c>
      <c r="AQ45" s="4">
        <v>1.8</v>
      </c>
      <c r="AR45" s="4">
        <v>1.8</v>
      </c>
      <c r="AS45" s="4">
        <v>1.9</v>
      </c>
      <c r="AT45" s="4">
        <v>1.9</v>
      </c>
      <c r="AU45" s="4">
        <v>1.9</v>
      </c>
      <c r="AV45" s="4">
        <v>1.8</v>
      </c>
      <c r="AY45" s="4"/>
      <c r="AZ45" s="10" t="s">
        <v>166</v>
      </c>
      <c r="BA45" s="4">
        <v>3</v>
      </c>
      <c r="BB45" s="4">
        <v>3</v>
      </c>
      <c r="BC45" s="4">
        <v>3</v>
      </c>
      <c r="BD45" s="4">
        <v>3</v>
      </c>
      <c r="BE45" s="4">
        <v>2.9</v>
      </c>
      <c r="BF45" s="4">
        <v>2.8</v>
      </c>
      <c r="BG45" s="4">
        <v>3</v>
      </c>
      <c r="BH45" s="4">
        <v>2.8</v>
      </c>
      <c r="BI45" s="4">
        <v>2.8</v>
      </c>
      <c r="BJ45" s="4">
        <v>2.4</v>
      </c>
      <c r="BK45" s="4">
        <v>3.3</v>
      </c>
      <c r="BL45" s="4">
        <v>3.5</v>
      </c>
      <c r="BM45" s="4">
        <v>3.2</v>
      </c>
      <c r="BN45" s="4">
        <v>3.4</v>
      </c>
      <c r="BO45" s="4">
        <v>3</v>
      </c>
      <c r="BP45" s="4">
        <v>3.1</v>
      </c>
      <c r="BQ45" s="4">
        <v>3.2</v>
      </c>
      <c r="BR45" s="4">
        <v>3.2</v>
      </c>
      <c r="BS45" s="4">
        <v>3.3</v>
      </c>
      <c r="BT45" s="4">
        <v>3.3</v>
      </c>
      <c r="BU45" s="4">
        <v>3.1</v>
      </c>
      <c r="BX45" s="4"/>
      <c r="BY45" s="10" t="s">
        <v>166</v>
      </c>
      <c r="BZ45" s="4">
        <v>1.2</v>
      </c>
      <c r="CA45" s="4">
        <v>1.2</v>
      </c>
      <c r="CB45" s="4">
        <v>1.3</v>
      </c>
      <c r="CC45" s="4">
        <v>1.3</v>
      </c>
      <c r="CD45" s="4">
        <v>1.4</v>
      </c>
      <c r="CE45" s="4">
        <v>1.4</v>
      </c>
      <c r="CF45" s="4">
        <v>1.3</v>
      </c>
      <c r="CG45" s="4">
        <v>1.5</v>
      </c>
      <c r="CH45" s="4">
        <v>1.5</v>
      </c>
      <c r="CI45" s="4">
        <v>1.1</v>
      </c>
      <c r="CJ45" s="4">
        <v>1.1</v>
      </c>
      <c r="CK45" s="4">
        <v>1.2</v>
      </c>
      <c r="CL45" s="4">
        <v>1.3</v>
      </c>
      <c r="CM45" s="4">
        <v>1.4</v>
      </c>
      <c r="CN45" s="4">
        <v>1.4</v>
      </c>
      <c r="CO45" s="4">
        <v>1.5</v>
      </c>
      <c r="CP45" s="4">
        <v>1.5</v>
      </c>
      <c r="CQ45" s="4">
        <v>1.6</v>
      </c>
      <c r="CR45" s="4">
        <v>1.7</v>
      </c>
      <c r="CS45" s="4">
        <v>1.6</v>
      </c>
      <c r="CT45" s="4">
        <v>1.5</v>
      </c>
      <c r="CW45" s="4"/>
      <c r="CX45" s="10" t="s">
        <v>166</v>
      </c>
      <c r="CY45" s="4">
        <v>3</v>
      </c>
      <c r="CZ45" s="4">
        <v>2.6</v>
      </c>
      <c r="DA45" s="4">
        <v>2.4</v>
      </c>
      <c r="DB45" s="4">
        <v>2.4</v>
      </c>
      <c r="DC45" s="4">
        <v>2.5</v>
      </c>
      <c r="DD45" s="4">
        <v>2.7</v>
      </c>
      <c r="DE45" s="4">
        <v>2.7</v>
      </c>
      <c r="DF45" s="4">
        <v>3.1</v>
      </c>
      <c r="DG45" s="4">
        <v>3.1</v>
      </c>
      <c r="DH45" s="4">
        <v>3.1</v>
      </c>
      <c r="DI45" s="4">
        <v>3.1</v>
      </c>
      <c r="DJ45" s="4">
        <v>3.4</v>
      </c>
      <c r="DK45" s="4">
        <v>3.6</v>
      </c>
      <c r="DL45" s="4">
        <v>3.9</v>
      </c>
      <c r="DM45" s="4">
        <v>4.6</v>
      </c>
      <c r="DN45" s="4">
        <v>4.9</v>
      </c>
      <c r="DO45" s="4">
        <v>4.8</v>
      </c>
      <c r="DP45" s="4">
        <v>4.9</v>
      </c>
      <c r="DQ45" s="4">
        <v>5.1</v>
      </c>
      <c r="DR45" s="4">
        <v>4.9</v>
      </c>
      <c r="DS45" s="4">
        <v>4.9</v>
      </c>
      <c r="DV45" s="4"/>
      <c r="DW45" s="10" t="s">
        <v>166</v>
      </c>
      <c r="DX45" s="4">
        <v>3.7</v>
      </c>
      <c r="DY45" s="4">
        <v>3.2</v>
      </c>
      <c r="DZ45" s="4">
        <v>2.8</v>
      </c>
      <c r="EA45" s="4">
        <v>3.1</v>
      </c>
      <c r="EB45" s="4">
        <v>3</v>
      </c>
      <c r="EC45" s="4">
        <v>3.1</v>
      </c>
      <c r="ED45" s="4">
        <v>3.3</v>
      </c>
      <c r="EE45" s="4">
        <v>3.2</v>
      </c>
      <c r="EF45" s="4">
        <v>3.4</v>
      </c>
      <c r="EG45" s="4">
        <v>2.3</v>
      </c>
      <c r="EH45" s="4">
        <v>2.8</v>
      </c>
      <c r="EI45" s="4">
        <v>3.4</v>
      </c>
      <c r="EJ45" s="4">
        <v>3.4</v>
      </c>
      <c r="EK45" s="4">
        <v>3.5</v>
      </c>
      <c r="EL45" s="4">
        <v>3.9</v>
      </c>
      <c r="EM45" s="4">
        <v>3.8</v>
      </c>
      <c r="EN45" s="4">
        <v>3.9</v>
      </c>
      <c r="EO45" s="4">
        <v>4.2</v>
      </c>
      <c r="EP45" s="4">
        <v>4.1</v>
      </c>
      <c r="EQ45" s="4">
        <v>3.9</v>
      </c>
      <c r="ER45" s="4">
        <v>3.4</v>
      </c>
      <c r="EU45" s="4"/>
      <c r="EV45" s="10" t="s">
        <v>166</v>
      </c>
      <c r="EW45" s="4">
        <v>1</v>
      </c>
      <c r="EX45" s="4">
        <v>1.2</v>
      </c>
      <c r="EY45" s="4">
        <v>1</v>
      </c>
      <c r="EZ45" s="4">
        <v>1</v>
      </c>
      <c r="FA45" s="4">
        <v>0.9</v>
      </c>
      <c r="FB45" s="4">
        <v>0.8</v>
      </c>
      <c r="FC45" s="4">
        <v>0.9</v>
      </c>
      <c r="FD45" s="4">
        <v>1</v>
      </c>
      <c r="FE45" s="4">
        <v>0.9</v>
      </c>
      <c r="FF45" s="4">
        <v>0.7</v>
      </c>
      <c r="FG45" s="4">
        <v>1</v>
      </c>
      <c r="FH45" s="4">
        <v>1</v>
      </c>
      <c r="FI45" s="4">
        <v>1.1</v>
      </c>
      <c r="FJ45" s="4">
        <v>1.2</v>
      </c>
      <c r="FK45" s="4">
        <v>1.2</v>
      </c>
      <c r="FL45" s="4">
        <v>1.4</v>
      </c>
      <c r="FM45" s="4">
        <v>1.7</v>
      </c>
      <c r="FN45" s="4">
        <v>1.7</v>
      </c>
      <c r="FO45" s="4">
        <v>1.9</v>
      </c>
      <c r="FP45" s="4">
        <v>1.8</v>
      </c>
      <c r="FQ45" s="4">
        <v>1.8</v>
      </c>
    </row>
    <row r="46" ht="16.5" spans="1:173">
      <c r="A46" s="1"/>
      <c r="B46" s="11" t="s">
        <v>167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Z46" s="1"/>
      <c r="AA46" s="11" t="s">
        <v>167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Y46" s="1"/>
      <c r="AZ46" s="11" t="s">
        <v>167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X46" s="1"/>
      <c r="BY46" s="11" t="s">
        <v>167</v>
      </c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W46" s="1"/>
      <c r="CX46" s="11" t="s">
        <v>167</v>
      </c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V46" s="1"/>
      <c r="DW46" s="11" t="s">
        <v>167</v>
      </c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U46" s="1"/>
      <c r="EV46" s="11" t="s">
        <v>167</v>
      </c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</row>
    <row r="47" ht="14.5" spans="1:173">
      <c r="A47" s="1"/>
      <c r="B47" s="12" t="s">
        <v>168</v>
      </c>
      <c r="C47" s="1">
        <v>0.4</v>
      </c>
      <c r="D47" s="1">
        <v>0.2</v>
      </c>
      <c r="E47" s="1">
        <v>0.2</v>
      </c>
      <c r="F47" s="1">
        <v>0.1</v>
      </c>
      <c r="G47" s="1">
        <v>0.2</v>
      </c>
      <c r="H47" s="1">
        <v>0.2</v>
      </c>
      <c r="I47" s="1">
        <v>0.1</v>
      </c>
      <c r="J47" s="1">
        <v>0.1</v>
      </c>
      <c r="K47" s="1">
        <v>0.1</v>
      </c>
      <c r="L47" s="1">
        <v>0.2</v>
      </c>
      <c r="M47" s="1">
        <v>0.2</v>
      </c>
      <c r="N47" s="1">
        <v>0.3</v>
      </c>
      <c r="O47" s="1">
        <v>0.2</v>
      </c>
      <c r="P47" s="1">
        <v>0.1</v>
      </c>
      <c r="Q47" s="1">
        <v>0.1</v>
      </c>
      <c r="R47" s="1">
        <v>0.1</v>
      </c>
      <c r="S47" s="1">
        <v>0.1</v>
      </c>
      <c r="T47" s="1">
        <v>0.1</v>
      </c>
      <c r="U47" s="1">
        <v>0.1</v>
      </c>
      <c r="V47" s="1">
        <v>0.1</v>
      </c>
      <c r="W47" s="1">
        <v>0.1</v>
      </c>
      <c r="Z47" s="1"/>
      <c r="AA47" s="12" t="s">
        <v>168</v>
      </c>
      <c r="AB47" s="1">
        <v>0.2</v>
      </c>
      <c r="AC47" s="1">
        <v>0.2</v>
      </c>
      <c r="AD47" s="1">
        <v>0.2</v>
      </c>
      <c r="AE47" s="1">
        <v>0.2</v>
      </c>
      <c r="AF47" s="1">
        <v>0.2</v>
      </c>
      <c r="AG47" s="1">
        <v>0.3</v>
      </c>
      <c r="AH47" s="1">
        <v>0.3</v>
      </c>
      <c r="AI47" s="1">
        <v>0.3</v>
      </c>
      <c r="AJ47" s="1">
        <v>0.3</v>
      </c>
      <c r="AK47" s="1">
        <v>0.3</v>
      </c>
      <c r="AL47" s="1">
        <v>0.3</v>
      </c>
      <c r="AM47" s="1">
        <v>0.4</v>
      </c>
      <c r="AN47" s="1">
        <v>0.4</v>
      </c>
      <c r="AO47" s="1">
        <v>0.4</v>
      </c>
      <c r="AP47" s="1">
        <v>0.4</v>
      </c>
      <c r="AQ47" s="1">
        <v>0.4</v>
      </c>
      <c r="AR47" s="1">
        <v>0.4</v>
      </c>
      <c r="AS47" s="1">
        <v>0.4</v>
      </c>
      <c r="AT47" s="1">
        <v>0.4</v>
      </c>
      <c r="AU47" s="1">
        <v>0.4</v>
      </c>
      <c r="AV47" s="1">
        <v>0.3</v>
      </c>
      <c r="AY47" s="1"/>
      <c r="AZ47" s="12" t="s">
        <v>168</v>
      </c>
      <c r="BA47" s="1">
        <v>0.9</v>
      </c>
      <c r="BB47" s="1">
        <v>0.8</v>
      </c>
      <c r="BC47" s="1">
        <v>0.8</v>
      </c>
      <c r="BD47" s="1">
        <v>1</v>
      </c>
      <c r="BE47" s="1">
        <v>1</v>
      </c>
      <c r="BF47" s="1">
        <v>1</v>
      </c>
      <c r="BG47" s="1">
        <v>1</v>
      </c>
      <c r="BH47" s="1">
        <v>1.2</v>
      </c>
      <c r="BI47" s="1">
        <v>1.2</v>
      </c>
      <c r="BJ47" s="1">
        <v>1</v>
      </c>
      <c r="BK47" s="1">
        <v>1.1</v>
      </c>
      <c r="BL47" s="1">
        <v>1.6</v>
      </c>
      <c r="BM47" s="1">
        <v>1.7</v>
      </c>
      <c r="BN47" s="1">
        <v>1.6</v>
      </c>
      <c r="BO47" s="1">
        <v>1.5</v>
      </c>
      <c r="BP47" s="1">
        <v>1.4</v>
      </c>
      <c r="BQ47" s="1">
        <v>1.5</v>
      </c>
      <c r="BR47" s="1">
        <v>1.4</v>
      </c>
      <c r="BS47" s="1">
        <v>1.4</v>
      </c>
      <c r="BT47" s="1">
        <v>1.5</v>
      </c>
      <c r="BU47" s="1">
        <v>1.4</v>
      </c>
      <c r="BX47" s="1"/>
      <c r="BY47" s="12" t="s">
        <v>168</v>
      </c>
      <c r="BZ47" s="1">
        <v>0.1</v>
      </c>
      <c r="CA47" s="1">
        <v>0</v>
      </c>
      <c r="CB47" s="1">
        <v>0.1</v>
      </c>
      <c r="CC47" s="1">
        <v>0.1</v>
      </c>
      <c r="CD47" s="1">
        <v>0.1</v>
      </c>
      <c r="CE47" s="1">
        <v>0</v>
      </c>
      <c r="CF47" s="1">
        <v>0</v>
      </c>
      <c r="CG47" s="1">
        <v>0.1</v>
      </c>
      <c r="CH47" s="1">
        <v>0.1</v>
      </c>
      <c r="CI47" s="1">
        <v>0.1</v>
      </c>
      <c r="CJ47" s="1">
        <v>0.1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0.1</v>
      </c>
      <c r="CW47" s="1"/>
      <c r="CX47" s="12" t="s">
        <v>168</v>
      </c>
      <c r="CY47" s="1">
        <v>0.3</v>
      </c>
      <c r="CZ47" s="1">
        <v>0.3</v>
      </c>
      <c r="DA47" s="1">
        <v>0.3</v>
      </c>
      <c r="DB47" s="1">
        <v>0.3</v>
      </c>
      <c r="DC47" s="1">
        <v>0.3</v>
      </c>
      <c r="DD47" s="1">
        <v>0.3</v>
      </c>
      <c r="DE47" s="1">
        <v>0.2</v>
      </c>
      <c r="DF47" s="1">
        <v>0.2</v>
      </c>
      <c r="DG47" s="1">
        <v>0.2</v>
      </c>
      <c r="DH47" s="1">
        <v>0.2</v>
      </c>
      <c r="DI47" s="1">
        <v>0.1</v>
      </c>
      <c r="DJ47" s="1">
        <v>0.1</v>
      </c>
      <c r="DK47" s="1">
        <v>0.1</v>
      </c>
      <c r="DL47" s="1">
        <v>0.1</v>
      </c>
      <c r="DM47" s="1">
        <v>0.2</v>
      </c>
      <c r="DN47" s="1">
        <v>0.2</v>
      </c>
      <c r="DO47" s="1">
        <v>0.1</v>
      </c>
      <c r="DP47" s="1">
        <v>0.2</v>
      </c>
      <c r="DQ47" s="1">
        <v>0.2</v>
      </c>
      <c r="DR47" s="1">
        <v>0.1</v>
      </c>
      <c r="DS47" s="1">
        <v>0.1</v>
      </c>
      <c r="DV47" s="1"/>
      <c r="DW47" s="12" t="s">
        <v>168</v>
      </c>
      <c r="DX47" s="1">
        <v>0.4</v>
      </c>
      <c r="DY47" s="1">
        <v>0.3</v>
      </c>
      <c r="DZ47" s="1">
        <v>0.3</v>
      </c>
      <c r="EA47" s="1">
        <v>0.3</v>
      </c>
      <c r="EB47" s="1">
        <v>0.3</v>
      </c>
      <c r="EC47" s="1">
        <v>0.2</v>
      </c>
      <c r="ED47" s="1">
        <v>0.2</v>
      </c>
      <c r="EE47" s="1">
        <v>0.3</v>
      </c>
      <c r="EF47" s="1">
        <v>0.3</v>
      </c>
      <c r="EG47" s="1">
        <v>0.2</v>
      </c>
      <c r="EH47" s="1">
        <v>0.2</v>
      </c>
      <c r="EI47" s="1">
        <v>0.2</v>
      </c>
      <c r="EJ47" s="1">
        <v>0.2</v>
      </c>
      <c r="EK47" s="1">
        <v>0.2</v>
      </c>
      <c r="EL47" s="1">
        <v>0.2</v>
      </c>
      <c r="EM47" s="1">
        <v>0.2</v>
      </c>
      <c r="EN47" s="1">
        <v>0.2</v>
      </c>
      <c r="EO47" s="1">
        <v>0.3</v>
      </c>
      <c r="EP47" s="1">
        <v>0.3</v>
      </c>
      <c r="EQ47" s="1">
        <v>0.3</v>
      </c>
      <c r="ER47" s="1">
        <v>0.3</v>
      </c>
      <c r="EU47" s="1"/>
      <c r="EV47" s="12" t="s">
        <v>168</v>
      </c>
      <c r="EW47" s="1">
        <v>0.3</v>
      </c>
      <c r="EX47" s="1">
        <v>0.4</v>
      </c>
      <c r="EY47" s="1">
        <v>0.2</v>
      </c>
      <c r="EZ47" s="1">
        <v>0.1</v>
      </c>
      <c r="FA47" s="1">
        <v>0.1</v>
      </c>
      <c r="FB47" s="1">
        <v>0.1</v>
      </c>
      <c r="FC47" s="1">
        <v>0.1</v>
      </c>
      <c r="FD47" s="1">
        <v>0.1</v>
      </c>
      <c r="FE47" s="1">
        <v>0.1</v>
      </c>
      <c r="FF47" s="1">
        <v>0</v>
      </c>
      <c r="FG47" s="1">
        <v>0.3</v>
      </c>
      <c r="FH47" s="1">
        <v>0.3</v>
      </c>
      <c r="FI47" s="1">
        <v>0.4</v>
      </c>
      <c r="FJ47" s="1">
        <v>0.4</v>
      </c>
      <c r="FK47" s="1">
        <v>0.4</v>
      </c>
      <c r="FL47" s="1">
        <v>0.4</v>
      </c>
      <c r="FM47" s="1">
        <v>0.6</v>
      </c>
      <c r="FN47" s="1">
        <v>0.6</v>
      </c>
      <c r="FO47" s="1">
        <v>0.6</v>
      </c>
      <c r="FP47" s="1">
        <v>0.6</v>
      </c>
      <c r="FQ47" s="1">
        <v>0.6</v>
      </c>
    </row>
    <row r="48" ht="14.5" spans="1:173">
      <c r="A48" s="1"/>
      <c r="B48" s="12" t="s">
        <v>169</v>
      </c>
      <c r="C48" s="1">
        <v>0.2</v>
      </c>
      <c r="D48" s="1">
        <v>0.3</v>
      </c>
      <c r="E48" s="1">
        <v>0.3</v>
      </c>
      <c r="F48" s="1">
        <v>0.3</v>
      </c>
      <c r="G48" s="1">
        <v>0.4</v>
      </c>
      <c r="H48" s="1">
        <v>0.4</v>
      </c>
      <c r="I48" s="1">
        <v>0.3</v>
      </c>
      <c r="J48" s="1">
        <v>0.4</v>
      </c>
      <c r="K48" s="1">
        <v>0.3</v>
      </c>
      <c r="L48" s="1">
        <v>0.3</v>
      </c>
      <c r="M48" s="1">
        <v>0.5</v>
      </c>
      <c r="N48" s="1">
        <v>0.5</v>
      </c>
      <c r="O48" s="1">
        <v>0.4</v>
      </c>
      <c r="P48" s="1">
        <v>0.4</v>
      </c>
      <c r="Q48" s="1">
        <v>0.2</v>
      </c>
      <c r="R48" s="1">
        <v>0.2</v>
      </c>
      <c r="S48" s="1">
        <v>0.2</v>
      </c>
      <c r="T48" s="1">
        <v>0.3</v>
      </c>
      <c r="U48" s="1">
        <v>0.3</v>
      </c>
      <c r="V48" s="1">
        <v>0.2</v>
      </c>
      <c r="W48" s="1">
        <v>0.3</v>
      </c>
      <c r="Z48" s="1"/>
      <c r="AA48" s="12" t="s">
        <v>169</v>
      </c>
      <c r="AB48" s="1">
        <v>0.8</v>
      </c>
      <c r="AC48" s="1">
        <v>0.9</v>
      </c>
      <c r="AD48" s="1">
        <v>1</v>
      </c>
      <c r="AE48" s="1">
        <v>1.3</v>
      </c>
      <c r="AF48" s="1">
        <v>1.2</v>
      </c>
      <c r="AG48" s="1">
        <v>1.4</v>
      </c>
      <c r="AH48" s="1">
        <v>1.4</v>
      </c>
      <c r="AI48" s="1">
        <v>1.5</v>
      </c>
      <c r="AJ48" s="1">
        <v>1.5</v>
      </c>
      <c r="AK48" s="1">
        <v>1.3</v>
      </c>
      <c r="AL48" s="1">
        <v>1.5</v>
      </c>
      <c r="AM48" s="1">
        <v>1.8</v>
      </c>
      <c r="AN48" s="1">
        <v>1.5</v>
      </c>
      <c r="AO48" s="1">
        <v>1.6</v>
      </c>
      <c r="AP48" s="1">
        <v>1.5</v>
      </c>
      <c r="AQ48" s="1">
        <v>1.4</v>
      </c>
      <c r="AR48" s="1">
        <v>1.4</v>
      </c>
      <c r="AS48" s="1">
        <v>1.5</v>
      </c>
      <c r="AT48" s="1">
        <v>1.5</v>
      </c>
      <c r="AU48" s="1">
        <v>1.5</v>
      </c>
      <c r="AV48" s="1">
        <v>1.5</v>
      </c>
      <c r="AY48" s="1"/>
      <c r="AZ48" s="12" t="s">
        <v>169</v>
      </c>
      <c r="BA48" s="1">
        <v>2.2</v>
      </c>
      <c r="BB48" s="1">
        <v>2.2</v>
      </c>
      <c r="BC48" s="1">
        <v>2.1</v>
      </c>
      <c r="BD48" s="1">
        <v>2</v>
      </c>
      <c r="BE48" s="1">
        <v>1.9</v>
      </c>
      <c r="BF48" s="1">
        <v>1.9</v>
      </c>
      <c r="BG48" s="1">
        <v>2</v>
      </c>
      <c r="BH48" s="1">
        <v>1.6</v>
      </c>
      <c r="BI48" s="1">
        <v>1.6</v>
      </c>
      <c r="BJ48" s="1">
        <v>1.3</v>
      </c>
      <c r="BK48" s="1">
        <v>2.2</v>
      </c>
      <c r="BL48" s="1">
        <v>1.8</v>
      </c>
      <c r="BM48" s="1">
        <v>1.6</v>
      </c>
      <c r="BN48" s="1">
        <v>1.8</v>
      </c>
      <c r="BO48" s="1">
        <v>1.5</v>
      </c>
      <c r="BP48" s="1">
        <v>1.7</v>
      </c>
      <c r="BQ48" s="1">
        <v>1.7</v>
      </c>
      <c r="BR48" s="1">
        <v>1.8</v>
      </c>
      <c r="BS48" s="1">
        <v>1.9</v>
      </c>
      <c r="BT48" s="1">
        <v>1.8</v>
      </c>
      <c r="BU48" s="1">
        <v>1.7</v>
      </c>
      <c r="BX48" s="1"/>
      <c r="BY48" s="12" t="s">
        <v>169</v>
      </c>
      <c r="BZ48" s="1">
        <v>1.1</v>
      </c>
      <c r="CA48" s="1">
        <v>1.2</v>
      </c>
      <c r="CB48" s="1">
        <v>1.2</v>
      </c>
      <c r="CC48" s="1">
        <v>1.2</v>
      </c>
      <c r="CD48" s="1">
        <v>1.3</v>
      </c>
      <c r="CE48" s="1">
        <v>1.3</v>
      </c>
      <c r="CF48" s="1">
        <v>1.2</v>
      </c>
      <c r="CG48" s="1">
        <v>1.4</v>
      </c>
      <c r="CH48" s="1">
        <v>1.5</v>
      </c>
      <c r="CI48" s="1">
        <v>1</v>
      </c>
      <c r="CJ48" s="1">
        <v>1</v>
      </c>
      <c r="CK48" s="1">
        <v>1.2</v>
      </c>
      <c r="CL48" s="1">
        <v>1.3</v>
      </c>
      <c r="CM48" s="1">
        <v>1.3</v>
      </c>
      <c r="CN48" s="1">
        <v>1.4</v>
      </c>
      <c r="CO48" s="1">
        <v>1.4</v>
      </c>
      <c r="CP48" s="1">
        <v>1.4</v>
      </c>
      <c r="CQ48" s="1">
        <v>1.5</v>
      </c>
      <c r="CR48" s="1">
        <v>1.6</v>
      </c>
      <c r="CS48" s="1">
        <v>1.5</v>
      </c>
      <c r="CT48" s="1">
        <v>1.5</v>
      </c>
      <c r="CW48" s="1"/>
      <c r="CX48" s="12" t="s">
        <v>169</v>
      </c>
      <c r="CY48" s="1">
        <v>2.8</v>
      </c>
      <c r="CZ48" s="1">
        <v>2.4</v>
      </c>
      <c r="DA48" s="1">
        <v>2.1</v>
      </c>
      <c r="DB48" s="1">
        <v>2.1</v>
      </c>
      <c r="DC48" s="1">
        <v>2.2</v>
      </c>
      <c r="DD48" s="1">
        <v>2.5</v>
      </c>
      <c r="DE48" s="1">
        <v>2.5</v>
      </c>
      <c r="DF48" s="1">
        <v>2.9</v>
      </c>
      <c r="DG48" s="1">
        <v>2.9</v>
      </c>
      <c r="DH48" s="1">
        <v>2.8</v>
      </c>
      <c r="DI48" s="1">
        <v>3</v>
      </c>
      <c r="DJ48" s="1">
        <v>3.3</v>
      </c>
      <c r="DK48" s="1">
        <v>3.4</v>
      </c>
      <c r="DL48" s="1">
        <v>3.8</v>
      </c>
      <c r="DM48" s="1">
        <v>4.4</v>
      </c>
      <c r="DN48" s="1">
        <v>4.7</v>
      </c>
      <c r="DO48" s="1">
        <v>4.7</v>
      </c>
      <c r="DP48" s="1">
        <v>4.7</v>
      </c>
      <c r="DQ48" s="1">
        <v>4.9</v>
      </c>
      <c r="DR48" s="1">
        <v>4.7</v>
      </c>
      <c r="DS48" s="1">
        <v>4.8</v>
      </c>
      <c r="DV48" s="1"/>
      <c r="DW48" s="12" t="s">
        <v>169</v>
      </c>
      <c r="DX48" s="1">
        <v>3.4</v>
      </c>
      <c r="DY48" s="1">
        <v>2.9</v>
      </c>
      <c r="DZ48" s="1">
        <v>2.4</v>
      </c>
      <c r="EA48" s="1">
        <v>2.8</v>
      </c>
      <c r="EB48" s="1">
        <v>2.8</v>
      </c>
      <c r="EC48" s="1">
        <v>2.8</v>
      </c>
      <c r="ED48" s="1">
        <v>3.1</v>
      </c>
      <c r="EE48" s="1">
        <v>2.9</v>
      </c>
      <c r="EF48" s="1">
        <v>3.1</v>
      </c>
      <c r="EG48" s="1">
        <v>2.1</v>
      </c>
      <c r="EH48" s="1">
        <v>2.6</v>
      </c>
      <c r="EI48" s="1">
        <v>3.2</v>
      </c>
      <c r="EJ48" s="1">
        <v>3.2</v>
      </c>
      <c r="EK48" s="1">
        <v>3.2</v>
      </c>
      <c r="EL48" s="1">
        <v>3.7</v>
      </c>
      <c r="EM48" s="1">
        <v>3.6</v>
      </c>
      <c r="EN48" s="1">
        <v>3.7</v>
      </c>
      <c r="EO48" s="1">
        <v>3.9</v>
      </c>
      <c r="EP48" s="1">
        <v>3.8</v>
      </c>
      <c r="EQ48" s="1">
        <v>3.6</v>
      </c>
      <c r="ER48" s="1">
        <v>3.1</v>
      </c>
      <c r="EU48" s="1"/>
      <c r="EV48" s="12" t="s">
        <v>169</v>
      </c>
      <c r="EW48" s="1">
        <v>0.7</v>
      </c>
      <c r="EX48" s="1">
        <v>0.8</v>
      </c>
      <c r="EY48" s="1">
        <v>0.9</v>
      </c>
      <c r="EZ48" s="1">
        <v>0.9</v>
      </c>
      <c r="FA48" s="1">
        <v>0.9</v>
      </c>
      <c r="FB48" s="1">
        <v>0.7</v>
      </c>
      <c r="FC48" s="1">
        <v>0.8</v>
      </c>
      <c r="FD48" s="1">
        <v>0.9</v>
      </c>
      <c r="FE48" s="1">
        <v>0.9</v>
      </c>
      <c r="FF48" s="1">
        <v>0.6</v>
      </c>
      <c r="FG48" s="1">
        <v>0.7</v>
      </c>
      <c r="FH48" s="1">
        <v>0.8</v>
      </c>
      <c r="FI48" s="1">
        <v>0.7</v>
      </c>
      <c r="FJ48" s="1">
        <v>0.8</v>
      </c>
      <c r="FK48" s="1">
        <v>0.8</v>
      </c>
      <c r="FL48" s="1">
        <v>1</v>
      </c>
      <c r="FM48" s="1">
        <v>1.1</v>
      </c>
      <c r="FN48" s="1">
        <v>1.1</v>
      </c>
      <c r="FO48" s="1">
        <v>1.3</v>
      </c>
      <c r="FP48" s="1">
        <v>1.2</v>
      </c>
      <c r="FQ48" s="1">
        <v>1.2</v>
      </c>
    </row>
    <row r="49" ht="16.5" spans="1:173">
      <c r="A49" s="1"/>
      <c r="B49" s="13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Z49" s="1"/>
      <c r="AA49" s="13" t="s">
        <v>170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Y49" s="1"/>
      <c r="AZ49" s="13" t="s">
        <v>170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X49" s="1"/>
      <c r="BY49" s="13" t="s">
        <v>170</v>
      </c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W49" s="1"/>
      <c r="CX49" s="13" t="s">
        <v>170</v>
      </c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V49" s="1"/>
      <c r="DW49" s="13" t="s">
        <v>170</v>
      </c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U49" s="1"/>
      <c r="EV49" s="13" t="s">
        <v>170</v>
      </c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</row>
    <row r="50" ht="14.5" spans="1:173">
      <c r="A50" s="1"/>
      <c r="B50" s="14" t="s">
        <v>152</v>
      </c>
      <c r="C50" s="5" t="s">
        <v>171</v>
      </c>
      <c r="D50" s="5" t="s">
        <v>171</v>
      </c>
      <c r="E50" s="5" t="s">
        <v>171</v>
      </c>
      <c r="F50" s="5" t="s">
        <v>171</v>
      </c>
      <c r="G50" s="5" t="s">
        <v>171</v>
      </c>
      <c r="H50" s="5" t="s">
        <v>171</v>
      </c>
      <c r="I50" s="5" t="s">
        <v>171</v>
      </c>
      <c r="J50" s="5" t="s">
        <v>171</v>
      </c>
      <c r="K50" s="5" t="s">
        <v>171</v>
      </c>
      <c r="L50" s="5" t="s">
        <v>171</v>
      </c>
      <c r="M50" s="5" t="s">
        <v>171</v>
      </c>
      <c r="N50" s="5" t="s">
        <v>171</v>
      </c>
      <c r="O50" s="5" t="s">
        <v>171</v>
      </c>
      <c r="P50" s="5" t="s">
        <v>171</v>
      </c>
      <c r="Q50" s="5" t="s">
        <v>171</v>
      </c>
      <c r="R50" s="5" t="s">
        <v>171</v>
      </c>
      <c r="S50" s="5" t="s">
        <v>171</v>
      </c>
      <c r="T50" s="5" t="s">
        <v>171</v>
      </c>
      <c r="U50" s="5" t="s">
        <v>171</v>
      </c>
      <c r="V50" s="5" t="s">
        <v>171</v>
      </c>
      <c r="W50" s="5" t="s">
        <v>171</v>
      </c>
      <c r="Z50" s="1"/>
      <c r="AA50" s="14" t="s">
        <v>152</v>
      </c>
      <c r="AB50" s="5" t="s">
        <v>171</v>
      </c>
      <c r="AC50" s="5" t="s">
        <v>171</v>
      </c>
      <c r="AD50" s="5" t="s">
        <v>171</v>
      </c>
      <c r="AE50" s="5" t="s">
        <v>171</v>
      </c>
      <c r="AF50" s="5" t="s">
        <v>171</v>
      </c>
      <c r="AG50" s="5" t="s">
        <v>171</v>
      </c>
      <c r="AH50" s="5" t="s">
        <v>171</v>
      </c>
      <c r="AI50" s="5" t="s">
        <v>171</v>
      </c>
      <c r="AJ50" s="5" t="s">
        <v>171</v>
      </c>
      <c r="AK50" s="5" t="s">
        <v>171</v>
      </c>
      <c r="AL50" s="5" t="s">
        <v>171</v>
      </c>
      <c r="AM50" s="5" t="s">
        <v>171</v>
      </c>
      <c r="AN50" s="5" t="s">
        <v>171</v>
      </c>
      <c r="AO50" s="5" t="s">
        <v>171</v>
      </c>
      <c r="AP50" s="5" t="s">
        <v>171</v>
      </c>
      <c r="AQ50" s="5" t="s">
        <v>171</v>
      </c>
      <c r="AR50" s="5" t="s">
        <v>171</v>
      </c>
      <c r="AS50" s="5" t="s">
        <v>171</v>
      </c>
      <c r="AT50" s="5" t="s">
        <v>171</v>
      </c>
      <c r="AU50" s="5" t="s">
        <v>171</v>
      </c>
      <c r="AV50" s="5" t="s">
        <v>171</v>
      </c>
      <c r="AY50" s="1"/>
      <c r="AZ50" s="14" t="s">
        <v>152</v>
      </c>
      <c r="BA50" s="5" t="s">
        <v>171</v>
      </c>
      <c r="BB50" s="5" t="s">
        <v>171</v>
      </c>
      <c r="BC50" s="5" t="s">
        <v>171</v>
      </c>
      <c r="BD50" s="5" t="s">
        <v>171</v>
      </c>
      <c r="BE50" s="5" t="s">
        <v>171</v>
      </c>
      <c r="BF50" s="5" t="s">
        <v>171</v>
      </c>
      <c r="BG50" s="5" t="s">
        <v>171</v>
      </c>
      <c r="BH50" s="5" t="s">
        <v>171</v>
      </c>
      <c r="BI50" s="5" t="s">
        <v>171</v>
      </c>
      <c r="BJ50" s="5" t="s">
        <v>171</v>
      </c>
      <c r="BK50" s="5" t="s">
        <v>171</v>
      </c>
      <c r="BL50" s="5" t="s">
        <v>171</v>
      </c>
      <c r="BM50" s="5" t="s">
        <v>171</v>
      </c>
      <c r="BN50" s="5" t="s">
        <v>171</v>
      </c>
      <c r="BO50" s="5" t="s">
        <v>171</v>
      </c>
      <c r="BP50" s="5" t="s">
        <v>171</v>
      </c>
      <c r="BQ50" s="5" t="s">
        <v>171</v>
      </c>
      <c r="BR50" s="5" t="s">
        <v>171</v>
      </c>
      <c r="BS50" s="5" t="s">
        <v>171</v>
      </c>
      <c r="BT50" s="5" t="s">
        <v>171</v>
      </c>
      <c r="BU50" s="5" t="s">
        <v>171</v>
      </c>
      <c r="BX50" s="1"/>
      <c r="BY50" s="14" t="s">
        <v>152</v>
      </c>
      <c r="BZ50" s="5" t="s">
        <v>171</v>
      </c>
      <c r="CA50" s="5" t="s">
        <v>171</v>
      </c>
      <c r="CB50" s="5" t="s">
        <v>171</v>
      </c>
      <c r="CC50" s="5" t="s">
        <v>171</v>
      </c>
      <c r="CD50" s="5" t="s">
        <v>171</v>
      </c>
      <c r="CE50" s="5" t="s">
        <v>171</v>
      </c>
      <c r="CF50" s="5" t="s">
        <v>171</v>
      </c>
      <c r="CG50" s="5" t="s">
        <v>171</v>
      </c>
      <c r="CH50" s="5" t="s">
        <v>171</v>
      </c>
      <c r="CI50" s="5" t="s">
        <v>171</v>
      </c>
      <c r="CJ50" s="5" t="s">
        <v>171</v>
      </c>
      <c r="CK50" s="5" t="s">
        <v>171</v>
      </c>
      <c r="CL50" s="5" t="s">
        <v>171</v>
      </c>
      <c r="CM50" s="5" t="s">
        <v>171</v>
      </c>
      <c r="CN50" s="5" t="s">
        <v>171</v>
      </c>
      <c r="CO50" s="5" t="s">
        <v>171</v>
      </c>
      <c r="CP50" s="5" t="s">
        <v>171</v>
      </c>
      <c r="CQ50" s="5" t="s">
        <v>171</v>
      </c>
      <c r="CR50" s="5" t="s">
        <v>171</v>
      </c>
      <c r="CS50" s="5" t="s">
        <v>171</v>
      </c>
      <c r="CT50" s="5" t="s">
        <v>171</v>
      </c>
      <c r="CW50" s="1"/>
      <c r="CX50" s="14" t="s">
        <v>152</v>
      </c>
      <c r="CY50" s="5" t="s">
        <v>171</v>
      </c>
      <c r="CZ50" s="5" t="s">
        <v>171</v>
      </c>
      <c r="DA50" s="5" t="s">
        <v>171</v>
      </c>
      <c r="DB50" s="5" t="s">
        <v>171</v>
      </c>
      <c r="DC50" s="5" t="s">
        <v>171</v>
      </c>
      <c r="DD50" s="5" t="s">
        <v>171</v>
      </c>
      <c r="DE50" s="5" t="s">
        <v>171</v>
      </c>
      <c r="DF50" s="5" t="s">
        <v>171</v>
      </c>
      <c r="DG50" s="5" t="s">
        <v>171</v>
      </c>
      <c r="DH50" s="5" t="s">
        <v>171</v>
      </c>
      <c r="DI50" s="5" t="s">
        <v>171</v>
      </c>
      <c r="DJ50" s="5" t="s">
        <v>171</v>
      </c>
      <c r="DK50" s="5" t="s">
        <v>171</v>
      </c>
      <c r="DL50" s="5" t="s">
        <v>171</v>
      </c>
      <c r="DM50" s="5" t="s">
        <v>171</v>
      </c>
      <c r="DN50" s="5" t="s">
        <v>171</v>
      </c>
      <c r="DO50" s="5" t="s">
        <v>171</v>
      </c>
      <c r="DP50" s="5" t="s">
        <v>171</v>
      </c>
      <c r="DQ50" s="5" t="s">
        <v>171</v>
      </c>
      <c r="DR50" s="5" t="s">
        <v>171</v>
      </c>
      <c r="DS50" s="5" t="s">
        <v>171</v>
      </c>
      <c r="DV50" s="1"/>
      <c r="DW50" s="14" t="s">
        <v>152</v>
      </c>
      <c r="DX50" s="5" t="s">
        <v>171</v>
      </c>
      <c r="DY50" s="5" t="s">
        <v>171</v>
      </c>
      <c r="DZ50" s="5" t="s">
        <v>171</v>
      </c>
      <c r="EA50" s="5" t="s">
        <v>171</v>
      </c>
      <c r="EB50" s="5" t="s">
        <v>171</v>
      </c>
      <c r="EC50" s="5" t="s">
        <v>171</v>
      </c>
      <c r="ED50" s="5" t="s">
        <v>171</v>
      </c>
      <c r="EE50" s="5" t="s">
        <v>171</v>
      </c>
      <c r="EF50" s="5" t="s">
        <v>171</v>
      </c>
      <c r="EG50" s="5" t="s">
        <v>171</v>
      </c>
      <c r="EH50" s="5" t="s">
        <v>171</v>
      </c>
      <c r="EI50" s="5" t="s">
        <v>171</v>
      </c>
      <c r="EJ50" s="5" t="s">
        <v>171</v>
      </c>
      <c r="EK50" s="5" t="s">
        <v>171</v>
      </c>
      <c r="EL50" s="5" t="s">
        <v>171</v>
      </c>
      <c r="EM50" s="5" t="s">
        <v>171</v>
      </c>
      <c r="EN50" s="5" t="s">
        <v>171</v>
      </c>
      <c r="EO50" s="5" t="s">
        <v>171</v>
      </c>
      <c r="EP50" s="5" t="s">
        <v>171</v>
      </c>
      <c r="EQ50" s="5" t="s">
        <v>171</v>
      </c>
      <c r="ER50" s="5" t="s">
        <v>171</v>
      </c>
      <c r="EU50" s="1"/>
      <c r="EV50" s="14" t="s">
        <v>152</v>
      </c>
      <c r="EW50" s="5" t="s">
        <v>171</v>
      </c>
      <c r="EX50" s="5" t="s">
        <v>171</v>
      </c>
      <c r="EY50" s="5" t="s">
        <v>171</v>
      </c>
      <c r="EZ50" s="5" t="s">
        <v>171</v>
      </c>
      <c r="FA50" s="5" t="s">
        <v>171</v>
      </c>
      <c r="FB50" s="5" t="s">
        <v>171</v>
      </c>
      <c r="FC50" s="5" t="s">
        <v>171</v>
      </c>
      <c r="FD50" s="5" t="s">
        <v>171</v>
      </c>
      <c r="FE50" s="5" t="s">
        <v>171</v>
      </c>
      <c r="FF50" s="5" t="s">
        <v>171</v>
      </c>
      <c r="FG50" s="5" t="s">
        <v>171</v>
      </c>
      <c r="FH50" s="5" t="s">
        <v>171</v>
      </c>
      <c r="FI50" s="5" t="s">
        <v>171</v>
      </c>
      <c r="FJ50" s="5" t="s">
        <v>171</v>
      </c>
      <c r="FK50" s="5" t="s">
        <v>171</v>
      </c>
      <c r="FL50" s="5" t="s">
        <v>171</v>
      </c>
      <c r="FM50" s="5" t="s">
        <v>171</v>
      </c>
      <c r="FN50" s="5" t="s">
        <v>171</v>
      </c>
      <c r="FO50" s="5" t="s">
        <v>171</v>
      </c>
      <c r="FP50" s="5" t="s">
        <v>171</v>
      </c>
      <c r="FQ50" s="5" t="s">
        <v>171</v>
      </c>
    </row>
    <row r="51" ht="14.5" spans="1:173">
      <c r="A51" s="1"/>
      <c r="B51" s="14" t="s">
        <v>153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Z51" s="1"/>
      <c r="AA51" s="14" t="s">
        <v>153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0.1</v>
      </c>
      <c r="AL51" s="1">
        <v>0.1</v>
      </c>
      <c r="AM51" s="1">
        <v>0</v>
      </c>
      <c r="AN51" s="1">
        <v>0.1</v>
      </c>
      <c r="AO51" s="1">
        <v>0.1</v>
      </c>
      <c r="AP51" s="1">
        <v>0.1</v>
      </c>
      <c r="AQ51" s="1">
        <v>0.1</v>
      </c>
      <c r="AR51" s="1">
        <v>0.1</v>
      </c>
      <c r="AS51" s="1">
        <v>0.1</v>
      </c>
      <c r="AT51" s="1">
        <v>0.1</v>
      </c>
      <c r="AU51" s="1">
        <v>0.1</v>
      </c>
      <c r="AV51" s="1">
        <v>0.1</v>
      </c>
      <c r="AY51" s="1"/>
      <c r="AZ51" s="14" t="s">
        <v>153</v>
      </c>
      <c r="BA51" s="1">
        <v>0.6</v>
      </c>
      <c r="BB51" s="1">
        <v>0.5</v>
      </c>
      <c r="BC51" s="1">
        <v>0.6</v>
      </c>
      <c r="BD51" s="1">
        <v>0.6</v>
      </c>
      <c r="BE51" s="1">
        <v>0.5</v>
      </c>
      <c r="BF51" s="1">
        <v>0.5</v>
      </c>
      <c r="BG51" s="1">
        <v>0.5</v>
      </c>
      <c r="BH51" s="1">
        <v>0.6</v>
      </c>
      <c r="BI51" s="1">
        <v>0.6</v>
      </c>
      <c r="BJ51" s="1">
        <v>0.6</v>
      </c>
      <c r="BK51" s="1">
        <v>0.7</v>
      </c>
      <c r="BL51" s="1">
        <v>1</v>
      </c>
      <c r="BM51" s="1">
        <v>1.1</v>
      </c>
      <c r="BN51" s="1">
        <v>1.2</v>
      </c>
      <c r="BO51" s="1">
        <v>1.1</v>
      </c>
      <c r="BP51" s="1">
        <v>1.1</v>
      </c>
      <c r="BQ51" s="1">
        <v>1.1</v>
      </c>
      <c r="BR51" s="1">
        <v>0.9</v>
      </c>
      <c r="BS51" s="1">
        <v>1.1</v>
      </c>
      <c r="BT51" s="1">
        <v>1.2</v>
      </c>
      <c r="BU51" s="1">
        <v>1.1</v>
      </c>
      <c r="BX51" s="1"/>
      <c r="BY51" s="14" t="s">
        <v>153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W51" s="1"/>
      <c r="CX51" s="14" t="s">
        <v>153</v>
      </c>
      <c r="CY51" s="1">
        <v>0.2</v>
      </c>
      <c r="CZ51" s="1">
        <v>0.2</v>
      </c>
      <c r="DA51" s="1">
        <v>0.2</v>
      </c>
      <c r="DB51" s="1">
        <v>0.2</v>
      </c>
      <c r="DC51" s="1">
        <v>0.3</v>
      </c>
      <c r="DD51" s="1">
        <v>0.2</v>
      </c>
      <c r="DE51" s="1">
        <v>0.2</v>
      </c>
      <c r="DF51" s="1">
        <v>0.2</v>
      </c>
      <c r="DG51" s="1">
        <v>0.2</v>
      </c>
      <c r="DH51" s="1">
        <v>0.2</v>
      </c>
      <c r="DI51" s="1">
        <v>0.1</v>
      </c>
      <c r="DJ51" s="1">
        <v>0.1</v>
      </c>
      <c r="DK51" s="1">
        <v>0.1</v>
      </c>
      <c r="DL51" s="1">
        <v>0.1</v>
      </c>
      <c r="DM51" s="1">
        <v>0.1</v>
      </c>
      <c r="DN51" s="1">
        <v>0.2</v>
      </c>
      <c r="DO51" s="1">
        <v>0.1</v>
      </c>
      <c r="DP51" s="1">
        <v>0.2</v>
      </c>
      <c r="DQ51" s="1">
        <v>0.2</v>
      </c>
      <c r="DR51" s="1">
        <v>0.1</v>
      </c>
      <c r="DS51" s="1">
        <v>0.1</v>
      </c>
      <c r="DV51" s="1"/>
      <c r="DW51" s="14" t="s">
        <v>153</v>
      </c>
      <c r="DX51" s="1">
        <v>0.3</v>
      </c>
      <c r="DY51" s="1">
        <v>0.3</v>
      </c>
      <c r="DZ51" s="1">
        <v>0.3</v>
      </c>
      <c r="EA51" s="1">
        <v>0.2</v>
      </c>
      <c r="EB51" s="1">
        <v>0.2</v>
      </c>
      <c r="EC51" s="1">
        <v>0.2</v>
      </c>
      <c r="ED51" s="1">
        <v>0.2</v>
      </c>
      <c r="EE51" s="1">
        <v>0.2</v>
      </c>
      <c r="EF51" s="1">
        <v>0.3</v>
      </c>
      <c r="EG51" s="1">
        <v>0.2</v>
      </c>
      <c r="EH51" s="1">
        <v>0.2</v>
      </c>
      <c r="EI51" s="1">
        <v>0.2</v>
      </c>
      <c r="EJ51" s="1">
        <v>0.2</v>
      </c>
      <c r="EK51" s="1">
        <v>0.2</v>
      </c>
      <c r="EL51" s="1">
        <v>0.2</v>
      </c>
      <c r="EM51" s="1">
        <v>0.2</v>
      </c>
      <c r="EN51" s="1">
        <v>0.2</v>
      </c>
      <c r="EO51" s="1">
        <v>0.2</v>
      </c>
      <c r="EP51" s="1">
        <v>0.3</v>
      </c>
      <c r="EQ51" s="1">
        <v>0.3</v>
      </c>
      <c r="ER51" s="1">
        <v>0.3</v>
      </c>
      <c r="EU51" s="1"/>
      <c r="EV51" s="14" t="s">
        <v>153</v>
      </c>
      <c r="EW51" s="1">
        <v>0.2</v>
      </c>
      <c r="EX51" s="1">
        <v>0.2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0.3</v>
      </c>
      <c r="FH51" s="1">
        <v>0.3</v>
      </c>
      <c r="FI51" s="1">
        <v>0.4</v>
      </c>
      <c r="FJ51" s="1">
        <v>0.4</v>
      </c>
      <c r="FK51" s="1">
        <v>0.4</v>
      </c>
      <c r="FL51" s="1">
        <v>0.4</v>
      </c>
      <c r="FM51" s="1">
        <v>0.5</v>
      </c>
      <c r="FN51" s="1">
        <v>0.6</v>
      </c>
      <c r="FO51" s="1">
        <v>0.6</v>
      </c>
      <c r="FP51" s="1">
        <v>0.6</v>
      </c>
      <c r="FQ51" s="1">
        <v>0.6</v>
      </c>
    </row>
    <row r="52" ht="14.5" spans="1:173">
      <c r="A52" s="1"/>
      <c r="B52" s="14" t="s">
        <v>154</v>
      </c>
      <c r="C52" s="1">
        <v>0.1</v>
      </c>
      <c r="D52" s="1">
        <v>0.1</v>
      </c>
      <c r="E52" s="1">
        <v>0.1</v>
      </c>
      <c r="F52" s="1">
        <v>0.1</v>
      </c>
      <c r="G52" s="1">
        <v>0.1</v>
      </c>
      <c r="H52" s="1">
        <v>0.1</v>
      </c>
      <c r="I52" s="1">
        <v>0.1</v>
      </c>
      <c r="J52" s="1">
        <v>0.1</v>
      </c>
      <c r="K52" s="1">
        <v>0.1</v>
      </c>
      <c r="L52" s="1">
        <v>0.1</v>
      </c>
      <c r="M52" s="1">
        <v>0.1</v>
      </c>
      <c r="N52" s="1">
        <v>0.1</v>
      </c>
      <c r="O52" s="1">
        <v>0.1</v>
      </c>
      <c r="P52" s="1">
        <v>0.1</v>
      </c>
      <c r="Q52" s="1">
        <v>0</v>
      </c>
      <c r="R52" s="1">
        <v>0.1</v>
      </c>
      <c r="S52" s="1">
        <v>0.1</v>
      </c>
      <c r="T52" s="1">
        <v>0.1</v>
      </c>
      <c r="U52" s="1">
        <v>0.1</v>
      </c>
      <c r="V52" s="1">
        <v>0.1</v>
      </c>
      <c r="W52" s="1">
        <v>0.1</v>
      </c>
      <c r="Z52" s="1"/>
      <c r="AA52" s="14" t="s">
        <v>154</v>
      </c>
      <c r="AB52" s="1">
        <v>0.2</v>
      </c>
      <c r="AC52" s="1">
        <v>0.3</v>
      </c>
      <c r="AD52" s="1">
        <v>0.4</v>
      </c>
      <c r="AE52" s="1">
        <v>0.4</v>
      </c>
      <c r="AF52" s="1">
        <v>0.4</v>
      </c>
      <c r="AG52" s="1">
        <v>0.6</v>
      </c>
      <c r="AH52" s="1">
        <v>0.5</v>
      </c>
      <c r="AI52" s="1">
        <v>0.6</v>
      </c>
      <c r="AJ52" s="1">
        <v>0.5</v>
      </c>
      <c r="AK52" s="1">
        <v>0.4</v>
      </c>
      <c r="AL52" s="1">
        <v>0.5</v>
      </c>
      <c r="AM52" s="1">
        <v>0.5</v>
      </c>
      <c r="AN52" s="1">
        <v>0.4</v>
      </c>
      <c r="AO52" s="1">
        <v>0.5</v>
      </c>
      <c r="AP52" s="1">
        <v>0.4</v>
      </c>
      <c r="AQ52" s="1">
        <v>0.3</v>
      </c>
      <c r="AR52" s="1">
        <v>0.3</v>
      </c>
      <c r="AS52" s="1">
        <v>0.3</v>
      </c>
      <c r="AT52" s="1">
        <v>0.3</v>
      </c>
      <c r="AU52" s="1">
        <v>0.3</v>
      </c>
      <c r="AV52" s="1">
        <v>0.3</v>
      </c>
      <c r="AY52" s="1"/>
      <c r="AZ52" s="14" t="s">
        <v>154</v>
      </c>
      <c r="BA52" s="1">
        <v>0.9</v>
      </c>
      <c r="BB52" s="1">
        <v>1</v>
      </c>
      <c r="BC52" s="1">
        <v>1.2</v>
      </c>
      <c r="BD52" s="1">
        <v>1.1</v>
      </c>
      <c r="BE52" s="1">
        <v>1</v>
      </c>
      <c r="BF52" s="1">
        <v>0.9</v>
      </c>
      <c r="BG52" s="1">
        <v>1</v>
      </c>
      <c r="BH52" s="1">
        <v>0.7</v>
      </c>
      <c r="BI52" s="1">
        <v>0.6</v>
      </c>
      <c r="BJ52" s="1">
        <v>0.6</v>
      </c>
      <c r="BK52" s="1">
        <v>1.1</v>
      </c>
      <c r="BL52" s="1">
        <v>0.9</v>
      </c>
      <c r="BM52" s="1">
        <v>0.7</v>
      </c>
      <c r="BN52" s="1">
        <v>0.7</v>
      </c>
      <c r="BO52" s="1">
        <v>0.6</v>
      </c>
      <c r="BP52" s="1">
        <v>0.6</v>
      </c>
      <c r="BQ52" s="1">
        <v>0.6</v>
      </c>
      <c r="BR52" s="1">
        <v>0.6</v>
      </c>
      <c r="BS52" s="1">
        <v>0.6</v>
      </c>
      <c r="BT52" s="1">
        <v>0.6</v>
      </c>
      <c r="BU52" s="1">
        <v>0.5</v>
      </c>
      <c r="BX52" s="1"/>
      <c r="BY52" s="14" t="s">
        <v>154</v>
      </c>
      <c r="BZ52" s="1">
        <v>0.3</v>
      </c>
      <c r="CA52" s="1">
        <v>0.4</v>
      </c>
      <c r="CB52" s="1">
        <v>0.4</v>
      </c>
      <c r="CC52" s="1">
        <v>0.4</v>
      </c>
      <c r="CD52" s="1">
        <v>0.4</v>
      </c>
      <c r="CE52" s="1">
        <v>0.4</v>
      </c>
      <c r="CF52" s="1">
        <v>0.4</v>
      </c>
      <c r="CG52" s="1">
        <v>0.5</v>
      </c>
      <c r="CH52" s="1">
        <v>0.4</v>
      </c>
      <c r="CI52" s="1">
        <v>0.4</v>
      </c>
      <c r="CJ52" s="1">
        <v>0.5</v>
      </c>
      <c r="CK52" s="1">
        <v>0.5</v>
      </c>
      <c r="CL52" s="1">
        <v>0.5</v>
      </c>
      <c r="CM52" s="1">
        <v>0.5</v>
      </c>
      <c r="CN52" s="1">
        <v>0.5</v>
      </c>
      <c r="CO52" s="1">
        <v>0.5</v>
      </c>
      <c r="CP52" s="1">
        <v>0.5</v>
      </c>
      <c r="CQ52" s="1">
        <v>0.5</v>
      </c>
      <c r="CR52" s="1">
        <v>0.5</v>
      </c>
      <c r="CS52" s="1">
        <v>0.4</v>
      </c>
      <c r="CT52" s="1">
        <v>0.4</v>
      </c>
      <c r="CW52" s="1"/>
      <c r="CX52" s="14" t="s">
        <v>154</v>
      </c>
      <c r="CY52" s="1">
        <v>0.8</v>
      </c>
      <c r="CZ52" s="1">
        <v>0.7</v>
      </c>
      <c r="DA52" s="1">
        <v>0.6</v>
      </c>
      <c r="DB52" s="1">
        <v>0.5</v>
      </c>
      <c r="DC52" s="1">
        <v>0.5</v>
      </c>
      <c r="DD52" s="1">
        <v>0.5</v>
      </c>
      <c r="DE52" s="1">
        <v>0.6</v>
      </c>
      <c r="DF52" s="1">
        <v>0.7</v>
      </c>
      <c r="DG52" s="1">
        <v>0.8</v>
      </c>
      <c r="DH52" s="1">
        <v>0.8</v>
      </c>
      <c r="DI52" s="1">
        <v>0.8</v>
      </c>
      <c r="DJ52" s="1">
        <v>0.8</v>
      </c>
      <c r="DK52" s="1">
        <v>1</v>
      </c>
      <c r="DL52" s="1">
        <v>1.1</v>
      </c>
      <c r="DM52" s="1">
        <v>1</v>
      </c>
      <c r="DN52" s="1">
        <v>1.2</v>
      </c>
      <c r="DO52" s="1">
        <v>1.2</v>
      </c>
      <c r="DP52" s="1">
        <v>1.1</v>
      </c>
      <c r="DQ52" s="1">
        <v>1.1</v>
      </c>
      <c r="DR52" s="1">
        <v>1.1</v>
      </c>
      <c r="DS52" s="1">
        <v>0.9</v>
      </c>
      <c r="DV52" s="1"/>
      <c r="DW52" s="14" t="s">
        <v>154</v>
      </c>
      <c r="DX52" s="1">
        <v>0.9</v>
      </c>
      <c r="DY52" s="1">
        <v>0.8</v>
      </c>
      <c r="DZ52" s="1">
        <v>1</v>
      </c>
      <c r="EA52" s="1">
        <v>1.1</v>
      </c>
      <c r="EB52" s="1">
        <v>1</v>
      </c>
      <c r="EC52" s="1">
        <v>1</v>
      </c>
      <c r="ED52" s="1">
        <v>1</v>
      </c>
      <c r="EE52" s="1">
        <v>0.8</v>
      </c>
      <c r="EF52" s="1">
        <v>0.9</v>
      </c>
      <c r="EG52" s="1">
        <v>0.7</v>
      </c>
      <c r="EH52" s="1">
        <v>0.9</v>
      </c>
      <c r="EI52" s="1">
        <v>1.2</v>
      </c>
      <c r="EJ52" s="1">
        <v>1.2</v>
      </c>
      <c r="EK52" s="1">
        <v>1.2</v>
      </c>
      <c r="EL52" s="1">
        <v>1.2</v>
      </c>
      <c r="EM52" s="1">
        <v>1.1</v>
      </c>
      <c r="EN52" s="1">
        <v>1.2</v>
      </c>
      <c r="EO52" s="1">
        <v>1.1</v>
      </c>
      <c r="EP52" s="1">
        <v>1.1</v>
      </c>
      <c r="EQ52" s="1">
        <v>1</v>
      </c>
      <c r="ER52" s="1">
        <v>0.9</v>
      </c>
      <c r="EU52" s="1"/>
      <c r="EV52" s="14" t="s">
        <v>154</v>
      </c>
      <c r="EW52" s="1">
        <v>0.2</v>
      </c>
      <c r="EX52" s="1">
        <v>0.2</v>
      </c>
      <c r="EY52" s="1">
        <v>0.3</v>
      </c>
      <c r="EZ52" s="1">
        <v>0.3</v>
      </c>
      <c r="FA52" s="1">
        <v>0.3</v>
      </c>
      <c r="FB52" s="1">
        <v>0.3</v>
      </c>
      <c r="FC52" s="1">
        <v>0.3</v>
      </c>
      <c r="FD52" s="1">
        <v>0.3</v>
      </c>
      <c r="FE52" s="1">
        <v>0.3</v>
      </c>
      <c r="FF52" s="1">
        <v>0.2</v>
      </c>
      <c r="FG52" s="1">
        <v>0.3</v>
      </c>
      <c r="FH52" s="1">
        <v>0.3</v>
      </c>
      <c r="FI52" s="1">
        <v>0.2</v>
      </c>
      <c r="FJ52" s="1">
        <v>0.2</v>
      </c>
      <c r="FK52" s="1">
        <v>0.2</v>
      </c>
      <c r="FL52" s="1">
        <v>0.2</v>
      </c>
      <c r="FM52" s="1">
        <v>0.3</v>
      </c>
      <c r="FN52" s="1">
        <v>0.2</v>
      </c>
      <c r="FO52" s="1">
        <v>0.2</v>
      </c>
      <c r="FP52" s="1">
        <v>0.2</v>
      </c>
      <c r="FQ52" s="1">
        <v>0.2</v>
      </c>
    </row>
    <row r="53" ht="14.5" spans="1:173">
      <c r="A53" s="1"/>
      <c r="B53" s="14" t="s">
        <v>155</v>
      </c>
      <c r="C53" s="1">
        <v>0.2</v>
      </c>
      <c r="D53" s="1">
        <v>0.2</v>
      </c>
      <c r="E53" s="1">
        <v>0.2</v>
      </c>
      <c r="F53" s="1">
        <v>0.2</v>
      </c>
      <c r="G53" s="1">
        <v>0.3</v>
      </c>
      <c r="H53" s="1">
        <v>0.3</v>
      </c>
      <c r="I53" s="1">
        <v>0.3</v>
      </c>
      <c r="J53" s="1">
        <v>0.3</v>
      </c>
      <c r="K53" s="1">
        <v>0.3</v>
      </c>
      <c r="L53" s="1">
        <v>0.2</v>
      </c>
      <c r="M53" s="1">
        <v>0.4</v>
      </c>
      <c r="N53" s="1">
        <v>0.4</v>
      </c>
      <c r="O53" s="1">
        <v>0.3</v>
      </c>
      <c r="P53" s="1">
        <v>0.3</v>
      </c>
      <c r="Q53" s="1">
        <v>0.1</v>
      </c>
      <c r="R53" s="1">
        <v>0.2</v>
      </c>
      <c r="S53" s="1">
        <v>0.2</v>
      </c>
      <c r="T53" s="1">
        <v>0.2</v>
      </c>
      <c r="U53" s="1">
        <v>0.2</v>
      </c>
      <c r="V53" s="1">
        <v>0.2</v>
      </c>
      <c r="W53" s="1">
        <v>0.2</v>
      </c>
      <c r="Z53" s="1"/>
      <c r="AA53" s="14" t="s">
        <v>155</v>
      </c>
      <c r="AB53" s="1">
        <v>0.5</v>
      </c>
      <c r="AC53" s="1">
        <v>0.6</v>
      </c>
      <c r="AD53" s="1">
        <v>0.7</v>
      </c>
      <c r="AE53" s="1">
        <v>0.9</v>
      </c>
      <c r="AF53" s="1">
        <v>0.8</v>
      </c>
      <c r="AG53" s="1">
        <v>0.9</v>
      </c>
      <c r="AH53" s="1">
        <v>0.9</v>
      </c>
      <c r="AI53" s="1">
        <v>0.9</v>
      </c>
      <c r="AJ53" s="1">
        <v>0.9</v>
      </c>
      <c r="AK53" s="1">
        <v>0.8</v>
      </c>
      <c r="AL53" s="1">
        <v>1</v>
      </c>
      <c r="AM53" s="1">
        <v>1.3</v>
      </c>
      <c r="AN53" s="1">
        <v>1.1</v>
      </c>
      <c r="AO53" s="1">
        <v>1.1</v>
      </c>
      <c r="AP53" s="1">
        <v>1.1</v>
      </c>
      <c r="AQ53" s="1">
        <v>1.1</v>
      </c>
      <c r="AR53" s="1">
        <v>1.1</v>
      </c>
      <c r="AS53" s="1">
        <v>1.1</v>
      </c>
      <c r="AT53" s="1">
        <v>1.2</v>
      </c>
      <c r="AU53" s="1">
        <v>1.2</v>
      </c>
      <c r="AV53" s="1">
        <v>1.2</v>
      </c>
      <c r="AY53" s="1"/>
      <c r="AZ53" s="14" t="s">
        <v>155</v>
      </c>
      <c r="BA53" s="1">
        <v>1.3</v>
      </c>
      <c r="BB53" s="1">
        <v>1.2</v>
      </c>
      <c r="BC53" s="1">
        <v>1</v>
      </c>
      <c r="BD53" s="1">
        <v>0.9</v>
      </c>
      <c r="BE53" s="1">
        <v>0.9</v>
      </c>
      <c r="BF53" s="1">
        <v>0.9</v>
      </c>
      <c r="BG53" s="1">
        <v>1</v>
      </c>
      <c r="BH53" s="1">
        <v>0.9</v>
      </c>
      <c r="BI53" s="1">
        <v>1</v>
      </c>
      <c r="BJ53" s="1">
        <v>0.7</v>
      </c>
      <c r="BK53" s="1">
        <v>1.1</v>
      </c>
      <c r="BL53" s="1">
        <v>1</v>
      </c>
      <c r="BM53" s="1">
        <v>0.9</v>
      </c>
      <c r="BN53" s="1">
        <v>1.1</v>
      </c>
      <c r="BO53" s="1">
        <v>0.9</v>
      </c>
      <c r="BP53" s="1">
        <v>1.1</v>
      </c>
      <c r="BQ53" s="1">
        <v>1.1</v>
      </c>
      <c r="BR53" s="1">
        <v>1.2</v>
      </c>
      <c r="BS53" s="1">
        <v>1.3</v>
      </c>
      <c r="BT53" s="1">
        <v>1.2</v>
      </c>
      <c r="BU53" s="1">
        <v>1.1</v>
      </c>
      <c r="BX53" s="1"/>
      <c r="BY53" s="14" t="s">
        <v>155</v>
      </c>
      <c r="BZ53" s="1">
        <v>0.8</v>
      </c>
      <c r="CA53" s="1">
        <v>0.8</v>
      </c>
      <c r="CB53" s="1">
        <v>0.8</v>
      </c>
      <c r="CC53" s="1">
        <v>0.8</v>
      </c>
      <c r="CD53" s="1">
        <v>0.9</v>
      </c>
      <c r="CE53" s="1">
        <v>0.9</v>
      </c>
      <c r="CF53" s="1">
        <v>0.8</v>
      </c>
      <c r="CG53" s="1">
        <v>0.9</v>
      </c>
      <c r="CH53" s="1">
        <v>1</v>
      </c>
      <c r="CI53" s="1">
        <v>0.6</v>
      </c>
      <c r="CJ53" s="1">
        <v>0.6</v>
      </c>
      <c r="CK53" s="1">
        <v>0.7</v>
      </c>
      <c r="CL53" s="1">
        <v>0.8</v>
      </c>
      <c r="CM53" s="1">
        <v>0.8</v>
      </c>
      <c r="CN53" s="1">
        <v>0.9</v>
      </c>
      <c r="CO53" s="1">
        <v>0.9</v>
      </c>
      <c r="CP53" s="1">
        <v>1</v>
      </c>
      <c r="CQ53" s="1">
        <v>1.1</v>
      </c>
      <c r="CR53" s="1">
        <v>1.2</v>
      </c>
      <c r="CS53" s="1">
        <v>1.1</v>
      </c>
      <c r="CT53" s="1">
        <v>1.1</v>
      </c>
      <c r="CW53" s="1"/>
      <c r="CX53" s="14" t="s">
        <v>155</v>
      </c>
      <c r="CY53" s="1">
        <v>2</v>
      </c>
      <c r="CZ53" s="1">
        <v>1.7</v>
      </c>
      <c r="DA53" s="1">
        <v>1.5</v>
      </c>
      <c r="DB53" s="1">
        <v>1.6</v>
      </c>
      <c r="DC53" s="1">
        <v>1.6</v>
      </c>
      <c r="DD53" s="1">
        <v>1.9</v>
      </c>
      <c r="DE53" s="1">
        <v>1.8</v>
      </c>
      <c r="DF53" s="1">
        <v>2.2</v>
      </c>
      <c r="DG53" s="1">
        <v>2.1</v>
      </c>
      <c r="DH53" s="1">
        <v>2</v>
      </c>
      <c r="DI53" s="1">
        <v>2.2</v>
      </c>
      <c r="DJ53" s="1">
        <v>2.4</v>
      </c>
      <c r="DK53" s="1">
        <v>2.4</v>
      </c>
      <c r="DL53" s="1">
        <v>2.7</v>
      </c>
      <c r="DM53" s="1">
        <v>3.5</v>
      </c>
      <c r="DN53" s="1">
        <v>3.5</v>
      </c>
      <c r="DO53" s="1">
        <v>3.5</v>
      </c>
      <c r="DP53" s="1">
        <v>3.6</v>
      </c>
      <c r="DQ53" s="1">
        <v>3.8</v>
      </c>
      <c r="DR53" s="1">
        <v>3.7</v>
      </c>
      <c r="DS53" s="1">
        <v>3.9</v>
      </c>
      <c r="DV53" s="1"/>
      <c r="DW53" s="14" t="s">
        <v>155</v>
      </c>
      <c r="DX53" s="1">
        <v>2.4</v>
      </c>
      <c r="DY53" s="1">
        <v>2</v>
      </c>
      <c r="DZ53" s="1">
        <v>1.5</v>
      </c>
      <c r="EA53" s="1">
        <v>1.7</v>
      </c>
      <c r="EB53" s="1">
        <v>1.8</v>
      </c>
      <c r="EC53" s="1">
        <v>1.8</v>
      </c>
      <c r="ED53" s="1">
        <v>2.1</v>
      </c>
      <c r="EE53" s="1">
        <v>2.1</v>
      </c>
      <c r="EF53" s="1">
        <v>2.2</v>
      </c>
      <c r="EG53" s="1">
        <v>1.4</v>
      </c>
      <c r="EH53" s="1">
        <v>1.7</v>
      </c>
      <c r="EI53" s="1">
        <v>2</v>
      </c>
      <c r="EJ53" s="1">
        <v>2</v>
      </c>
      <c r="EK53" s="1">
        <v>2.1</v>
      </c>
      <c r="EL53" s="1">
        <v>2.5</v>
      </c>
      <c r="EM53" s="1">
        <v>2.5</v>
      </c>
      <c r="EN53" s="1">
        <v>2.4</v>
      </c>
      <c r="EO53" s="1">
        <v>2.7</v>
      </c>
      <c r="EP53" s="1">
        <v>2.7</v>
      </c>
      <c r="EQ53" s="1">
        <v>2.6</v>
      </c>
      <c r="ER53" s="1">
        <v>2.2</v>
      </c>
      <c r="EU53" s="1"/>
      <c r="EV53" s="14" t="s">
        <v>155</v>
      </c>
      <c r="EW53" s="1">
        <v>0.5</v>
      </c>
      <c r="EX53" s="1">
        <v>0.6</v>
      </c>
      <c r="EY53" s="1">
        <v>0.6</v>
      </c>
      <c r="EZ53" s="1">
        <v>0.6</v>
      </c>
      <c r="FA53" s="1">
        <v>0.6</v>
      </c>
      <c r="FB53" s="1">
        <v>0.4</v>
      </c>
      <c r="FC53" s="1">
        <v>0.5</v>
      </c>
      <c r="FD53" s="1">
        <v>0.6</v>
      </c>
      <c r="FE53" s="1">
        <v>0.6</v>
      </c>
      <c r="FF53" s="1">
        <v>0.4</v>
      </c>
      <c r="FG53" s="1">
        <v>0.5</v>
      </c>
      <c r="FH53" s="1">
        <v>0.5</v>
      </c>
      <c r="FI53" s="1">
        <v>0.5</v>
      </c>
      <c r="FJ53" s="1">
        <v>0.6</v>
      </c>
      <c r="FK53" s="1">
        <v>0.6</v>
      </c>
      <c r="FL53" s="1">
        <v>0.8</v>
      </c>
      <c r="FM53" s="1">
        <v>0.9</v>
      </c>
      <c r="FN53" s="1">
        <v>0.9</v>
      </c>
      <c r="FO53" s="1">
        <v>1</v>
      </c>
      <c r="FP53" s="1">
        <v>1</v>
      </c>
      <c r="FQ53" s="1">
        <v>1</v>
      </c>
    </row>
    <row r="54" ht="14.5" spans="1:173">
      <c r="A54" s="1"/>
      <c r="B54" s="14" t="s">
        <v>156</v>
      </c>
      <c r="C54" s="1">
        <v>0.3</v>
      </c>
      <c r="D54" s="1">
        <v>0.1</v>
      </c>
      <c r="E54" s="1">
        <v>0.1</v>
      </c>
      <c r="F54" s="1">
        <v>0.1</v>
      </c>
      <c r="G54" s="1">
        <v>0.1</v>
      </c>
      <c r="H54" s="1">
        <v>0.1</v>
      </c>
      <c r="I54" s="1">
        <v>0.1</v>
      </c>
      <c r="J54" s="1">
        <v>0.1</v>
      </c>
      <c r="K54" s="1">
        <v>0.1</v>
      </c>
      <c r="L54" s="1">
        <v>0.1</v>
      </c>
      <c r="M54" s="1">
        <v>0.1</v>
      </c>
      <c r="N54" s="1">
        <v>0.1</v>
      </c>
      <c r="O54" s="1">
        <v>0.1</v>
      </c>
      <c r="P54" s="1">
        <v>0.1</v>
      </c>
      <c r="Q54" s="1">
        <v>0.1</v>
      </c>
      <c r="R54" s="1">
        <v>0.1</v>
      </c>
      <c r="S54" s="1">
        <v>0.1</v>
      </c>
      <c r="T54" s="1">
        <v>0.1</v>
      </c>
      <c r="U54" s="1">
        <v>0.1</v>
      </c>
      <c r="V54" s="1">
        <v>0.1</v>
      </c>
      <c r="W54" s="1">
        <v>0.1</v>
      </c>
      <c r="Z54" s="1"/>
      <c r="AA54" s="14" t="s">
        <v>156</v>
      </c>
      <c r="AB54" s="1">
        <v>0.1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Y54" s="1"/>
      <c r="AZ54" s="14" t="s">
        <v>156</v>
      </c>
      <c r="BA54" s="1">
        <v>0.2</v>
      </c>
      <c r="BB54" s="1">
        <v>0.1</v>
      </c>
      <c r="BC54" s="1">
        <v>0.1</v>
      </c>
      <c r="BD54" s="1">
        <v>0.1</v>
      </c>
      <c r="BE54" s="1">
        <v>0.1</v>
      </c>
      <c r="BF54" s="1">
        <v>0.1</v>
      </c>
      <c r="BG54" s="1">
        <v>0.1</v>
      </c>
      <c r="BH54" s="1">
        <v>0.1</v>
      </c>
      <c r="BI54" s="1">
        <v>0.1</v>
      </c>
      <c r="BJ54" s="1">
        <v>0.1</v>
      </c>
      <c r="BK54" s="1">
        <v>0.1</v>
      </c>
      <c r="BL54" s="1">
        <v>0.1</v>
      </c>
      <c r="BM54" s="1">
        <v>0.1</v>
      </c>
      <c r="BN54" s="1">
        <v>0.1</v>
      </c>
      <c r="BO54" s="1">
        <v>0.1</v>
      </c>
      <c r="BP54" s="1">
        <v>0.1</v>
      </c>
      <c r="BQ54" s="1">
        <v>0.1</v>
      </c>
      <c r="BR54" s="1">
        <v>0.1</v>
      </c>
      <c r="BS54" s="1">
        <v>0.1</v>
      </c>
      <c r="BT54" s="1">
        <v>0.1</v>
      </c>
      <c r="BU54" s="1">
        <v>0.1</v>
      </c>
      <c r="BX54" s="1"/>
      <c r="BY54" s="14" t="s">
        <v>156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W54" s="1"/>
      <c r="CX54" s="14" t="s">
        <v>156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V54" s="1"/>
      <c r="DW54" s="14" t="s">
        <v>156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U54" s="1"/>
      <c r="EV54" s="14" t="s">
        <v>156</v>
      </c>
      <c r="EW54" s="1">
        <v>0.1</v>
      </c>
      <c r="EX54" s="1">
        <v>0.1</v>
      </c>
      <c r="EY54" s="1">
        <v>0.1</v>
      </c>
      <c r="EZ54" s="1">
        <v>0.1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</row>
    <row r="55" ht="14.5" spans="1:173">
      <c r="A55" s="1"/>
      <c r="B55" s="14" t="s">
        <v>157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Z55" s="1"/>
      <c r="AA55" s="14" t="s">
        <v>157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Y55" s="1"/>
      <c r="AZ55" s="14" t="s">
        <v>157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X55" s="1"/>
      <c r="BY55" s="14" t="s">
        <v>157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W55" s="1"/>
      <c r="CX55" s="14" t="s">
        <v>157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V55" s="1"/>
      <c r="DW55" s="14" t="s">
        <v>157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U55" s="1"/>
      <c r="EV55" s="14" t="s">
        <v>157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</row>
    <row r="56" ht="14.5" spans="1:173">
      <c r="A56" s="1"/>
      <c r="B56" s="14" t="s">
        <v>158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0.1</v>
      </c>
      <c r="M56" s="1">
        <v>0.1</v>
      </c>
      <c r="N56" s="1">
        <v>0.1</v>
      </c>
      <c r="O56" s="1">
        <v>0.1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Z56" s="1"/>
      <c r="AA56" s="14" t="s">
        <v>158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Y56" s="1"/>
      <c r="AZ56" s="14" t="s">
        <v>158</v>
      </c>
      <c r="BA56" s="1">
        <v>0</v>
      </c>
      <c r="BB56" s="1">
        <v>0.1</v>
      </c>
      <c r="BC56" s="1">
        <v>0.1</v>
      </c>
      <c r="BD56" s="1">
        <v>0.2</v>
      </c>
      <c r="BE56" s="1">
        <v>0.2</v>
      </c>
      <c r="BF56" s="1">
        <v>0.2</v>
      </c>
      <c r="BG56" s="1">
        <v>0.2</v>
      </c>
      <c r="BH56" s="1">
        <v>0.3</v>
      </c>
      <c r="BI56" s="1">
        <v>0.2</v>
      </c>
      <c r="BJ56" s="1">
        <v>0.2</v>
      </c>
      <c r="BK56" s="1">
        <v>0.1</v>
      </c>
      <c r="BL56" s="1">
        <v>0.2</v>
      </c>
      <c r="BM56" s="1">
        <v>0.2</v>
      </c>
      <c r="BN56" s="1">
        <v>0.1</v>
      </c>
      <c r="BO56" s="1">
        <v>0.1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X56" s="1"/>
      <c r="BY56" s="14" t="s">
        <v>158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0.1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W56" s="1"/>
      <c r="CX56" s="14" t="s">
        <v>158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V56" s="1"/>
      <c r="DW56" s="14" t="s">
        <v>158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U56" s="1"/>
      <c r="EV56" s="14" t="s">
        <v>158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</row>
    <row r="57" ht="14.5" spans="1:173">
      <c r="A57" s="1"/>
      <c r="B57" s="14" t="s">
        <v>159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Z57" s="1"/>
      <c r="AA57" s="14" t="s">
        <v>159</v>
      </c>
      <c r="AB57" s="1">
        <v>0.2</v>
      </c>
      <c r="AC57" s="1">
        <v>0.2</v>
      </c>
      <c r="AD57" s="1">
        <v>0.2</v>
      </c>
      <c r="AE57" s="1">
        <v>0.2</v>
      </c>
      <c r="AF57" s="1">
        <v>0.2</v>
      </c>
      <c r="AG57" s="1">
        <v>0.3</v>
      </c>
      <c r="AH57" s="1">
        <v>0.2</v>
      </c>
      <c r="AI57" s="1">
        <v>0.3</v>
      </c>
      <c r="AJ57" s="1">
        <v>0.2</v>
      </c>
      <c r="AK57" s="1">
        <v>0.2</v>
      </c>
      <c r="AL57" s="1">
        <v>0.2</v>
      </c>
      <c r="AM57" s="1">
        <v>0.3</v>
      </c>
      <c r="AN57" s="1">
        <v>0.3</v>
      </c>
      <c r="AO57" s="1">
        <v>0.3</v>
      </c>
      <c r="AP57" s="1">
        <v>0.3</v>
      </c>
      <c r="AQ57" s="1">
        <v>0.3</v>
      </c>
      <c r="AR57" s="1">
        <v>0.3</v>
      </c>
      <c r="AS57" s="1">
        <v>0.3</v>
      </c>
      <c r="AT57" s="1">
        <v>0.3</v>
      </c>
      <c r="AU57" s="1">
        <v>0.3</v>
      </c>
      <c r="AV57" s="1">
        <v>0.2</v>
      </c>
      <c r="AY57" s="1"/>
      <c r="AZ57" s="14" t="s">
        <v>159</v>
      </c>
      <c r="BA57" s="1">
        <v>0.1</v>
      </c>
      <c r="BB57" s="1">
        <v>0.1</v>
      </c>
      <c r="BC57" s="1">
        <v>0.1</v>
      </c>
      <c r="BD57" s="1">
        <v>0.1</v>
      </c>
      <c r="BE57" s="1">
        <v>0.1</v>
      </c>
      <c r="BF57" s="1">
        <v>0.2</v>
      </c>
      <c r="BG57" s="1">
        <v>0.2</v>
      </c>
      <c r="BH57" s="1">
        <v>0.2</v>
      </c>
      <c r="BI57" s="1">
        <v>0.2</v>
      </c>
      <c r="BJ57" s="1">
        <v>0.2</v>
      </c>
      <c r="BK57" s="1">
        <v>0.2</v>
      </c>
      <c r="BL57" s="1">
        <v>0.3</v>
      </c>
      <c r="BM57" s="1">
        <v>0.3</v>
      </c>
      <c r="BN57" s="1">
        <v>0.2</v>
      </c>
      <c r="BO57" s="1">
        <v>0.2</v>
      </c>
      <c r="BP57" s="1">
        <v>0.2</v>
      </c>
      <c r="BQ57" s="1">
        <v>0.3</v>
      </c>
      <c r="BR57" s="1">
        <v>0.3</v>
      </c>
      <c r="BS57" s="1">
        <v>0.2</v>
      </c>
      <c r="BT57" s="1">
        <v>0.2</v>
      </c>
      <c r="BU57" s="1">
        <v>0.2</v>
      </c>
      <c r="BX57" s="1"/>
      <c r="BY57" s="14" t="s">
        <v>159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W57" s="1"/>
      <c r="CX57" s="14" t="s">
        <v>159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V57" s="1"/>
      <c r="DW57" s="14" t="s">
        <v>159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0.1</v>
      </c>
      <c r="ER57" s="1">
        <v>0.1</v>
      </c>
      <c r="EU57" s="1"/>
      <c r="EV57" s="14" t="s">
        <v>159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</row>
    <row r="58" ht="14.5" spans="1:173">
      <c r="A58" s="1"/>
      <c r="B58" s="14" t="s">
        <v>160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Z58" s="1"/>
      <c r="AA58" s="14" t="s">
        <v>160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Y58" s="1"/>
      <c r="AZ58" s="14" t="s">
        <v>160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X58" s="1"/>
      <c r="BY58" s="14" t="s">
        <v>160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W58" s="1"/>
      <c r="CX58" s="14" t="s">
        <v>160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V58" s="1"/>
      <c r="DW58" s="14" t="s">
        <v>160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U58" s="1"/>
      <c r="EV58" s="14" t="s">
        <v>160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</row>
    <row r="59" ht="14.5" spans="1:17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</row>
    <row r="60" ht="14.5" spans="1:173">
      <c r="A60" s="1"/>
      <c r="B60" s="13" t="s">
        <v>161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Z60" s="1"/>
      <c r="AA60" s="13" t="s">
        <v>161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Y60" s="1"/>
      <c r="AZ60" s="13" t="s">
        <v>161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X60" s="1"/>
      <c r="BY60" s="13" t="s">
        <v>161</v>
      </c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W60" s="1"/>
      <c r="CX60" s="13" t="s">
        <v>161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V60" s="1"/>
      <c r="DW60" s="13" t="s">
        <v>161</v>
      </c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U60" s="1"/>
      <c r="EV60" s="13" t="s">
        <v>161</v>
      </c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</row>
    <row r="61" ht="14.5" spans="1:173">
      <c r="A61" s="1"/>
      <c r="B61" s="14" t="s">
        <v>152</v>
      </c>
      <c r="C61" s="5" t="s">
        <v>171</v>
      </c>
      <c r="D61" s="5" t="s">
        <v>171</v>
      </c>
      <c r="E61" s="5" t="s">
        <v>171</v>
      </c>
      <c r="F61" s="5" t="s">
        <v>171</v>
      </c>
      <c r="G61" s="5" t="s">
        <v>171</v>
      </c>
      <c r="H61" s="5" t="s">
        <v>171</v>
      </c>
      <c r="I61" s="5" t="s">
        <v>171</v>
      </c>
      <c r="J61" s="5" t="s">
        <v>171</v>
      </c>
      <c r="K61" s="5" t="s">
        <v>171</v>
      </c>
      <c r="L61" s="5" t="s">
        <v>171</v>
      </c>
      <c r="M61" s="5" t="s">
        <v>171</v>
      </c>
      <c r="N61" s="5" t="s">
        <v>171</v>
      </c>
      <c r="O61" s="5" t="s">
        <v>171</v>
      </c>
      <c r="P61" s="5" t="s">
        <v>171</v>
      </c>
      <c r="Q61" s="5" t="s">
        <v>171</v>
      </c>
      <c r="R61" s="5" t="s">
        <v>171</v>
      </c>
      <c r="S61" s="5" t="s">
        <v>171</v>
      </c>
      <c r="T61" s="5" t="s">
        <v>171</v>
      </c>
      <c r="U61" s="5" t="s">
        <v>171</v>
      </c>
      <c r="V61" s="5" t="s">
        <v>171</v>
      </c>
      <c r="W61" s="5" t="s">
        <v>171</v>
      </c>
      <c r="Z61" s="1"/>
      <c r="AA61" s="14" t="s">
        <v>152</v>
      </c>
      <c r="AB61" s="5" t="s">
        <v>171</v>
      </c>
      <c r="AC61" s="5" t="s">
        <v>171</v>
      </c>
      <c r="AD61" s="5" t="s">
        <v>171</v>
      </c>
      <c r="AE61" s="5" t="s">
        <v>171</v>
      </c>
      <c r="AF61" s="5" t="s">
        <v>171</v>
      </c>
      <c r="AG61" s="5" t="s">
        <v>171</v>
      </c>
      <c r="AH61" s="5" t="s">
        <v>171</v>
      </c>
      <c r="AI61" s="5" t="s">
        <v>171</v>
      </c>
      <c r="AJ61" s="5" t="s">
        <v>171</v>
      </c>
      <c r="AK61" s="5" t="s">
        <v>171</v>
      </c>
      <c r="AL61" s="5" t="s">
        <v>171</v>
      </c>
      <c r="AM61" s="5" t="s">
        <v>171</v>
      </c>
      <c r="AN61" s="5" t="s">
        <v>171</v>
      </c>
      <c r="AO61" s="5" t="s">
        <v>171</v>
      </c>
      <c r="AP61" s="5" t="s">
        <v>171</v>
      </c>
      <c r="AQ61" s="5" t="s">
        <v>171</v>
      </c>
      <c r="AR61" s="5" t="s">
        <v>171</v>
      </c>
      <c r="AS61" s="5" t="s">
        <v>171</v>
      </c>
      <c r="AT61" s="5" t="s">
        <v>171</v>
      </c>
      <c r="AU61" s="5" t="s">
        <v>171</v>
      </c>
      <c r="AV61" s="5" t="s">
        <v>171</v>
      </c>
      <c r="AY61" s="1"/>
      <c r="AZ61" s="14" t="s">
        <v>152</v>
      </c>
      <c r="BA61" s="5" t="s">
        <v>171</v>
      </c>
      <c r="BB61" s="5" t="s">
        <v>171</v>
      </c>
      <c r="BC61" s="5" t="s">
        <v>171</v>
      </c>
      <c r="BD61" s="5" t="s">
        <v>171</v>
      </c>
      <c r="BE61" s="5" t="s">
        <v>171</v>
      </c>
      <c r="BF61" s="5" t="s">
        <v>171</v>
      </c>
      <c r="BG61" s="5" t="s">
        <v>171</v>
      </c>
      <c r="BH61" s="5" t="s">
        <v>171</v>
      </c>
      <c r="BI61" s="5" t="s">
        <v>171</v>
      </c>
      <c r="BJ61" s="5" t="s">
        <v>171</v>
      </c>
      <c r="BK61" s="5" t="s">
        <v>171</v>
      </c>
      <c r="BL61" s="5" t="s">
        <v>171</v>
      </c>
      <c r="BM61" s="5" t="s">
        <v>171</v>
      </c>
      <c r="BN61" s="5" t="s">
        <v>171</v>
      </c>
      <c r="BO61" s="5" t="s">
        <v>171</v>
      </c>
      <c r="BP61" s="5" t="s">
        <v>171</v>
      </c>
      <c r="BQ61" s="5" t="s">
        <v>171</v>
      </c>
      <c r="BR61" s="5" t="s">
        <v>171</v>
      </c>
      <c r="BS61" s="5" t="s">
        <v>171</v>
      </c>
      <c r="BT61" s="5" t="s">
        <v>171</v>
      </c>
      <c r="BU61" s="5" t="s">
        <v>171</v>
      </c>
      <c r="BX61" s="1"/>
      <c r="BY61" s="14" t="s">
        <v>152</v>
      </c>
      <c r="BZ61" s="5" t="s">
        <v>171</v>
      </c>
      <c r="CA61" s="5" t="s">
        <v>171</v>
      </c>
      <c r="CB61" s="5" t="s">
        <v>171</v>
      </c>
      <c r="CC61" s="5" t="s">
        <v>171</v>
      </c>
      <c r="CD61" s="5" t="s">
        <v>171</v>
      </c>
      <c r="CE61" s="5" t="s">
        <v>171</v>
      </c>
      <c r="CF61" s="5" t="s">
        <v>171</v>
      </c>
      <c r="CG61" s="5" t="s">
        <v>171</v>
      </c>
      <c r="CH61" s="5" t="s">
        <v>171</v>
      </c>
      <c r="CI61" s="5" t="s">
        <v>171</v>
      </c>
      <c r="CJ61" s="5" t="s">
        <v>171</v>
      </c>
      <c r="CK61" s="5" t="s">
        <v>171</v>
      </c>
      <c r="CL61" s="5" t="s">
        <v>171</v>
      </c>
      <c r="CM61" s="5" t="s">
        <v>171</v>
      </c>
      <c r="CN61" s="5" t="s">
        <v>171</v>
      </c>
      <c r="CO61" s="5" t="s">
        <v>171</v>
      </c>
      <c r="CP61" s="5" t="s">
        <v>171</v>
      </c>
      <c r="CQ61" s="5" t="s">
        <v>171</v>
      </c>
      <c r="CR61" s="5" t="s">
        <v>171</v>
      </c>
      <c r="CS61" s="5" t="s">
        <v>171</v>
      </c>
      <c r="CT61" s="5" t="s">
        <v>171</v>
      </c>
      <c r="CW61" s="1"/>
      <c r="CX61" s="14" t="s">
        <v>152</v>
      </c>
      <c r="CY61" s="5" t="s">
        <v>171</v>
      </c>
      <c r="CZ61" s="5" t="s">
        <v>171</v>
      </c>
      <c r="DA61" s="5" t="s">
        <v>171</v>
      </c>
      <c r="DB61" s="5" t="s">
        <v>171</v>
      </c>
      <c r="DC61" s="5" t="s">
        <v>171</v>
      </c>
      <c r="DD61" s="5" t="s">
        <v>171</v>
      </c>
      <c r="DE61" s="5" t="s">
        <v>171</v>
      </c>
      <c r="DF61" s="5" t="s">
        <v>171</v>
      </c>
      <c r="DG61" s="5" t="s">
        <v>171</v>
      </c>
      <c r="DH61" s="5" t="s">
        <v>171</v>
      </c>
      <c r="DI61" s="5" t="s">
        <v>171</v>
      </c>
      <c r="DJ61" s="5" t="s">
        <v>171</v>
      </c>
      <c r="DK61" s="5" t="s">
        <v>171</v>
      </c>
      <c r="DL61" s="5" t="s">
        <v>171</v>
      </c>
      <c r="DM61" s="5" t="s">
        <v>171</v>
      </c>
      <c r="DN61" s="5" t="s">
        <v>171</v>
      </c>
      <c r="DO61" s="5" t="s">
        <v>171</v>
      </c>
      <c r="DP61" s="5" t="s">
        <v>171</v>
      </c>
      <c r="DQ61" s="5" t="s">
        <v>171</v>
      </c>
      <c r="DR61" s="5" t="s">
        <v>171</v>
      </c>
      <c r="DS61" s="5" t="s">
        <v>171</v>
      </c>
      <c r="DV61" s="1"/>
      <c r="DW61" s="14" t="s">
        <v>152</v>
      </c>
      <c r="DX61" s="5" t="s">
        <v>171</v>
      </c>
      <c r="DY61" s="5" t="s">
        <v>171</v>
      </c>
      <c r="DZ61" s="5" t="s">
        <v>171</v>
      </c>
      <c r="EA61" s="5" t="s">
        <v>171</v>
      </c>
      <c r="EB61" s="5" t="s">
        <v>171</v>
      </c>
      <c r="EC61" s="5" t="s">
        <v>171</v>
      </c>
      <c r="ED61" s="5" t="s">
        <v>171</v>
      </c>
      <c r="EE61" s="5" t="s">
        <v>171</v>
      </c>
      <c r="EF61" s="5" t="s">
        <v>171</v>
      </c>
      <c r="EG61" s="5" t="s">
        <v>171</v>
      </c>
      <c r="EH61" s="5" t="s">
        <v>171</v>
      </c>
      <c r="EI61" s="5" t="s">
        <v>171</v>
      </c>
      <c r="EJ61" s="5" t="s">
        <v>171</v>
      </c>
      <c r="EK61" s="5" t="s">
        <v>171</v>
      </c>
      <c r="EL61" s="5" t="s">
        <v>171</v>
      </c>
      <c r="EM61" s="5" t="s">
        <v>171</v>
      </c>
      <c r="EN61" s="5" t="s">
        <v>171</v>
      </c>
      <c r="EO61" s="5" t="s">
        <v>171</v>
      </c>
      <c r="EP61" s="5" t="s">
        <v>171</v>
      </c>
      <c r="EQ61" s="5" t="s">
        <v>171</v>
      </c>
      <c r="ER61" s="5" t="s">
        <v>171</v>
      </c>
      <c r="EU61" s="1"/>
      <c r="EV61" s="14" t="s">
        <v>152</v>
      </c>
      <c r="EW61" s="5" t="s">
        <v>171</v>
      </c>
      <c r="EX61" s="5" t="s">
        <v>171</v>
      </c>
      <c r="EY61" s="5" t="s">
        <v>171</v>
      </c>
      <c r="EZ61" s="5" t="s">
        <v>171</v>
      </c>
      <c r="FA61" s="5" t="s">
        <v>171</v>
      </c>
      <c r="FB61" s="5" t="s">
        <v>171</v>
      </c>
      <c r="FC61" s="5" t="s">
        <v>171</v>
      </c>
      <c r="FD61" s="5" t="s">
        <v>171</v>
      </c>
      <c r="FE61" s="5" t="s">
        <v>171</v>
      </c>
      <c r="FF61" s="5" t="s">
        <v>171</v>
      </c>
      <c r="FG61" s="5" t="s">
        <v>171</v>
      </c>
      <c r="FH61" s="5" t="s">
        <v>171</v>
      </c>
      <c r="FI61" s="5" t="s">
        <v>171</v>
      </c>
      <c r="FJ61" s="5" t="s">
        <v>171</v>
      </c>
      <c r="FK61" s="5" t="s">
        <v>171</v>
      </c>
      <c r="FL61" s="5" t="s">
        <v>171</v>
      </c>
      <c r="FM61" s="5" t="s">
        <v>171</v>
      </c>
      <c r="FN61" s="5" t="s">
        <v>171</v>
      </c>
      <c r="FO61" s="5" t="s">
        <v>171</v>
      </c>
      <c r="FP61" s="5" t="s">
        <v>171</v>
      </c>
      <c r="FQ61" s="5" t="s">
        <v>171</v>
      </c>
    </row>
    <row r="62" ht="14.5" spans="1:173">
      <c r="A62" s="1"/>
      <c r="B62" s="14" t="s">
        <v>153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Z62" s="1"/>
      <c r="AA62" s="14" t="s">
        <v>153</v>
      </c>
      <c r="AB62" s="1">
        <v>0.3</v>
      </c>
      <c r="AC62" s="1">
        <v>0.1</v>
      </c>
      <c r="AD62" s="1">
        <v>0.1</v>
      </c>
      <c r="AE62" s="1">
        <v>0.1</v>
      </c>
      <c r="AF62" s="1">
        <v>0.1</v>
      </c>
      <c r="AG62" s="1">
        <v>0</v>
      </c>
      <c r="AH62" s="1">
        <v>1.1</v>
      </c>
      <c r="AI62" s="1">
        <v>1.1</v>
      </c>
      <c r="AJ62" s="1">
        <v>1.1</v>
      </c>
      <c r="AK62" s="1">
        <v>4</v>
      </c>
      <c r="AL62" s="1">
        <v>3.1</v>
      </c>
      <c r="AM62" s="1">
        <v>2.2</v>
      </c>
      <c r="AN62" s="1">
        <v>2.9</v>
      </c>
      <c r="AO62" s="1">
        <v>2.8</v>
      </c>
      <c r="AP62" s="1">
        <v>3</v>
      </c>
      <c r="AQ62" s="1">
        <v>3</v>
      </c>
      <c r="AR62" s="1">
        <v>3.1</v>
      </c>
      <c r="AS62" s="1">
        <v>3.2</v>
      </c>
      <c r="AT62" s="1">
        <v>3.5</v>
      </c>
      <c r="AU62" s="1">
        <v>3.4</v>
      </c>
      <c r="AV62" s="1">
        <v>3.5</v>
      </c>
      <c r="AY62" s="1"/>
      <c r="AZ62" s="14" t="s">
        <v>153</v>
      </c>
      <c r="BA62" s="1">
        <v>19</v>
      </c>
      <c r="BB62" s="1">
        <v>15.4</v>
      </c>
      <c r="BC62" s="1">
        <v>19</v>
      </c>
      <c r="BD62" s="1">
        <v>19.5</v>
      </c>
      <c r="BE62" s="1">
        <v>18</v>
      </c>
      <c r="BF62" s="1">
        <v>16.6</v>
      </c>
      <c r="BG62" s="1">
        <v>17</v>
      </c>
      <c r="BH62" s="1">
        <v>20.4</v>
      </c>
      <c r="BI62" s="1">
        <v>20.1</v>
      </c>
      <c r="BJ62" s="1">
        <v>26.2</v>
      </c>
      <c r="BK62" s="1">
        <v>21.3</v>
      </c>
      <c r="BL62" s="1">
        <v>30.1</v>
      </c>
      <c r="BM62" s="1">
        <v>34.1</v>
      </c>
      <c r="BN62" s="1">
        <v>34.4</v>
      </c>
      <c r="BO62" s="1">
        <v>37.9</v>
      </c>
      <c r="BP62" s="1">
        <v>35.3</v>
      </c>
      <c r="BQ62" s="1">
        <v>34</v>
      </c>
      <c r="BR62" s="1">
        <v>29.7</v>
      </c>
      <c r="BS62" s="1">
        <v>31.6</v>
      </c>
      <c r="BT62" s="1">
        <v>35.9</v>
      </c>
      <c r="BU62" s="1">
        <v>36.1</v>
      </c>
      <c r="BX62" s="1"/>
      <c r="BY62" s="14" t="s">
        <v>153</v>
      </c>
      <c r="BZ62" s="1">
        <v>0.2</v>
      </c>
      <c r="CA62" s="1">
        <v>0.2</v>
      </c>
      <c r="CB62" s="1">
        <v>0.2</v>
      </c>
      <c r="CC62" s="1">
        <v>0.2</v>
      </c>
      <c r="CD62" s="1">
        <v>0.2</v>
      </c>
      <c r="CE62" s="1">
        <v>0.2</v>
      </c>
      <c r="CF62" s="1">
        <v>0.2</v>
      </c>
      <c r="CG62" s="1">
        <v>0.2</v>
      </c>
      <c r="CH62" s="1">
        <v>0.2</v>
      </c>
      <c r="CI62" s="1">
        <v>0.3</v>
      </c>
      <c r="CJ62" s="1">
        <v>0.3</v>
      </c>
      <c r="CK62" s="1">
        <v>0.2</v>
      </c>
      <c r="CL62" s="1">
        <v>0.2</v>
      </c>
      <c r="CM62" s="1">
        <v>0.2</v>
      </c>
      <c r="CN62" s="1">
        <v>0.2</v>
      </c>
      <c r="CO62" s="1">
        <v>0.2</v>
      </c>
      <c r="CP62" s="1">
        <v>0.2</v>
      </c>
      <c r="CQ62" s="1">
        <v>0.2</v>
      </c>
      <c r="CR62" s="1">
        <v>0.2</v>
      </c>
      <c r="CS62" s="1">
        <v>0.2</v>
      </c>
      <c r="CT62" s="1">
        <v>0.2</v>
      </c>
      <c r="CW62" s="1"/>
      <c r="CX62" s="14" t="s">
        <v>153</v>
      </c>
      <c r="CY62" s="1">
        <v>8.1</v>
      </c>
      <c r="CZ62" s="1">
        <v>9.1</v>
      </c>
      <c r="DA62" s="1">
        <v>10.3</v>
      </c>
      <c r="DB62" s="1">
        <v>10.4</v>
      </c>
      <c r="DC62" s="1">
        <v>10.5</v>
      </c>
      <c r="DD62" s="1">
        <v>9.1</v>
      </c>
      <c r="DE62" s="1">
        <v>8.7</v>
      </c>
      <c r="DF62" s="1">
        <v>7.2</v>
      </c>
      <c r="DG62" s="1">
        <v>7.2</v>
      </c>
      <c r="DH62" s="1">
        <v>7.5</v>
      </c>
      <c r="DI62" s="1">
        <v>2.7</v>
      </c>
      <c r="DJ62" s="1">
        <v>3.2</v>
      </c>
      <c r="DK62" s="1">
        <v>3.9</v>
      </c>
      <c r="DL62" s="1">
        <v>3.2</v>
      </c>
      <c r="DM62" s="1">
        <v>3.1</v>
      </c>
      <c r="DN62" s="1">
        <v>3.4</v>
      </c>
      <c r="DO62" s="1">
        <v>2.6</v>
      </c>
      <c r="DP62" s="1">
        <v>3.3</v>
      </c>
      <c r="DQ62" s="1">
        <v>3.2</v>
      </c>
      <c r="DR62" s="1">
        <v>2.5</v>
      </c>
      <c r="DS62" s="1">
        <v>2.6</v>
      </c>
      <c r="DV62" s="1"/>
      <c r="DW62" s="14" t="s">
        <v>153</v>
      </c>
      <c r="DX62" s="1">
        <v>8.7</v>
      </c>
      <c r="DY62" s="1">
        <v>8</v>
      </c>
      <c r="DZ62" s="1">
        <v>9.7</v>
      </c>
      <c r="EA62" s="1">
        <v>7.8</v>
      </c>
      <c r="EB62" s="1">
        <v>7.8</v>
      </c>
      <c r="EC62" s="1">
        <v>7.2</v>
      </c>
      <c r="ED62" s="1">
        <v>6.3</v>
      </c>
      <c r="EE62" s="1">
        <v>7.8</v>
      </c>
      <c r="EF62" s="1">
        <v>8.2</v>
      </c>
      <c r="EG62" s="1">
        <v>9.9</v>
      </c>
      <c r="EH62" s="1">
        <v>6.2</v>
      </c>
      <c r="EI62" s="1">
        <v>5.6</v>
      </c>
      <c r="EJ62" s="1">
        <v>5.3</v>
      </c>
      <c r="EK62" s="1">
        <v>5.4</v>
      </c>
      <c r="EL62" s="1">
        <v>4.8</v>
      </c>
      <c r="EM62" s="1">
        <v>5.3</v>
      </c>
      <c r="EN62" s="1">
        <v>5.7</v>
      </c>
      <c r="EO62" s="1">
        <v>5.9</v>
      </c>
      <c r="EP62" s="1">
        <v>6.3</v>
      </c>
      <c r="EQ62" s="1">
        <v>6.6</v>
      </c>
      <c r="ER62" s="1">
        <v>7.5</v>
      </c>
      <c r="EU62" s="1"/>
      <c r="EV62" s="14" t="s">
        <v>153</v>
      </c>
      <c r="EW62" s="1">
        <v>21.9</v>
      </c>
      <c r="EX62" s="1">
        <v>17.7</v>
      </c>
      <c r="EY62" s="1">
        <v>3.6</v>
      </c>
      <c r="EZ62" s="1">
        <v>3.6</v>
      </c>
      <c r="FA62" s="1">
        <v>3.6</v>
      </c>
      <c r="FB62" s="1">
        <v>4.7</v>
      </c>
      <c r="FC62" s="1">
        <v>4.3</v>
      </c>
      <c r="FD62" s="1">
        <v>3.8</v>
      </c>
      <c r="FE62" s="1">
        <v>3.8</v>
      </c>
      <c r="FF62" s="1">
        <v>4.2</v>
      </c>
      <c r="FG62" s="1">
        <v>27.3</v>
      </c>
      <c r="FH62" s="1">
        <v>24.6</v>
      </c>
      <c r="FI62" s="1">
        <v>32.7</v>
      </c>
      <c r="FJ62" s="1">
        <v>31.1</v>
      </c>
      <c r="FK62" s="1">
        <v>30</v>
      </c>
      <c r="FL62" s="1">
        <v>27.1</v>
      </c>
      <c r="FM62" s="1">
        <v>32.7</v>
      </c>
      <c r="FN62" s="1">
        <v>32.9</v>
      </c>
      <c r="FO62" s="1">
        <v>31.8</v>
      </c>
      <c r="FP62" s="1">
        <v>32.1</v>
      </c>
      <c r="FQ62" s="1">
        <v>31.4</v>
      </c>
    </row>
    <row r="63" ht="14.5" spans="1:173">
      <c r="A63" s="1"/>
      <c r="B63" s="14" t="s">
        <v>154</v>
      </c>
      <c r="C63" s="1">
        <v>13.6</v>
      </c>
      <c r="D63" s="1">
        <v>18.1</v>
      </c>
      <c r="E63" s="1">
        <v>18.6</v>
      </c>
      <c r="F63" s="1">
        <v>20.3</v>
      </c>
      <c r="G63" s="1">
        <v>17.1</v>
      </c>
      <c r="H63" s="1">
        <v>17.1</v>
      </c>
      <c r="I63" s="1">
        <v>19.5</v>
      </c>
      <c r="J63" s="1">
        <v>18.5</v>
      </c>
      <c r="K63" s="1">
        <v>19.9</v>
      </c>
      <c r="L63" s="1">
        <v>20.1</v>
      </c>
      <c r="M63" s="1">
        <v>17.1</v>
      </c>
      <c r="N63" s="1">
        <v>17.9</v>
      </c>
      <c r="O63" s="1">
        <v>19.5</v>
      </c>
      <c r="P63" s="1">
        <v>22.7</v>
      </c>
      <c r="Q63" s="1">
        <v>15.2</v>
      </c>
      <c r="R63" s="1">
        <v>21.8</v>
      </c>
      <c r="S63" s="1">
        <v>22.9</v>
      </c>
      <c r="T63" s="1">
        <v>21.4</v>
      </c>
      <c r="U63" s="1">
        <v>20.5</v>
      </c>
      <c r="V63" s="1">
        <v>20.3</v>
      </c>
      <c r="W63" s="1">
        <v>15.8</v>
      </c>
      <c r="Z63" s="1"/>
      <c r="AA63" s="14" t="s">
        <v>154</v>
      </c>
      <c r="AB63" s="1">
        <v>21.1</v>
      </c>
      <c r="AC63" s="1">
        <v>29.8</v>
      </c>
      <c r="AD63" s="1">
        <v>29.5</v>
      </c>
      <c r="AE63" s="1">
        <v>27.8</v>
      </c>
      <c r="AF63" s="1">
        <v>28.8</v>
      </c>
      <c r="AG63" s="1">
        <v>31.9</v>
      </c>
      <c r="AH63" s="1">
        <v>29.9</v>
      </c>
      <c r="AI63" s="1">
        <v>31.5</v>
      </c>
      <c r="AJ63" s="1">
        <v>30.5</v>
      </c>
      <c r="AK63" s="1">
        <v>27.7</v>
      </c>
      <c r="AL63" s="1">
        <v>25</v>
      </c>
      <c r="AM63" s="1">
        <v>22.1</v>
      </c>
      <c r="AN63" s="1">
        <v>20.7</v>
      </c>
      <c r="AO63" s="1">
        <v>23.6</v>
      </c>
      <c r="AP63" s="1">
        <v>22.5</v>
      </c>
      <c r="AQ63" s="1">
        <v>15.7</v>
      </c>
      <c r="AR63" s="1">
        <v>17.9</v>
      </c>
      <c r="AS63" s="1">
        <v>18.2</v>
      </c>
      <c r="AT63" s="1">
        <v>17.3</v>
      </c>
      <c r="AU63" s="1">
        <v>16.9</v>
      </c>
      <c r="AV63" s="1">
        <v>17.8</v>
      </c>
      <c r="AY63" s="1"/>
      <c r="AZ63" s="14" t="s">
        <v>154</v>
      </c>
      <c r="BA63" s="1">
        <v>28</v>
      </c>
      <c r="BB63" s="1">
        <v>35.2</v>
      </c>
      <c r="BC63" s="1">
        <v>39.5</v>
      </c>
      <c r="BD63" s="1">
        <v>36.5</v>
      </c>
      <c r="BE63" s="1">
        <v>33.4</v>
      </c>
      <c r="BF63" s="1">
        <v>33.5</v>
      </c>
      <c r="BG63" s="1">
        <v>32.3</v>
      </c>
      <c r="BH63" s="1">
        <v>23.5</v>
      </c>
      <c r="BI63" s="1">
        <v>23.4</v>
      </c>
      <c r="BJ63" s="1">
        <v>26.8</v>
      </c>
      <c r="BK63" s="1">
        <v>33.2</v>
      </c>
      <c r="BL63" s="1">
        <v>24.5</v>
      </c>
      <c r="BM63" s="1">
        <v>20.4</v>
      </c>
      <c r="BN63" s="1">
        <v>21</v>
      </c>
      <c r="BO63" s="1">
        <v>19.8</v>
      </c>
      <c r="BP63" s="1">
        <v>19.7</v>
      </c>
      <c r="BQ63" s="1">
        <v>19.6</v>
      </c>
      <c r="BR63" s="1">
        <v>18.9</v>
      </c>
      <c r="BS63" s="1">
        <v>17.9</v>
      </c>
      <c r="BT63" s="1">
        <v>17.6</v>
      </c>
      <c r="BU63" s="1">
        <v>17.4</v>
      </c>
      <c r="BX63" s="1"/>
      <c r="BY63" s="14" t="s">
        <v>154</v>
      </c>
      <c r="BZ63" s="1">
        <v>29.7</v>
      </c>
      <c r="CA63" s="1">
        <v>31.2</v>
      </c>
      <c r="CB63" s="1">
        <v>29</v>
      </c>
      <c r="CC63" s="1">
        <v>30</v>
      </c>
      <c r="CD63" s="1">
        <v>32</v>
      </c>
      <c r="CE63" s="1">
        <v>31.9</v>
      </c>
      <c r="CF63" s="1">
        <v>34.9</v>
      </c>
      <c r="CG63" s="1">
        <v>31.6</v>
      </c>
      <c r="CH63" s="1">
        <v>29</v>
      </c>
      <c r="CI63" s="1">
        <v>38</v>
      </c>
      <c r="CJ63" s="1">
        <v>42.4</v>
      </c>
      <c r="CK63" s="1">
        <v>38.5</v>
      </c>
      <c r="CL63" s="1">
        <v>36.5</v>
      </c>
      <c r="CM63" s="1">
        <v>38.5</v>
      </c>
      <c r="CN63" s="1">
        <v>34.6</v>
      </c>
      <c r="CO63" s="1">
        <v>35.8</v>
      </c>
      <c r="CP63" s="1">
        <v>32.9</v>
      </c>
      <c r="CQ63" s="1">
        <v>28.4</v>
      </c>
      <c r="CR63" s="1">
        <v>27.1</v>
      </c>
      <c r="CS63" s="1">
        <v>25.8</v>
      </c>
      <c r="CT63" s="1">
        <v>24.2</v>
      </c>
      <c r="CW63" s="1"/>
      <c r="CX63" s="14" t="s">
        <v>154</v>
      </c>
      <c r="CY63" s="1">
        <v>24.8</v>
      </c>
      <c r="CZ63" s="1">
        <v>26</v>
      </c>
      <c r="DA63" s="1">
        <v>24.7</v>
      </c>
      <c r="DB63" s="1">
        <v>22.8</v>
      </c>
      <c r="DC63" s="1">
        <v>22</v>
      </c>
      <c r="DD63" s="1">
        <v>19.5</v>
      </c>
      <c r="DE63" s="1">
        <v>22.6</v>
      </c>
      <c r="DF63" s="1">
        <v>22.1</v>
      </c>
      <c r="DG63" s="1">
        <v>24.9</v>
      </c>
      <c r="DH63" s="1">
        <v>26.2</v>
      </c>
      <c r="DI63" s="1">
        <v>27.3</v>
      </c>
      <c r="DJ63" s="1">
        <v>25.1</v>
      </c>
      <c r="DK63" s="1">
        <v>28.6</v>
      </c>
      <c r="DL63" s="1">
        <v>27.8</v>
      </c>
      <c r="DM63" s="1">
        <v>21.1</v>
      </c>
      <c r="DN63" s="1">
        <v>24.8</v>
      </c>
      <c r="DO63" s="1">
        <v>24.7</v>
      </c>
      <c r="DP63" s="1">
        <v>22.3</v>
      </c>
      <c r="DQ63" s="1">
        <v>21.4</v>
      </c>
      <c r="DR63" s="1">
        <v>21.7</v>
      </c>
      <c r="DS63" s="1">
        <v>18.5</v>
      </c>
      <c r="DV63" s="1"/>
      <c r="DW63" s="14" t="s">
        <v>154</v>
      </c>
      <c r="DX63" s="1">
        <v>25</v>
      </c>
      <c r="DY63" s="1">
        <v>25.9</v>
      </c>
      <c r="DZ63" s="1">
        <v>34.6</v>
      </c>
      <c r="EA63" s="1">
        <v>35.3</v>
      </c>
      <c r="EB63" s="1">
        <v>31.7</v>
      </c>
      <c r="EC63" s="1">
        <v>32.5</v>
      </c>
      <c r="ED63" s="1">
        <v>30.7</v>
      </c>
      <c r="EE63" s="1">
        <v>26.5</v>
      </c>
      <c r="EF63" s="1">
        <v>25.7</v>
      </c>
      <c r="EG63" s="1">
        <v>29.3</v>
      </c>
      <c r="EH63" s="1">
        <v>32.7</v>
      </c>
      <c r="EI63" s="1">
        <v>34.6</v>
      </c>
      <c r="EJ63" s="1">
        <v>34.6</v>
      </c>
      <c r="EK63" s="1">
        <v>34.5</v>
      </c>
      <c r="EL63" s="1">
        <v>30.4</v>
      </c>
      <c r="EM63" s="1">
        <v>27.8</v>
      </c>
      <c r="EN63" s="1">
        <v>31.6</v>
      </c>
      <c r="EO63" s="1">
        <v>27.6</v>
      </c>
      <c r="EP63" s="1">
        <v>26.9</v>
      </c>
      <c r="EQ63" s="1">
        <v>26.4</v>
      </c>
      <c r="ER63" s="1">
        <v>26.2</v>
      </c>
      <c r="EU63" s="1"/>
      <c r="EV63" s="14" t="s">
        <v>154</v>
      </c>
      <c r="EW63" s="1">
        <v>19.5</v>
      </c>
      <c r="EX63" s="1">
        <v>20.1</v>
      </c>
      <c r="EY63" s="1">
        <v>29.5</v>
      </c>
      <c r="EZ63" s="1">
        <v>31.2</v>
      </c>
      <c r="FA63" s="1">
        <v>32.7</v>
      </c>
      <c r="FB63" s="1">
        <v>36.2</v>
      </c>
      <c r="FC63" s="1">
        <v>32.8</v>
      </c>
      <c r="FD63" s="1">
        <v>29</v>
      </c>
      <c r="FE63" s="1">
        <v>31</v>
      </c>
      <c r="FF63" s="1">
        <v>35.5</v>
      </c>
      <c r="FG63" s="1">
        <v>26.9</v>
      </c>
      <c r="FH63" s="1">
        <v>24.2</v>
      </c>
      <c r="FI63" s="1">
        <v>20.4</v>
      </c>
      <c r="FJ63" s="1">
        <v>20.4</v>
      </c>
      <c r="FK63" s="1">
        <v>16.3</v>
      </c>
      <c r="FL63" s="1">
        <v>14.4</v>
      </c>
      <c r="FM63" s="1">
        <v>15.2</v>
      </c>
      <c r="FN63" s="1">
        <v>13.3</v>
      </c>
      <c r="FO63" s="1">
        <v>11.9</v>
      </c>
      <c r="FP63" s="1">
        <v>11.5</v>
      </c>
      <c r="FQ63" s="1">
        <v>12.8</v>
      </c>
    </row>
    <row r="64" ht="14.5" spans="1:173">
      <c r="A64" s="1"/>
      <c r="B64" s="14" t="s">
        <v>155</v>
      </c>
      <c r="C64" s="1">
        <v>26</v>
      </c>
      <c r="D64" s="1">
        <v>45.9</v>
      </c>
      <c r="E64" s="1">
        <v>47.2</v>
      </c>
      <c r="F64" s="1">
        <v>44.4</v>
      </c>
      <c r="G64" s="1">
        <v>53.3</v>
      </c>
      <c r="H64" s="1">
        <v>52.8</v>
      </c>
      <c r="I64" s="1">
        <v>56.5</v>
      </c>
      <c r="J64" s="1">
        <v>54.3</v>
      </c>
      <c r="K64" s="1">
        <v>52.6</v>
      </c>
      <c r="L64" s="1">
        <v>48.6</v>
      </c>
      <c r="M64" s="1">
        <v>50.2</v>
      </c>
      <c r="N64" s="1">
        <v>48.4</v>
      </c>
      <c r="O64" s="1">
        <v>50.7</v>
      </c>
      <c r="P64" s="1">
        <v>54.8</v>
      </c>
      <c r="Q64" s="1">
        <v>48.4</v>
      </c>
      <c r="R64" s="1">
        <v>55.6</v>
      </c>
      <c r="S64" s="1">
        <v>54</v>
      </c>
      <c r="T64" s="1">
        <v>54.9</v>
      </c>
      <c r="U64" s="1">
        <v>55.7</v>
      </c>
      <c r="V64" s="1">
        <v>55.8</v>
      </c>
      <c r="W64" s="1">
        <v>64.7</v>
      </c>
      <c r="Z64" s="1"/>
      <c r="AA64" s="14" t="s">
        <v>155</v>
      </c>
      <c r="AB64" s="1">
        <v>55.1</v>
      </c>
      <c r="AC64" s="1">
        <v>52.2</v>
      </c>
      <c r="AD64" s="1">
        <v>51.9</v>
      </c>
      <c r="AE64" s="1">
        <v>59</v>
      </c>
      <c r="AF64" s="1">
        <v>55.9</v>
      </c>
      <c r="AG64" s="1">
        <v>50.7</v>
      </c>
      <c r="AH64" s="1">
        <v>54.1</v>
      </c>
      <c r="AI64" s="1">
        <v>49.9</v>
      </c>
      <c r="AJ64" s="1">
        <v>53.7</v>
      </c>
      <c r="AK64" s="1">
        <v>52.8</v>
      </c>
      <c r="AL64" s="1">
        <v>56.7</v>
      </c>
      <c r="AM64" s="1">
        <v>61.3</v>
      </c>
      <c r="AN64" s="1">
        <v>59.8</v>
      </c>
      <c r="AO64" s="1">
        <v>57.2</v>
      </c>
      <c r="AP64" s="1">
        <v>57.4</v>
      </c>
      <c r="AQ64" s="1">
        <v>62.4</v>
      </c>
      <c r="AR64" s="1">
        <v>59.8</v>
      </c>
      <c r="AS64" s="1">
        <v>61.2</v>
      </c>
      <c r="AT64" s="1">
        <v>61.8</v>
      </c>
      <c r="AU64" s="1">
        <v>61.6</v>
      </c>
      <c r="AV64" s="1">
        <v>64</v>
      </c>
      <c r="AY64" s="1"/>
      <c r="AZ64" s="14" t="s">
        <v>155</v>
      </c>
      <c r="BA64" s="1">
        <v>42.7</v>
      </c>
      <c r="BB64" s="1">
        <v>39.1</v>
      </c>
      <c r="BC64" s="1">
        <v>32.4</v>
      </c>
      <c r="BD64" s="1">
        <v>29.9</v>
      </c>
      <c r="BE64" s="1">
        <v>31.9</v>
      </c>
      <c r="BF64" s="1">
        <v>32.4</v>
      </c>
      <c r="BG64" s="1">
        <v>34.7</v>
      </c>
      <c r="BH64" s="1">
        <v>32.5</v>
      </c>
      <c r="BI64" s="1">
        <v>34.6</v>
      </c>
      <c r="BJ64" s="1">
        <v>29.4</v>
      </c>
      <c r="BK64" s="1">
        <v>33.2</v>
      </c>
      <c r="BL64" s="1">
        <v>28.5</v>
      </c>
      <c r="BM64" s="1">
        <v>27.8</v>
      </c>
      <c r="BN64" s="1">
        <v>31.6</v>
      </c>
      <c r="BO64" s="1">
        <v>30.8</v>
      </c>
      <c r="BP64" s="1">
        <v>34.9</v>
      </c>
      <c r="BQ64" s="1">
        <v>33.4</v>
      </c>
      <c r="BR64" s="1">
        <v>38.4</v>
      </c>
      <c r="BS64" s="1">
        <v>40.1</v>
      </c>
      <c r="BT64" s="1">
        <v>36</v>
      </c>
      <c r="BU64" s="1">
        <v>36.4</v>
      </c>
      <c r="BX64" s="1"/>
      <c r="BY64" s="14" t="s">
        <v>155</v>
      </c>
      <c r="BZ64" s="1">
        <v>66</v>
      </c>
      <c r="CA64" s="1">
        <v>65.8</v>
      </c>
      <c r="CB64" s="1">
        <v>66.3</v>
      </c>
      <c r="CC64" s="1">
        <v>65.3</v>
      </c>
      <c r="CD64" s="1">
        <v>64</v>
      </c>
      <c r="CE64" s="1">
        <v>65.1</v>
      </c>
      <c r="CF64" s="1">
        <v>61.8</v>
      </c>
      <c r="CG64" s="1">
        <v>64.9</v>
      </c>
      <c r="CH64" s="1">
        <v>67.3</v>
      </c>
      <c r="CI64" s="1">
        <v>53.1</v>
      </c>
      <c r="CJ64" s="1">
        <v>51</v>
      </c>
      <c r="CK64" s="1">
        <v>58.8</v>
      </c>
      <c r="CL64" s="1">
        <v>60.7</v>
      </c>
      <c r="CM64" s="1">
        <v>58.4</v>
      </c>
      <c r="CN64" s="1">
        <v>63.1</v>
      </c>
      <c r="CO64" s="1">
        <v>62.1</v>
      </c>
      <c r="CP64" s="1">
        <v>65.3</v>
      </c>
      <c r="CQ64" s="1">
        <v>69.1</v>
      </c>
      <c r="CR64" s="1">
        <v>70</v>
      </c>
      <c r="CS64" s="1">
        <v>71</v>
      </c>
      <c r="CT64" s="1">
        <v>72.3</v>
      </c>
      <c r="CW64" s="1"/>
      <c r="CX64" s="14" t="s">
        <v>155</v>
      </c>
      <c r="CY64" s="1">
        <v>66.1</v>
      </c>
      <c r="CZ64" s="1">
        <v>63.3</v>
      </c>
      <c r="DA64" s="1">
        <v>63.8</v>
      </c>
      <c r="DB64" s="1">
        <v>65.8</v>
      </c>
      <c r="DC64" s="1">
        <v>66.7</v>
      </c>
      <c r="DD64" s="1">
        <v>71</v>
      </c>
      <c r="DE64" s="1">
        <v>68.2</v>
      </c>
      <c r="DF64" s="1">
        <v>70.3</v>
      </c>
      <c r="DG64" s="1">
        <v>67.6</v>
      </c>
      <c r="DH64" s="1">
        <v>66.1</v>
      </c>
      <c r="DI64" s="1">
        <v>69.7</v>
      </c>
      <c r="DJ64" s="1">
        <v>71.5</v>
      </c>
      <c r="DK64" s="1">
        <v>67.3</v>
      </c>
      <c r="DL64" s="1">
        <v>68.8</v>
      </c>
      <c r="DM64" s="1">
        <v>75.6</v>
      </c>
      <c r="DN64" s="1">
        <v>71.6</v>
      </c>
      <c r="DO64" s="1">
        <v>72.5</v>
      </c>
      <c r="DP64" s="1">
        <v>74.2</v>
      </c>
      <c r="DQ64" s="1">
        <v>75.2</v>
      </c>
      <c r="DR64" s="1">
        <v>75.7</v>
      </c>
      <c r="DS64" s="1">
        <v>78.8</v>
      </c>
      <c r="DV64" s="1"/>
      <c r="DW64" s="14" t="s">
        <v>155</v>
      </c>
      <c r="DX64" s="1">
        <v>65.2</v>
      </c>
      <c r="DY64" s="1">
        <v>64.8</v>
      </c>
      <c r="DZ64" s="1">
        <v>54.3</v>
      </c>
      <c r="EA64" s="1">
        <v>55.9</v>
      </c>
      <c r="EB64" s="1">
        <v>59.3</v>
      </c>
      <c r="EC64" s="1">
        <v>59.7</v>
      </c>
      <c r="ED64" s="1">
        <v>62.1</v>
      </c>
      <c r="EE64" s="1">
        <v>64.9</v>
      </c>
      <c r="EF64" s="1">
        <v>65.3</v>
      </c>
      <c r="EG64" s="1">
        <v>60.1</v>
      </c>
      <c r="EH64" s="1">
        <v>60.4</v>
      </c>
      <c r="EI64" s="1">
        <v>59.2</v>
      </c>
      <c r="EJ64" s="1">
        <v>59.3</v>
      </c>
      <c r="EK64" s="1">
        <v>59.4</v>
      </c>
      <c r="EL64" s="1">
        <v>64.1</v>
      </c>
      <c r="EM64" s="1">
        <v>66.4</v>
      </c>
      <c r="EN64" s="1">
        <v>62.2</v>
      </c>
      <c r="EO64" s="1">
        <v>65.8</v>
      </c>
      <c r="EP64" s="1">
        <v>65.8</v>
      </c>
      <c r="EQ64" s="1">
        <v>65.5</v>
      </c>
      <c r="ER64" s="1">
        <v>64.8</v>
      </c>
      <c r="EU64" s="1"/>
      <c r="EV64" s="14" t="s">
        <v>155</v>
      </c>
      <c r="EW64" s="1">
        <v>48.5</v>
      </c>
      <c r="EX64" s="1">
        <v>47.1</v>
      </c>
      <c r="EY64" s="1">
        <v>54.4</v>
      </c>
      <c r="EZ64" s="1">
        <v>57</v>
      </c>
      <c r="FA64" s="1">
        <v>59.4</v>
      </c>
      <c r="FB64" s="1">
        <v>55.9</v>
      </c>
      <c r="FC64" s="1">
        <v>59.8</v>
      </c>
      <c r="FD64" s="1">
        <v>64.8</v>
      </c>
      <c r="FE64" s="1">
        <v>63.1</v>
      </c>
      <c r="FF64" s="1">
        <v>58.1</v>
      </c>
      <c r="FG64" s="1">
        <v>44.1</v>
      </c>
      <c r="FH64" s="1">
        <v>50.1</v>
      </c>
      <c r="FI64" s="1">
        <v>45.9</v>
      </c>
      <c r="FJ64" s="1">
        <v>47.7</v>
      </c>
      <c r="FK64" s="1">
        <v>53</v>
      </c>
      <c r="FL64" s="1">
        <v>57.8</v>
      </c>
      <c r="FM64" s="1">
        <v>51.7</v>
      </c>
      <c r="FN64" s="1">
        <v>53.4</v>
      </c>
      <c r="FO64" s="1">
        <v>55.6</v>
      </c>
      <c r="FP64" s="1">
        <v>55.7</v>
      </c>
      <c r="FQ64" s="1">
        <v>54.5</v>
      </c>
    </row>
    <row r="65" ht="14.5" spans="1:173">
      <c r="A65" s="1"/>
      <c r="B65" s="14" t="s">
        <v>156</v>
      </c>
      <c r="C65" s="1">
        <v>52.3</v>
      </c>
      <c r="D65" s="1">
        <v>29.2</v>
      </c>
      <c r="E65" s="1">
        <v>27.8</v>
      </c>
      <c r="F65" s="1">
        <v>26.2</v>
      </c>
      <c r="G65" s="1">
        <v>21.5</v>
      </c>
      <c r="H65" s="1">
        <v>20.5</v>
      </c>
      <c r="I65" s="1">
        <v>17.8</v>
      </c>
      <c r="J65" s="1">
        <v>19.8</v>
      </c>
      <c r="K65" s="1">
        <v>21.3</v>
      </c>
      <c r="L65" s="1">
        <v>15.8</v>
      </c>
      <c r="M65" s="1">
        <v>14.7</v>
      </c>
      <c r="N65" s="1">
        <v>17.8</v>
      </c>
      <c r="O65" s="1">
        <v>14.9</v>
      </c>
      <c r="P65" s="1">
        <v>12.7</v>
      </c>
      <c r="Q65" s="1">
        <v>22.8</v>
      </c>
      <c r="R65" s="1">
        <v>20.7</v>
      </c>
      <c r="S65" s="1">
        <v>21.6</v>
      </c>
      <c r="T65" s="1">
        <v>22.4</v>
      </c>
      <c r="U65" s="1">
        <v>23.2</v>
      </c>
      <c r="V65" s="1">
        <v>22.8</v>
      </c>
      <c r="W65" s="1">
        <v>18.8</v>
      </c>
      <c r="Z65" s="1"/>
      <c r="AA65" s="14" t="s">
        <v>156</v>
      </c>
      <c r="AB65" s="1">
        <v>7.4</v>
      </c>
      <c r="AC65" s="1">
        <v>2.8</v>
      </c>
      <c r="AD65" s="1">
        <v>2.7</v>
      </c>
      <c r="AE65" s="1">
        <v>2.7</v>
      </c>
      <c r="AF65" s="1">
        <v>2.7</v>
      </c>
      <c r="AG65" s="1">
        <v>1.5</v>
      </c>
      <c r="AH65" s="1">
        <v>2</v>
      </c>
      <c r="AI65" s="1">
        <v>2.7</v>
      </c>
      <c r="AJ65" s="1">
        <v>2.2</v>
      </c>
      <c r="AK65" s="1">
        <v>2.1</v>
      </c>
      <c r="AL65" s="1">
        <v>1.7</v>
      </c>
      <c r="AM65" s="1">
        <v>2.3</v>
      </c>
      <c r="AN65" s="1">
        <v>1.2</v>
      </c>
      <c r="AO65" s="1">
        <v>1.3</v>
      </c>
      <c r="AP65" s="1">
        <v>1.6</v>
      </c>
      <c r="AQ65" s="1">
        <v>1.2</v>
      </c>
      <c r="AR65" s="1">
        <v>1.4</v>
      </c>
      <c r="AS65" s="1">
        <v>1.1</v>
      </c>
      <c r="AT65" s="1">
        <v>1</v>
      </c>
      <c r="AU65" s="1">
        <v>0.9</v>
      </c>
      <c r="AV65" s="1">
        <v>0.7</v>
      </c>
      <c r="AY65" s="1"/>
      <c r="AZ65" s="14" t="s">
        <v>156</v>
      </c>
      <c r="BA65" s="1">
        <v>5.5</v>
      </c>
      <c r="BB65" s="1">
        <v>2.4</v>
      </c>
      <c r="BC65" s="1">
        <v>2.8</v>
      </c>
      <c r="BD65" s="1">
        <v>3.9</v>
      </c>
      <c r="BE65" s="1">
        <v>5</v>
      </c>
      <c r="BF65" s="1">
        <v>4.7</v>
      </c>
      <c r="BG65" s="1">
        <v>4.5</v>
      </c>
      <c r="BH65" s="1">
        <v>5.3</v>
      </c>
      <c r="BI65" s="1">
        <v>5.2</v>
      </c>
      <c r="BJ65" s="1">
        <v>2.3</v>
      </c>
      <c r="BK65" s="1">
        <v>1.9</v>
      </c>
      <c r="BL65" s="1">
        <v>2.2</v>
      </c>
      <c r="BM65" s="1">
        <v>2.5</v>
      </c>
      <c r="BN65" s="1">
        <v>2.3</v>
      </c>
      <c r="BO65" s="1">
        <v>2.9</v>
      </c>
      <c r="BP65" s="1">
        <v>3</v>
      </c>
      <c r="BQ65" s="1">
        <v>3.9</v>
      </c>
      <c r="BR65" s="1">
        <v>3.7</v>
      </c>
      <c r="BS65" s="1">
        <v>3.7</v>
      </c>
      <c r="BT65" s="1">
        <v>3.5</v>
      </c>
      <c r="BU65" s="1">
        <v>2.9</v>
      </c>
      <c r="BX65" s="1"/>
      <c r="BY65" s="14" t="s">
        <v>156</v>
      </c>
      <c r="BZ65" s="1">
        <v>0.9</v>
      </c>
      <c r="CA65" s="1">
        <v>0.4</v>
      </c>
      <c r="CB65" s="1">
        <v>0.4</v>
      </c>
      <c r="CC65" s="1">
        <v>0.4</v>
      </c>
      <c r="CD65" s="1">
        <v>0.3</v>
      </c>
      <c r="CE65" s="1">
        <v>0.2</v>
      </c>
      <c r="CF65" s="1">
        <v>0.2</v>
      </c>
      <c r="CG65" s="1">
        <v>0.3</v>
      </c>
      <c r="CH65" s="1">
        <v>0.2</v>
      </c>
      <c r="CI65" s="1">
        <v>0.3</v>
      </c>
      <c r="CJ65" s="1">
        <v>0.1</v>
      </c>
      <c r="CK65" s="1">
        <v>0.1</v>
      </c>
      <c r="CL65" s="1">
        <v>0</v>
      </c>
      <c r="CM65" s="1">
        <v>0.1</v>
      </c>
      <c r="CN65" s="1">
        <v>0</v>
      </c>
      <c r="CO65" s="1">
        <v>0.1</v>
      </c>
      <c r="CP65" s="1">
        <v>0.1</v>
      </c>
      <c r="CQ65" s="1">
        <v>0.1</v>
      </c>
      <c r="CR65" s="1">
        <v>0.1</v>
      </c>
      <c r="CS65" s="1">
        <v>0.1</v>
      </c>
      <c r="CT65" s="1">
        <v>0.1</v>
      </c>
      <c r="CW65" s="1"/>
      <c r="CX65" s="14" t="s">
        <v>156</v>
      </c>
      <c r="CY65" s="1">
        <v>0.7</v>
      </c>
      <c r="CZ65" s="1">
        <v>0.7</v>
      </c>
      <c r="DA65" s="1">
        <v>0.7</v>
      </c>
      <c r="DB65" s="1">
        <v>0.4</v>
      </c>
      <c r="DC65" s="1">
        <v>0.3</v>
      </c>
      <c r="DD65" s="1">
        <v>0.2</v>
      </c>
      <c r="DE65" s="1">
        <v>0.2</v>
      </c>
      <c r="DF65" s="1">
        <v>0.1</v>
      </c>
      <c r="DG65" s="1">
        <v>0.2</v>
      </c>
      <c r="DH65" s="1">
        <v>0.1</v>
      </c>
      <c r="DI65" s="1">
        <v>0.1</v>
      </c>
      <c r="DJ65" s="1">
        <v>0.1</v>
      </c>
      <c r="DK65" s="1">
        <v>0.1</v>
      </c>
      <c r="DL65" s="1">
        <v>0.1</v>
      </c>
      <c r="DM65" s="1">
        <v>0</v>
      </c>
      <c r="DN65" s="1">
        <v>0.1</v>
      </c>
      <c r="DO65" s="1">
        <v>0</v>
      </c>
      <c r="DP65" s="1">
        <v>0</v>
      </c>
      <c r="DQ65" s="1">
        <v>0.1</v>
      </c>
      <c r="DR65" s="1">
        <v>0</v>
      </c>
      <c r="DS65" s="1">
        <v>0</v>
      </c>
      <c r="DV65" s="1"/>
      <c r="DW65" s="14" t="s">
        <v>156</v>
      </c>
      <c r="DX65" s="1">
        <v>0.7</v>
      </c>
      <c r="DY65" s="1">
        <v>0.6</v>
      </c>
      <c r="DZ65" s="1">
        <v>0.6</v>
      </c>
      <c r="EA65" s="1">
        <v>0.5</v>
      </c>
      <c r="EB65" s="1">
        <v>0.5</v>
      </c>
      <c r="EC65" s="1">
        <v>0</v>
      </c>
      <c r="ED65" s="1">
        <v>0.3</v>
      </c>
      <c r="EE65" s="1">
        <v>0.2</v>
      </c>
      <c r="EF65" s="1">
        <v>0.2</v>
      </c>
      <c r="EG65" s="1">
        <v>0.1</v>
      </c>
      <c r="EH65" s="1">
        <v>0</v>
      </c>
      <c r="EI65" s="1">
        <v>0.1</v>
      </c>
      <c r="EJ65" s="1">
        <v>0.1</v>
      </c>
      <c r="EK65" s="1">
        <v>0.1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U65" s="1"/>
      <c r="EV65" s="14" t="s">
        <v>156</v>
      </c>
      <c r="EW65" s="1">
        <v>7</v>
      </c>
      <c r="EX65" s="1">
        <v>12.2</v>
      </c>
      <c r="EY65" s="1">
        <v>9.9</v>
      </c>
      <c r="EZ65" s="1">
        <v>6.6</v>
      </c>
      <c r="FA65" s="1">
        <v>2.8</v>
      </c>
      <c r="FB65" s="1">
        <v>1.4</v>
      </c>
      <c r="FC65" s="1">
        <v>1.9</v>
      </c>
      <c r="FD65" s="1">
        <v>1.1</v>
      </c>
      <c r="FE65" s="1">
        <v>0.5</v>
      </c>
      <c r="FF65" s="1">
        <v>0.4</v>
      </c>
      <c r="FG65" s="1">
        <v>0.4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0.1</v>
      </c>
      <c r="FP65" s="1">
        <v>0</v>
      </c>
      <c r="FQ65" s="1">
        <v>0</v>
      </c>
    </row>
    <row r="66" ht="14.5" spans="1:173">
      <c r="A66" s="1"/>
      <c r="B66" s="14" t="s">
        <v>157</v>
      </c>
      <c r="C66" s="1">
        <v>2.6</v>
      </c>
      <c r="D66" s="1">
        <v>0.2</v>
      </c>
      <c r="E66" s="1">
        <v>0.2</v>
      </c>
      <c r="F66" s="1">
        <v>0.4</v>
      </c>
      <c r="G66" s="1">
        <v>0.6</v>
      </c>
      <c r="H66" s="1">
        <v>0.4</v>
      </c>
      <c r="I66" s="1">
        <v>0.3</v>
      </c>
      <c r="J66" s="1">
        <v>0.3</v>
      </c>
      <c r="K66" s="1">
        <v>0.3</v>
      </c>
      <c r="L66" s="1">
        <v>0.3</v>
      </c>
      <c r="M66" s="1">
        <v>0.1</v>
      </c>
      <c r="N66" s="1">
        <v>0</v>
      </c>
      <c r="O66" s="1">
        <v>0</v>
      </c>
      <c r="P66" s="1">
        <v>0</v>
      </c>
      <c r="Q66" s="1">
        <v>0</v>
      </c>
      <c r="R66" s="1">
        <v>0.1</v>
      </c>
      <c r="S66" s="1">
        <v>0.1</v>
      </c>
      <c r="T66" s="1">
        <v>0</v>
      </c>
      <c r="U66" s="1">
        <v>0</v>
      </c>
      <c r="V66" s="1">
        <v>0</v>
      </c>
      <c r="W66" s="1">
        <v>0</v>
      </c>
      <c r="Z66" s="1"/>
      <c r="AA66" s="14" t="s">
        <v>157</v>
      </c>
      <c r="AB66" s="1">
        <v>0.3</v>
      </c>
      <c r="AC66" s="1">
        <v>0.2</v>
      </c>
      <c r="AD66" s="1">
        <v>0.2</v>
      </c>
      <c r="AE66" s="1">
        <v>0.2</v>
      </c>
      <c r="AF66" s="1">
        <v>0.2</v>
      </c>
      <c r="AG66" s="1">
        <v>0.1</v>
      </c>
      <c r="AH66" s="1">
        <v>0.1</v>
      </c>
      <c r="AI66" s="1">
        <v>0.1</v>
      </c>
      <c r="AJ66" s="1">
        <v>0.1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0.4</v>
      </c>
      <c r="AR66" s="1">
        <v>0.4</v>
      </c>
      <c r="AS66" s="1">
        <v>0.4</v>
      </c>
      <c r="AT66" s="1">
        <v>0.4</v>
      </c>
      <c r="AU66" s="1">
        <v>0.4</v>
      </c>
      <c r="AV66" s="1">
        <v>0.4</v>
      </c>
      <c r="AY66" s="1"/>
      <c r="AZ66" s="14" t="s">
        <v>157</v>
      </c>
      <c r="BA66" s="1">
        <v>0</v>
      </c>
      <c r="BB66" s="1">
        <v>0</v>
      </c>
      <c r="BC66" s="1">
        <v>0</v>
      </c>
      <c r="BD66" s="1">
        <v>0</v>
      </c>
      <c r="BE66" s="1">
        <v>0.1</v>
      </c>
      <c r="BF66" s="1">
        <v>0.1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0.9</v>
      </c>
      <c r="BQ66" s="1">
        <v>0.9</v>
      </c>
      <c r="BR66" s="1">
        <v>0.9</v>
      </c>
      <c r="BS66" s="1">
        <v>0.9</v>
      </c>
      <c r="BT66" s="1">
        <v>0.9</v>
      </c>
      <c r="BU66" s="1">
        <v>0.7</v>
      </c>
      <c r="BX66" s="1"/>
      <c r="BY66" s="14" t="s">
        <v>157</v>
      </c>
      <c r="BZ66" s="1">
        <v>0.1</v>
      </c>
      <c r="CA66" s="1">
        <v>0.2</v>
      </c>
      <c r="CB66" s="1">
        <v>0.3</v>
      </c>
      <c r="CC66" s="1">
        <v>0.3</v>
      </c>
      <c r="CD66" s="1">
        <v>0.2</v>
      </c>
      <c r="CE66" s="1">
        <v>0.2</v>
      </c>
      <c r="CF66" s="1">
        <v>0.1</v>
      </c>
      <c r="CG66" s="1">
        <v>0.1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W66" s="1"/>
      <c r="CX66" s="14" t="s">
        <v>157</v>
      </c>
      <c r="CY66" s="1">
        <v>0.1</v>
      </c>
      <c r="CZ66" s="1">
        <v>0.2</v>
      </c>
      <c r="DA66" s="1">
        <v>0.2</v>
      </c>
      <c r="DB66" s="1">
        <v>0.2</v>
      </c>
      <c r="DC66" s="1">
        <v>0.2</v>
      </c>
      <c r="DD66" s="1">
        <v>0.2</v>
      </c>
      <c r="DE66" s="1">
        <v>0.1</v>
      </c>
      <c r="DF66" s="1">
        <v>0.1</v>
      </c>
      <c r="DG66" s="1">
        <v>0</v>
      </c>
      <c r="DH66" s="1">
        <v>0.1</v>
      </c>
      <c r="DI66" s="1">
        <v>0.1</v>
      </c>
      <c r="DJ66" s="1">
        <v>0</v>
      </c>
      <c r="DK66" s="1">
        <v>0.1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V66" s="1"/>
      <c r="DW66" s="14" t="s">
        <v>157</v>
      </c>
      <c r="DX66" s="1">
        <v>0.1</v>
      </c>
      <c r="DY66" s="1">
        <v>0.1</v>
      </c>
      <c r="DZ66" s="1">
        <v>0.1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U66" s="1"/>
      <c r="EV66" s="14" t="s">
        <v>157</v>
      </c>
      <c r="EW66" s="1">
        <v>1.4</v>
      </c>
      <c r="EX66" s="1">
        <v>1</v>
      </c>
      <c r="EY66" s="1">
        <v>1.1</v>
      </c>
      <c r="EZ66" s="1">
        <v>0.7</v>
      </c>
      <c r="FA66" s="1">
        <v>0.5</v>
      </c>
      <c r="FB66" s="1">
        <v>0.3</v>
      </c>
      <c r="FC66" s="1">
        <v>0.1</v>
      </c>
      <c r="FD66" s="1">
        <v>0.1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</row>
    <row r="67" ht="14.5" spans="1:173">
      <c r="A67" s="1"/>
      <c r="B67" s="14" t="s">
        <v>158</v>
      </c>
      <c r="C67" s="1">
        <v>4.4</v>
      </c>
      <c r="D67" s="1">
        <v>5.6</v>
      </c>
      <c r="E67" s="1">
        <v>4.7</v>
      </c>
      <c r="F67" s="1">
        <v>7.1</v>
      </c>
      <c r="G67" s="1">
        <v>6.4</v>
      </c>
      <c r="H67" s="1">
        <v>7.8</v>
      </c>
      <c r="I67" s="1">
        <v>4.3</v>
      </c>
      <c r="J67" s="1">
        <v>5.6</v>
      </c>
      <c r="K67" s="1">
        <v>4.1</v>
      </c>
      <c r="L67" s="1">
        <v>13.4</v>
      </c>
      <c r="M67" s="1">
        <v>16.8</v>
      </c>
      <c r="N67" s="1">
        <v>15</v>
      </c>
      <c r="O67" s="1">
        <v>14</v>
      </c>
      <c r="P67" s="1">
        <v>8.8</v>
      </c>
      <c r="Q67" s="1">
        <v>12.7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Z67" s="1"/>
      <c r="AA67" s="14" t="s">
        <v>158</v>
      </c>
      <c r="AB67" s="1">
        <v>0.2</v>
      </c>
      <c r="AC67" s="1">
        <v>0.3</v>
      </c>
      <c r="AD67" s="1">
        <v>0.1</v>
      </c>
      <c r="AE67" s="1">
        <v>0.1</v>
      </c>
      <c r="AF67" s="1">
        <v>0</v>
      </c>
      <c r="AG67" s="1">
        <v>0.1</v>
      </c>
      <c r="AH67" s="1">
        <v>0.1</v>
      </c>
      <c r="AI67" s="1">
        <v>0.3</v>
      </c>
      <c r="AJ67" s="1">
        <v>0.3</v>
      </c>
      <c r="AK67" s="1">
        <v>1.4</v>
      </c>
      <c r="AL67" s="1">
        <v>0.6</v>
      </c>
      <c r="AM67" s="1">
        <v>0.4</v>
      </c>
      <c r="AN67" s="1">
        <v>0.3</v>
      </c>
      <c r="AO67" s="1">
        <v>0.6</v>
      </c>
      <c r="AP67" s="1">
        <v>0.6</v>
      </c>
      <c r="AQ67" s="1">
        <v>0.9</v>
      </c>
      <c r="AR67" s="1">
        <v>0.7</v>
      </c>
      <c r="AS67" s="1">
        <v>0.5</v>
      </c>
      <c r="AT67" s="1">
        <v>0</v>
      </c>
      <c r="AU67" s="1">
        <v>0</v>
      </c>
      <c r="AV67" s="1">
        <v>0.3</v>
      </c>
      <c r="AY67" s="1"/>
      <c r="AZ67" s="14" t="s">
        <v>158</v>
      </c>
      <c r="BA67" s="1">
        <v>1.4</v>
      </c>
      <c r="BB67" s="1">
        <v>3.7</v>
      </c>
      <c r="BC67" s="1">
        <v>3</v>
      </c>
      <c r="BD67" s="1">
        <v>6.8</v>
      </c>
      <c r="BE67" s="1">
        <v>7.6</v>
      </c>
      <c r="BF67" s="1">
        <v>7</v>
      </c>
      <c r="BG67" s="1">
        <v>5.1</v>
      </c>
      <c r="BH67" s="1">
        <v>10.6</v>
      </c>
      <c r="BI67" s="1">
        <v>8.4</v>
      </c>
      <c r="BJ67" s="1">
        <v>6.5</v>
      </c>
      <c r="BK67" s="1">
        <v>3.6</v>
      </c>
      <c r="BL67" s="1">
        <v>7.1</v>
      </c>
      <c r="BM67" s="1">
        <v>5.8</v>
      </c>
      <c r="BN67" s="1">
        <v>4.4</v>
      </c>
      <c r="BO67" s="1">
        <v>2.2</v>
      </c>
      <c r="BP67" s="1">
        <v>0.2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X67" s="1"/>
      <c r="BY67" s="14" t="s">
        <v>158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4.5</v>
      </c>
      <c r="CJ67" s="1">
        <v>3.7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W67" s="1"/>
      <c r="CX67" s="14" t="s">
        <v>158</v>
      </c>
      <c r="CY67" s="1">
        <v>0</v>
      </c>
      <c r="CZ67" s="1">
        <v>0</v>
      </c>
      <c r="DA67" s="1">
        <v>0.1</v>
      </c>
      <c r="DB67" s="1">
        <v>0.2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V67" s="1"/>
      <c r="DW67" s="14" t="s">
        <v>158</v>
      </c>
      <c r="DX67" s="1">
        <v>0</v>
      </c>
      <c r="DY67" s="1">
        <v>0</v>
      </c>
      <c r="DZ67" s="1">
        <v>0</v>
      </c>
      <c r="EA67" s="1">
        <v>0</v>
      </c>
      <c r="EB67" s="1">
        <v>0.1</v>
      </c>
      <c r="EC67" s="1">
        <v>0.1</v>
      </c>
      <c r="ED67" s="1">
        <v>0.1</v>
      </c>
      <c r="EE67" s="1">
        <v>0.1</v>
      </c>
      <c r="EF67" s="1">
        <v>0.1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U67" s="1"/>
      <c r="EV67" s="14" t="s">
        <v>158</v>
      </c>
      <c r="EW67" s="1">
        <v>0.4</v>
      </c>
      <c r="EX67" s="1">
        <v>0.5</v>
      </c>
      <c r="EY67" s="1">
        <v>0.5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0.8</v>
      </c>
    </row>
    <row r="68" ht="14.5" spans="1:173">
      <c r="A68" s="1"/>
      <c r="B68" s="14" t="s">
        <v>159</v>
      </c>
      <c r="C68" s="1">
        <v>1</v>
      </c>
      <c r="D68" s="1">
        <v>1</v>
      </c>
      <c r="E68" s="1">
        <v>1.4</v>
      </c>
      <c r="F68" s="1">
        <v>1.5</v>
      </c>
      <c r="G68" s="1">
        <v>1.2</v>
      </c>
      <c r="H68" s="1">
        <v>1.4</v>
      </c>
      <c r="I68" s="1">
        <v>1.7</v>
      </c>
      <c r="J68" s="1">
        <v>1.5</v>
      </c>
      <c r="K68" s="1">
        <v>1.8</v>
      </c>
      <c r="L68" s="1">
        <v>1.7</v>
      </c>
      <c r="M68" s="1">
        <v>1.1</v>
      </c>
      <c r="N68" s="1">
        <v>0.9</v>
      </c>
      <c r="O68" s="1">
        <v>0.9</v>
      </c>
      <c r="P68" s="1">
        <v>1</v>
      </c>
      <c r="Q68" s="1">
        <v>0.9</v>
      </c>
      <c r="R68" s="1">
        <v>1.9</v>
      </c>
      <c r="S68" s="1">
        <v>1.4</v>
      </c>
      <c r="T68" s="1">
        <v>1.3</v>
      </c>
      <c r="U68" s="1">
        <v>0.6</v>
      </c>
      <c r="V68" s="1">
        <v>1</v>
      </c>
      <c r="W68" s="1">
        <v>0.7</v>
      </c>
      <c r="Z68" s="1"/>
      <c r="AA68" s="14" t="s">
        <v>159</v>
      </c>
      <c r="AB68" s="1">
        <v>15.5</v>
      </c>
      <c r="AC68" s="1">
        <v>14.6</v>
      </c>
      <c r="AD68" s="1">
        <v>15.6</v>
      </c>
      <c r="AE68" s="1">
        <v>10.1</v>
      </c>
      <c r="AF68" s="1">
        <v>12.3</v>
      </c>
      <c r="AG68" s="1">
        <v>15.7</v>
      </c>
      <c r="AH68" s="1">
        <v>12.6</v>
      </c>
      <c r="AI68" s="1">
        <v>14.5</v>
      </c>
      <c r="AJ68" s="1">
        <v>12</v>
      </c>
      <c r="AK68" s="1">
        <v>12.1</v>
      </c>
      <c r="AL68" s="1">
        <v>13</v>
      </c>
      <c r="AM68" s="1">
        <v>11.7</v>
      </c>
      <c r="AN68" s="1">
        <v>15</v>
      </c>
      <c r="AO68" s="1">
        <v>14.6</v>
      </c>
      <c r="AP68" s="1">
        <v>14.9</v>
      </c>
      <c r="AQ68" s="1">
        <v>16.3</v>
      </c>
      <c r="AR68" s="1">
        <v>16.8</v>
      </c>
      <c r="AS68" s="1">
        <v>15.3</v>
      </c>
      <c r="AT68" s="1">
        <v>16</v>
      </c>
      <c r="AU68" s="1">
        <v>16.7</v>
      </c>
      <c r="AV68" s="1">
        <v>13.3</v>
      </c>
      <c r="AY68" s="1"/>
      <c r="AZ68" s="14" t="s">
        <v>159</v>
      </c>
      <c r="BA68" s="1">
        <v>3.3</v>
      </c>
      <c r="BB68" s="1">
        <v>4.1</v>
      </c>
      <c r="BC68" s="1">
        <v>3.3</v>
      </c>
      <c r="BD68" s="1">
        <v>3.4</v>
      </c>
      <c r="BE68" s="1">
        <v>4.1</v>
      </c>
      <c r="BF68" s="1">
        <v>5.7</v>
      </c>
      <c r="BG68" s="1">
        <v>6.3</v>
      </c>
      <c r="BH68" s="1">
        <v>7.6</v>
      </c>
      <c r="BI68" s="1">
        <v>8.2</v>
      </c>
      <c r="BJ68" s="1">
        <v>8.8</v>
      </c>
      <c r="BK68" s="1">
        <v>6.7</v>
      </c>
      <c r="BL68" s="1">
        <v>7.5</v>
      </c>
      <c r="BM68" s="1">
        <v>9.4</v>
      </c>
      <c r="BN68" s="1">
        <v>6.3</v>
      </c>
      <c r="BO68" s="1">
        <v>6.4</v>
      </c>
      <c r="BP68" s="1">
        <v>6.1</v>
      </c>
      <c r="BQ68" s="1">
        <v>8.3</v>
      </c>
      <c r="BR68" s="1">
        <v>8.3</v>
      </c>
      <c r="BS68" s="1">
        <v>5.9</v>
      </c>
      <c r="BT68" s="1">
        <v>6</v>
      </c>
      <c r="BU68" s="1">
        <v>6.5</v>
      </c>
      <c r="BX68" s="1"/>
      <c r="BY68" s="14" t="s">
        <v>159</v>
      </c>
      <c r="BZ68" s="1">
        <v>3.2</v>
      </c>
      <c r="CA68" s="1">
        <v>2.1</v>
      </c>
      <c r="CB68" s="1">
        <v>3.8</v>
      </c>
      <c r="CC68" s="1">
        <v>3.9</v>
      </c>
      <c r="CD68" s="1">
        <v>3.3</v>
      </c>
      <c r="CE68" s="1">
        <v>2.5</v>
      </c>
      <c r="CF68" s="1">
        <v>2.8</v>
      </c>
      <c r="CG68" s="1">
        <v>2.9</v>
      </c>
      <c r="CH68" s="1">
        <v>3.2</v>
      </c>
      <c r="CI68" s="1">
        <v>3.8</v>
      </c>
      <c r="CJ68" s="1">
        <v>2.6</v>
      </c>
      <c r="CK68" s="1">
        <v>2.3</v>
      </c>
      <c r="CL68" s="1">
        <v>2.5</v>
      </c>
      <c r="CM68" s="1">
        <v>2.8</v>
      </c>
      <c r="CN68" s="1">
        <v>2.1</v>
      </c>
      <c r="CO68" s="1">
        <v>1.9</v>
      </c>
      <c r="CP68" s="1">
        <v>1.5</v>
      </c>
      <c r="CQ68" s="1">
        <v>2.2</v>
      </c>
      <c r="CR68" s="1">
        <v>2.6</v>
      </c>
      <c r="CS68" s="1">
        <v>2.9</v>
      </c>
      <c r="CT68" s="1">
        <v>3.2</v>
      </c>
      <c r="CW68" s="1"/>
      <c r="CX68" s="14" t="s">
        <v>159</v>
      </c>
      <c r="CY68" s="1">
        <v>0.1</v>
      </c>
      <c r="CZ68" s="1">
        <v>0.7</v>
      </c>
      <c r="DA68" s="1">
        <v>0.3</v>
      </c>
      <c r="DB68" s="1">
        <v>0.2</v>
      </c>
      <c r="DC68" s="1">
        <v>0.2</v>
      </c>
      <c r="DD68" s="1">
        <v>0.1</v>
      </c>
      <c r="DE68" s="1">
        <v>0.1</v>
      </c>
      <c r="DF68" s="1">
        <v>0.1</v>
      </c>
      <c r="DG68" s="1">
        <v>0.1</v>
      </c>
      <c r="DH68" s="1">
        <v>0.1</v>
      </c>
      <c r="DI68" s="1">
        <v>0.1</v>
      </c>
      <c r="DJ68" s="1">
        <v>0.1</v>
      </c>
      <c r="DK68" s="1">
        <v>0.2</v>
      </c>
      <c r="DL68" s="1">
        <v>0.1</v>
      </c>
      <c r="DM68" s="1">
        <v>0.1</v>
      </c>
      <c r="DN68" s="1">
        <v>0.1</v>
      </c>
      <c r="DO68" s="1">
        <v>0.1</v>
      </c>
      <c r="DP68" s="1">
        <v>0.1</v>
      </c>
      <c r="DQ68" s="1">
        <v>0.1</v>
      </c>
      <c r="DR68" s="1">
        <v>0.1</v>
      </c>
      <c r="DS68" s="1">
        <v>0.1</v>
      </c>
      <c r="DV68" s="1"/>
      <c r="DW68" s="14" t="s">
        <v>159</v>
      </c>
      <c r="DX68" s="1">
        <v>0.4</v>
      </c>
      <c r="DY68" s="1">
        <v>0.5</v>
      </c>
      <c r="DZ68" s="1">
        <v>0.7</v>
      </c>
      <c r="EA68" s="1">
        <v>0.5</v>
      </c>
      <c r="EB68" s="1">
        <v>0.6</v>
      </c>
      <c r="EC68" s="1">
        <v>0.4</v>
      </c>
      <c r="ED68" s="1">
        <v>0.4</v>
      </c>
      <c r="EE68" s="1">
        <v>0.5</v>
      </c>
      <c r="EF68" s="1">
        <v>0.5</v>
      </c>
      <c r="EG68" s="1">
        <v>0.6</v>
      </c>
      <c r="EH68" s="1">
        <v>0.6</v>
      </c>
      <c r="EI68" s="1">
        <v>0.6</v>
      </c>
      <c r="EJ68" s="1">
        <v>0.8</v>
      </c>
      <c r="EK68" s="1">
        <v>0.7</v>
      </c>
      <c r="EL68" s="1">
        <v>0.5</v>
      </c>
      <c r="EM68" s="1">
        <v>0.5</v>
      </c>
      <c r="EN68" s="1">
        <v>0.4</v>
      </c>
      <c r="EO68" s="1">
        <v>0.7</v>
      </c>
      <c r="EP68" s="1">
        <v>0.9</v>
      </c>
      <c r="EQ68" s="1">
        <v>1.4</v>
      </c>
      <c r="ER68" s="1">
        <v>1.6</v>
      </c>
      <c r="EU68" s="1"/>
      <c r="EV68" s="14" t="s">
        <v>159</v>
      </c>
      <c r="EW68" s="1">
        <v>1.2</v>
      </c>
      <c r="EX68" s="1">
        <v>1.4</v>
      </c>
      <c r="EY68" s="1">
        <v>1</v>
      </c>
      <c r="EZ68" s="1">
        <v>0.9</v>
      </c>
      <c r="FA68" s="1">
        <v>1</v>
      </c>
      <c r="FB68" s="1">
        <v>1.5</v>
      </c>
      <c r="FC68" s="1">
        <v>1</v>
      </c>
      <c r="FD68" s="1">
        <v>1.3</v>
      </c>
      <c r="FE68" s="1">
        <v>1.7</v>
      </c>
      <c r="FF68" s="1">
        <v>1.8</v>
      </c>
      <c r="FG68" s="1">
        <v>1.2</v>
      </c>
      <c r="FH68" s="1">
        <v>1.1</v>
      </c>
      <c r="FI68" s="1">
        <v>1</v>
      </c>
      <c r="FJ68" s="1">
        <v>0.8</v>
      </c>
      <c r="FK68" s="1">
        <v>0.7</v>
      </c>
      <c r="FL68" s="1">
        <v>0.6</v>
      </c>
      <c r="FM68" s="1">
        <v>0.4</v>
      </c>
      <c r="FN68" s="1">
        <v>0.4</v>
      </c>
      <c r="FO68" s="1">
        <v>0.6</v>
      </c>
      <c r="FP68" s="1">
        <v>0.6</v>
      </c>
      <c r="FQ68" s="1">
        <v>0.5</v>
      </c>
    </row>
    <row r="69" ht="14.5" spans="1:173">
      <c r="A69" s="1"/>
      <c r="B69" s="14" t="s">
        <v>160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Z69" s="1"/>
      <c r="AA69" s="14" t="s">
        <v>160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Y69" s="1"/>
      <c r="AZ69" s="14" t="s">
        <v>160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X69" s="1"/>
      <c r="BY69" s="14" t="s">
        <v>160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W69" s="1"/>
      <c r="CX69" s="14" t="s">
        <v>160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V69" s="1"/>
      <c r="DW69" s="14" t="s">
        <v>160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U69" s="1"/>
      <c r="EV69" s="14" t="s">
        <v>160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</row>
    <row r="70" ht="14.5" spans="1:17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</row>
    <row r="71" ht="13" spans="1:173">
      <c r="A71" s="4"/>
      <c r="B71" s="10" t="s">
        <v>172</v>
      </c>
      <c r="C71" s="4">
        <v>63.2</v>
      </c>
      <c r="D71" s="4">
        <v>61.6</v>
      </c>
      <c r="E71" s="4">
        <v>57.8</v>
      </c>
      <c r="F71" s="4">
        <v>56.9</v>
      </c>
      <c r="G71" s="4">
        <v>58.8</v>
      </c>
      <c r="H71" s="4">
        <v>58.7</v>
      </c>
      <c r="I71" s="4">
        <v>56.3</v>
      </c>
      <c r="J71" s="4">
        <v>57.7</v>
      </c>
      <c r="K71" s="4">
        <v>56.9</v>
      </c>
      <c r="L71" s="4">
        <v>57.5</v>
      </c>
      <c r="M71" s="4">
        <v>61.8</v>
      </c>
      <c r="N71" s="4">
        <v>61.9</v>
      </c>
      <c r="O71" s="4">
        <v>59.5</v>
      </c>
      <c r="P71" s="4">
        <v>56.5</v>
      </c>
      <c r="Q71" s="4">
        <v>49.3</v>
      </c>
      <c r="R71" s="4">
        <v>48.2</v>
      </c>
      <c r="S71" s="4">
        <v>49.5</v>
      </c>
      <c r="T71" s="4">
        <v>50.1</v>
      </c>
      <c r="U71" s="4">
        <v>49.3</v>
      </c>
      <c r="V71" s="4">
        <v>47.6</v>
      </c>
      <c r="W71" s="4">
        <v>49.8</v>
      </c>
      <c r="Z71" s="4"/>
      <c r="AA71" s="10" t="s">
        <v>172</v>
      </c>
      <c r="AB71" s="4">
        <v>46.8</v>
      </c>
      <c r="AC71" s="4">
        <v>48.8</v>
      </c>
      <c r="AD71" s="4">
        <v>50.3</v>
      </c>
      <c r="AE71" s="4">
        <v>52.2</v>
      </c>
      <c r="AF71" s="4">
        <v>51.4</v>
      </c>
      <c r="AG71" s="4">
        <v>54</v>
      </c>
      <c r="AH71" s="4">
        <v>53.9</v>
      </c>
      <c r="AI71" s="4">
        <v>54</v>
      </c>
      <c r="AJ71" s="4">
        <v>54.5</v>
      </c>
      <c r="AK71" s="4">
        <v>53</v>
      </c>
      <c r="AL71" s="4">
        <v>55.2</v>
      </c>
      <c r="AM71" s="4">
        <v>56.5</v>
      </c>
      <c r="AN71" s="4">
        <v>55.1</v>
      </c>
      <c r="AO71" s="4">
        <v>55.4</v>
      </c>
      <c r="AP71" s="4">
        <v>55</v>
      </c>
      <c r="AQ71" s="4">
        <v>54.9</v>
      </c>
      <c r="AR71" s="4">
        <v>54.9</v>
      </c>
      <c r="AS71" s="4">
        <v>55.1</v>
      </c>
      <c r="AT71" s="4">
        <v>53.5</v>
      </c>
      <c r="AU71" s="4">
        <v>53.6</v>
      </c>
      <c r="AV71" s="4">
        <v>53.4</v>
      </c>
      <c r="AY71" s="4"/>
      <c r="AZ71" s="10" t="s">
        <v>172</v>
      </c>
      <c r="BA71" s="4">
        <v>55.3</v>
      </c>
      <c r="BB71" s="4">
        <v>55.5</v>
      </c>
      <c r="BC71" s="4">
        <v>56.3</v>
      </c>
      <c r="BD71" s="4">
        <v>55.4</v>
      </c>
      <c r="BE71" s="4">
        <v>55.3</v>
      </c>
      <c r="BF71" s="4">
        <v>55.2</v>
      </c>
      <c r="BG71" s="4">
        <v>55.5</v>
      </c>
      <c r="BH71" s="4">
        <v>54.2</v>
      </c>
      <c r="BI71" s="4">
        <v>53.2</v>
      </c>
      <c r="BJ71" s="4">
        <v>50.9</v>
      </c>
      <c r="BK71" s="4">
        <v>53.9</v>
      </c>
      <c r="BL71" s="4">
        <v>53.3</v>
      </c>
      <c r="BM71" s="4">
        <v>52.2</v>
      </c>
      <c r="BN71" s="4">
        <v>52.6</v>
      </c>
      <c r="BO71" s="4">
        <v>51.2</v>
      </c>
      <c r="BP71" s="4">
        <v>51.5</v>
      </c>
      <c r="BQ71" s="4">
        <v>52</v>
      </c>
      <c r="BR71" s="4">
        <v>53.2</v>
      </c>
      <c r="BS71" s="4">
        <v>53.2</v>
      </c>
      <c r="BT71" s="4">
        <v>51.6</v>
      </c>
      <c r="BU71" s="4">
        <v>51.3</v>
      </c>
      <c r="BX71" s="4"/>
      <c r="BY71" s="10" t="s">
        <v>172</v>
      </c>
      <c r="BZ71" s="4">
        <v>53.8</v>
      </c>
      <c r="CA71" s="4">
        <v>53.9</v>
      </c>
      <c r="CB71" s="4">
        <v>52.8</v>
      </c>
      <c r="CC71" s="4">
        <v>53.1</v>
      </c>
      <c r="CD71" s="4">
        <v>53.9</v>
      </c>
      <c r="CE71" s="4">
        <v>53.5</v>
      </c>
      <c r="CF71" s="4">
        <v>54.1</v>
      </c>
      <c r="CG71" s="4">
        <v>62.6</v>
      </c>
      <c r="CH71" s="4">
        <v>62.8</v>
      </c>
      <c r="CI71" s="4">
        <v>60.6</v>
      </c>
      <c r="CJ71" s="4">
        <v>61</v>
      </c>
      <c r="CK71" s="4">
        <v>61.2</v>
      </c>
      <c r="CL71" s="4">
        <v>62.1</v>
      </c>
      <c r="CM71" s="4">
        <v>61.4</v>
      </c>
      <c r="CN71" s="4">
        <v>61.5</v>
      </c>
      <c r="CO71" s="4">
        <v>62.2</v>
      </c>
      <c r="CP71" s="4">
        <v>62.1</v>
      </c>
      <c r="CQ71" s="4">
        <v>62.8</v>
      </c>
      <c r="CR71" s="4">
        <v>62.7</v>
      </c>
      <c r="CS71" s="4">
        <v>61.8</v>
      </c>
      <c r="CT71" s="4">
        <v>61.7</v>
      </c>
      <c r="CW71" s="4"/>
      <c r="CX71" s="10" t="s">
        <v>172</v>
      </c>
      <c r="CY71" s="4">
        <v>61.7</v>
      </c>
      <c r="CZ71" s="4">
        <v>60.2</v>
      </c>
      <c r="DA71" s="4">
        <v>59.4</v>
      </c>
      <c r="DB71" s="4">
        <v>58.8</v>
      </c>
      <c r="DC71" s="4">
        <v>59.5</v>
      </c>
      <c r="DD71" s="4">
        <v>60.5</v>
      </c>
      <c r="DE71" s="4">
        <v>60.9</v>
      </c>
      <c r="DF71" s="4">
        <v>61.8</v>
      </c>
      <c r="DG71" s="4">
        <v>61.9</v>
      </c>
      <c r="DH71" s="4">
        <v>61.6</v>
      </c>
      <c r="DI71" s="4">
        <v>63.1</v>
      </c>
      <c r="DJ71" s="4">
        <v>63.3</v>
      </c>
      <c r="DK71" s="4">
        <v>64.1</v>
      </c>
      <c r="DL71" s="4">
        <v>64</v>
      </c>
      <c r="DM71" s="4">
        <v>64.8</v>
      </c>
      <c r="DN71" s="4">
        <v>65.3</v>
      </c>
      <c r="DO71" s="4">
        <v>65.9</v>
      </c>
      <c r="DP71" s="4">
        <v>65.5</v>
      </c>
      <c r="DQ71" s="4">
        <v>65.6</v>
      </c>
      <c r="DR71" s="4">
        <v>65.6</v>
      </c>
      <c r="DS71" s="4">
        <v>65.6</v>
      </c>
      <c r="DV71" s="4"/>
      <c r="DW71" s="10" t="s">
        <v>172</v>
      </c>
      <c r="DX71" s="4">
        <v>61</v>
      </c>
      <c r="DY71" s="4">
        <v>59.9</v>
      </c>
      <c r="DZ71" s="4">
        <v>58.5</v>
      </c>
      <c r="EA71" s="4">
        <v>59.5</v>
      </c>
      <c r="EB71" s="4">
        <v>58.8</v>
      </c>
      <c r="EC71" s="4">
        <v>58.3</v>
      </c>
      <c r="ED71" s="4">
        <v>59.3</v>
      </c>
      <c r="EE71" s="4">
        <v>59.8</v>
      </c>
      <c r="EF71" s="4">
        <v>60.1</v>
      </c>
      <c r="EG71" s="4">
        <v>55.7</v>
      </c>
      <c r="EH71" s="4">
        <v>58.8</v>
      </c>
      <c r="EI71" s="4">
        <v>59.8</v>
      </c>
      <c r="EJ71" s="4">
        <v>60</v>
      </c>
      <c r="EK71" s="4">
        <v>59.3</v>
      </c>
      <c r="EL71" s="4">
        <v>61.9</v>
      </c>
      <c r="EM71" s="4">
        <v>60.2</v>
      </c>
      <c r="EN71" s="4">
        <v>62</v>
      </c>
      <c r="EO71" s="4">
        <v>62</v>
      </c>
      <c r="EP71" s="4">
        <v>61.5</v>
      </c>
      <c r="EQ71" s="4">
        <v>61.1</v>
      </c>
      <c r="ER71" s="4">
        <v>59.5</v>
      </c>
      <c r="EU71" s="4"/>
      <c r="EV71" s="10" t="s">
        <v>172</v>
      </c>
      <c r="EW71" s="4">
        <v>57.9</v>
      </c>
      <c r="EX71" s="4">
        <v>61.1</v>
      </c>
      <c r="EY71" s="4">
        <v>63.9</v>
      </c>
      <c r="EZ71" s="4">
        <v>63.8</v>
      </c>
      <c r="FA71" s="4">
        <v>62.9</v>
      </c>
      <c r="FB71" s="4">
        <v>61.3</v>
      </c>
      <c r="FC71" s="4">
        <v>62.6</v>
      </c>
      <c r="FD71" s="4">
        <v>61.8</v>
      </c>
      <c r="FE71" s="4">
        <v>57.9</v>
      </c>
      <c r="FF71" s="4">
        <v>53.9</v>
      </c>
      <c r="FG71" s="4">
        <v>54.4</v>
      </c>
      <c r="FH71" s="4">
        <v>55</v>
      </c>
      <c r="FI71" s="4">
        <v>53.1</v>
      </c>
      <c r="FJ71" s="4">
        <v>53.2</v>
      </c>
      <c r="FK71" s="4">
        <v>53.6</v>
      </c>
      <c r="FL71" s="4">
        <v>55.3</v>
      </c>
      <c r="FM71" s="4">
        <v>55.6</v>
      </c>
      <c r="FN71" s="4">
        <v>55.3</v>
      </c>
      <c r="FO71" s="4">
        <v>56.3</v>
      </c>
      <c r="FP71" s="4">
        <v>55.8</v>
      </c>
      <c r="FQ71" s="4">
        <v>56.1</v>
      </c>
    </row>
    <row r="72" ht="14.5" spans="1:17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</row>
    <row r="73" ht="14.5" spans="1:173">
      <c r="A73" s="23" t="s">
        <v>173</v>
      </c>
      <c r="B73" s="2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Z73" s="23" t="s">
        <v>173</v>
      </c>
      <c r="AA73" s="23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Y73" s="23" t="s">
        <v>173</v>
      </c>
      <c r="AZ73" s="23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X73" s="23" t="s">
        <v>173</v>
      </c>
      <c r="BY73" s="23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W73" s="23" t="s">
        <v>173</v>
      </c>
      <c r="CX73" s="23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V73" s="23" t="s">
        <v>173</v>
      </c>
      <c r="DW73" s="23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U73" s="23" t="s">
        <v>173</v>
      </c>
      <c r="EV73" s="23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</row>
    <row r="74" ht="14.5" spans="1:173">
      <c r="A74" s="23" t="s">
        <v>174</v>
      </c>
      <c r="B74" s="2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Z74" s="23" t="s">
        <v>174</v>
      </c>
      <c r="AA74" s="23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Y74" s="23" t="s">
        <v>174</v>
      </c>
      <c r="AZ74" s="23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X74" s="23" t="s">
        <v>174</v>
      </c>
      <c r="BY74" s="23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W74" s="23" t="s">
        <v>174</v>
      </c>
      <c r="CX74" s="23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V74" s="23" t="s">
        <v>174</v>
      </c>
      <c r="DW74" s="23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U74" s="23" t="s">
        <v>174</v>
      </c>
      <c r="EV74" s="23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</row>
  </sheetData>
  <mergeCells count="182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V1:W1"/>
    <mergeCell ref="Z1:AA1"/>
    <mergeCell ref="AB1:AC1"/>
    <mergeCell ref="AD1:AE1"/>
    <mergeCell ref="AF1:AG1"/>
    <mergeCell ref="AH1:AI1"/>
    <mergeCell ref="AJ1:AK1"/>
    <mergeCell ref="AL1:AM1"/>
    <mergeCell ref="AN1:AO1"/>
    <mergeCell ref="AQ1:AR1"/>
    <mergeCell ref="AU1:AV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T1:BU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S1:CT1"/>
    <mergeCell ref="CW1:CX1"/>
    <mergeCell ref="CY1:CZ1"/>
    <mergeCell ref="DA1:DB1"/>
    <mergeCell ref="DC1:DD1"/>
    <mergeCell ref="DE1:DF1"/>
    <mergeCell ref="DG1:DH1"/>
    <mergeCell ref="DI1:DJ1"/>
    <mergeCell ref="DK1:DL1"/>
    <mergeCell ref="DR1:DS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Q1:ER1"/>
    <mergeCell ref="EU1:EV1"/>
    <mergeCell ref="EY1:EZ1"/>
    <mergeCell ref="FA1:FB1"/>
    <mergeCell ref="FC1:FD1"/>
    <mergeCell ref="FE1:FF1"/>
    <mergeCell ref="FG1:FH1"/>
    <mergeCell ref="FI1:FJ1"/>
    <mergeCell ref="FK1:FL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V2:W2"/>
    <mergeCell ref="Z2:AA2"/>
    <mergeCell ref="AB2:AC2"/>
    <mergeCell ref="AD2:AE2"/>
    <mergeCell ref="AF2:AG2"/>
    <mergeCell ref="AH2:AI2"/>
    <mergeCell ref="AJ2:AK2"/>
    <mergeCell ref="AL2:AM2"/>
    <mergeCell ref="AN2:AO2"/>
    <mergeCell ref="AQ2:AR2"/>
    <mergeCell ref="AU2:AV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T2:BU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S2:CT2"/>
    <mergeCell ref="CW2:CX2"/>
    <mergeCell ref="CY2:CZ2"/>
    <mergeCell ref="DA2:DB2"/>
    <mergeCell ref="DC2:DD2"/>
    <mergeCell ref="DE2:DF2"/>
    <mergeCell ref="DG2:DH2"/>
    <mergeCell ref="DI2:DJ2"/>
    <mergeCell ref="DK2:DL2"/>
    <mergeCell ref="DR2:DS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Q2:ER2"/>
    <mergeCell ref="EU2:EV2"/>
    <mergeCell ref="EY2:EZ2"/>
    <mergeCell ref="FA2:FB2"/>
    <mergeCell ref="FC2:FD2"/>
    <mergeCell ref="FE2:FF2"/>
    <mergeCell ref="FG2:FH2"/>
    <mergeCell ref="FI2:FJ2"/>
    <mergeCell ref="FK2:FL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V3:W3"/>
    <mergeCell ref="Z3:AA3"/>
    <mergeCell ref="AB3:AC3"/>
    <mergeCell ref="AD3:AE3"/>
    <mergeCell ref="AF3:AG3"/>
    <mergeCell ref="AH3:AI3"/>
    <mergeCell ref="AJ3:AK3"/>
    <mergeCell ref="AL3:AM3"/>
    <mergeCell ref="AN3:AO3"/>
    <mergeCell ref="AQ3:AR3"/>
    <mergeCell ref="AU3:AV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BT3:BU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S3:CT3"/>
    <mergeCell ref="CW3:CX3"/>
    <mergeCell ref="CY3:CZ3"/>
    <mergeCell ref="DA3:DB3"/>
    <mergeCell ref="DC3:DD3"/>
    <mergeCell ref="DE3:DF3"/>
    <mergeCell ref="DG3:DH3"/>
    <mergeCell ref="DI3:DJ3"/>
    <mergeCell ref="DK3:DL3"/>
    <mergeCell ref="DR3:DS3"/>
    <mergeCell ref="DV3:DW3"/>
    <mergeCell ref="DX3:DY3"/>
    <mergeCell ref="DZ3:EA3"/>
    <mergeCell ref="EB3:EC3"/>
    <mergeCell ref="ED3:EE3"/>
    <mergeCell ref="EF3:EG3"/>
    <mergeCell ref="EH3:EI3"/>
    <mergeCell ref="EJ3:EK3"/>
    <mergeCell ref="EL3:EM3"/>
    <mergeCell ref="EN3:EO3"/>
    <mergeCell ref="EQ3:ER3"/>
    <mergeCell ref="EU3:EV3"/>
    <mergeCell ref="EY3:EZ3"/>
    <mergeCell ref="FA3:FB3"/>
    <mergeCell ref="FC3:FD3"/>
    <mergeCell ref="FE3:FF3"/>
    <mergeCell ref="FG3:FH3"/>
    <mergeCell ref="FI3:FJ3"/>
    <mergeCell ref="FK3:FL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V4:W4"/>
    <mergeCell ref="Z4:AA4"/>
    <mergeCell ref="AB4:AC4"/>
    <mergeCell ref="AD4:AE4"/>
    <mergeCell ref="AF4:AG4"/>
    <mergeCell ref="AH4:AI4"/>
    <mergeCell ref="AJ4:AK4"/>
    <mergeCell ref="AL4:AM4"/>
    <mergeCell ref="AN4:AO4"/>
    <mergeCell ref="AQ4:AR4"/>
    <mergeCell ref="AU4:AV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T4:BU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S4:CT4"/>
    <mergeCell ref="CW4:CX4"/>
    <mergeCell ref="CY4:CZ4"/>
    <mergeCell ref="DA4:DB4"/>
    <mergeCell ref="DC4:DD4"/>
    <mergeCell ref="DE4:DF4"/>
    <mergeCell ref="DG4:DH4"/>
    <mergeCell ref="DI4:DJ4"/>
    <mergeCell ref="DK4:DL4"/>
    <mergeCell ref="DR4:DS4"/>
    <mergeCell ref="DV4:DW4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EQ4:ER4"/>
    <mergeCell ref="EU4:EV4"/>
    <mergeCell ref="EY4:EZ4"/>
    <mergeCell ref="FA4:FB4"/>
    <mergeCell ref="FC4:FD4"/>
    <mergeCell ref="FE4:FF4"/>
    <mergeCell ref="FG4:FH4"/>
    <mergeCell ref="FI4:FJ4"/>
    <mergeCell ref="FK4:FL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V5:W5"/>
    <mergeCell ref="Z5:AA5"/>
    <mergeCell ref="AB5:AC5"/>
    <mergeCell ref="AD5:AE5"/>
    <mergeCell ref="AF5:AG5"/>
    <mergeCell ref="AH5:AI5"/>
    <mergeCell ref="AJ5:AK5"/>
    <mergeCell ref="AL5:AM5"/>
    <mergeCell ref="AN5:AO5"/>
    <mergeCell ref="AQ5:AR5"/>
    <mergeCell ref="AU5:AV5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BT5:BU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S5:CT5"/>
    <mergeCell ref="CW5:CX5"/>
    <mergeCell ref="CY5:CZ5"/>
    <mergeCell ref="DA5:DB5"/>
    <mergeCell ref="DC5:DD5"/>
    <mergeCell ref="DE5:DF5"/>
    <mergeCell ref="DG5:DH5"/>
    <mergeCell ref="DI5:DJ5"/>
    <mergeCell ref="DK5:DL5"/>
    <mergeCell ref="DR5:DS5"/>
    <mergeCell ref="DV5:DW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Q5:ER5"/>
    <mergeCell ref="EU5:EV5"/>
    <mergeCell ref="EY5:EZ5"/>
    <mergeCell ref="FA5:FB5"/>
    <mergeCell ref="FC5:FD5"/>
    <mergeCell ref="FE5:FF5"/>
    <mergeCell ref="FG5:FH5"/>
    <mergeCell ref="FI5:FJ5"/>
    <mergeCell ref="FK5:FL5"/>
    <mergeCell ref="A6:B6"/>
    <mergeCell ref="E6:F6"/>
    <mergeCell ref="J6:K6"/>
    <mergeCell ref="M6:N6"/>
    <mergeCell ref="O6:P6"/>
    <mergeCell ref="Q6:R6"/>
    <mergeCell ref="V6:W6"/>
    <mergeCell ref="Z6:AA6"/>
    <mergeCell ref="AD6:AE6"/>
    <mergeCell ref="AI6:AJ6"/>
    <mergeCell ref="AL6:AM6"/>
    <mergeCell ref="AN6:AO6"/>
    <mergeCell ref="AQ6:AR6"/>
    <mergeCell ref="AU6:AV6"/>
    <mergeCell ref="AY6:AZ6"/>
    <mergeCell ref="BC6:BD6"/>
    <mergeCell ref="BH6:BI6"/>
    <mergeCell ref="BK6:BL6"/>
    <mergeCell ref="BM6:BN6"/>
    <mergeCell ref="BO6:BP6"/>
    <mergeCell ref="BT6:BU6"/>
    <mergeCell ref="BX6:BY6"/>
    <mergeCell ref="CB6:CC6"/>
    <mergeCell ref="CG6:CH6"/>
    <mergeCell ref="CJ6:CK6"/>
    <mergeCell ref="CL6:CM6"/>
    <mergeCell ref="CN6:CO6"/>
    <mergeCell ref="CS6:CT6"/>
    <mergeCell ref="CW6:CX6"/>
    <mergeCell ref="DA6:DB6"/>
    <mergeCell ref="DF6:DG6"/>
    <mergeCell ref="DI6:DJ6"/>
    <mergeCell ref="DK6:DL6"/>
    <mergeCell ref="DR6:DS6"/>
    <mergeCell ref="DV6:DW6"/>
    <mergeCell ref="DZ6:EA6"/>
    <mergeCell ref="EE6:EF6"/>
    <mergeCell ref="EH6:EI6"/>
    <mergeCell ref="EJ6:EK6"/>
    <mergeCell ref="EL6:EM6"/>
    <mergeCell ref="EQ6:ER6"/>
    <mergeCell ref="EU6:EV6"/>
    <mergeCell ref="EY6:EZ6"/>
    <mergeCell ref="FD6:FE6"/>
    <mergeCell ref="FG6:FH6"/>
    <mergeCell ref="FI6:FJ6"/>
    <mergeCell ref="FK6:FL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V7:W7"/>
    <mergeCell ref="Z7:AA7"/>
    <mergeCell ref="AB7:AC7"/>
    <mergeCell ref="AD7:AE7"/>
    <mergeCell ref="AF7:AG7"/>
    <mergeCell ref="AH7:AI7"/>
    <mergeCell ref="AJ7:AK7"/>
    <mergeCell ref="AL7:AM7"/>
    <mergeCell ref="AN7:AO7"/>
    <mergeCell ref="AQ7:AR7"/>
    <mergeCell ref="AU7:AV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T7:BU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CS7:CT7"/>
    <mergeCell ref="CW7:CX7"/>
    <mergeCell ref="CY7:CZ7"/>
    <mergeCell ref="DA7:DB7"/>
    <mergeCell ref="DC7:DD7"/>
    <mergeCell ref="DE7:DF7"/>
    <mergeCell ref="DG7:DH7"/>
    <mergeCell ref="DI7:DJ7"/>
    <mergeCell ref="DK7:DL7"/>
    <mergeCell ref="DR7:DS7"/>
    <mergeCell ref="DV7:DW7"/>
    <mergeCell ref="DX7:DY7"/>
    <mergeCell ref="DZ7:EA7"/>
    <mergeCell ref="EB7:EC7"/>
    <mergeCell ref="ED7:EE7"/>
    <mergeCell ref="EF7:EG7"/>
    <mergeCell ref="EH7:EI7"/>
    <mergeCell ref="EJ7:EK7"/>
    <mergeCell ref="EL7:EM7"/>
    <mergeCell ref="EN7:EO7"/>
    <mergeCell ref="EQ7:ER7"/>
    <mergeCell ref="EU7:EV7"/>
    <mergeCell ref="EY7:EZ7"/>
    <mergeCell ref="FA7:FB7"/>
    <mergeCell ref="FC7:FD7"/>
    <mergeCell ref="FE7:FF7"/>
    <mergeCell ref="FG7:FH7"/>
    <mergeCell ref="FI7:FJ7"/>
    <mergeCell ref="FK7:FL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V8:W8"/>
    <mergeCell ref="Z8:AA8"/>
    <mergeCell ref="AB8:AC8"/>
    <mergeCell ref="AD8:AE8"/>
    <mergeCell ref="AF8:AG8"/>
    <mergeCell ref="AH8:AI8"/>
    <mergeCell ref="AJ8:AK8"/>
    <mergeCell ref="AL8:AM8"/>
    <mergeCell ref="AN8:AO8"/>
    <mergeCell ref="AQ8:AR8"/>
    <mergeCell ref="AU8:AV8"/>
    <mergeCell ref="AY8:AZ8"/>
    <mergeCell ref="BA8:BB8"/>
    <mergeCell ref="BC8:BD8"/>
    <mergeCell ref="BE8:BF8"/>
    <mergeCell ref="BG8:BH8"/>
    <mergeCell ref="BI8:BJ8"/>
    <mergeCell ref="BK8:BL8"/>
    <mergeCell ref="BM8:BN8"/>
    <mergeCell ref="BO8:BP8"/>
    <mergeCell ref="BT8:BU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S8:CT8"/>
    <mergeCell ref="CW8:CX8"/>
    <mergeCell ref="CY8:CZ8"/>
    <mergeCell ref="DA8:DB8"/>
    <mergeCell ref="DC8:DD8"/>
    <mergeCell ref="DE8:DF8"/>
    <mergeCell ref="DG8:DH8"/>
    <mergeCell ref="DI8:DJ8"/>
    <mergeCell ref="DK8:DL8"/>
    <mergeCell ref="DR8:DS8"/>
    <mergeCell ref="DV8:DW8"/>
    <mergeCell ref="DX8:DY8"/>
    <mergeCell ref="DZ8:EA8"/>
    <mergeCell ref="EB8:EC8"/>
    <mergeCell ref="ED8:EE8"/>
    <mergeCell ref="EF8:EG8"/>
    <mergeCell ref="EH8:EI8"/>
    <mergeCell ref="EJ8:EK8"/>
    <mergeCell ref="EL8:EM8"/>
    <mergeCell ref="EN8:EO8"/>
    <mergeCell ref="EQ8:ER8"/>
    <mergeCell ref="EU8:EV8"/>
    <mergeCell ref="EY8:EZ8"/>
    <mergeCell ref="FA8:FB8"/>
    <mergeCell ref="FC8:FD8"/>
    <mergeCell ref="FE8:FF8"/>
    <mergeCell ref="FG8:FH8"/>
    <mergeCell ref="FI8:FJ8"/>
    <mergeCell ref="FK8:FL8"/>
    <mergeCell ref="A9:B9"/>
    <mergeCell ref="E9:F9"/>
    <mergeCell ref="G9:H9"/>
    <mergeCell ref="I9:J9"/>
    <mergeCell ref="K9:L9"/>
    <mergeCell ref="M9:N9"/>
    <mergeCell ref="O9:P9"/>
    <mergeCell ref="Q9:R9"/>
    <mergeCell ref="S9:T9"/>
    <mergeCell ref="V9:W9"/>
    <mergeCell ref="Z9:AA9"/>
    <mergeCell ref="AD9:AE9"/>
    <mergeCell ref="AF9:AG9"/>
    <mergeCell ref="AH9:AI9"/>
    <mergeCell ref="AJ9:AK9"/>
    <mergeCell ref="AL9:AM9"/>
    <mergeCell ref="AN9:AO9"/>
    <mergeCell ref="AQ9:AR9"/>
    <mergeCell ref="AU9:AV9"/>
    <mergeCell ref="AY9:AZ9"/>
    <mergeCell ref="BC9:BD9"/>
    <mergeCell ref="BE9:BF9"/>
    <mergeCell ref="BG9:BH9"/>
    <mergeCell ref="BI9:BJ9"/>
    <mergeCell ref="BK9:BL9"/>
    <mergeCell ref="BM9:BN9"/>
    <mergeCell ref="BO9:BP9"/>
    <mergeCell ref="BT9:BU9"/>
    <mergeCell ref="BX9:BY9"/>
    <mergeCell ref="CB9:CC9"/>
    <mergeCell ref="CD9:CE9"/>
    <mergeCell ref="CF9:CG9"/>
    <mergeCell ref="CH9:CI9"/>
    <mergeCell ref="CJ9:CK9"/>
    <mergeCell ref="CL9:CM9"/>
    <mergeCell ref="CN9:CO9"/>
    <mergeCell ref="CP9:CQ9"/>
    <mergeCell ref="CS9:CT9"/>
    <mergeCell ref="CW9:CX9"/>
    <mergeCell ref="DA9:DB9"/>
    <mergeCell ref="DC9:DD9"/>
    <mergeCell ref="DE9:DF9"/>
    <mergeCell ref="DG9:DH9"/>
    <mergeCell ref="DI9:DJ9"/>
    <mergeCell ref="DK9:DL9"/>
    <mergeCell ref="DR9:DS9"/>
    <mergeCell ref="DV9:DW9"/>
    <mergeCell ref="DZ9:EA9"/>
    <mergeCell ref="EB9:EC9"/>
    <mergeCell ref="ED9:EE9"/>
    <mergeCell ref="EF9:EG9"/>
    <mergeCell ref="EH9:EI9"/>
    <mergeCell ref="EJ9:EK9"/>
    <mergeCell ref="EL9:EM9"/>
    <mergeCell ref="EN9:EO9"/>
    <mergeCell ref="EQ9:ER9"/>
    <mergeCell ref="EU9:EV9"/>
    <mergeCell ref="EY9:EZ9"/>
    <mergeCell ref="FA9:FB9"/>
    <mergeCell ref="FC9:FD9"/>
    <mergeCell ref="FE9:FF9"/>
    <mergeCell ref="FG9:FH9"/>
    <mergeCell ref="FI9:FJ9"/>
    <mergeCell ref="FK9:FL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V10:W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Q10:AR10"/>
    <mergeCell ref="AU10:AV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T10:BU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S10:CT10"/>
    <mergeCell ref="CW10:CX10"/>
    <mergeCell ref="CY10:CZ10"/>
    <mergeCell ref="DA10:DB10"/>
    <mergeCell ref="DC10:DD10"/>
    <mergeCell ref="DE10:DF10"/>
    <mergeCell ref="DG10:DH10"/>
    <mergeCell ref="DI10:DJ10"/>
    <mergeCell ref="DK10:DL10"/>
    <mergeCell ref="DR10:DS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Q10:ER10"/>
    <mergeCell ref="EU10:EV10"/>
    <mergeCell ref="EY10:EZ10"/>
    <mergeCell ref="FA10:FB10"/>
    <mergeCell ref="FC10:FD10"/>
    <mergeCell ref="FE10:FF10"/>
    <mergeCell ref="FG10:FH10"/>
    <mergeCell ref="FI10:FJ10"/>
    <mergeCell ref="FK10:FL10"/>
    <mergeCell ref="A11:B11"/>
    <mergeCell ref="Z11:AA11"/>
    <mergeCell ref="AY11:AZ11"/>
    <mergeCell ref="BX11:BY11"/>
    <mergeCell ref="CW11:CX11"/>
    <mergeCell ref="DV11:DW11"/>
    <mergeCell ref="EU11:EV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V12:W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Q12:AR12"/>
    <mergeCell ref="AU12:AV12"/>
    <mergeCell ref="AY12:AZ12"/>
    <mergeCell ref="BA12:BB12"/>
    <mergeCell ref="BC12:BD12"/>
    <mergeCell ref="BE12:BF12"/>
    <mergeCell ref="BG12:BH12"/>
    <mergeCell ref="BI12:BJ12"/>
    <mergeCell ref="BK12:BL12"/>
    <mergeCell ref="BM12:BN12"/>
    <mergeCell ref="BO12:BP12"/>
    <mergeCell ref="BT12:BU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CS12:CT12"/>
    <mergeCell ref="CW12:CX12"/>
    <mergeCell ref="CY12:CZ12"/>
    <mergeCell ref="DA12:DB12"/>
    <mergeCell ref="DC12:DD12"/>
    <mergeCell ref="DE12:DF12"/>
    <mergeCell ref="DG12:DH12"/>
    <mergeCell ref="DI12:DJ12"/>
    <mergeCell ref="DK12:DL12"/>
    <mergeCell ref="DR12:DS12"/>
    <mergeCell ref="DV12:DW12"/>
    <mergeCell ref="DX12:DY12"/>
    <mergeCell ref="DZ12:EA12"/>
    <mergeCell ref="EB12:EC12"/>
    <mergeCell ref="ED12:EE12"/>
    <mergeCell ref="EF12:EG12"/>
    <mergeCell ref="EH12:EI12"/>
    <mergeCell ref="EJ12:EK12"/>
    <mergeCell ref="EL12:EM12"/>
    <mergeCell ref="EN12:EO12"/>
    <mergeCell ref="EQ12:ER12"/>
    <mergeCell ref="EU12:EV12"/>
    <mergeCell ref="EY12:EZ12"/>
    <mergeCell ref="FA12:FB12"/>
    <mergeCell ref="FC12:FD12"/>
    <mergeCell ref="FE12:FF12"/>
    <mergeCell ref="FG12:FH12"/>
    <mergeCell ref="FI12:FJ12"/>
    <mergeCell ref="FK12:FL12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V14:W14"/>
    <mergeCell ref="AB14:AC14"/>
    <mergeCell ref="AD14:AE14"/>
    <mergeCell ref="AF14:AG14"/>
    <mergeCell ref="AH14:AI14"/>
    <mergeCell ref="AJ14:AK14"/>
    <mergeCell ref="AL14:AM14"/>
    <mergeCell ref="AN14:AO14"/>
    <mergeCell ref="AQ14:AR14"/>
    <mergeCell ref="AU14:AV14"/>
    <mergeCell ref="BA14:BB14"/>
    <mergeCell ref="BC14:BD14"/>
    <mergeCell ref="BE14:BF14"/>
    <mergeCell ref="BG14:BH14"/>
    <mergeCell ref="BI14:BJ14"/>
    <mergeCell ref="BK14:BL14"/>
    <mergeCell ref="BM14:BN14"/>
    <mergeCell ref="BO14:BP14"/>
    <mergeCell ref="BT14:BU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CS14:CT14"/>
    <mergeCell ref="CY14:CZ14"/>
    <mergeCell ref="DA14:DB14"/>
    <mergeCell ref="DC14:DD14"/>
    <mergeCell ref="DE14:DF14"/>
    <mergeCell ref="DG14:DH14"/>
    <mergeCell ref="DI14:DJ14"/>
    <mergeCell ref="DK14:DL14"/>
    <mergeCell ref="DR14:DS14"/>
    <mergeCell ref="DX14:DY14"/>
    <mergeCell ref="DZ14:EA14"/>
    <mergeCell ref="EB14:EC14"/>
    <mergeCell ref="ED14:EE14"/>
    <mergeCell ref="EF14:EG14"/>
    <mergeCell ref="EH14:EI14"/>
    <mergeCell ref="EJ14:EK14"/>
    <mergeCell ref="EL14:EM14"/>
    <mergeCell ref="EN14:EO14"/>
    <mergeCell ref="EQ14:ER14"/>
    <mergeCell ref="EY14:EZ14"/>
    <mergeCell ref="FA14:FB14"/>
    <mergeCell ref="FC14:FD14"/>
    <mergeCell ref="FE14:FF14"/>
    <mergeCell ref="FG14:FH14"/>
    <mergeCell ref="FI14:FJ14"/>
    <mergeCell ref="FK14:FL14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V17:W17"/>
    <mergeCell ref="AB17:AC17"/>
    <mergeCell ref="AD17:AE17"/>
    <mergeCell ref="AF17:AG17"/>
    <mergeCell ref="AH17:AI17"/>
    <mergeCell ref="AJ17:AK17"/>
    <mergeCell ref="AL17:AM17"/>
    <mergeCell ref="AN17:AO17"/>
    <mergeCell ref="AQ17:AR17"/>
    <mergeCell ref="AU17:AV17"/>
    <mergeCell ref="BA17:BB17"/>
    <mergeCell ref="BC17:BD17"/>
    <mergeCell ref="BE17:BF17"/>
    <mergeCell ref="BG17:BH17"/>
    <mergeCell ref="BI17:BJ17"/>
    <mergeCell ref="BK17:BL17"/>
    <mergeCell ref="BM17:BN17"/>
    <mergeCell ref="BO17:BP17"/>
    <mergeCell ref="BT17:BU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S17:CT17"/>
    <mergeCell ref="CY17:CZ17"/>
    <mergeCell ref="DA17:DB17"/>
    <mergeCell ref="DC17:DD17"/>
    <mergeCell ref="DE17:DF17"/>
    <mergeCell ref="DG17:DH17"/>
    <mergeCell ref="DI17:DJ17"/>
    <mergeCell ref="DK17:DL17"/>
    <mergeCell ref="DR17:DS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Q17:ER17"/>
    <mergeCell ref="EY17:EZ17"/>
    <mergeCell ref="FA17:FB17"/>
    <mergeCell ref="FC17:FD17"/>
    <mergeCell ref="FE17:FF17"/>
    <mergeCell ref="FG17:FH17"/>
    <mergeCell ref="FI17:FJ17"/>
    <mergeCell ref="FK17:FL17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V27:W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Q27:AR27"/>
    <mergeCell ref="AU27:AV27"/>
    <mergeCell ref="AY27:AZ27"/>
    <mergeCell ref="BA27:BB27"/>
    <mergeCell ref="BC27:BD27"/>
    <mergeCell ref="BE27:BF27"/>
    <mergeCell ref="BG27:BH27"/>
    <mergeCell ref="BI27:BJ27"/>
    <mergeCell ref="BK27:BL27"/>
    <mergeCell ref="BM27:BN27"/>
    <mergeCell ref="BO27:BP27"/>
    <mergeCell ref="BT27:BU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S27:CT27"/>
    <mergeCell ref="CW27:CX27"/>
    <mergeCell ref="CY27:CZ27"/>
    <mergeCell ref="DA27:DB27"/>
    <mergeCell ref="DC27:DD27"/>
    <mergeCell ref="DE27:DF27"/>
    <mergeCell ref="DG27:DH27"/>
    <mergeCell ref="DI27:DJ27"/>
    <mergeCell ref="DK27:DL27"/>
    <mergeCell ref="DR27:DS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Q27:ER27"/>
    <mergeCell ref="EU27:EV27"/>
    <mergeCell ref="EY27:EZ27"/>
    <mergeCell ref="FA27:FB27"/>
    <mergeCell ref="FC27:FD27"/>
    <mergeCell ref="FE27:FF27"/>
    <mergeCell ref="FG27:FH27"/>
    <mergeCell ref="FI27:FJ27"/>
    <mergeCell ref="FK27:FL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V28:W28"/>
    <mergeCell ref="AB28:AC28"/>
    <mergeCell ref="AD28:AE28"/>
    <mergeCell ref="AF28:AG28"/>
    <mergeCell ref="AH28:AI28"/>
    <mergeCell ref="AJ28:AK28"/>
    <mergeCell ref="AL28:AM28"/>
    <mergeCell ref="AN28:AO28"/>
    <mergeCell ref="AQ28:AR28"/>
    <mergeCell ref="AU28:AV28"/>
    <mergeCell ref="BA28:BB28"/>
    <mergeCell ref="BC28:BD28"/>
    <mergeCell ref="BE28:BF28"/>
    <mergeCell ref="BG28:BH28"/>
    <mergeCell ref="BI28:BJ28"/>
    <mergeCell ref="BK28:BL28"/>
    <mergeCell ref="BM28:BN28"/>
    <mergeCell ref="BO28:BP28"/>
    <mergeCell ref="BT28:BU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S28:CT28"/>
    <mergeCell ref="CY28:CZ28"/>
    <mergeCell ref="DA28:DB28"/>
    <mergeCell ref="DC28:DD28"/>
    <mergeCell ref="DE28:DF28"/>
    <mergeCell ref="DG28:DH28"/>
    <mergeCell ref="DI28:DJ28"/>
    <mergeCell ref="DK28:DL28"/>
    <mergeCell ref="DR28:DS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Q28:ER28"/>
    <mergeCell ref="EY28:EZ28"/>
    <mergeCell ref="FA28:FB28"/>
    <mergeCell ref="FC28:FD28"/>
    <mergeCell ref="FE28:FF28"/>
    <mergeCell ref="FG28:FH28"/>
    <mergeCell ref="FI28:FJ28"/>
    <mergeCell ref="FK28:FL28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V38:W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Q38:AR38"/>
    <mergeCell ref="AU38:AV38"/>
    <mergeCell ref="AY38:AZ38"/>
    <mergeCell ref="BA38:BB38"/>
    <mergeCell ref="BC38:BD38"/>
    <mergeCell ref="BE38:BF38"/>
    <mergeCell ref="BG38:BH38"/>
    <mergeCell ref="BI38:BJ38"/>
    <mergeCell ref="BK38:BL38"/>
    <mergeCell ref="BM38:BN38"/>
    <mergeCell ref="BO38:BP38"/>
    <mergeCell ref="BT38:BU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S38:CT38"/>
    <mergeCell ref="CW38:CX38"/>
    <mergeCell ref="CY38:CZ38"/>
    <mergeCell ref="DA38:DB38"/>
    <mergeCell ref="DC38:DD38"/>
    <mergeCell ref="DE38:DF38"/>
    <mergeCell ref="DG38:DH38"/>
    <mergeCell ref="DI38:DJ38"/>
    <mergeCell ref="DK38:DL38"/>
    <mergeCell ref="DR38:DS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Q38:ER38"/>
    <mergeCell ref="EU38:EV38"/>
    <mergeCell ref="EY38:EZ38"/>
    <mergeCell ref="FA38:FB38"/>
    <mergeCell ref="FC38:FD38"/>
    <mergeCell ref="FE38:FF38"/>
    <mergeCell ref="FG38:FH38"/>
    <mergeCell ref="FI38:FJ38"/>
    <mergeCell ref="FK38:FL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V39:W39"/>
    <mergeCell ref="AJ39:AK39"/>
    <mergeCell ref="AL39:AM39"/>
    <mergeCell ref="AN39:AO39"/>
    <mergeCell ref="AQ39:AR39"/>
    <mergeCell ref="AU39:AV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T39:BU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S39:CT39"/>
    <mergeCell ref="CY39:CZ39"/>
    <mergeCell ref="DA39:DB39"/>
    <mergeCell ref="DC39:DD39"/>
    <mergeCell ref="DE39:DF39"/>
    <mergeCell ref="DG39:DH39"/>
    <mergeCell ref="DI39:DJ39"/>
    <mergeCell ref="DK39:DL39"/>
    <mergeCell ref="DR39:DS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Q39:ER39"/>
    <mergeCell ref="EY39:EZ39"/>
    <mergeCell ref="FA39:FB39"/>
    <mergeCell ref="FC39:FD39"/>
    <mergeCell ref="FE39:FF39"/>
    <mergeCell ref="FG39:FH39"/>
    <mergeCell ref="FI39:FJ39"/>
    <mergeCell ref="FK39:FL39"/>
    <mergeCell ref="A41:B41"/>
    <mergeCell ref="Z41:AA41"/>
    <mergeCell ref="AY41:AZ41"/>
    <mergeCell ref="BX41:BY41"/>
    <mergeCell ref="CW41:CX41"/>
    <mergeCell ref="DV41:DW41"/>
    <mergeCell ref="EU41:EV41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V43:W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Q43:AR43"/>
    <mergeCell ref="AU43:AV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T43:BU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S43:CT43"/>
    <mergeCell ref="CW43:CX43"/>
    <mergeCell ref="CY43:CZ43"/>
    <mergeCell ref="DA43:DB43"/>
    <mergeCell ref="DC43:DD43"/>
    <mergeCell ref="DE43:DF43"/>
    <mergeCell ref="DG43:DH43"/>
    <mergeCell ref="DI43:DJ43"/>
    <mergeCell ref="DK43:DL43"/>
    <mergeCell ref="DR43:DS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Q43:ER43"/>
    <mergeCell ref="EU43:EV43"/>
    <mergeCell ref="EY43:EZ43"/>
    <mergeCell ref="FA43:FB43"/>
    <mergeCell ref="FC43:FD43"/>
    <mergeCell ref="FE43:FF43"/>
    <mergeCell ref="FG43:FH43"/>
    <mergeCell ref="FI43:FJ43"/>
    <mergeCell ref="FK43:FL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V44:W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Q44:AR44"/>
    <mergeCell ref="AU44:AV44"/>
    <mergeCell ref="AY44:AZ44"/>
    <mergeCell ref="BA44:BB44"/>
    <mergeCell ref="BC44:BD44"/>
    <mergeCell ref="BE44:BF44"/>
    <mergeCell ref="BG44:BH44"/>
    <mergeCell ref="BI44:BJ44"/>
    <mergeCell ref="BK44:BL44"/>
    <mergeCell ref="BM44:BN44"/>
    <mergeCell ref="BO44:BP44"/>
    <mergeCell ref="BT44:BU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S44:CT44"/>
    <mergeCell ref="CW44:CX44"/>
    <mergeCell ref="CY44:CZ44"/>
    <mergeCell ref="DA44:DB44"/>
    <mergeCell ref="DC44:DD44"/>
    <mergeCell ref="DE44:DF44"/>
    <mergeCell ref="DG44:DH44"/>
    <mergeCell ref="DI44:DJ44"/>
    <mergeCell ref="DK44:DL44"/>
    <mergeCell ref="DR44:DS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Q44:ER44"/>
    <mergeCell ref="EU44:EV44"/>
    <mergeCell ref="EY44:EZ44"/>
    <mergeCell ref="FA44:FB44"/>
    <mergeCell ref="FC44:FD44"/>
    <mergeCell ref="FE44:FF44"/>
    <mergeCell ref="FG44:FH44"/>
    <mergeCell ref="FI44:FJ44"/>
    <mergeCell ref="FK44:FL44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V46:W46"/>
    <mergeCell ref="AB46:AC46"/>
    <mergeCell ref="AD46:AE46"/>
    <mergeCell ref="AF46:AG46"/>
    <mergeCell ref="AH46:AI46"/>
    <mergeCell ref="AJ46:AK46"/>
    <mergeCell ref="AL46:AM46"/>
    <mergeCell ref="AN46:AO46"/>
    <mergeCell ref="AQ46:AR46"/>
    <mergeCell ref="AU46:AV46"/>
    <mergeCell ref="BA46:BB46"/>
    <mergeCell ref="BC46:BD46"/>
    <mergeCell ref="BE46:BF46"/>
    <mergeCell ref="BG46:BH46"/>
    <mergeCell ref="BI46:BJ46"/>
    <mergeCell ref="BK46:BL46"/>
    <mergeCell ref="BM46:BN46"/>
    <mergeCell ref="BO46:BP46"/>
    <mergeCell ref="BT46:BU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S46:CT46"/>
    <mergeCell ref="CY46:CZ46"/>
    <mergeCell ref="DA46:DB46"/>
    <mergeCell ref="DC46:DD46"/>
    <mergeCell ref="DE46:DF46"/>
    <mergeCell ref="DG46:DH46"/>
    <mergeCell ref="DI46:DJ46"/>
    <mergeCell ref="DK46:DL46"/>
    <mergeCell ref="DR46:DS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Q46:ER46"/>
    <mergeCell ref="EY46:EZ46"/>
    <mergeCell ref="FA46:FB46"/>
    <mergeCell ref="FC46:FD46"/>
    <mergeCell ref="FE46:FF46"/>
    <mergeCell ref="FG46:FH46"/>
    <mergeCell ref="FI46:FJ46"/>
    <mergeCell ref="FK46:FL46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V49:W49"/>
    <mergeCell ref="AB49:AC49"/>
    <mergeCell ref="AD49:AE49"/>
    <mergeCell ref="AF49:AG49"/>
    <mergeCell ref="AH49:AI49"/>
    <mergeCell ref="AJ49:AK49"/>
    <mergeCell ref="AL49:AM49"/>
    <mergeCell ref="AN49:AO49"/>
    <mergeCell ref="AQ49:AR49"/>
    <mergeCell ref="AU49:AV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T49:BU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S49:CT49"/>
    <mergeCell ref="CY49:CZ49"/>
    <mergeCell ref="DA49:DB49"/>
    <mergeCell ref="DC49:DD49"/>
    <mergeCell ref="DE49:DF49"/>
    <mergeCell ref="DG49:DH49"/>
    <mergeCell ref="DI49:DJ49"/>
    <mergeCell ref="DK49:DL49"/>
    <mergeCell ref="DR49:DS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Q49:ER49"/>
    <mergeCell ref="EY49:EZ49"/>
    <mergeCell ref="FA49:FB49"/>
    <mergeCell ref="FC49:FD49"/>
    <mergeCell ref="FE49:FF49"/>
    <mergeCell ref="FG49:FH49"/>
    <mergeCell ref="FI49:FJ49"/>
    <mergeCell ref="FK49:FL49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V59:W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Q59:AR59"/>
    <mergeCell ref="AU59:AV59"/>
    <mergeCell ref="AY59:AZ59"/>
    <mergeCell ref="BA59:BB59"/>
    <mergeCell ref="BC59:BD59"/>
    <mergeCell ref="BE59:BF59"/>
    <mergeCell ref="BG59:BH59"/>
    <mergeCell ref="BI59:BJ59"/>
    <mergeCell ref="BK59:BL59"/>
    <mergeCell ref="BM59:BN59"/>
    <mergeCell ref="BO59:BP59"/>
    <mergeCell ref="BT59:BU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S59:CT59"/>
    <mergeCell ref="CW59:CX59"/>
    <mergeCell ref="CY59:CZ59"/>
    <mergeCell ref="DA59:DB59"/>
    <mergeCell ref="DC59:DD59"/>
    <mergeCell ref="DE59:DF59"/>
    <mergeCell ref="DG59:DH59"/>
    <mergeCell ref="DI59:DJ59"/>
    <mergeCell ref="DK59:DL59"/>
    <mergeCell ref="DR59:DS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Q59:ER59"/>
    <mergeCell ref="EU59:EV59"/>
    <mergeCell ref="EY59:EZ59"/>
    <mergeCell ref="FA59:FB59"/>
    <mergeCell ref="FC59:FD59"/>
    <mergeCell ref="FE59:FF59"/>
    <mergeCell ref="FG59:FH59"/>
    <mergeCell ref="FI59:FJ59"/>
    <mergeCell ref="FK59:FL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V60:W60"/>
    <mergeCell ref="AB60:AC60"/>
    <mergeCell ref="AD60:AE60"/>
    <mergeCell ref="AF60:AG60"/>
    <mergeCell ref="AH60:AI60"/>
    <mergeCell ref="AJ60:AK60"/>
    <mergeCell ref="AL60:AM60"/>
    <mergeCell ref="AN60:AO60"/>
    <mergeCell ref="AQ60:AR60"/>
    <mergeCell ref="AU60:AV60"/>
    <mergeCell ref="BA60:BB60"/>
    <mergeCell ref="BC60:BD60"/>
    <mergeCell ref="BE60:BF60"/>
    <mergeCell ref="BG60:BH60"/>
    <mergeCell ref="BI60:BJ60"/>
    <mergeCell ref="BK60:BL60"/>
    <mergeCell ref="BM60:BN60"/>
    <mergeCell ref="BO60:BP60"/>
    <mergeCell ref="BT60:BU60"/>
    <mergeCell ref="BZ60:CA60"/>
    <mergeCell ref="CB60:CC60"/>
    <mergeCell ref="CD60:CE60"/>
    <mergeCell ref="CF60:CG60"/>
    <mergeCell ref="CH60:CI60"/>
    <mergeCell ref="CJ60:CK60"/>
    <mergeCell ref="CL60:CM60"/>
    <mergeCell ref="CN60:CO60"/>
    <mergeCell ref="CP60:CQ60"/>
    <mergeCell ref="CS60:CT60"/>
    <mergeCell ref="CY60:CZ60"/>
    <mergeCell ref="DA60:DB60"/>
    <mergeCell ref="DC60:DD60"/>
    <mergeCell ref="DE60:DF60"/>
    <mergeCell ref="DG60:DH60"/>
    <mergeCell ref="DI60:DJ60"/>
    <mergeCell ref="DK60:DL60"/>
    <mergeCell ref="DR60:DS60"/>
    <mergeCell ref="DX60:DY60"/>
    <mergeCell ref="DZ60:EA60"/>
    <mergeCell ref="EB60:EC60"/>
    <mergeCell ref="ED60:EE60"/>
    <mergeCell ref="EF60:EG60"/>
    <mergeCell ref="EH60:EI60"/>
    <mergeCell ref="EJ60:EK60"/>
    <mergeCell ref="EL60:EM60"/>
    <mergeCell ref="EN60:EO60"/>
    <mergeCell ref="EQ60:ER60"/>
    <mergeCell ref="EY60:EZ60"/>
    <mergeCell ref="FA60:FB60"/>
    <mergeCell ref="FC60:FD60"/>
    <mergeCell ref="FE60:FF60"/>
    <mergeCell ref="FG60:FH60"/>
    <mergeCell ref="FI60:FJ60"/>
    <mergeCell ref="FK60:FL60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V70:W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Q70:AR70"/>
    <mergeCell ref="AU70:AV70"/>
    <mergeCell ref="AY70:AZ70"/>
    <mergeCell ref="BA70:BB70"/>
    <mergeCell ref="BC70:BD70"/>
    <mergeCell ref="BE70:BF70"/>
    <mergeCell ref="BG70:BH70"/>
    <mergeCell ref="BI70:BJ70"/>
    <mergeCell ref="BK70:BL70"/>
    <mergeCell ref="BM70:BN70"/>
    <mergeCell ref="BO70:BP70"/>
    <mergeCell ref="BT70:BU70"/>
    <mergeCell ref="BX70:BY70"/>
    <mergeCell ref="BZ70:CA70"/>
    <mergeCell ref="CB70:CC70"/>
    <mergeCell ref="CD70:CE70"/>
    <mergeCell ref="CF70:CG70"/>
    <mergeCell ref="CH70:CI70"/>
    <mergeCell ref="CJ70:CK70"/>
    <mergeCell ref="CL70:CM70"/>
    <mergeCell ref="CN70:CO70"/>
    <mergeCell ref="CP70:CQ70"/>
    <mergeCell ref="CS70:CT70"/>
    <mergeCell ref="CW70:CX70"/>
    <mergeCell ref="CY70:CZ70"/>
    <mergeCell ref="DA70:DB70"/>
    <mergeCell ref="DC70:DD70"/>
    <mergeCell ref="DE70:DF70"/>
    <mergeCell ref="DG70:DH70"/>
    <mergeCell ref="DI70:DJ70"/>
    <mergeCell ref="DK70:DL70"/>
    <mergeCell ref="DR70:DS70"/>
    <mergeCell ref="DV70:DW70"/>
    <mergeCell ref="DX70:DY70"/>
    <mergeCell ref="DZ70:EA70"/>
    <mergeCell ref="EB70:EC70"/>
    <mergeCell ref="ED70:EE70"/>
    <mergeCell ref="EF70:EG70"/>
    <mergeCell ref="EH70:EI70"/>
    <mergeCell ref="EJ70:EK70"/>
    <mergeCell ref="EL70:EM70"/>
    <mergeCell ref="EN70:EO70"/>
    <mergeCell ref="EQ70:ER70"/>
    <mergeCell ref="EU70:EV70"/>
    <mergeCell ref="EY70:EZ70"/>
    <mergeCell ref="FA70:FB70"/>
    <mergeCell ref="FC70:FD70"/>
    <mergeCell ref="FE70:FF70"/>
    <mergeCell ref="FG70:FH70"/>
    <mergeCell ref="FI70:FJ70"/>
    <mergeCell ref="FK70:FL70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V72:W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Q72:AR72"/>
    <mergeCell ref="AU72:AV72"/>
    <mergeCell ref="AY72:AZ72"/>
    <mergeCell ref="BA72:BB72"/>
    <mergeCell ref="BC72:BD72"/>
    <mergeCell ref="BE72:BF72"/>
    <mergeCell ref="BG72:BH72"/>
    <mergeCell ref="BI72:BJ72"/>
    <mergeCell ref="BK72:BL72"/>
    <mergeCell ref="BM72:BN72"/>
    <mergeCell ref="BO72:BP72"/>
    <mergeCell ref="BT72:BU72"/>
    <mergeCell ref="BX72:BY72"/>
    <mergeCell ref="BZ72:CA72"/>
    <mergeCell ref="CB72:CC72"/>
    <mergeCell ref="CD72:CE72"/>
    <mergeCell ref="CF72:CG72"/>
    <mergeCell ref="CH72:CI72"/>
    <mergeCell ref="CJ72:CK72"/>
    <mergeCell ref="CL72:CM72"/>
    <mergeCell ref="CN72:CO72"/>
    <mergeCell ref="CP72:CQ72"/>
    <mergeCell ref="CS72:CT72"/>
    <mergeCell ref="CW72:CX72"/>
    <mergeCell ref="CY72:CZ72"/>
    <mergeCell ref="DA72:DB72"/>
    <mergeCell ref="DC72:DD72"/>
    <mergeCell ref="DE72:DF72"/>
    <mergeCell ref="DG72:DH72"/>
    <mergeCell ref="DI72:DJ72"/>
    <mergeCell ref="DK72:DL72"/>
    <mergeCell ref="DR72:DS72"/>
    <mergeCell ref="DV72:DW72"/>
    <mergeCell ref="DX72:DY72"/>
    <mergeCell ref="DZ72:EA72"/>
    <mergeCell ref="EB72:EC72"/>
    <mergeCell ref="ED72:EE72"/>
    <mergeCell ref="EF72:EG72"/>
    <mergeCell ref="EH72:EI72"/>
    <mergeCell ref="EJ72:EK72"/>
    <mergeCell ref="EL72:EM72"/>
    <mergeCell ref="EN72:EO72"/>
    <mergeCell ref="EQ72:ER72"/>
    <mergeCell ref="EU72:EV72"/>
    <mergeCell ref="EY72:EZ72"/>
    <mergeCell ref="FA72:FB72"/>
    <mergeCell ref="FC72:FD72"/>
    <mergeCell ref="FE72:FF72"/>
    <mergeCell ref="FG72:FH72"/>
    <mergeCell ref="FI72:FJ72"/>
    <mergeCell ref="FK72:FL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V73:W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Q73:AR73"/>
    <mergeCell ref="AU73:AV73"/>
    <mergeCell ref="AY73:AZ73"/>
    <mergeCell ref="BA73:BB73"/>
    <mergeCell ref="BC73:BD73"/>
    <mergeCell ref="BE73:BF73"/>
    <mergeCell ref="BG73:BH73"/>
    <mergeCell ref="BI73:BJ73"/>
    <mergeCell ref="BK73:BL73"/>
    <mergeCell ref="BM73:BN73"/>
    <mergeCell ref="BO73:BP73"/>
    <mergeCell ref="BT73:BU73"/>
    <mergeCell ref="BX73:BY73"/>
    <mergeCell ref="BZ73:CA73"/>
    <mergeCell ref="CB73:CC73"/>
    <mergeCell ref="CD73:CE73"/>
    <mergeCell ref="CF73:CG73"/>
    <mergeCell ref="CH73:CI73"/>
    <mergeCell ref="CJ73:CK73"/>
    <mergeCell ref="CL73:CM73"/>
    <mergeCell ref="CN73:CO73"/>
    <mergeCell ref="CP73:CQ73"/>
    <mergeCell ref="CS73:CT73"/>
    <mergeCell ref="CW73:CX73"/>
    <mergeCell ref="CY73:CZ73"/>
    <mergeCell ref="DA73:DB73"/>
    <mergeCell ref="DC73:DD73"/>
    <mergeCell ref="DE73:DF73"/>
    <mergeCell ref="DG73:DH73"/>
    <mergeCell ref="DI73:DJ73"/>
    <mergeCell ref="DK73:DL73"/>
    <mergeCell ref="DR73:DS73"/>
    <mergeCell ref="DV73:DW73"/>
    <mergeCell ref="DX73:DY73"/>
    <mergeCell ref="DZ73:EA73"/>
    <mergeCell ref="EB73:EC73"/>
    <mergeCell ref="ED73:EE73"/>
    <mergeCell ref="EF73:EG73"/>
    <mergeCell ref="EH73:EI73"/>
    <mergeCell ref="EJ73:EK73"/>
    <mergeCell ref="EL73:EM73"/>
    <mergeCell ref="EN73:EO73"/>
    <mergeCell ref="EQ73:ER73"/>
    <mergeCell ref="EU73:EV73"/>
    <mergeCell ref="EY73:EZ73"/>
    <mergeCell ref="FA73:FB73"/>
    <mergeCell ref="FC73:FD73"/>
    <mergeCell ref="FE73:FF73"/>
    <mergeCell ref="FG73:FH73"/>
    <mergeCell ref="FI73:FJ73"/>
    <mergeCell ref="FK73:FL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V74:W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Q74:AR74"/>
    <mergeCell ref="AU74:AV74"/>
    <mergeCell ref="AY74:AZ74"/>
    <mergeCell ref="BA74:BB74"/>
    <mergeCell ref="BC74:BD74"/>
    <mergeCell ref="BE74:BF74"/>
    <mergeCell ref="BG74:BH74"/>
    <mergeCell ref="BI74:BJ74"/>
    <mergeCell ref="BK74:BL74"/>
    <mergeCell ref="BM74:BN74"/>
    <mergeCell ref="BO74:BP74"/>
    <mergeCell ref="BT74:BU74"/>
    <mergeCell ref="BX74:BY74"/>
    <mergeCell ref="BZ74:CA74"/>
    <mergeCell ref="CB74:CC74"/>
    <mergeCell ref="CD74:CE74"/>
    <mergeCell ref="CF74:CG74"/>
    <mergeCell ref="CH74:CI74"/>
    <mergeCell ref="CJ74:CK74"/>
    <mergeCell ref="CL74:CM74"/>
    <mergeCell ref="CN74:CO74"/>
    <mergeCell ref="CP74:CQ74"/>
    <mergeCell ref="CS74:CT74"/>
    <mergeCell ref="CW74:CX74"/>
    <mergeCell ref="CY74:CZ74"/>
    <mergeCell ref="DA74:DB74"/>
    <mergeCell ref="DC74:DD74"/>
    <mergeCell ref="DE74:DF74"/>
    <mergeCell ref="DG74:DH74"/>
    <mergeCell ref="DI74:DJ74"/>
    <mergeCell ref="DK74:DL74"/>
    <mergeCell ref="DR74:DS74"/>
    <mergeCell ref="DV74:DW74"/>
    <mergeCell ref="DX74:DY74"/>
    <mergeCell ref="DZ74:EA74"/>
    <mergeCell ref="EB74:EC74"/>
    <mergeCell ref="ED74:EE74"/>
    <mergeCell ref="EF74:EG74"/>
    <mergeCell ref="EH74:EI74"/>
    <mergeCell ref="EJ74:EK74"/>
    <mergeCell ref="EL74:EM74"/>
    <mergeCell ref="EN74:EO74"/>
    <mergeCell ref="EQ74:ER74"/>
    <mergeCell ref="EU74:EV74"/>
    <mergeCell ref="EY74:EZ74"/>
    <mergeCell ref="FA74:FB74"/>
    <mergeCell ref="FC74:FD74"/>
    <mergeCell ref="FE74:FF74"/>
    <mergeCell ref="FG74:FH74"/>
    <mergeCell ref="FI74:FJ74"/>
    <mergeCell ref="FK74:FL7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Demands</vt:lpstr>
      <vt:lpstr>AGR</vt:lpstr>
      <vt:lpstr>FuelTech</vt:lpstr>
      <vt:lpstr>Emi</vt:lpstr>
      <vt:lpstr>DATA_SOURCE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2000-12-13T15:53:00Z</dcterms:created>
  <cp:lastPrinted>2004-11-16T14:57:00Z</cp:lastPrinted>
  <dcterms:modified xsi:type="dcterms:W3CDTF">2024-04-22T15:41:15Z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595638479749120</vt:r8>
  </property>
  <property fmtid="{D5CDD505-2E9C-101B-9397-08002B2CF9AE}" pid="3" name="ICV">
    <vt:lpwstr>8C8DC015F3334CF1815D5CDC7EE36C5C_12</vt:lpwstr>
  </property>
  <property fmtid="{D5CDD505-2E9C-101B-9397-08002B2CF9AE}" pid="4" name="KSOProductBuildVer">
    <vt:lpwstr>1033-12.2.0.16731</vt:lpwstr>
  </property>
</Properties>
</file>