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01" documentId="13_ncr:1_{68CB659D-FC65-4C87-A3F8-59E69D69EBDD}" xr6:coauthVersionLast="47" xr6:coauthVersionMax="47" xr10:uidLastSave="{4473179B-0BCA-47EE-9B5E-86BFBB6E0DC7}"/>
  <bookViews>
    <workbookView xWindow="18970" yWindow="0" windowWidth="19430" windowHeight="1200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<sst xmlns="http://schemas.openxmlformats.org/spreadsheetml/2006/main" count="521" uniqueCount="165">
  <si>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</si>
  <si>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</si>
  <si>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</si>
  <si>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</si>
  <si>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</si>
  <si>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</si>
  <si>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</si>
  <si>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</si>
  <si>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</si>
  <si>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</si>
  <si>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</si>
  <si>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</si>
  <si>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</si>
  <si>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</si>
  <si>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</si>
  <si>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</si>
  <si>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</si>
  <si>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</si>
  <si>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</si>
  <si>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</si>
  <si>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</si>
  <si>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</si>
  <si>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</si>
  <si>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</si>
  <si>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</si>
  <si>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</si>
  <si>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</si>
  <si>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</si>
  <si>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</si>
  <si>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</si>
  <si>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</si>
  <si>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</si>
  <si>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</si>
  <si>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</si>
  <si>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</si>
  <si>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</si>
  <si>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</si>
  <si>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</si>
  <si>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</si>
  <si>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</si>
  <si>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</si>
  <si>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</si>
  <si>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</si>
  <si>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</si>
  <si>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</si>
  <si>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</si>
  <si>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</si>
  <si>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</si>
  <si>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</si>
  <si>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</si>
  <si>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</si>
  <si>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</si>
  <si>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</si>
  <si>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</si>
  <si>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</si>
  <si>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</si>
  <si>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</si>
  <si>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</si>
  <si>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</si>
  <si>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</si>
  <si>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</si>
  <si>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</si>
  <si>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</si>
  <si>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</si>
  <si>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</si>
  <si>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</si>
  <si>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</si>
  <si>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</si>
  <si>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</si>
  <si>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</si>
  <si>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</si>
  <si>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</si>
  <si>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</si>
  <si>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</si>
  <si>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</si>
  <si>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</si>
  <si>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</si>
  <si>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</si>
  <si>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</si>
  <si>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</si>
  <si>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</si>
  <si>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</si>
  <si>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</si>
  <si>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</si>
  <si>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</si>
  <si>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</si>
  <si>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</si>
  <si>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</si>
  <si>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</si>
  <si>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</si>
  <si>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</si>
  <si>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</si>
  <si>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</si>
  <si>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</si>
  <si>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</si>
  <si>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</si>
  <si>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</si>
  <si>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</si>
  <si>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</si>
  <si>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</si>
  <si>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</si>
  <si>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</si>
  <si>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</si>
  <si>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</si>
  <si>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</si>
  <si>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</si>
  <si>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</si>
  <si>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</si>
  <si>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</si>
  <si>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</si>
  <si>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</si>
  <si>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</si>
  <si>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</si>
  <si>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</si>
  <si>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</si>
  <si>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</si>
  <si>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</si>
  <si>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</si>
  <si>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</si>
  <si>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</si>
  <si>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</si>
  <si>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</si>
  <si>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</si>
  <si>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</si>
  <si>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</si>
  <si>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</si>
  <si>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</si>
  <si>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</si>
  <si>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</si>
  <si>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</si>
  <si>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</si>
  <si>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</si>
  <si>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</si>
  <si>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</si>
  <si>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</si>
  <si>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</si>
  <si>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</si>
  <si>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</si>
  <si>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</si>
  <si>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</si>
  <si>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</si>
  <si>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</si>
  <si>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</si>
  <si>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</si>
  <si>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</si>
  <si>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</si>
  <si>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</si>
  <si>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</si>
  <si>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</si>
  <si>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</si>
  <si>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</si>
  <si>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</si>
  <si>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</si>
  <si>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</si>
  <si>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</si>
  <si>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</si>
  <si>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*All black text are referred from Natem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</si>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</sst>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7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3" fillId="0" borderId="0" xfId="39" applyFont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4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5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5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6" sqref="L6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I1" s="13" t="s">
        <v>164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4" t="s">
        <v>139</v>
      </c>
      <c r="E3" s="20">
        <v>5</v>
      </c>
      <c r="F3" s="20">
        <v>30</v>
      </c>
      <c r="G3" s="23">
        <v>106</v>
      </c>
      <c r="H3" s="32">
        <v>2</v>
      </c>
      <c r="I3" s="32">
        <v>1.06</v>
      </c>
      <c r="J3" s="36">
        <v>0.75</v>
      </c>
      <c r="K3" s="36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3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8" t="s">
        <v>14</v>
      </c>
      <c r="Q6" s="38" t="s">
        <v>26</v>
      </c>
      <c r="R6" s="38" t="str">
        <f t="shared" si="1"/>
        <v>Existing CHP plant - LFO_thermal</v>
      </c>
      <c r="S6" s="38" t="s">
        <v>16</v>
      </c>
      <c r="T6" s="38" t="s">
        <v>17</v>
      </c>
      <c r="U6" s="38" t="s">
        <v>18</v>
      </c>
      <c r="V6" s="38" t="s">
        <v>19</v>
      </c>
      <c r="X6" s="38"/>
      <c r="Y6" s="38" t="s">
        <v>50</v>
      </c>
      <c r="Z6" s="38" t="str">
        <f t="shared" si="2"/>
        <v>ELCWIN</v>
      </c>
      <c r="AA6" s="38" t="s">
        <v>16</v>
      </c>
      <c r="AB6" s="38"/>
      <c r="AC6" s="38"/>
      <c r="AD6" s="38"/>
      <c r="AE6" s="38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8" t="s">
        <v>14</v>
      </c>
      <c r="Q7" s="38" t="s">
        <v>28</v>
      </c>
      <c r="R7" s="38" t="str">
        <f t="shared" si="1"/>
        <v>Existing CHP plant - lignite_thermal</v>
      </c>
      <c r="S7" s="38" t="s">
        <v>16</v>
      </c>
      <c r="T7" s="38" t="s">
        <v>17</v>
      </c>
      <c r="U7" s="38" t="s">
        <v>18</v>
      </c>
      <c r="V7" s="38" t="s">
        <v>19</v>
      </c>
      <c r="X7" s="38"/>
      <c r="Y7" s="39" t="s">
        <v>35</v>
      </c>
      <c r="Z7" s="38" t="s">
        <v>91</v>
      </c>
      <c r="AA7" s="38" t="s">
        <v>16</v>
      </c>
      <c r="AB7" s="38"/>
      <c r="AC7" s="38" t="s">
        <v>18</v>
      </c>
      <c r="AD7" s="38" t="s">
        <v>90</v>
      </c>
      <c r="AE7" s="38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3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3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3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2">
        <v>2</v>
      </c>
      <c r="I12" s="32">
        <v>1.06</v>
      </c>
      <c r="J12" s="36">
        <v>0.75</v>
      </c>
      <c r="K12" s="36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9" t="str">
        <f>Q13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2">
        <v>2</v>
      </c>
      <c r="I13" s="32">
        <v>1.06</v>
      </c>
      <c r="J13" s="36">
        <v>0.75</v>
      </c>
      <c r="K13" s="36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3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3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8" t="s">
        <v>36</v>
      </c>
      <c r="Q18" s="38" t="s">
        <v>44</v>
      </c>
      <c r="R18" s="38" t="str">
        <f t="shared" si="5"/>
        <v>Existing Electricity plant - LFO_thermal</v>
      </c>
      <c r="S18" s="38" t="s">
        <v>16</v>
      </c>
      <c r="T18" s="38" t="s">
        <v>17</v>
      </c>
      <c r="U18" s="38" t="s">
        <v>18</v>
      </c>
      <c r="V18" s="38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8" t="s">
        <v>36</v>
      </c>
      <c r="Q19" s="38" t="s">
        <v>45</v>
      </c>
      <c r="R19" s="38" t="str">
        <f t="shared" si="5"/>
        <v>Existing Electricity plant - lignite_thermal</v>
      </c>
      <c r="S19" s="38" t="s">
        <v>16</v>
      </c>
      <c r="T19" s="38" t="s">
        <v>17</v>
      </c>
      <c r="U19" s="38" t="s">
        <v>18</v>
      </c>
      <c r="V19" s="38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3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3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3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4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46">
        <v>0.97</v>
      </c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155</v>
      </c>
    </row>
    <row r="34" spans="2:17" x14ac:dyDescent="0.2">
      <c r="E34" s="13" t="s">
        <v>156</v>
      </c>
    </row>
    <row r="35" spans="2:17" x14ac:dyDescent="0.2">
      <c r="E35" s="18" t="s">
        <v>163</v>
      </c>
    </row>
    <row r="36" spans="2:17" ht="15" x14ac:dyDescent="0.25">
      <c r="E36" s="13" t="s">
        <v>157</v>
      </c>
      <c r="Q36"/>
    </row>
    <row r="37" spans="2:17" ht="15" x14ac:dyDescent="0.25">
      <c r="E37" s="31" t="s">
        <v>158</v>
      </c>
      <c r="Q37"/>
    </row>
    <row r="38" spans="2:17" ht="15" x14ac:dyDescent="0.25">
      <c r="E38" s="13" t="s">
        <v>159</v>
      </c>
      <c r="Q38"/>
    </row>
    <row r="39" spans="2:17" ht="15" x14ac:dyDescent="0.25">
      <c r="B39" s="26" t="s">
        <v>137</v>
      </c>
      <c r="C39" s="26"/>
      <c r="E39" s="35" t="s">
        <v>160</v>
      </c>
      <c r="Q39"/>
    </row>
    <row r="40" spans="2:17" ht="15" x14ac:dyDescent="0.25">
      <c r="B40" s="37">
        <v>23</v>
      </c>
      <c r="C40" s="37">
        <v>3</v>
      </c>
      <c r="E40" s="18" t="s">
        <v>161</v>
      </c>
      <c r="Q40"/>
    </row>
    <row r="41" spans="2:17" ht="15" x14ac:dyDescent="0.25">
      <c r="B41" s="37">
        <v>18</v>
      </c>
      <c r="C41" s="37">
        <v>4</v>
      </c>
      <c r="Q41"/>
    </row>
    <row r="42" spans="2:17" ht="15" x14ac:dyDescent="0.25">
      <c r="B42" s="37">
        <v>30</v>
      </c>
      <c r="C42" s="37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G33" sqref="G33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opLeftCell="A7" workbookViewId="0">
      <selection activeCell="G21" sqref="G21"/>
    </sheetView>
  </sheetViews>
  <sheetFormatPr defaultRowHeight="15" x14ac:dyDescent="0.25"/>
  <cols>
    <col min="2" max="2" width="16.85546875" bestFit="1" customWidth="1"/>
    <col min="3" max="3" width="22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2" t="s">
        <v>1</v>
      </c>
      <c r="B2" s="43"/>
      <c r="C2" s="43"/>
      <c r="D2" s="43"/>
      <c r="E2" s="43"/>
      <c r="F2" s="43"/>
      <c r="G2" s="43"/>
    </row>
    <row r="3" spans="1:36" x14ac:dyDescent="0.25">
      <c r="A3" s="43" t="s">
        <v>8</v>
      </c>
      <c r="B3" s="43" t="s">
        <v>2</v>
      </c>
      <c r="C3" s="43" t="s">
        <v>9</v>
      </c>
      <c r="D3" s="43" t="s">
        <v>10</v>
      </c>
      <c r="E3" s="43" t="s">
        <v>11</v>
      </c>
      <c r="F3" s="43" t="s">
        <v>12</v>
      </c>
      <c r="G3" s="43" t="s">
        <v>13</v>
      </c>
    </row>
    <row r="4" spans="1:36" x14ac:dyDescent="0.25">
      <c r="A4" s="43" t="s">
        <v>117</v>
      </c>
      <c r="B4" s="43" t="str">
        <f>B10</f>
        <v>EEHP_DistHeating</v>
      </c>
      <c r="C4" s="43" t="s">
        <v>118</v>
      </c>
      <c r="D4" s="43" t="s">
        <v>16</v>
      </c>
      <c r="E4" s="43" t="s">
        <v>17</v>
      </c>
      <c r="F4" s="43" t="s">
        <v>21</v>
      </c>
      <c r="G4" s="43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40" t="s">
        <v>140</v>
      </c>
      <c r="L9" s="40" t="s">
        <v>141</v>
      </c>
      <c r="M9" s="44" t="s">
        <v>142</v>
      </c>
      <c r="N9" s="40" t="s">
        <v>143</v>
      </c>
      <c r="O9" s="44" t="s">
        <v>113</v>
      </c>
      <c r="P9" s="40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162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1">
        <f t="shared" ref="J21:P21" si="0">1-SUM(J22:J27)</f>
        <v>-2.6177325200826829E-6</v>
      </c>
      <c r="K21" s="41">
        <f t="shared" si="0"/>
        <v>0</v>
      </c>
      <c r="L21" s="41">
        <f t="shared" si="0"/>
        <v>5.0800879396984966E-2</v>
      </c>
      <c r="M21" s="41">
        <f t="shared" si="0"/>
        <v>0.13620496008256677</v>
      </c>
      <c r="N21" s="41">
        <f t="shared" si="0"/>
        <v>0.14757720538365304</v>
      </c>
      <c r="O21" s="41">
        <f t="shared" si="0"/>
        <v>7.5299549301968138E-3</v>
      </c>
      <c r="P21" s="41">
        <f t="shared" si="0"/>
        <v>5.4095992294932893E-2</v>
      </c>
      <c r="Q21" s="7"/>
      <c r="R21" s="7"/>
      <c r="S21" s="45">
        <f>SUM(J21:J27)</f>
        <v>1</v>
      </c>
      <c r="T21" s="45">
        <f t="shared" ref="T21:Y21" si="1">SUM(K21:K27)</f>
        <v>1</v>
      </c>
      <c r="U21" s="45">
        <f t="shared" si="1"/>
        <v>1</v>
      </c>
      <c r="V21" s="45">
        <f t="shared" si="1"/>
        <v>1</v>
      </c>
      <c r="W21" s="45">
        <f t="shared" si="1"/>
        <v>1</v>
      </c>
      <c r="X21" s="45">
        <f t="shared" si="1"/>
        <v>1</v>
      </c>
      <c r="Y21" s="45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1">
        <v>0.26776785948011828</v>
      </c>
      <c r="K22" s="41">
        <v>0.3125</v>
      </c>
      <c r="L22" s="41">
        <v>0.89557160804020097</v>
      </c>
      <c r="M22" s="41">
        <v>0.78896882494004805</v>
      </c>
      <c r="N22" s="41">
        <v>0.55530100930935911</v>
      </c>
      <c r="O22" s="41">
        <v>0.26973177970759593</v>
      </c>
      <c r="P22" s="41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1">
        <v>2.8140624590979293E-2</v>
      </c>
      <c r="K23" s="41">
        <v>0.6875</v>
      </c>
      <c r="L23" s="41">
        <v>0</v>
      </c>
      <c r="M23" s="41">
        <v>0</v>
      </c>
      <c r="N23" s="41">
        <v>2.2607725813501333E-3</v>
      </c>
      <c r="O23" s="41">
        <v>5.8260965153347256E-3</v>
      </c>
      <c r="P23" s="41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1">
        <v>3.8820973272950969E-2</v>
      </c>
      <c r="K24" s="41">
        <v>0</v>
      </c>
      <c r="L24" s="41">
        <v>4.6560929648241205E-2</v>
      </c>
      <c r="M24" s="41">
        <v>2.6894939744407008E-2</v>
      </c>
      <c r="N24" s="41">
        <v>3.926208382944732E-2</v>
      </c>
      <c r="O24" s="41">
        <v>9.1596130592503031E-2</v>
      </c>
      <c r="P24" s="41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1">
        <v>4.3716133085521316E-2</v>
      </c>
      <c r="K25" s="41">
        <v>0</v>
      </c>
      <c r="L25" s="41">
        <v>0</v>
      </c>
      <c r="M25" s="41">
        <v>1.3447469872203504E-2</v>
      </c>
      <c r="N25" s="41">
        <v>0.10907474114153944</v>
      </c>
      <c r="O25" s="41">
        <v>4.1579641640101132E-2</v>
      </c>
      <c r="P25" s="41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1">
        <v>1.2565116096437266E-3</v>
      </c>
      <c r="K26" s="41">
        <v>0</v>
      </c>
      <c r="L26" s="41">
        <v>0</v>
      </c>
      <c r="M26" s="41">
        <v>0</v>
      </c>
      <c r="N26" s="41">
        <v>0</v>
      </c>
      <c r="O26" s="41">
        <v>3.9298669891172913E-3</v>
      </c>
      <c r="P26" s="41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1">
        <v>0.62030051569330646</v>
      </c>
      <c r="K27" s="41">
        <v>0</v>
      </c>
      <c r="L27" s="41">
        <v>7.0665829145728637E-3</v>
      </c>
      <c r="M27" s="41">
        <v>3.4483805360774673E-2</v>
      </c>
      <c r="N27" s="41">
        <v>0.1465241877546509</v>
      </c>
      <c r="O27" s="41">
        <v>0.57980652962515111</v>
      </c>
      <c r="P27" s="41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1">
        <f t="shared" ref="J28:P28" si="3">1-SUM(J29:J34)</f>
        <v>0</v>
      </c>
      <c r="K28" s="41">
        <f t="shared" si="3"/>
        <v>0</v>
      </c>
      <c r="L28" s="41">
        <f t="shared" si="3"/>
        <v>9.3551475067444101E-2</v>
      </c>
      <c r="M28" s="41">
        <f t="shared" si="3"/>
        <v>0.12748126842086571</v>
      </c>
      <c r="N28" s="41">
        <f t="shared" si="3"/>
        <v>0.17015303424498174</v>
      </c>
      <c r="O28" s="41">
        <f t="shared" si="3"/>
        <v>1.0502225449035563E-2</v>
      </c>
      <c r="P28" s="41">
        <f t="shared" si="3"/>
        <v>3.6184401275732081E-2</v>
      </c>
      <c r="Q28" s="7"/>
      <c r="R28" s="7"/>
      <c r="S28" s="45">
        <f>SUM(J28:J34)</f>
        <v>0.99999999999999989</v>
      </c>
      <c r="T28" s="45">
        <f t="shared" ref="T28" si="4">SUM(K28:K34)</f>
        <v>1</v>
      </c>
      <c r="U28" s="45">
        <f t="shared" ref="U28" si="5">SUM(L28:L34)</f>
        <v>0.99999999999999989</v>
      </c>
      <c r="V28" s="45">
        <f t="shared" ref="V28" si="6">SUM(M28:M34)</f>
        <v>1</v>
      </c>
      <c r="W28" s="45">
        <f t="shared" ref="W28" si="7">SUM(N28:N34)</f>
        <v>1</v>
      </c>
      <c r="X28" s="45">
        <f t="shared" ref="X28" si="8">SUM(O28:O34)</f>
        <v>1</v>
      </c>
      <c r="Y28" s="45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1">
        <v>0.31304601048340125</v>
      </c>
      <c r="K29" s="41">
        <v>0.87681970884658456</v>
      </c>
      <c r="L29" s="41">
        <v>0.8589330780610912</v>
      </c>
      <c r="M29" s="41">
        <v>0.78214552040055396</v>
      </c>
      <c r="N29" s="41">
        <v>0.50796370328066498</v>
      </c>
      <c r="O29" s="41">
        <v>0.26610688468701665</v>
      </c>
      <c r="P29" s="41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1">
        <v>3.0489225393127543E-2</v>
      </c>
      <c r="K30" s="41">
        <v>0.12318029115341546</v>
      </c>
      <c r="L30" s="41">
        <v>0</v>
      </c>
      <c r="M30" s="41">
        <v>0</v>
      </c>
      <c r="N30" s="41">
        <v>5.3408634219599389E-4</v>
      </c>
      <c r="O30" s="41">
        <v>5.2400643959720954E-3</v>
      </c>
      <c r="P30" s="41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1">
        <v>3.2673267326732675E-2</v>
      </c>
      <c r="K31" s="41">
        <v>0</v>
      </c>
      <c r="L31" s="41">
        <v>3.9596205726220524E-2</v>
      </c>
      <c r="M31" s="41">
        <v>1.8465253364582223E-2</v>
      </c>
      <c r="N31" s="41">
        <v>2.8375319923006955E-2</v>
      </c>
      <c r="O31" s="41">
        <v>5.9976640676789039E-2</v>
      </c>
      <c r="P31" s="41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1">
        <v>5.6144437973209081E-2</v>
      </c>
      <c r="K32" s="41">
        <v>0</v>
      </c>
      <c r="L32" s="41">
        <v>0</v>
      </c>
      <c r="M32" s="41">
        <v>1.995667767479848E-2</v>
      </c>
      <c r="N32" s="41">
        <v>0.13206739006282125</v>
      </c>
      <c r="O32" s="41">
        <v>4.95912118438082E-2</v>
      </c>
      <c r="P32" s="41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1">
        <v>1.659871869539895E-3</v>
      </c>
      <c r="K33" s="41">
        <v>0</v>
      </c>
      <c r="L33" s="41">
        <v>0</v>
      </c>
      <c r="M33" s="41">
        <v>0</v>
      </c>
      <c r="N33" s="41">
        <v>0</v>
      </c>
      <c r="O33" s="41">
        <v>6.8499636983490641E-3</v>
      </c>
      <c r="P33" s="41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1">
        <v>0.56598718695398942</v>
      </c>
      <c r="K34" s="41">
        <v>0</v>
      </c>
      <c r="L34" s="41">
        <v>7.9192411452441037E-3</v>
      </c>
      <c r="M34" s="41">
        <v>5.1951280139199606E-2</v>
      </c>
      <c r="N34" s="41">
        <v>0.16090646614632909</v>
      </c>
      <c r="O34" s="41">
        <v>0.60173300924902939</v>
      </c>
      <c r="P34" s="41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1">
        <f t="shared" ref="J35:P35" si="11">1-SUM(J36:J41)</f>
        <v>0</v>
      </c>
      <c r="K35" s="41">
        <f t="shared" si="11"/>
        <v>0</v>
      </c>
      <c r="L35" s="41">
        <f t="shared" si="11"/>
        <v>3.7538045316199087E-2</v>
      </c>
      <c r="M35" s="41">
        <f t="shared" si="11"/>
        <v>9.3560407748452423E-2</v>
      </c>
      <c r="N35" s="41">
        <f t="shared" si="11"/>
        <v>0.16996239859513451</v>
      </c>
      <c r="O35" s="41">
        <f t="shared" si="11"/>
        <v>2.0807478017480396E-2</v>
      </c>
      <c r="P35" s="41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1">
        <v>0.30723443223443225</v>
      </c>
      <c r="K36" s="41">
        <v>0.19672131147540983</v>
      </c>
      <c r="L36" s="41">
        <v>0.91714575583361502</v>
      </c>
      <c r="M36" s="41">
        <v>0.84105817498691149</v>
      </c>
      <c r="N36" s="41">
        <v>0.45824118543110037</v>
      </c>
      <c r="O36" s="41">
        <v>0.33326291885611681</v>
      </c>
      <c r="P36" s="41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1">
        <v>2.9405779405779407E-2</v>
      </c>
      <c r="K37" s="41">
        <v>0.19672131147540983</v>
      </c>
      <c r="L37" s="41">
        <v>0</v>
      </c>
      <c r="M37" s="41">
        <v>0</v>
      </c>
      <c r="N37" s="41">
        <v>8.6538899488357746E-4</v>
      </c>
      <c r="O37" s="41">
        <v>7.6047635393836962E-3</v>
      </c>
      <c r="P37" s="41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1">
        <v>3.6706349206349208E-2</v>
      </c>
      <c r="K38" s="41">
        <v>0</v>
      </c>
      <c r="L38" s="41">
        <v>3.1225340998760006E-2</v>
      </c>
      <c r="M38" s="41">
        <v>1.4874811370145669E-2</v>
      </c>
      <c r="N38" s="41">
        <v>3.8810925156503827E-2</v>
      </c>
      <c r="O38" s="41">
        <v>4.6843230968287075E-2</v>
      </c>
      <c r="P38" s="41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1">
        <v>5.2808302808302815E-2</v>
      </c>
      <c r="K39" s="41">
        <v>0.31639344262295083</v>
      </c>
      <c r="L39" s="41">
        <v>0</v>
      </c>
      <c r="M39" s="41">
        <v>1.4228080441008902E-2</v>
      </c>
      <c r="N39" s="41">
        <v>0.13342172784275225</v>
      </c>
      <c r="O39" s="41">
        <v>3.6439491959546877E-2</v>
      </c>
      <c r="P39" s="41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1">
        <v>1.6025641025641027E-3</v>
      </c>
      <c r="K40" s="41">
        <v>0</v>
      </c>
      <c r="L40" s="41">
        <v>0</v>
      </c>
      <c r="M40" s="41">
        <v>0</v>
      </c>
      <c r="N40" s="41">
        <v>5.5668297916487428E-5</v>
      </c>
      <c r="O40" s="41">
        <v>9.1098729898867192E-3</v>
      </c>
      <c r="P40" s="41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1">
        <v>0.57224257224257224</v>
      </c>
      <c r="K41" s="41">
        <v>0.29016393442622951</v>
      </c>
      <c r="L41" s="41">
        <v>1.4090857851425994E-2</v>
      </c>
      <c r="M41" s="41">
        <v>3.6278525453481571E-2</v>
      </c>
      <c r="N41" s="41">
        <v>0.19864270568170894</v>
      </c>
      <c r="O41" s="41">
        <v>0.54593224366929838</v>
      </c>
      <c r="P41" s="41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1">
        <f t="shared" ref="J42:P42" si="13">1-SUM(J43:J48)</f>
        <v>4.7021206565078799E-6</v>
      </c>
      <c r="K42" s="41">
        <f t="shared" si="13"/>
        <v>0</v>
      </c>
      <c r="L42" s="41">
        <f t="shared" si="13"/>
        <v>3.5425255764238939E-2</v>
      </c>
      <c r="M42" s="41">
        <f t="shared" si="13"/>
        <v>9.1108884651433297E-2</v>
      </c>
      <c r="N42" s="41">
        <f t="shared" si="13"/>
        <v>9.4359193741944014E-2</v>
      </c>
      <c r="O42" s="41">
        <f t="shared" si="13"/>
        <v>1.7453809701293732E-2</v>
      </c>
      <c r="P42" s="41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1">
        <v>0.34882682089622419</v>
      </c>
      <c r="K43" s="41">
        <v>0.12908777969018934</v>
      </c>
      <c r="L43" s="41">
        <v>0.93250877996640702</v>
      </c>
      <c r="M43" s="41">
        <v>0.84389644807860131</v>
      </c>
      <c r="N43" s="41">
        <v>0.56603626827859022</v>
      </c>
      <c r="O43" s="41">
        <v>0.34178158777487888</v>
      </c>
      <c r="P43" s="41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1">
        <v>2.7907086095829221E-2</v>
      </c>
      <c r="K44" s="41">
        <v>0.23407917383821</v>
      </c>
      <c r="L44" s="41">
        <v>0</v>
      </c>
      <c r="M44" s="41">
        <v>0</v>
      </c>
      <c r="N44" s="41">
        <v>2.294546424285524E-3</v>
      </c>
      <c r="O44" s="41">
        <v>6.0965869761993507E-3</v>
      </c>
      <c r="P44" s="41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1">
        <v>3.2044952273475341E-2</v>
      </c>
      <c r="K45" s="41">
        <v>0</v>
      </c>
      <c r="L45" s="41">
        <v>2.3973125668040923E-2</v>
      </c>
      <c r="M45" s="41">
        <v>1.1828964803981773E-2</v>
      </c>
      <c r="N45" s="41">
        <v>3.1795857593670832E-2</v>
      </c>
      <c r="O45" s="41">
        <v>4.0626164740961611E-2</v>
      </c>
      <c r="P45" s="41">
        <v>4.0488391219080155E-2</v>
      </c>
    </row>
    <row r="46" spans="2:36" x14ac:dyDescent="0.25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1">
        <v>3.5689095782197776E-2</v>
      </c>
      <c r="K46" s="41">
        <v>0.33218588640275393</v>
      </c>
      <c r="L46" s="41">
        <v>0</v>
      </c>
      <c r="M46" s="41">
        <v>1.1570408196244466E-2</v>
      </c>
      <c r="N46" s="41">
        <v>0.12078870172007646</v>
      </c>
      <c r="O46" s="41">
        <v>3.8123635589159259E-2</v>
      </c>
      <c r="P46" s="41">
        <v>0</v>
      </c>
    </row>
    <row r="47" spans="2:36" x14ac:dyDescent="0.25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1">
        <v>1.4811680067710537E-3</v>
      </c>
      <c r="K47" s="41">
        <v>0</v>
      </c>
      <c r="L47" s="41">
        <v>0</v>
      </c>
      <c r="M47" s="41">
        <v>0</v>
      </c>
      <c r="N47" s="41">
        <v>5.5558024801102277E-6</v>
      </c>
      <c r="O47" s="41">
        <v>1.2645759011767212E-2</v>
      </c>
      <c r="P47" s="41">
        <v>0</v>
      </c>
    </row>
    <row r="48" spans="2:36" x14ac:dyDescent="0.25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1">
        <v>0.55404617482484597</v>
      </c>
      <c r="K48" s="41">
        <v>0.30464716006884685</v>
      </c>
      <c r="L48" s="41">
        <v>8.0928386013131761E-3</v>
      </c>
      <c r="M48" s="41">
        <v>4.159529426973918E-2</v>
      </c>
      <c r="N48" s="41">
        <v>0.18471987643895285</v>
      </c>
      <c r="O48" s="41">
        <v>0.54327245620573994</v>
      </c>
      <c r="P48" s="41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1">
        <f t="shared" ref="J49:P49" si="15">1-SUM(J50:J55)</f>
        <v>4.7176487236733067E-6</v>
      </c>
      <c r="K49" s="41">
        <f t="shared" si="15"/>
        <v>0</v>
      </c>
      <c r="L49" s="41">
        <f t="shared" si="15"/>
        <v>3.5461887935386183E-2</v>
      </c>
      <c r="M49" s="41">
        <f t="shared" si="15"/>
        <v>8.9831686226065521E-2</v>
      </c>
      <c r="N49" s="41">
        <f t="shared" si="15"/>
        <v>9.6497410728563104E-2</v>
      </c>
      <c r="O49" s="41">
        <f t="shared" si="15"/>
        <v>1.3669549008439752E-2</v>
      </c>
      <c r="P49" s="41">
        <f t="shared" si="15"/>
        <v>4.297757037483052E-2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1">
        <v>0.32825399820729351</v>
      </c>
      <c r="K50" s="41">
        <v>0.24409448818897636</v>
      </c>
      <c r="L50" s="41">
        <v>0.90118626956082781</v>
      </c>
      <c r="M50" s="41">
        <v>0.84596973440395307</v>
      </c>
      <c r="N50" s="41">
        <v>0.53211065598976592</v>
      </c>
      <c r="O50" s="41">
        <v>0.3758867084347331</v>
      </c>
      <c r="P50" s="41">
        <v>0.67175974710221298</v>
      </c>
    </row>
    <row r="51" spans="2:16" x14ac:dyDescent="0.25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1">
        <v>2.559324432702741E-2</v>
      </c>
      <c r="K51" s="41">
        <v>0.1889763779527559</v>
      </c>
      <c r="L51" s="41">
        <v>0</v>
      </c>
      <c r="M51" s="41">
        <v>0</v>
      </c>
      <c r="N51" s="41">
        <v>3.7455256651536956E-3</v>
      </c>
      <c r="O51" s="41">
        <v>4.2976233625019421E-3</v>
      </c>
      <c r="P51" s="41">
        <v>0</v>
      </c>
    </row>
    <row r="52" spans="2:16" x14ac:dyDescent="0.25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1">
        <v>3.4132188517243006E-2</v>
      </c>
      <c r="K52" s="41">
        <v>0</v>
      </c>
      <c r="L52" s="41">
        <v>3.34427057041898E-2</v>
      </c>
      <c r="M52" s="41">
        <v>6.1766522544780727E-3</v>
      </c>
      <c r="N52" s="41">
        <v>2.8955558015670936E-2</v>
      </c>
      <c r="O52" s="41">
        <v>3.9507067778180506E-2</v>
      </c>
      <c r="P52" s="41">
        <v>3.9138943248532294E-2</v>
      </c>
    </row>
    <row r="53" spans="2:16" x14ac:dyDescent="0.25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1">
        <v>3.8543190074067084E-2</v>
      </c>
      <c r="K53" s="41">
        <v>0.29606299212598425</v>
      </c>
      <c r="L53" s="41">
        <v>0</v>
      </c>
      <c r="M53" s="41">
        <v>1.3588634959851759E-2</v>
      </c>
      <c r="N53" s="41">
        <v>0.12341168800816758</v>
      </c>
      <c r="O53" s="41">
        <v>3.5002330036762806E-2</v>
      </c>
      <c r="P53" s="41">
        <v>0</v>
      </c>
    </row>
    <row r="54" spans="2:16" x14ac:dyDescent="0.25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1">
        <v>1.604000566117847E-3</v>
      </c>
      <c r="K54" s="41">
        <v>0</v>
      </c>
      <c r="L54" s="41">
        <v>0</v>
      </c>
      <c r="M54" s="41">
        <v>0</v>
      </c>
      <c r="N54" s="41">
        <v>6.7653172933810593E-5</v>
      </c>
      <c r="O54" s="41">
        <v>1.713871485527883E-2</v>
      </c>
      <c r="P54" s="41">
        <v>0</v>
      </c>
    </row>
    <row r="55" spans="2:16" x14ac:dyDescent="0.25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1">
        <v>0.57186866065952735</v>
      </c>
      <c r="K55" s="41">
        <v>0.27086614173228346</v>
      </c>
      <c r="L55" s="41">
        <v>2.9909136799596159E-2</v>
      </c>
      <c r="M55" s="41">
        <v>4.4433292155651637E-2</v>
      </c>
      <c r="N55" s="41">
        <v>0.2152115084197449</v>
      </c>
      <c r="O55" s="41">
        <v>0.51449800652410305</v>
      </c>
      <c r="P55" s="41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1"/>
      <c r="K56" s="41"/>
      <c r="L56" s="41"/>
      <c r="M56" s="41"/>
      <c r="N56" s="41"/>
      <c r="O56" s="41"/>
      <c r="P56" s="41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1">
        <v>1</v>
      </c>
      <c r="K57" s="41">
        <v>1</v>
      </c>
      <c r="L57" s="41">
        <v>1</v>
      </c>
      <c r="M57" s="41">
        <v>1</v>
      </c>
      <c r="N57" s="41">
        <v>1</v>
      </c>
      <c r="O57" s="41">
        <v>1</v>
      </c>
      <c r="P57" s="41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1"/>
      <c r="K58" s="41"/>
      <c r="L58" s="41"/>
      <c r="M58" s="41"/>
      <c r="N58" s="41"/>
      <c r="O58" s="41"/>
      <c r="P58" s="41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1"/>
      <c r="K59" s="41"/>
      <c r="L59" s="41"/>
      <c r="M59" s="41"/>
      <c r="N59" s="41"/>
      <c r="O59" s="41"/>
      <c r="P59" s="41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1"/>
      <c r="K60" s="41"/>
      <c r="L60" s="41"/>
      <c r="M60" s="41"/>
      <c r="N60" s="41"/>
      <c r="O60" s="41"/>
      <c r="P60" s="41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1"/>
      <c r="K61" s="41"/>
      <c r="L61" s="41"/>
      <c r="M61" s="41"/>
      <c r="N61" s="41"/>
      <c r="O61" s="41"/>
      <c r="P61" s="41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1"/>
      <c r="K62" s="41"/>
      <c r="L62" s="41"/>
      <c r="M62" s="41"/>
      <c r="N62" s="41"/>
      <c r="O62" s="41"/>
      <c r="P6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2024-02-28T16:43:08Z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