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DemoS_003 - canada - Copy - Copy/"/>
    </mc:Choice>
  </mc:AlternateContent>
  <xr:revisionPtr revIDLastSave="95" documentId="13_ncr:1_{54B7AEA8-A261-40AD-A9FA-223117FFE877}" xr6:coauthVersionLast="47" xr6:coauthVersionMax="47" xr10:uidLastSave="{91B5E325-18DD-44A8-9071-4DFEA2B9AE73}"/>
  <bookViews>
    <workbookView xWindow="4950" yWindow="4695" windowWidth="21600" windowHeight="11265" tabRatio="901" firstSheet="6" activeTab="12" xr2:uid="{00000000-000D-0000-FFFF-FFFF00000000}"/>
  </bookViews>
  <sheets>
    <sheet name="000Veh_STOCK" sheetId="136" r:id="rId1"/>
    <sheet name="attached_000kmPerVeh_AFA" sheetId="143" r:id="rId2"/>
    <sheet name="Occupancy_ACTFLO_CAP2ACT" sheetId="142" r:id="rId3"/>
    <sheet name="mvkmPerTJ_EFF" sheetId="147" r:id="rId4"/>
    <sheet name="LIFE_FIXOM" sheetId="160" r:id="rId5"/>
    <sheet name="attached_referred data source" sheetId="159" r:id="rId6"/>
    <sheet name="Aviation_EFF_DEM" sheetId="144" r:id="rId7"/>
    <sheet name="attached_avi_freight_energy" sheetId="157" r:id="rId8"/>
    <sheet name="attached_avi_passenger_eneuse" sheetId="156" r:id="rId9"/>
    <sheet name="Navigation_EFF_DEM" sheetId="145" r:id="rId10"/>
    <sheet name="Rail_EFF_DEM" sheetId="146" r:id="rId11"/>
    <sheet name="attached_rail" sheetId="158" r:id="rId12"/>
    <sheet name="FuelTech" sheetId="134" r:id="rId13"/>
    <sheet name="Emi" sheetId="133" r:id="rId14"/>
    <sheet name="attached_Car" sheetId="149" r:id="rId15"/>
    <sheet name="attached_School_bus" sheetId="150" r:id="rId16"/>
    <sheet name="attached_Urban_bus" sheetId="151" r:id="rId17"/>
    <sheet name="attached_Inter-city_bus" sheetId="152" r:id="rId18"/>
    <sheet name="attached_motorcycle" sheetId="148" r:id="rId19"/>
    <sheet name="attached_Pas_light_truck" sheetId="153" r:id="rId20"/>
    <sheet name="attached_Fre_light_truck" sheetId="154" r:id="rId21"/>
    <sheet name="attached_Med_Hev_truck" sheetId="155" r:id="rId22"/>
    <sheet name="attached_truck_stock" sheetId="137" r:id="rId23"/>
    <sheet name="attached_motorcycle_stock" sheetId="138" r:id="rId24"/>
    <sheet name="attached_bus_stock" sheetId="139" r:id="rId25"/>
    <sheet name="attached_car_stock" sheetId="140" r:id="rId26"/>
  </sheets>
  <externalReferences>
    <externalReference r:id="rId2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44" l="1"/>
  <c r="F81" i="144"/>
  <c r="G81" i="144"/>
  <c r="H81" i="144"/>
  <c r="I81" i="144"/>
  <c r="J81" i="144"/>
  <c r="K81" i="144"/>
  <c r="E82" i="144"/>
  <c r="F82" i="144"/>
  <c r="G82" i="144"/>
  <c r="H82" i="144"/>
  <c r="I82" i="144"/>
  <c r="J82" i="144"/>
  <c r="K82" i="144"/>
  <c r="E83" i="144"/>
  <c r="F83" i="144"/>
  <c r="G83" i="144"/>
  <c r="H83" i="144"/>
  <c r="I83" i="144"/>
  <c r="J83" i="144"/>
  <c r="K83" i="144"/>
  <c r="F80" i="144"/>
  <c r="G80" i="144"/>
  <c r="H80" i="144"/>
  <c r="I80" i="144"/>
  <c r="J80" i="144"/>
  <c r="K80" i="144"/>
  <c r="E80" i="144"/>
  <c r="W5" i="136"/>
  <c r="W6" i="136"/>
  <c r="W7" i="136"/>
  <c r="W8" i="136"/>
  <c r="W9" i="136"/>
  <c r="W10" i="136"/>
  <c r="W11" i="136"/>
  <c r="W12" i="136"/>
  <c r="W13" i="136"/>
  <c r="W14" i="136"/>
  <c r="W15" i="136"/>
  <c r="W16" i="136"/>
  <c r="W17" i="136"/>
  <c r="W4" i="136"/>
  <c r="W28" i="136"/>
  <c r="W27" i="136"/>
  <c r="W26" i="136"/>
  <c r="W25" i="136"/>
  <c r="E24" i="136"/>
  <c r="E23" i="136"/>
  <c r="E22" i="136"/>
  <c r="E21" i="136"/>
  <c r="L4" i="136"/>
  <c r="L5" i="136" s="1"/>
  <c r="K4" i="136"/>
  <c r="K5" i="136" s="1"/>
  <c r="J4" i="136"/>
  <c r="J5" i="136" s="1"/>
  <c r="I4" i="136"/>
  <c r="I5" i="136" s="1"/>
  <c r="H4" i="136"/>
  <c r="H5" i="136" s="1"/>
  <c r="G4" i="136"/>
  <c r="G5" i="136" s="1"/>
  <c r="S16" i="136"/>
  <c r="R16" i="136"/>
  <c r="Q16" i="136"/>
  <c r="P16" i="136"/>
  <c r="S14" i="136"/>
  <c r="R14" i="136"/>
  <c r="Q14" i="136"/>
  <c r="P14" i="136"/>
  <c r="S12" i="136"/>
  <c r="R12" i="136"/>
  <c r="Q12" i="136"/>
  <c r="P12" i="136"/>
  <c r="S10" i="136"/>
  <c r="R10" i="136"/>
  <c r="Q10" i="136"/>
  <c r="P10" i="136"/>
  <c r="S9" i="136"/>
  <c r="R9" i="136"/>
  <c r="Q9" i="136"/>
  <c r="P9" i="136"/>
  <c r="S8" i="136"/>
  <c r="R8" i="136"/>
  <c r="Q8" i="136"/>
  <c r="P8" i="136"/>
  <c r="S7" i="136"/>
  <c r="R7" i="136"/>
  <c r="Q7" i="136"/>
  <c r="P7" i="136"/>
  <c r="S6" i="136"/>
  <c r="R6" i="136"/>
  <c r="Q6" i="136"/>
  <c r="P6" i="136"/>
  <c r="S4" i="136"/>
  <c r="R4" i="136"/>
  <c r="Q4" i="136"/>
  <c r="P4" i="136"/>
  <c r="L16" i="136"/>
  <c r="L24" i="136" s="1"/>
  <c r="K16" i="136"/>
  <c r="K24" i="136" s="1"/>
  <c r="J16" i="136"/>
  <c r="J24" i="136" s="1"/>
  <c r="I16" i="136"/>
  <c r="I24" i="136" s="1"/>
  <c r="H16" i="136"/>
  <c r="H24" i="136" s="1"/>
  <c r="G16" i="136"/>
  <c r="G24" i="136" s="1"/>
  <c r="L14" i="136"/>
  <c r="K14" i="136"/>
  <c r="J14" i="136"/>
  <c r="I14" i="136"/>
  <c r="H14" i="136"/>
  <c r="G14" i="136"/>
  <c r="L12" i="136"/>
  <c r="K12" i="136"/>
  <c r="J12" i="136"/>
  <c r="I12" i="136"/>
  <c r="H12" i="136"/>
  <c r="G12" i="136"/>
  <c r="L10" i="136"/>
  <c r="K10" i="136"/>
  <c r="J10" i="136"/>
  <c r="I10" i="136"/>
  <c r="H10" i="136"/>
  <c r="G10" i="136"/>
  <c r="L9" i="136"/>
  <c r="L22" i="136" s="1"/>
  <c r="K9" i="136"/>
  <c r="K22" i="136" s="1"/>
  <c r="J9" i="136"/>
  <c r="J22" i="136" s="1"/>
  <c r="I9" i="136"/>
  <c r="I22" i="136" s="1"/>
  <c r="H9" i="136"/>
  <c r="H22" i="136" s="1"/>
  <c r="G9" i="136"/>
  <c r="G22" i="136" s="1"/>
  <c r="L8" i="136"/>
  <c r="K8" i="136"/>
  <c r="J8" i="136"/>
  <c r="I8" i="136"/>
  <c r="H8" i="136"/>
  <c r="G8" i="136"/>
  <c r="L7" i="136"/>
  <c r="K7" i="136"/>
  <c r="J7" i="136"/>
  <c r="I7" i="136"/>
  <c r="H7" i="136"/>
  <c r="G7" i="136"/>
  <c r="L6" i="136"/>
  <c r="K6" i="136"/>
  <c r="J6" i="136"/>
  <c r="I6" i="136"/>
  <c r="H6" i="136"/>
  <c r="G6" i="136"/>
  <c r="E17" i="143"/>
  <c r="F17" i="143" s="1"/>
  <c r="G17" i="143" s="1"/>
  <c r="H17" i="143" s="1"/>
  <c r="I17" i="143" s="1"/>
  <c r="J17" i="143" s="1"/>
  <c r="K17" i="143" s="1"/>
  <c r="E16" i="143"/>
  <c r="F16" i="143" s="1"/>
  <c r="G16" i="143" s="1"/>
  <c r="H16" i="143" s="1"/>
  <c r="I16" i="143" s="1"/>
  <c r="J16" i="143" s="1"/>
  <c r="K16" i="143" s="1"/>
  <c r="E15" i="143"/>
  <c r="F15" i="143" s="1"/>
  <c r="G15" i="143" s="1"/>
  <c r="H15" i="143" s="1"/>
  <c r="I15" i="143" s="1"/>
  <c r="J15" i="143" s="1"/>
  <c r="K15" i="143" s="1"/>
  <c r="E11" i="143"/>
  <c r="E12" i="143" s="1"/>
  <c r="B32" i="143"/>
  <c r="B34" i="143"/>
  <c r="B39" i="143"/>
  <c r="B40" i="143"/>
  <c r="B28" i="143"/>
  <c r="E5" i="143" s="1"/>
  <c r="C26" i="147"/>
  <c r="C27" i="147"/>
  <c r="C28" i="147"/>
  <c r="C29" i="147"/>
  <c r="C30" i="147"/>
  <c r="C31" i="147"/>
  <c r="C32" i="147"/>
  <c r="C33" i="147"/>
  <c r="C34" i="147"/>
  <c r="C35" i="147"/>
  <c r="C36" i="147"/>
  <c r="C37" i="147"/>
  <c r="C38" i="147"/>
  <c r="C25" i="147"/>
  <c r="D26" i="147"/>
  <c r="E26" i="147"/>
  <c r="F26" i="147"/>
  <c r="G26" i="147"/>
  <c r="H26" i="147"/>
  <c r="I26" i="147"/>
  <c r="J26" i="147"/>
  <c r="D27" i="147"/>
  <c r="E27" i="147"/>
  <c r="F27" i="147"/>
  <c r="G27" i="147"/>
  <c r="H27" i="147"/>
  <c r="I27" i="147"/>
  <c r="J27" i="147"/>
  <c r="D28" i="147"/>
  <c r="E28" i="147"/>
  <c r="F28" i="147"/>
  <c r="G28" i="147"/>
  <c r="H28" i="147"/>
  <c r="I28" i="147"/>
  <c r="J28" i="147"/>
  <c r="D29" i="147"/>
  <c r="E29" i="147"/>
  <c r="F29" i="147"/>
  <c r="G29" i="147"/>
  <c r="H29" i="147"/>
  <c r="I29" i="147"/>
  <c r="J29" i="147"/>
  <c r="D30" i="147"/>
  <c r="E30" i="147"/>
  <c r="F30" i="147"/>
  <c r="G30" i="147"/>
  <c r="H30" i="147"/>
  <c r="I30" i="147"/>
  <c r="J30" i="147"/>
  <c r="D31" i="147"/>
  <c r="E31" i="147"/>
  <c r="F31" i="147"/>
  <c r="G31" i="147"/>
  <c r="H31" i="147"/>
  <c r="I31" i="147"/>
  <c r="J31" i="147"/>
  <c r="D32" i="147"/>
  <c r="E32" i="147"/>
  <c r="F32" i="147"/>
  <c r="G32" i="147"/>
  <c r="H32" i="147"/>
  <c r="I32" i="147"/>
  <c r="J32" i="147"/>
  <c r="D33" i="147"/>
  <c r="E33" i="147"/>
  <c r="F33" i="147"/>
  <c r="G33" i="147"/>
  <c r="H33" i="147"/>
  <c r="I33" i="147"/>
  <c r="J33" i="147"/>
  <c r="D34" i="147"/>
  <c r="E34" i="147"/>
  <c r="F34" i="147"/>
  <c r="G34" i="147"/>
  <c r="H34" i="147"/>
  <c r="I34" i="147"/>
  <c r="J34" i="147"/>
  <c r="D35" i="147"/>
  <c r="E35" i="147"/>
  <c r="F35" i="147"/>
  <c r="G35" i="147"/>
  <c r="H35" i="147"/>
  <c r="I35" i="147"/>
  <c r="J35" i="147"/>
  <c r="D36" i="147"/>
  <c r="E36" i="147"/>
  <c r="F36" i="147"/>
  <c r="G36" i="147"/>
  <c r="H36" i="147"/>
  <c r="I36" i="147"/>
  <c r="J36" i="147"/>
  <c r="D37" i="147"/>
  <c r="E37" i="147"/>
  <c r="F37" i="147"/>
  <c r="G37" i="147"/>
  <c r="H37" i="147"/>
  <c r="I37" i="147"/>
  <c r="J37" i="147"/>
  <c r="D38" i="147"/>
  <c r="E38" i="147"/>
  <c r="F38" i="147"/>
  <c r="G38" i="147"/>
  <c r="H38" i="147"/>
  <c r="I38" i="147"/>
  <c r="J38" i="147"/>
  <c r="E25" i="147"/>
  <c r="F25" i="147"/>
  <c r="G25" i="147"/>
  <c r="H25" i="147"/>
  <c r="I25" i="147"/>
  <c r="J25" i="147"/>
  <c r="D25" i="147"/>
  <c r="H5" i="147"/>
  <c r="J23" i="136" l="1"/>
  <c r="G23" i="136"/>
  <c r="H23" i="136"/>
  <c r="I23" i="136"/>
  <c r="K23" i="136"/>
  <c r="L23" i="136"/>
  <c r="J21" i="136"/>
  <c r="K21" i="136"/>
  <c r="I21" i="136"/>
  <c r="H21" i="136"/>
  <c r="G21" i="136"/>
  <c r="L21" i="136"/>
  <c r="F4" i="136"/>
  <c r="E6" i="143"/>
  <c r="F5" i="143"/>
  <c r="G5" i="143" s="1"/>
  <c r="H5" i="143" s="1"/>
  <c r="I5" i="143" s="1"/>
  <c r="J5" i="143" s="1"/>
  <c r="K5" i="143" s="1"/>
  <c r="F12" i="143"/>
  <c r="G12" i="143" s="1"/>
  <c r="H12" i="143" s="1"/>
  <c r="I12" i="143" s="1"/>
  <c r="J12" i="143" s="1"/>
  <c r="K12" i="143" s="1"/>
  <c r="E13" i="143"/>
  <c r="E18" i="143"/>
  <c r="F18" i="143" s="1"/>
  <c r="G18" i="143" s="1"/>
  <c r="H18" i="143" s="1"/>
  <c r="I18" i="143" s="1"/>
  <c r="J18" i="143" s="1"/>
  <c r="K18" i="143" s="1"/>
  <c r="F11" i="143"/>
  <c r="G11" i="143" s="1"/>
  <c r="H11" i="143" s="1"/>
  <c r="I11" i="143" s="1"/>
  <c r="J11" i="143" s="1"/>
  <c r="K11" i="143" s="1"/>
  <c r="F19" i="146"/>
  <c r="G19" i="146"/>
  <c r="H19" i="146"/>
  <c r="I19" i="146"/>
  <c r="J19" i="146"/>
  <c r="K19" i="146"/>
  <c r="F18" i="146"/>
  <c r="G18" i="146"/>
  <c r="H18" i="146"/>
  <c r="I18" i="146"/>
  <c r="J18" i="146"/>
  <c r="K18" i="146"/>
  <c r="E18" i="146"/>
  <c r="E19" i="146"/>
  <c r="E7" i="146"/>
  <c r="D26" i="146" s="1"/>
  <c r="G7" i="146"/>
  <c r="F26" i="146" s="1"/>
  <c r="D5" i="146"/>
  <c r="D8" i="146" s="1"/>
  <c r="C27" i="146" s="1"/>
  <c r="E5" i="146"/>
  <c r="E8" i="146" s="1"/>
  <c r="D27" i="146" s="1"/>
  <c r="F5" i="146"/>
  <c r="F8" i="146" s="1"/>
  <c r="E27" i="146" s="1"/>
  <c r="G5" i="146"/>
  <c r="G8" i="146" s="1"/>
  <c r="F27" i="146" s="1"/>
  <c r="H5" i="146"/>
  <c r="H8" i="146" s="1"/>
  <c r="G27" i="146" s="1"/>
  <c r="I5" i="146"/>
  <c r="I8" i="146" s="1"/>
  <c r="H27" i="146" s="1"/>
  <c r="J5" i="146"/>
  <c r="J8" i="146" s="1"/>
  <c r="I27" i="146" s="1"/>
  <c r="J4" i="146"/>
  <c r="J7" i="146" s="1"/>
  <c r="I26" i="146" s="1"/>
  <c r="I4" i="146"/>
  <c r="I7" i="146" s="1"/>
  <c r="H26" i="146" s="1"/>
  <c r="H4" i="146"/>
  <c r="H7" i="146" s="1"/>
  <c r="G26" i="146" s="1"/>
  <c r="G4" i="146"/>
  <c r="F4" i="146"/>
  <c r="F7" i="146" s="1"/>
  <c r="E26" i="146" s="1"/>
  <c r="E4" i="146"/>
  <c r="D4" i="146"/>
  <c r="D7" i="146" s="1"/>
  <c r="C26" i="146" s="1"/>
  <c r="E23" i="145"/>
  <c r="F23" i="145"/>
  <c r="G23" i="145"/>
  <c r="H23" i="145"/>
  <c r="I23" i="145"/>
  <c r="J23" i="145"/>
  <c r="K23" i="145"/>
  <c r="F22" i="145"/>
  <c r="G22" i="145"/>
  <c r="H22" i="145"/>
  <c r="I22" i="145"/>
  <c r="J22" i="145"/>
  <c r="K22" i="145"/>
  <c r="E22" i="145"/>
  <c r="E29" i="145"/>
  <c r="F29" i="145"/>
  <c r="G29" i="145"/>
  <c r="H29" i="145"/>
  <c r="I29" i="145"/>
  <c r="D29" i="145"/>
  <c r="C29" i="145"/>
  <c r="F9" i="144"/>
  <c r="F15" i="144" s="1"/>
  <c r="C48" i="144" s="1"/>
  <c r="G9" i="144"/>
  <c r="G15" i="144" s="1"/>
  <c r="D48" i="144" s="1"/>
  <c r="H9" i="144"/>
  <c r="H15" i="144" s="1"/>
  <c r="E48" i="144" s="1"/>
  <c r="I9" i="144"/>
  <c r="I15" i="144" s="1"/>
  <c r="F48" i="144" s="1"/>
  <c r="J9" i="144"/>
  <c r="J15" i="144" s="1"/>
  <c r="G48" i="144" s="1"/>
  <c r="K9" i="144"/>
  <c r="K15" i="144" s="1"/>
  <c r="H48" i="144" s="1"/>
  <c r="L9" i="144"/>
  <c r="L15" i="144" s="1"/>
  <c r="I48" i="144" s="1"/>
  <c r="L8" i="144"/>
  <c r="L14" i="144" s="1"/>
  <c r="I47" i="144" s="1"/>
  <c r="K8" i="144"/>
  <c r="K14" i="144" s="1"/>
  <c r="H47" i="144" s="1"/>
  <c r="J8" i="144"/>
  <c r="J14" i="144" s="1"/>
  <c r="G47" i="144" s="1"/>
  <c r="I8" i="144"/>
  <c r="I14" i="144" s="1"/>
  <c r="F47" i="144" s="1"/>
  <c r="H8" i="144"/>
  <c r="H14" i="144" s="1"/>
  <c r="E47" i="144" s="1"/>
  <c r="G8" i="144"/>
  <c r="F8" i="144"/>
  <c r="F14" i="144" s="1"/>
  <c r="C47" i="144" s="1"/>
  <c r="F6" i="144"/>
  <c r="F12" i="144" s="1"/>
  <c r="C46" i="144" s="1"/>
  <c r="G6" i="144"/>
  <c r="H6" i="144"/>
  <c r="H12" i="144" s="1"/>
  <c r="E46" i="144" s="1"/>
  <c r="I6" i="144"/>
  <c r="I12" i="144" s="1"/>
  <c r="F46" i="144" s="1"/>
  <c r="J6" i="144"/>
  <c r="J12" i="144" s="1"/>
  <c r="G46" i="144" s="1"/>
  <c r="K6" i="144"/>
  <c r="K12" i="144" s="1"/>
  <c r="H46" i="144" s="1"/>
  <c r="L6" i="144"/>
  <c r="L12" i="144" s="1"/>
  <c r="I46" i="144" s="1"/>
  <c r="L5" i="144"/>
  <c r="L11" i="144" s="1"/>
  <c r="I45" i="144" s="1"/>
  <c r="K5" i="144"/>
  <c r="K11" i="144" s="1"/>
  <c r="H45" i="144" s="1"/>
  <c r="J5" i="144"/>
  <c r="I5" i="144"/>
  <c r="I11" i="144" s="1"/>
  <c r="F45" i="144" s="1"/>
  <c r="H5" i="144"/>
  <c r="H11" i="144" s="1"/>
  <c r="E45" i="144" s="1"/>
  <c r="G5" i="144"/>
  <c r="G11" i="144" s="1"/>
  <c r="D45" i="144" s="1"/>
  <c r="F5" i="144"/>
  <c r="F11" i="144" s="1"/>
  <c r="C45" i="144" s="1"/>
  <c r="F5" i="136" l="1"/>
  <c r="E14" i="143"/>
  <c r="F14" i="143" s="1"/>
  <c r="G14" i="143" s="1"/>
  <c r="H14" i="143" s="1"/>
  <c r="I14" i="143" s="1"/>
  <c r="J14" i="143" s="1"/>
  <c r="K14" i="143" s="1"/>
  <c r="F13" i="143"/>
  <c r="G13" i="143" s="1"/>
  <c r="H13" i="143" s="1"/>
  <c r="I13" i="143" s="1"/>
  <c r="J13" i="143" s="1"/>
  <c r="K13" i="143" s="1"/>
  <c r="F6" i="143"/>
  <c r="G6" i="143" s="1"/>
  <c r="H6" i="143" s="1"/>
  <c r="I6" i="143" s="1"/>
  <c r="J6" i="143" s="1"/>
  <c r="K6" i="143" s="1"/>
  <c r="E7" i="143"/>
  <c r="G4" i="144"/>
  <c r="G10" i="144" s="1"/>
  <c r="J4" i="144"/>
  <c r="J10" i="144" s="1"/>
  <c r="L7" i="144"/>
  <c r="L13" i="144" s="1"/>
  <c r="J11" i="144"/>
  <c r="G45" i="144" s="1"/>
  <c r="K4" i="144"/>
  <c r="K10" i="144" s="1"/>
  <c r="G7" i="144"/>
  <c r="G13" i="144" s="1"/>
  <c r="F4" i="144"/>
  <c r="F10" i="144" s="1"/>
  <c r="J7" i="144"/>
  <c r="J13" i="144" s="1"/>
  <c r="H7" i="144"/>
  <c r="H13" i="144" s="1"/>
  <c r="I4" i="144"/>
  <c r="I10" i="144" s="1"/>
  <c r="H4" i="144"/>
  <c r="H10" i="144" s="1"/>
  <c r="K7" i="144"/>
  <c r="K13" i="144" s="1"/>
  <c r="I7" i="144"/>
  <c r="I13" i="144" s="1"/>
  <c r="G12" i="144"/>
  <c r="D46" i="144" s="1"/>
  <c r="G14" i="144"/>
  <c r="D47" i="144" s="1"/>
  <c r="F7" i="144"/>
  <c r="F13" i="144" s="1"/>
  <c r="L4" i="144"/>
  <c r="L10" i="144" s="1"/>
  <c r="AQ19" i="143"/>
  <c r="AQ18" i="143"/>
  <c r="AQ10" i="143"/>
  <c r="AQ9" i="143"/>
  <c r="S15" i="147"/>
  <c r="M18" i="147"/>
  <c r="M19" i="147" s="1"/>
  <c r="M17" i="147"/>
  <c r="M16" i="147"/>
  <c r="L18" i="147"/>
  <c r="L17" i="147"/>
  <c r="L16" i="147"/>
  <c r="K18" i="147"/>
  <c r="K17" i="147"/>
  <c r="K16" i="147"/>
  <c r="J18" i="147"/>
  <c r="J19" i="147" s="1"/>
  <c r="J17" i="147"/>
  <c r="J16" i="147"/>
  <c r="I18" i="147"/>
  <c r="I17" i="147"/>
  <c r="I16" i="147"/>
  <c r="H18" i="147"/>
  <c r="H17" i="147"/>
  <c r="H16" i="147"/>
  <c r="U18" i="147"/>
  <c r="U17" i="147"/>
  <c r="U16" i="147"/>
  <c r="T18" i="147"/>
  <c r="T17" i="147"/>
  <c r="T16" i="147"/>
  <c r="M14" i="147"/>
  <c r="L14" i="147"/>
  <c r="L15" i="147" s="1"/>
  <c r="K14" i="147"/>
  <c r="J14" i="147"/>
  <c r="J15" i="147" s="1"/>
  <c r="I14" i="147"/>
  <c r="I15" i="147" s="1"/>
  <c r="H14" i="147"/>
  <c r="U14" i="147"/>
  <c r="U15" i="147" s="1"/>
  <c r="T14" i="147"/>
  <c r="T15" i="147" s="1"/>
  <c r="M13" i="147"/>
  <c r="L13" i="147"/>
  <c r="K13" i="147"/>
  <c r="J13" i="147"/>
  <c r="I13" i="147"/>
  <c r="H13" i="147"/>
  <c r="U13" i="147"/>
  <c r="T13" i="147"/>
  <c r="M11" i="147"/>
  <c r="L11" i="147"/>
  <c r="K11" i="147"/>
  <c r="J11" i="147"/>
  <c r="J12" i="147" s="1"/>
  <c r="I11" i="147"/>
  <c r="I12" i="147" s="1"/>
  <c r="H11" i="147"/>
  <c r="H12" i="147" s="1"/>
  <c r="U11" i="147"/>
  <c r="U12" i="147" s="1"/>
  <c r="T11" i="147"/>
  <c r="T12" i="147" s="1"/>
  <c r="M9" i="147"/>
  <c r="L9" i="147"/>
  <c r="K9" i="147"/>
  <c r="J9" i="147"/>
  <c r="I9" i="147"/>
  <c r="H9" i="147"/>
  <c r="H10" i="147" s="1"/>
  <c r="U9" i="147"/>
  <c r="U10" i="147" s="1"/>
  <c r="T9" i="147"/>
  <c r="T10" i="147" s="1"/>
  <c r="S8" i="147"/>
  <c r="M7" i="147"/>
  <c r="M8" i="147" s="1"/>
  <c r="L7" i="147"/>
  <c r="K7" i="147"/>
  <c r="J7" i="147"/>
  <c r="J8" i="147" s="1"/>
  <c r="I7" i="147"/>
  <c r="I8" i="147" s="1"/>
  <c r="H7" i="147"/>
  <c r="U7" i="147"/>
  <c r="U8" i="147" s="1"/>
  <c r="T7" i="147"/>
  <c r="T8" i="147" s="1"/>
  <c r="M5" i="147"/>
  <c r="M6" i="147" s="1"/>
  <c r="L5" i="147"/>
  <c r="K5" i="147"/>
  <c r="J5" i="147"/>
  <c r="J6" i="147" s="1"/>
  <c r="I5" i="147"/>
  <c r="H6" i="147"/>
  <c r="U5" i="147"/>
  <c r="U6" i="147" s="1"/>
  <c r="T5" i="147"/>
  <c r="T6" i="147" s="1"/>
  <c r="S9" i="147"/>
  <c r="S10" i="147" s="1"/>
  <c r="S7" i="147"/>
  <c r="S5" i="147"/>
  <c r="S16" i="147"/>
  <c r="S14" i="147"/>
  <c r="S13" i="147"/>
  <c r="S11" i="147"/>
  <c r="S12" i="147" s="1"/>
  <c r="S17" i="147"/>
  <c r="S18" i="147"/>
  <c r="S19" i="147" s="1"/>
  <c r="N18" i="147"/>
  <c r="N19" i="147"/>
  <c r="R19" i="147"/>
  <c r="R18" i="147"/>
  <c r="G18" i="147" s="1"/>
  <c r="R10" i="147"/>
  <c r="R9" i="147"/>
  <c r="N10" i="147"/>
  <c r="N9" i="147"/>
  <c r="R8" i="147"/>
  <c r="R7" i="147"/>
  <c r="R5" i="147"/>
  <c r="R17" i="147"/>
  <c r="R16" i="147"/>
  <c r="R15" i="147"/>
  <c r="R14" i="147"/>
  <c r="R13" i="147"/>
  <c r="R11" i="147"/>
  <c r="F16" i="136"/>
  <c r="F24" i="136" s="1"/>
  <c r="F9" i="136"/>
  <c r="F22" i="136" s="1"/>
  <c r="F6" i="136"/>
  <c r="F7" i="136"/>
  <c r="F8" i="136"/>
  <c r="F21" i="136" l="1"/>
  <c r="E8" i="143"/>
  <c r="F7" i="143"/>
  <c r="G7" i="143" s="1"/>
  <c r="H7" i="143" s="1"/>
  <c r="I7" i="143" s="1"/>
  <c r="J7" i="143" s="1"/>
  <c r="K7" i="143" s="1"/>
  <c r="G13" i="147"/>
  <c r="K19" i="147"/>
  <c r="L19" i="147"/>
  <c r="U19" i="147"/>
  <c r="T19" i="147"/>
  <c r="K12" i="147"/>
  <c r="I19" i="147"/>
  <c r="H19" i="147"/>
  <c r="G16" i="147"/>
  <c r="G10" i="147"/>
  <c r="S6" i="147"/>
  <c r="R6" i="147"/>
  <c r="G6" i="147" s="1"/>
  <c r="G5" i="147"/>
  <c r="G7" i="147"/>
  <c r="G9" i="147"/>
  <c r="G17" i="147"/>
  <c r="G8" i="147"/>
  <c r="R12" i="147"/>
  <c r="G11" i="147"/>
  <c r="G15" i="147"/>
  <c r="M12" i="147"/>
  <c r="G14" i="147"/>
  <c r="L12" i="147"/>
  <c r="K6" i="147"/>
  <c r="H8" i="147"/>
  <c r="M10" i="147"/>
  <c r="K15" i="147"/>
  <c r="L8" i="147"/>
  <c r="L10" i="147"/>
  <c r="I6" i="147"/>
  <c r="K10" i="147"/>
  <c r="K8" i="147"/>
  <c r="J10" i="147"/>
  <c r="H15" i="147"/>
  <c r="M15" i="147"/>
  <c r="I10" i="147"/>
  <c r="L6" i="147"/>
  <c r="AG5" i="143"/>
  <c r="AG6" i="143" s="1"/>
  <c r="F10" i="136"/>
  <c r="F14" i="136"/>
  <c r="F12" i="136"/>
  <c r="F23" i="136" l="1"/>
  <c r="F8" i="143"/>
  <c r="G8" i="143" s="1"/>
  <c r="H8" i="143" s="1"/>
  <c r="I8" i="143" s="1"/>
  <c r="J8" i="143" s="1"/>
  <c r="K8" i="143" s="1"/>
  <c r="E9" i="143"/>
  <c r="G19" i="147"/>
  <c r="G12" i="147"/>
  <c r="E10" i="143" l="1"/>
  <c r="F10" i="143" s="1"/>
  <c r="G10" i="143" s="1"/>
  <c r="H10" i="143" s="1"/>
  <c r="I10" i="143" s="1"/>
  <c r="J10" i="143" s="1"/>
  <c r="K10" i="143" s="1"/>
  <c r="F9" i="143"/>
  <c r="G9" i="143" s="1"/>
  <c r="H9" i="143" s="1"/>
  <c r="I9" i="143" s="1"/>
  <c r="J9" i="143" s="1"/>
  <c r="K9" i="143" s="1"/>
</calcChain>
</file>

<file path=xl/sharedStrings.xml><?xml version="1.0" encoding="utf-8"?>
<sst xmlns="http://schemas.openxmlformats.org/spreadsheetml/2006/main" count="14702" uniqueCount="496">
  <si>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</si>
  <si>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</si>
  <si>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</si>
  <si>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</si>
  <si>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</si>
  <si>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</si>
  <si>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</si>
  <si>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</si>
  <si>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</si>
  <si>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</si>
  <si>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</si>
  <si>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</si>
  <si>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</si>
  <si>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</si>
  <si>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EFF</t>
  </si>
  <si>
    <t>~FI_Process</t>
  </si>
  <si>
    <t>Tact</t>
  </si>
  <si>
    <t>Tcap</t>
  </si>
  <si>
    <t>Tslvl</t>
  </si>
  <si>
    <t>PrimaryCG</t>
  </si>
  <si>
    <t>Region</t>
  </si>
  <si>
    <t>OILLPG</t>
  </si>
  <si>
    <t>OILDST</t>
  </si>
  <si>
    <t>OILHFO</t>
  </si>
  <si>
    <t>GASNAT</t>
  </si>
  <si>
    <t>Dynamic coefficients for combustion emissions in transport</t>
  </si>
  <si>
    <t>~COMEMI</t>
  </si>
  <si>
    <t>TRALPG</t>
  </si>
  <si>
    <t>*TRAGSL</t>
  </si>
  <si>
    <t>TRAJTK</t>
  </si>
  <si>
    <t>TRADST</t>
  </si>
  <si>
    <t>TRAHFO</t>
  </si>
  <si>
    <t>TRAGAS</t>
  </si>
  <si>
    <t>TRACO2N</t>
  </si>
  <si>
    <t>TRACOXN</t>
  </si>
  <si>
    <t>TRACH4N</t>
  </si>
  <si>
    <t>TRASO2N</t>
  </si>
  <si>
    <t>TRANOXN</t>
  </si>
  <si>
    <t>TRAN2ON</t>
  </si>
  <si>
    <t>TRAPMAN</t>
  </si>
  <si>
    <t>TRAPMBN</t>
  </si>
  <si>
    <t>TRAVOCN</t>
  </si>
  <si>
    <t>TRASF6N</t>
  </si>
  <si>
    <t>TRACXFN</t>
  </si>
  <si>
    <t>PRE</t>
  </si>
  <si>
    <t>TRAELC00</t>
  </si>
  <si>
    <t>Transport sector fuel tech - ELC</t>
  </si>
  <si>
    <t>PJ</t>
  </si>
  <si>
    <t>PJ-a</t>
  </si>
  <si>
    <t>DAYNITE</t>
  </si>
  <si>
    <t>TRALPG00</t>
  </si>
  <si>
    <t>Transport sector fuel tech - LPG</t>
  </si>
  <si>
    <t>TRAGAS00</t>
  </si>
  <si>
    <t>Transport sector fuel tech - GAS</t>
  </si>
  <si>
    <t>TRAHFO00</t>
  </si>
  <si>
    <t>Transport sector fuel tech - HFO</t>
  </si>
  <si>
    <t>DEM</t>
  </si>
  <si>
    <t>DMD</t>
  </si>
  <si>
    <t>DEMO</t>
  </si>
  <si>
    <t>~FI_T: Stock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</si>
  <si>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</si>
  <si>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</si>
  <si>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</si>
  <si>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</si>
  <si>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</si>
  <si>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</si>
  <si>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</si>
  <si>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</si>
  <si>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</si>
  <si>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</si>
  <si>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</si>
  <si>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</si>
  <si>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</si>
  <si>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</si>
  <si>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\I:</t>
  </si>
  <si>
    <t>QU</t>
  </si>
  <si>
    <t>ON</t>
  </si>
  <si>
    <t>MA</t>
  </si>
  <si>
    <t>SA</t>
  </si>
  <si>
    <t>AL</t>
  </si>
  <si>
    <t>BCnTE</t>
  </si>
  <si>
    <t>Transportation Sector</t>
  </si>
  <si>
    <t>Sales (thousands)</t>
  </si>
  <si>
    <t>Passenger Light Trucks</t>
  </si>
  <si>
    <t>Freight Light Trucks</t>
  </si>
  <si>
    <t>Medium Trucks</t>
  </si>
  <si>
    <t>Heavy Trucks</t>
  </si>
  <si>
    <t>Shares (%)</t>
  </si>
  <si>
    <t>Stock (thousands)</t>
  </si>
  <si>
    <t>Average Distance Travelled per Year (km)</t>
  </si>
  <si>
    <t>Passenger Light Truck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</si>
  <si>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</si>
  <si>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</si>
  <si>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</si>
  <si>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</si>
  <si>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</si>
  <si>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</si>
  <si>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</si>
  <si>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1) Includes Ethanol</t>
  </si>
  <si>
    <t>2) Includes Biodiesel</t>
  </si>
  <si>
    <t>Historical Database – October 2022</t>
  </si>
  <si>
    <t>Quebec</t>
  </si>
  <si>
    <t>Table 37: Truck Explanatory Variables</t>
  </si>
  <si>
    <t>Ontario</t>
  </si>
  <si>
    <t>Manitoba</t>
  </si>
  <si>
    <t>Saskatchewan</t>
  </si>
  <si>
    <t>Alberta</t>
  </si>
  <si>
    <t>British Columbia and Territories</t>
  </si>
  <si>
    <t>Newfoundland and Labrador</t>
  </si>
  <si>
    <t>Table 32: Motorcycle Secondary Energy Use, GHG Emissions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</si>
  <si>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</si>
  <si>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</si>
  <si>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</si>
  <si>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</si>
  <si>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</si>
  <si>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GHG Intensity (tonne/TJ)</t>
  </si>
  <si>
    <t>Motorcycle Explanatory Variables</t>
  </si>
  <si>
    <t>Motorcycle On-Road Average Fuel Consumption (L/100 km)</t>
  </si>
  <si>
    <t>1) Motorcycles consume only motor gasoline.</t>
  </si>
  <si>
    <t>Table 31: Bus Explanatory Variables</t>
  </si>
  <si>
    <t>School Buses</t>
  </si>
  <si>
    <t>Urban Transit</t>
  </si>
  <si>
    <t>Inter-City Buses</t>
  </si>
  <si>
    <t xml:space="preserve">Table 21: Car Explanatory Variables </t>
  </si>
  <si>
    <t>Cars</t>
  </si>
  <si>
    <t>Cars On-Road Average Fuel Consumption (L/100 km)</t>
  </si>
  <si>
    <t>Prince Edward Island</t>
  </si>
  <si>
    <t>Nova Scotia</t>
  </si>
  <si>
    <t>New Brunswick</t>
  </si>
  <si>
    <t>NL</t>
  </si>
  <si>
    <t>PEI</t>
  </si>
  <si>
    <t>NS</t>
  </si>
  <si>
    <t>NB</t>
  </si>
  <si>
    <t>TRA_Bus</t>
  </si>
  <si>
    <t>TRA_Car</t>
  </si>
  <si>
    <t>~FI_T: Demand</t>
  </si>
  <si>
    <t>~FI_T: ACTFLO</t>
  </si>
  <si>
    <t>CommGrp</t>
  </si>
  <si>
    <t/>
  </si>
  <si>
    <t>PJ to PJ</t>
  </si>
  <si>
    <t>Level_0</t>
  </si>
  <si>
    <t>Level_1</t>
  </si>
  <si>
    <t>Energy consumption (PJ)</t>
  </si>
  <si>
    <t>Total</t>
  </si>
  <si>
    <t>Diesel fuel oil</t>
  </si>
  <si>
    <t>TRA_Nav</t>
  </si>
  <si>
    <t>Inland and coastal navigation</t>
  </si>
  <si>
    <t>btkm</t>
  </si>
  <si>
    <t>btkm-yr</t>
  </si>
  <si>
    <t>Heavy fuel oil</t>
  </si>
  <si>
    <t>(the coefficient from PJ to mio tkm is from the average of EU countries)</t>
  </si>
  <si>
    <t>~FI_T: INPUT</t>
  </si>
  <si>
    <t>TNav</t>
  </si>
  <si>
    <t>Total energy consumption (PJ)</t>
  </si>
  <si>
    <t>Freight transport</t>
  </si>
  <si>
    <t>bpkm</t>
  </si>
  <si>
    <t>bpkm-yr</t>
  </si>
  <si>
    <t>Passenger transport</t>
  </si>
  <si>
    <t>Transport activity</t>
  </si>
  <si>
    <t>Freight transport (mio tkm)</t>
  </si>
  <si>
    <t>Passenger transport (mio pkm)</t>
  </si>
  <si>
    <t>~FI_T: EFF</t>
  </si>
  <si>
    <t>*btkm/PJ</t>
  </si>
  <si>
    <t>Diesel oil</t>
  </si>
  <si>
    <t>Rail Freight - Diesel</t>
  </si>
  <si>
    <t>Conventional passenger trains - Diesel</t>
  </si>
  <si>
    <t>Conventional passenger trains</t>
  </si>
  <si>
    <t>Diesel</t>
  </si>
  <si>
    <t>TRai_Frt</t>
  </si>
  <si>
    <t>Rail Freight</t>
  </si>
  <si>
    <t>HU</t>
  </si>
  <si>
    <t>IE</t>
  </si>
  <si>
    <t>IS</t>
  </si>
  <si>
    <t>IT</t>
  </si>
  <si>
    <t>LT</t>
  </si>
  <si>
    <t>LU</t>
  </si>
  <si>
    <t>LV</t>
  </si>
  <si>
    <t>MK</t>
  </si>
  <si>
    <t>MT</t>
  </si>
  <si>
    <t>NO</t>
  </si>
  <si>
    <t>PL</t>
  </si>
  <si>
    <t>PT</t>
  </si>
  <si>
    <t>RO</t>
  </si>
  <si>
    <t>SE</t>
  </si>
  <si>
    <t>SI</t>
  </si>
  <si>
    <t>SK</t>
  </si>
  <si>
    <t>UK</t>
  </si>
  <si>
    <t>BA</t>
  </si>
  <si>
    <t>ME</t>
  </si>
  <si>
    <t>RS</t>
  </si>
  <si>
    <t>KS</t>
  </si>
  <si>
    <t>UNIT: PASSENGER/VEH NUMBER</t>
  </si>
  <si>
    <t>country</t>
  </si>
  <si>
    <t>vehicle</t>
  </si>
  <si>
    <t>propulsion</t>
  </si>
  <si>
    <t>Buses</t>
  </si>
  <si>
    <t>Gasoline</t>
  </si>
  <si>
    <t>CNG</t>
  </si>
  <si>
    <t>Motorcycles</t>
  </si>
  <si>
    <t>School Bus</t>
  </si>
  <si>
    <t>Inter-City Bus</t>
  </si>
  <si>
    <t>Trucks</t>
  </si>
  <si>
    <t>Passenger light truck</t>
  </si>
  <si>
    <t>freight light truck</t>
  </si>
  <si>
    <t>medium truck</t>
  </si>
  <si>
    <t>heavy truck</t>
  </si>
  <si>
    <t>Trus</t>
  </si>
  <si>
    <t>14.3PJ</t>
  </si>
  <si>
    <t>0.1PJ</t>
  </si>
  <si>
    <t>4.1PJ</t>
  </si>
  <si>
    <t>6340 million pas-km</t>
  </si>
  <si>
    <t>590 million ton-km</t>
  </si>
  <si>
    <t>582 million ton-km</t>
  </si>
  <si>
    <t>4097 million ton-k</t>
  </si>
  <si>
    <t>4635 km/yr, 5.3L/100 km</t>
  </si>
  <si>
    <t>630 million pas-km</t>
  </si>
  <si>
    <t>489 million pas-km</t>
  </si>
  <si>
    <t>117 million pas-km</t>
  </si>
  <si>
    <t>4290 million pas-km</t>
  </si>
  <si>
    <t>Table 20: Car Secondary Energy Use and GHG Emissions by Energy Source</t>
  </si>
  <si>
    <t>Car Energy Use (PJ)</t>
  </si>
  <si>
    <t>Energy Use by Energy Source (PJ)</t>
  </si>
  <si>
    <t>Natural Gas</t>
  </si>
  <si>
    <t>Motor Gasoline</t>
  </si>
  <si>
    <t>Diesel Fuel Oil</t>
  </si>
  <si>
    <t>Ethanol</t>
  </si>
  <si>
    <t>n.a.</t>
  </si>
  <si>
    <t>Biodiesel Fuel</t>
  </si>
  <si>
    <t>Propane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</si>
  <si>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</si>
  <si>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</si>
  <si>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Table 28: School Bus Secondary Energy Use and GHG Emissions by Energy Source</t>
  </si>
  <si>
    <t>School Bus Energy Use (PJ)</t>
  </si>
  <si>
    <r>
      <t>School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</si>
  <si>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29: Urban Transit Secondary Energy Use and GHG Emissions by Energy Source</t>
  </si>
  <si>
    <t>Urban Transit Energy Use (PJ)</t>
  </si>
  <si>
    <t>Electricity</t>
  </si>
  <si>
    <r>
      <t xml:space="preserve">Urban Transit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</si>
  <si>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–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</si>
  <si>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1"/>
        <color rgb="FF000000"/>
        <rFont val="Calibri"/>
        <family val="2"/>
      </rPr>
      <t xml:space="preserve"> GHG emissions related to electricity production.</t>
    </r>
  </si>
  <si>
    <t>Table 30: Inter-City Bus Secondary Energy Use and GHG Emissions by Energy Source</t>
  </si>
  <si>
    <t>Inter-City Bus Energy Use (PJ)</t>
  </si>
  <si>
    <r>
      <t>Inter-City 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</si>
  <si>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34: Passenger Light Truck Secondary Energy Use and GHG Emissions by Energy Source</t>
  </si>
  <si>
    <t>Passenger Light Truck Energy Use (PJ)</t>
  </si>
  <si>
    <r>
      <t>Passenger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</si>
  <si>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35: Freight Light Truck Secondary Energy Use and GHG Emissions by Energy Source</t>
  </si>
  <si>
    <t>Freight Light Truck Energy Use (PJ)</t>
  </si>
  <si>
    <t>Activity</t>
  </si>
  <si>
    <t>Tonne-kilometres (millions)</t>
  </si>
  <si>
    <t>Energy Intensity (MJ/Tkm)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</si>
  <si>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</si>
  <si>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36: Medium and Heavy Truck Secondary Energy Use and GHG Emissions by Energy Source</t>
  </si>
  <si>
    <t>Medium Truck Energy Use (PJ)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</si>
  <si>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</si>
  <si>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Heavy Truck Energy Use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(PJ)</t>
    </r>
  </si>
  <si>
    <r>
      <t>Heavy Truck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</si>
  <si>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Heavy trucks consume only diesel fuel oil.</t>
  </si>
  <si>
    <r>
      <rPr>
        <b/>
        <sz val="14"/>
        <rFont val="Arial"/>
      </rPr>
      <t>Transportation Sector</t>
    </r>
  </si>
  <si>
    <r>
      <rPr>
        <sz val="11"/>
        <color rgb="FF000000"/>
        <rFont val="Calibri"/>
      </rPr>
      <t>Historical Database – October 2022</t>
    </r>
  </si>
  <si>
    <r>
      <rPr>
        <b/>
        <sz val="12"/>
        <rFont val="Arial"/>
      </rPr>
      <t>Quebec</t>
    </r>
  </si>
  <si>
    <r>
      <rPr>
        <b/>
        <sz val="12"/>
        <rFont val="Arial"/>
      </rPr>
      <t>Ontario</t>
    </r>
  </si>
  <si>
    <r>
      <rPr>
        <b/>
        <sz val="12"/>
        <rFont val="Arial"/>
      </rPr>
      <t>Manitoba</t>
    </r>
  </si>
  <si>
    <r>
      <rPr>
        <b/>
        <sz val="12"/>
        <rFont val="Arial"/>
      </rPr>
      <t>Saskatchewan</t>
    </r>
  </si>
  <si>
    <r>
      <rPr>
        <b/>
        <sz val="12"/>
        <rFont val="Arial"/>
      </rPr>
      <t>Table 20: Car Secondary Energy Use and GHG Emissions by Energy Source</t>
    </r>
  </si>
  <si>
    <r>
      <rPr>
        <b/>
        <sz val="10"/>
        <rFont val="Arial"/>
      </rPr>
      <t>Car Energy Use (PJ)</t>
    </r>
  </si>
  <si>
    <r>
      <rPr>
        <b/>
        <i/>
        <sz val="10"/>
        <rFont val="Arial"/>
      </rPr>
      <t>Energy Use by Energy Source (PJ)</t>
    </r>
  </si>
  <si>
    <r>
      <rPr>
        <sz val="11"/>
        <color rgb="FF000000"/>
        <rFont val="Calibri"/>
      </rPr>
      <t>Natural Gas</t>
    </r>
  </si>
  <si>
    <r>
      <rPr>
        <sz val="10"/>
        <rFont val="Arial"/>
      </rPr>
      <t>Motor Gasoline</t>
    </r>
  </si>
  <si>
    <r>
      <rPr>
        <sz val="10"/>
        <rFont val="Arial"/>
      </rPr>
      <t>Diesel Fuel Oil</t>
    </r>
  </si>
  <si>
    <r>
      <rPr>
        <sz val="10"/>
        <rFont val="Arial"/>
      </rPr>
      <t>Ethanol</t>
    </r>
  </si>
  <si>
    <r>
      <rPr>
        <sz val="11"/>
        <color rgb="FF000000"/>
        <rFont val="Calibri"/>
      </rPr>
      <t>n.a.</t>
    </r>
  </si>
  <si>
    <r>
      <rPr>
        <sz val="10"/>
        <rFont val="Arial"/>
      </rPr>
      <t>Biodiesel Fuel</t>
    </r>
  </si>
  <si>
    <r>
      <rPr>
        <sz val="10"/>
        <rFont val="Arial"/>
      </rPr>
      <t>Propane</t>
    </r>
  </si>
  <si>
    <r>
      <rPr>
        <b/>
        <i/>
        <sz val="10"/>
        <rFont val="Arial"/>
      </rPr>
      <t>Shares (%)</t>
    </r>
  </si>
  <si>
    <r>
      <rPr>
        <b/>
        <sz val="10"/>
        <color rgb="FF000000"/>
        <rFont val="Arial"/>
      </rPr>
      <t>Activity</t>
    </r>
    <r>
      <rPr>
        <b/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</si>
  <si>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>Passenger-kilometres (millions)</t>
    </r>
  </si>
  <si>
    <r>
      <rPr>
        <b/>
        <sz val="10"/>
        <color rgb="FF000000"/>
        <rFont val="Arial"/>
      </rPr>
      <t>Energy Intensity (MJ/Pkm)</t>
    </r>
  </si>
  <si>
    <r>
      <rPr>
        <b/>
        <sz val="10"/>
        <rFont val="Arial"/>
      </rPr>
      <t>Car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</si>
  <si>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i/>
        <sz val="10"/>
        <rFont val="Arial"/>
      </rPr>
      <t>GHG Emissions by Energy Source (Mt of CO</t>
    </r>
    <r>
      <rPr>
        <b/>
        <i/>
        <vertAlign val="subscript"/>
        <sz val="10"/>
        <rFont val="Arial"/>
      </rPr>
      <t>2</t>
    </r>
    <r>
      <rPr>
        <b/>
        <i/>
        <sz val="10"/>
        <rFont val="Arial"/>
      </rPr>
      <t>e)</t>
    </r>
  </si>
  <si>
    <r>
      <rPr>
        <b/>
        <sz val="10"/>
        <color rgb="FF000000"/>
        <rFont val="Arial"/>
      </rPr>
      <t>GHG Intensity (tonne/TJ)</t>
    </r>
  </si>
  <si>
    <r>
      <rPr>
        <b/>
        <sz val="12"/>
        <rFont val="Arial"/>
      </rPr>
      <t>New Brunswick</t>
    </r>
  </si>
  <si>
    <r>
      <rPr>
        <b/>
        <sz val="12"/>
        <rFont val="Arial"/>
      </rPr>
      <t>Table 28: School Bus Secondary Energy Use and GHG Emissions by Energy Source</t>
    </r>
  </si>
  <si>
    <r>
      <rPr>
        <b/>
        <sz val="10"/>
        <rFont val="Arial"/>
      </rPr>
      <t>School Bus Energy Use (PJ)</t>
    </r>
  </si>
  <si>
    <r>
      <rPr>
        <b/>
        <sz val="10"/>
        <rFont val="Arial"/>
      </rPr>
      <t>School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</si>
  <si>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n.a.</t>
    </r>
  </si>
  <si>
    <r>
      <rPr>
        <b/>
        <sz val="12"/>
        <rFont val="Arial"/>
      </rPr>
      <t>Table 29: Urban Transit Secondary Energy Use and GHG Emissions by Energy Source</t>
    </r>
  </si>
  <si>
    <r>
      <rPr>
        <b/>
        <sz val="10"/>
        <rFont val="Arial"/>
      </rPr>
      <t>Urban Transit Energy Use (PJ)</t>
    </r>
  </si>
  <si>
    <r>
      <rPr>
        <sz val="10"/>
        <rFont val="Arial"/>
      </rPr>
      <t>Electricity</t>
    </r>
  </si>
  <si>
    <r>
      <rPr>
        <b/>
        <sz val="10"/>
        <rFont val="Arial"/>
      </rPr>
      <t xml:space="preserve">Urban Transit GHG Emissions </t>
    </r>
    <r>
      <rPr>
        <b/>
        <u/>
        <sz val="10"/>
        <rFont val="Arial"/>
      </rPr>
      <t>Excluding</t>
    </r>
    <r>
      <rPr>
        <b/>
        <sz val="10"/>
        <rFont val="Arial"/>
      </rPr>
      <t xml:space="preserve"> Electricity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</si>
  <si>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2"/>
        <rFont val="Times New Roman"/>
      </rPr>
      <t>–</t>
    </r>
  </si>
  <si>
    <r>
      <rPr>
        <sz val="11"/>
        <color rgb="FF000000"/>
        <rFont val="Calibri"/>
      </rPr>
      <t xml:space="preserve">1) Data on GHG emissions are presented </t>
    </r>
    <r>
      <rPr>
        <u/>
        <sz val="10"/>
        <rFont val="Arial"/>
      </rPr>
      <t>excluding</t>
    </r>
    <r>
      <rPr>
        <sz val="11"/>
        <color rgb="FF000000"/>
        <rFont val="Calibri"/>
      </rPr>
      <t xml:space="preserve"> GHG emissions related to electricity production.</t>
    </r>
  </si>
  <si>
    <r>
      <rPr>
        <b/>
        <sz val="12"/>
        <rFont val="Arial"/>
      </rPr>
      <t>Table 30: Inter-City Bus Secondary Energy Use and GHG Emissions by Energy Source</t>
    </r>
  </si>
  <si>
    <r>
      <rPr>
        <b/>
        <sz val="10"/>
        <rFont val="Arial"/>
      </rPr>
      <t>Inter-City Bus Energy Use (PJ)</t>
    </r>
  </si>
  <si>
    <r>
      <rPr>
        <b/>
        <sz val="10"/>
        <rFont val="Arial"/>
      </rPr>
      <t>Inter-City Bus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</si>
  <si>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32: Motorcycle Secondary Energy Use, GHG Emissions and Explanatory Variables</t>
    </r>
  </si>
  <si>
    <r>
      <rPr>
        <b/>
        <sz val="10"/>
        <rFont val="Arial"/>
      </rPr>
      <t>Motorcycle Energy Use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(PJ)</t>
    </r>
  </si>
  <si>
    <r>
      <rPr>
        <b/>
        <sz val="10"/>
        <rFont val="Arial"/>
      </rPr>
      <t>Motorcycle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</si>
  <si>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Motorcycle Explanatory Variables</t>
    </r>
  </si>
  <si>
    <r>
      <rPr>
        <sz val="10"/>
        <rFont val="Arial"/>
      </rPr>
      <t>Stock (thousands)</t>
    </r>
  </si>
  <si>
    <r>
      <rPr>
        <sz val="10"/>
        <rFont val="Arial"/>
      </rPr>
      <t>Average Distance Travelled per Year (km)</t>
    </r>
  </si>
  <si>
    <r>
      <rPr>
        <sz val="10"/>
        <rFont val="Arial"/>
      </rPr>
      <t>Motorcycle On-Road Average Fuel Consumption (L/100 km)</t>
    </r>
  </si>
  <si>
    <r>
      <rPr>
        <sz val="10"/>
        <rFont val="Arial"/>
      </rPr>
      <t>1) Motorcycles consume only motor gasoline.</t>
    </r>
  </si>
  <si>
    <r>
      <rPr>
        <b/>
        <sz val="12"/>
        <rFont val="Arial"/>
      </rPr>
      <t>Table 34: Passenger Light Truck Secondary Energy Use and GHG Emissions by Energy Source</t>
    </r>
  </si>
  <si>
    <r>
      <rPr>
        <b/>
        <sz val="10"/>
        <rFont val="Arial"/>
      </rPr>
      <t>Passenger Light Truck Energy Use (PJ)</t>
    </r>
  </si>
  <si>
    <r>
      <rPr>
        <b/>
        <sz val="10"/>
        <rFont val="Arial"/>
      </rPr>
      <t>Passenger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</si>
  <si>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0"/>
        <rFont val="Arial"/>
      </rPr>
      <t>GHG Intensity (tonne/TJ)</t>
    </r>
  </si>
  <si>
    <r>
      <rPr>
        <b/>
        <sz val="12"/>
        <rFont val="Arial"/>
      </rPr>
      <t>Table 35: Freight Light Truck Secondary Energy Use and GHG Emissions by Energy Source</t>
    </r>
  </si>
  <si>
    <r>
      <rPr>
        <b/>
        <sz val="10"/>
        <rFont val="Arial"/>
      </rPr>
      <t>Freight Light Truck Energy Use (PJ)</t>
    </r>
  </si>
  <si>
    <r>
      <rPr>
        <b/>
        <sz val="10"/>
        <color rgb="FF000000"/>
        <rFont val="Arial"/>
      </rPr>
      <t>Activity</t>
    </r>
  </si>
  <si>
    <r>
      <rPr>
        <sz val="10"/>
        <color rgb="FF000000"/>
        <rFont val="Arial"/>
      </rPr>
      <t>Tonne-kilometres (millions)</t>
    </r>
  </si>
  <si>
    <r>
      <rPr>
        <b/>
        <sz val="10"/>
        <color rgb="FF000000"/>
        <rFont val="Arial"/>
      </rPr>
      <t>Energy Intensity (MJ/Tkm)</t>
    </r>
  </si>
  <si>
    <r>
      <rPr>
        <b/>
        <sz val="10"/>
        <rFont val="Arial"/>
      </rPr>
      <t>Freight Light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</si>
  <si>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sz val="12"/>
        <rFont val="Arial"/>
      </rPr>
      <t>Table 36: Medium and Heavy Truck Secondary Energy Use and GHG Emissions by Energy Source</t>
    </r>
  </si>
  <si>
    <r>
      <rPr>
        <b/>
        <u/>
        <sz val="11"/>
        <rFont val="Arial"/>
      </rPr>
      <t>Medium Trucks</t>
    </r>
  </si>
  <si>
    <r>
      <rPr>
        <b/>
        <sz val="10"/>
        <rFont val="Arial"/>
      </rPr>
      <t>Medium Truck Energy Use (PJ)</t>
    </r>
  </si>
  <si>
    <r>
      <rPr>
        <b/>
        <sz val="10"/>
        <rFont val="Arial"/>
      </rPr>
      <t>Medium Truck GHG Emissions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</si>
  <si>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b/>
        <u/>
        <sz val="11"/>
        <rFont val="Arial"/>
      </rPr>
      <t>Heavy Trucks</t>
    </r>
  </si>
  <si>
    <r>
      <rPr>
        <b/>
        <sz val="10"/>
        <rFont val="Arial"/>
      </rPr>
      <t>Heavy Truck Energy Use</t>
    </r>
    <r>
      <rPr>
        <b/>
        <vertAlign val="superscript"/>
        <sz val="10"/>
        <rFont val="Arial"/>
      </rPr>
      <t xml:space="preserve">1 </t>
    </r>
    <r>
      <rPr>
        <b/>
        <sz val="10"/>
        <rFont val="Arial"/>
      </rPr>
      <t>(PJ)</t>
    </r>
  </si>
  <si>
    <r>
      <rPr>
        <b/>
        <sz val="10"/>
        <rFont val="Arial"/>
      </rPr>
      <t>Heavy Truck GHG Emissions</t>
    </r>
    <r>
      <rPr>
        <b/>
        <vertAlign val="superscript"/>
        <sz val="10"/>
        <rFont val="Arial"/>
      </rPr>
      <t>1</t>
    </r>
    <r>
      <rPr>
        <b/>
        <sz val="10"/>
        <rFont val="Arial"/>
      </rPr>
      <t xml:space="preserve"> (Mt of CO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e)</t>
    </r>
  </si>
  <si>
    <r>
      <rPr>
        <sz val="10"/>
        <rFont val="Arial"/>
      </rPr>
      <t>1) Heavy trucks consume only diesel fuel oil.</t>
    </r>
  </si>
  <si>
    <t>NL (ENERGY DEMAND PER YR)</t>
  </si>
  <si>
    <t>NL (DEMAND ER YR)</t>
  </si>
  <si>
    <t>NOTE: one CAR/PASSENGERLIGHT TRUCK could carry 1.58 passenger, referred to Occupancy_ACTFLO, from EU_TIMES</t>
  </si>
  <si>
    <t>NOTE: ONE FREIGHT LIGHT TRUCK COULD CARRY 1.93 TONEE WEIGHT, AS A MEDIAN OF 0-3856kg</t>
  </si>
  <si>
    <t>NOTE: ONE MEDIUM  TRUCK COULD CARRY 4.20 TONEE WEIGHT, AS A MEDIAN OF 3856-4536kg</t>
  </si>
  <si>
    <t>NOTE: ONE MEDIUM  TRUCK COULD CARRY 5.10 TONEE WEIGHT, AS A MEDIAN OF 3856-6350kg</t>
  </si>
  <si>
    <t>https://www.transportpolicy.net/standard/canada-vehicle-definitions/</t>
  </si>
  <si>
    <t>region</t>
  </si>
  <si>
    <t>BC</t>
  </si>
  <si>
    <t>Details for AT region, which includes four provinces</t>
  </si>
  <si>
    <t>NOTE: one bus could carry 19.78 passenger, referred to Occupancy_ACTFLO, from EU_TIMES</t>
  </si>
  <si>
    <t>Atlantic</t>
  </si>
  <si>
    <t>Table 14: Passenger Air Transportation Secondary Energy Use and GHG Emissions by Energy Source</t>
  </si>
  <si>
    <t>Passenger Air Transportation Energy Use (PJ)</t>
  </si>
  <si>
    <t>Aviation Gasoline</t>
  </si>
  <si>
    <t>Aviation Turbo Fuel</t>
  </si>
  <si>
    <r>
      <t>Passenger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</si>
  <si>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NOTE: Activity variable for air transportation is not available by region.</t>
  </si>
  <si>
    <t>Table 15: Freight Air Transportation Secondary Energy Use and GHG Emissions by Energy Source</t>
  </si>
  <si>
    <t>Freight Air Transportation Energy Use (PJ)</t>
  </si>
  <si>
    <r>
      <t>Freight Air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</si>
  <si>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By Turbo fuel</t>
  </si>
  <si>
    <t>Source: Natural sources canada</t>
  </si>
  <si>
    <t>Aviation Tech - Freight - TURBO FUEL</t>
  </si>
  <si>
    <t>TRATURBOFUEL</t>
  </si>
  <si>
    <t>TRA_Avi_Frt_TURBOFUEL00</t>
  </si>
  <si>
    <t>Aviation Tech - Passenger - TURBO FUEL</t>
  </si>
  <si>
    <t>TRA_Avi_Pas_TURBOFUEL00</t>
  </si>
  <si>
    <t>*unit: billion tkm, and billion pkm, this table is similar to the capacity</t>
  </si>
  <si>
    <t>Source: natural resources canada</t>
  </si>
  <si>
    <t>*(the coefficient from PJ to mio tkm is from the average of EU countries)</t>
  </si>
  <si>
    <t>* the data for this table is pasted from the website</t>
  </si>
  <si>
    <t>*Unit: btkm</t>
  </si>
  <si>
    <t>*PJ/btkm</t>
  </si>
  <si>
    <t>Source: Natural resources canada</t>
  </si>
  <si>
    <t>note: the rail transportation only consumes DST</t>
  </si>
  <si>
    <t>Freight transport (mio tkm/ mio pkm)</t>
  </si>
  <si>
    <t>note: 123 million tkm/PJ for diesel freight rail, while 39 million pkm/pj for diesel passenger rail, because natural resources Canada declare that the rails only consume diesel, these two data also averaged by EU-27 (actually they split it to 37 regions)</t>
  </si>
  <si>
    <t>Table 16: Rail Transportation Secondary Energy Use and GHG Emissions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</si>
  <si>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</si>
  <si>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</si>
  <si>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</si>
  <si>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r>
      <t>Rail Transportation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</si>
  <si>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</si>
  <si>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</si>
  <si>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</si>
  <si>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NOTE: Activity variable for rail transportation is not available by region.</t>
  </si>
  <si>
    <t>Transport energy consumption (PJ)</t>
  </si>
  <si>
    <t>TRai_Pas</t>
  </si>
  <si>
    <t>TRA_Rai_Frt-Dst00</t>
  </si>
  <si>
    <t>TRA_Rai_Pas-Dst00</t>
  </si>
  <si>
    <t>*UNIT: btkm or bpkm per PJ</t>
  </si>
  <si>
    <t>*unit: btkm or bpkm</t>
  </si>
  <si>
    <t>TRATURBOFUEL00</t>
  </si>
  <si>
    <t>TRADST00</t>
  </si>
  <si>
    <t>DIESEL</t>
  </si>
  <si>
    <t>TURBO FUEL</t>
  </si>
  <si>
    <t>*This table is to quantify the ACTFLOW, i.e., activity flow, which is cumputed by carried passenger number/ per vehicle</t>
  </si>
  <si>
    <t xml:space="preserve">Reffered to the data of EU, from EU_TIMES:: VT_EUReg_TRA:: Occupancy sheet, source from </t>
  </si>
  <si>
    <t>TRA_Bus*</t>
  </si>
  <si>
    <t>TRA_Car*</t>
  </si>
  <si>
    <t>*UNIT: PASSENGER/VEH NUMBER</t>
  </si>
  <si>
    <t>TRA_Mot*</t>
  </si>
  <si>
    <t>NOTE: motorcycle is assumed to carry 1.1 person, also referred to EU-TIMES</t>
  </si>
  <si>
    <t>detailing the four provinces of atlantic region</t>
  </si>
  <si>
    <t>*Unit: million passenger-km/TJ</t>
  </si>
  <si>
    <t>source: Natural resources canada</t>
  </si>
  <si>
    <t>Not useful, please forget it</t>
  </si>
  <si>
    <t>* we already have the energy intensity with unit of MJ/passenger-km, we just need to use 1 to divide this value to get the EFF with a unit of mvkm/TJ</t>
  </si>
  <si>
    <t>TRA_Bus_SB_GASOLINE</t>
  </si>
  <si>
    <t>TRA_Bus_SB_DST</t>
  </si>
  <si>
    <t>TRA_Bus_UT_GASOLINE</t>
  </si>
  <si>
    <t>TRA_Bus_UT_DST</t>
  </si>
  <si>
    <t>TRA_Bus_IC_GASOLINE</t>
  </si>
  <si>
    <t>TRA_Bus_IC_DST</t>
  </si>
  <si>
    <t>TRA_Mot_GASOLINE</t>
  </si>
  <si>
    <t>TRA_Car_GASOLINE</t>
  </si>
  <si>
    <t>TRA_Car_DST</t>
  </si>
  <si>
    <t>TRA_Tru_PLT_GASOLINE</t>
  </si>
  <si>
    <t>TRA_Tru_PLT_DST</t>
  </si>
  <si>
    <t>TRA_Tru_FLT_GASOLINE</t>
  </si>
  <si>
    <t>TRA_Tru_MT_GASOLINE</t>
  </si>
  <si>
    <t>TRA_Tru_HT_DST</t>
  </si>
  <si>
    <t>NOT USEFUL, PLEASE FORGET THIS BLOCK</t>
  </si>
  <si>
    <t>CAP2ACT</t>
  </si>
  <si>
    <t>TRA_Bus_Cng</t>
  </si>
  <si>
    <t>TRA_Bus_Dis</t>
  </si>
  <si>
    <t>TRA_Bus_Gas</t>
  </si>
  <si>
    <t>TRA_Bus_Lpg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</si>
  <si>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</si>
  <si>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</si>
  <si>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</si>
  <si>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</si>
  <si>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</si>
  <si>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</si>
  <si>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</si>
  <si>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</si>
  <si>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TRA_Car_Cng</t>
  </si>
  <si>
    <t>TRA_Car_Dis</t>
  </si>
  <si>
    <t>TRA_Car_Fle_Fue</t>
  </si>
  <si>
    <t>TRA_Car_Gas</t>
  </si>
  <si>
    <t>TRA_Car_Lpg</t>
  </si>
  <si>
    <t>TRA_Car_Oth</t>
  </si>
  <si>
    <t>Referred data from EU-TIMES, which quantified the km/veh (i.e., AFA) for EU-27</t>
  </si>
  <si>
    <t>Average</t>
  </si>
  <si>
    <t>ALL BUS</t>
  </si>
  <si>
    <t>ALL MOT</t>
  </si>
  <si>
    <t>ALL CAR</t>
  </si>
  <si>
    <t>Source: EU-TIMES</t>
  </si>
  <si>
    <t>original calculation for AF</t>
  </si>
  <si>
    <t>ALL LIGHT COMMERCIAL VEHICLE-LIGHT TRUCK</t>
  </si>
  <si>
    <t>ALL HEAVY TRUCK</t>
  </si>
  <si>
    <t>TRA_Tru*</t>
  </si>
  <si>
    <t>Country</t>
  </si>
  <si>
    <t>Vehicle</t>
  </si>
  <si>
    <t>Fuel</t>
  </si>
  <si>
    <t>CNG/Biogas</t>
  </si>
  <si>
    <t>LPG</t>
  </si>
  <si>
    <t>Mopeds</t>
  </si>
  <si>
    <t>Flexi Fuel</t>
  </si>
  <si>
    <t>Other</t>
  </si>
  <si>
    <t>HDTs</t>
  </si>
  <si>
    <t>average value</t>
  </si>
  <si>
    <t>From EU-TIMES</t>
  </si>
  <si>
    <t>TRA_Tru</t>
  </si>
  <si>
    <t>TRA_Mot</t>
  </si>
  <si>
    <t>000Veh</t>
  </si>
  <si>
    <t>PKM demand - Bus</t>
  </si>
  <si>
    <t>PKM demand - Motor Cycles</t>
  </si>
  <si>
    <t>PKM demand - Cars</t>
  </si>
  <si>
    <t>NRG</t>
  </si>
  <si>
    <t>Transport Fuel - Nat Gas</t>
  </si>
  <si>
    <t>Transport Fuel - Diesel</t>
  </si>
  <si>
    <t>Transport Fuel - LPG</t>
  </si>
  <si>
    <t>TKM demand -  trucks</t>
  </si>
  <si>
    <r>
      <rPr>
        <b/>
        <sz val="10"/>
        <color rgb="FFFF0000"/>
        <rFont val="Arial"/>
        <family val="2"/>
      </rPr>
      <t>Stock</t>
    </r>
    <r>
      <rPr>
        <sz val="10"/>
        <color rgb="FFFF0000"/>
        <rFont val="Arial"/>
        <family val="2"/>
      </rPr>
      <t xml:space="preserve"> is the number for a specific
 type of vehicle (UNIT: thousand), 
while the </t>
    </r>
    <r>
      <rPr>
        <b/>
        <sz val="10"/>
        <color rgb="FFFF0000"/>
        <rFont val="Arial"/>
        <family val="2"/>
      </rPr>
      <t>demand</t>
    </r>
    <r>
      <rPr>
        <sz val="10"/>
        <color rgb="FFFF0000"/>
        <rFont val="Arial"/>
        <family val="2"/>
      </rPr>
      <t xml:space="preserve"> is mvkm 
(UNIT: million passenger for a km), or bvkm ?</t>
    </r>
  </si>
  <si>
    <t>*UNIT: million Tkms or Pkms, as given by EU-TIMES because we followed same equation to compute, but it should be million .. ? So we revise it as million Pkm</t>
  </si>
  <si>
    <t>this 5.78 is ton/per truck</t>
  </si>
  <si>
    <t>SEANSON</t>
  </si>
  <si>
    <t>~FI_Comm</t>
  </si>
  <si>
    <t>*there is no electricity data source</t>
  </si>
  <si>
    <t>TRAGSL00</t>
  </si>
  <si>
    <t>GSL</t>
  </si>
  <si>
    <t>OILGSL</t>
  </si>
  <si>
    <t>TRAGSL</t>
  </si>
  <si>
    <t>By GSL</t>
  </si>
  <si>
    <t>TRA_Avi_Frt_GSL00</t>
  </si>
  <si>
    <t>Aviation Tech - Freight - GSL</t>
  </si>
  <si>
    <t>TRA_Avi_Pas_GSL00</t>
  </si>
  <si>
    <t>Aviation Tech - Passenger - GSL</t>
  </si>
  <si>
    <t>TRA_Bus_SB_GSL</t>
  </si>
  <si>
    <t>TRA_Bus_UT_GSL</t>
  </si>
  <si>
    <t>TRA_Bus_IC_GSL</t>
  </si>
  <si>
    <t>TRA_Tru_PLT_GSL</t>
  </si>
  <si>
    <t>TRA_Tru_FLT_GSL</t>
  </si>
  <si>
    <t>TRA_Tru_MT_GSL</t>
  </si>
  <si>
    <t>TRA_Mot_GSL</t>
  </si>
  <si>
    <t>TRA_Car_GSL</t>
  </si>
  <si>
    <t>Transport Fuel - GSL</t>
  </si>
  <si>
    <t>TAvi_Frt_GSL</t>
  </si>
  <si>
    <t>TAvi_Frt_TURBOFUEL</t>
  </si>
  <si>
    <t>TAvi_Pas_GSL</t>
  </si>
  <si>
    <t>TAvi_Pas_TURBOFUEL</t>
  </si>
  <si>
    <t>~FI_T: Share-I~UP</t>
  </si>
  <si>
    <t>MPkm</t>
  </si>
  <si>
    <t>MTkm</t>
  </si>
  <si>
    <t>BVkm</t>
  </si>
  <si>
    <t>~FI_T: CAP2ACT</t>
  </si>
  <si>
    <t>~FI_T: AFA</t>
  </si>
  <si>
    <t>~FI_T: LIFE</t>
  </si>
  <si>
    <t>Following EU-TIMES but we not sure if correct</t>
  </si>
  <si>
    <t>~FI_T: FIXOM</t>
  </si>
  <si>
    <t>UNIT: EUR/000VEH</t>
  </si>
  <si>
    <t>~FI_T: STOCK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</si>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</sst>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0.0"/>
    <numFmt numFmtId="166" formatCode="0.000"/>
    <numFmt numFmtId="167" formatCode="\Te\x\t"/>
    <numFmt numFmtId="168" formatCode="0.0%"/>
    <numFmt numFmtId="169" formatCode="_ * #,##0_ ;_ * \-#,##0_ ;_ * &quot;-&quot;_ ;_ @_ "/>
    <numFmt numFmtId="170" formatCode="_ * #,##0.00_ ;_ * \-#,##0.00_ ;_ * &quot;-&quot;??_ ;_ @_ "/>
    <numFmt numFmtId="171" formatCode="_-[$€-2]\ * #,##0.00_-;\-[$€-2]\ * #,##0.00_-;_-[$€-2]\ * &quot;-&quot;??_-"/>
    <numFmt numFmtId="172" formatCode="#,##0;\-\ #,##0;_-\ &quot;- &quot;"/>
    <numFmt numFmtId="173" formatCode="_([$€]* #,##0.00_);_([$€]* \(#,##0.00\);_([$€]* &quot;-&quot;??_);_(@_)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([$€-2]* #,##0.00_);_([$€-2]* \(#,##0.00\);_([$€-2]* &quot;-&quot;??_)"/>
    <numFmt numFmtId="177" formatCode="\(##\);\(##\)"/>
    <numFmt numFmtId="178" formatCode="#,##0.0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General_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2"/>
      <name val="Times New Roman"/>
      <family val="1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charset val="134"/>
      <scheme val="minor"/>
    </font>
    <font>
      <sz val="11"/>
      <color rgb="FF000000"/>
      <name val="Calibri"/>
    </font>
    <font>
      <b/>
      <sz val="14"/>
      <name val="Arial"/>
    </font>
    <font>
      <b/>
      <sz val="12"/>
      <name val="Arial"/>
    </font>
    <font>
      <b/>
      <sz val="10"/>
      <name val="Arial"/>
    </font>
    <font>
      <b/>
      <u/>
      <sz val="11"/>
      <name val="Arial"/>
    </font>
    <font>
      <b/>
      <sz val="11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u/>
      <sz val="10"/>
      <name val="Arial"/>
    </font>
    <font>
      <sz val="12"/>
      <name val="Times New Roman"/>
    </font>
    <font>
      <b/>
      <vertAlign val="subscript"/>
      <sz val="10"/>
      <name val="Arial"/>
    </font>
    <font>
      <b/>
      <i/>
      <vertAlign val="subscript"/>
      <sz val="10"/>
      <name val="Arial"/>
    </font>
    <font>
      <b/>
      <vertAlign val="superscript"/>
      <sz val="10"/>
      <name val="Arial"/>
    </font>
    <font>
      <u/>
      <sz val="10"/>
      <name val="Arial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sz val="2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45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8" borderId="5" applyNumberFormat="0" applyAlignment="0" applyProtection="0"/>
    <xf numFmtId="0" fontId="18" fillId="9" borderId="6" applyNumberFormat="0" applyAlignment="0" applyProtection="0"/>
    <xf numFmtId="0" fontId="19" fillId="9" borderId="5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25" fillId="1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1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27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3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35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49" fontId="8" fillId="59" borderId="14">
      <alignment vertical="top"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41" fillId="0" borderId="15">
      <alignment horizontal="left" vertical="center" wrapText="1" indent="2"/>
    </xf>
    <xf numFmtId="3" fontId="51" fillId="0" borderId="14">
      <alignment horizontal="right" vertical="top"/>
    </xf>
    <xf numFmtId="0" fontId="7" fillId="60" borderId="11">
      <alignment horizontal="centerContinuous" vertical="top" wrapText="1"/>
    </xf>
    <xf numFmtId="0" fontId="52" fillId="0" borderId="0">
      <alignment vertical="top" wrapText="1"/>
    </xf>
    <xf numFmtId="17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5" fillId="5" borderId="0" applyNumberFormat="0" applyBorder="0" applyAlignment="0" applyProtection="0"/>
    <xf numFmtId="0" fontId="32" fillId="40" borderId="0" applyNumberFormat="0" applyBorder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38" borderId="12" applyNumberFormat="0" applyAlignment="0" applyProtection="0"/>
    <xf numFmtId="0" fontId="17" fillId="8" borderId="5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4" fontId="41" fillId="0" borderId="0" applyBorder="0">
      <alignment horizontal="right" vertical="center"/>
    </xf>
    <xf numFmtId="0" fontId="53" fillId="0" borderId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59" fillId="7" borderId="0" applyNumberFormat="0" applyBorder="0" applyAlignment="0" applyProtection="0"/>
    <xf numFmtId="0" fontId="35" fillId="47" borderId="0" applyNumberFormat="0" applyBorder="0" applyAlignment="0" applyProtection="0"/>
    <xf numFmtId="0" fontId="47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26" fillId="0" borderId="0"/>
    <xf numFmtId="0" fontId="8" fillId="0" borderId="0"/>
    <xf numFmtId="0" fontId="26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6" fillId="0" borderId="0"/>
    <xf numFmtId="0" fontId="5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26" fillId="0" borderId="0"/>
    <xf numFmtId="0" fontId="5" fillId="0" borderId="0"/>
    <xf numFmtId="0" fontId="26" fillId="0" borderId="0"/>
    <xf numFmtId="0" fontId="26" fillId="0" borderId="0"/>
    <xf numFmtId="0" fontId="8" fillId="0" borderId="0"/>
    <xf numFmtId="0" fontId="26" fillId="0" borderId="0"/>
    <xf numFmtId="0" fontId="8" fillId="0" borderId="0"/>
    <xf numFmtId="0" fontId="5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4" fontId="41" fillId="0" borderId="11" applyFill="0" applyBorder="0" applyProtection="0">
      <alignment horizontal="right" vertical="center"/>
    </xf>
    <xf numFmtId="0" fontId="42" fillId="0" borderId="0" applyNumberFormat="0" applyFill="0" applyBorder="0" applyProtection="0">
      <alignment horizontal="left" vertical="center"/>
    </xf>
    <xf numFmtId="0" fontId="8" fillId="61" borderId="0" applyNumberFormat="0" applyFont="0" applyBorder="0" applyAlignment="0" applyProtection="0"/>
    <xf numFmtId="0" fontId="5" fillId="11" borderId="9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5" fillId="11" borderId="9" applyNumberFormat="0" applyFont="0" applyAlignment="0" applyProtection="0"/>
    <xf numFmtId="177" fontId="54" fillId="0" borderId="0">
      <alignment horizontal="right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70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0" fontId="52" fillId="0" borderId="0">
      <alignment vertical="top" wrapText="1"/>
    </xf>
    <xf numFmtId="0" fontId="52" fillId="0" borderId="0">
      <alignment vertical="top" wrapText="1"/>
    </xf>
    <xf numFmtId="0" fontId="52" fillId="0" borderId="0">
      <alignment vertical="top" wrapText="1"/>
    </xf>
    <xf numFmtId="0" fontId="8" fillId="0" borderId="11" applyNumberFormat="0" applyFill="0" applyProtection="0">
      <alignment horizontal="right"/>
    </xf>
    <xf numFmtId="0" fontId="8" fillId="0" borderId="11" applyNumberFormat="0" applyFill="0" applyProtection="0">
      <alignment horizontal="right"/>
    </xf>
    <xf numFmtId="0" fontId="7" fillId="62" borderId="11" applyNumberFormat="0" applyProtection="0">
      <alignment horizontal="right"/>
    </xf>
    <xf numFmtId="0" fontId="39" fillId="62" borderId="0" applyNumberFormat="0" applyBorder="0" applyProtection="0">
      <alignment horizontal="left"/>
    </xf>
    <xf numFmtId="0" fontId="7" fillId="62" borderId="11" applyNumberFormat="0" applyProtection="0">
      <alignment horizontal="left"/>
    </xf>
    <xf numFmtId="0" fontId="8" fillId="0" borderId="11" applyNumberFormat="0" applyFill="0" applyProtection="0">
      <alignment horizontal="right"/>
    </xf>
    <xf numFmtId="0" fontId="8" fillId="0" borderId="11" applyNumberFormat="0" applyFill="0" applyProtection="0">
      <alignment horizontal="right"/>
    </xf>
    <xf numFmtId="0" fontId="49" fillId="63" borderId="0" applyNumberFormat="0" applyBorder="0" applyProtection="0">
      <alignment horizontal="left"/>
    </xf>
    <xf numFmtId="178" fontId="55" fillId="64" borderId="22">
      <alignment vertical="center"/>
    </xf>
    <xf numFmtId="168" fontId="56" fillId="64" borderId="22">
      <alignment vertical="center"/>
    </xf>
    <xf numFmtId="178" fontId="57" fillId="65" borderId="22">
      <alignment vertical="center"/>
    </xf>
    <xf numFmtId="0" fontId="8" fillId="66" borderId="23" applyBorder="0">
      <alignment horizontal="left" vertical="center"/>
    </xf>
    <xf numFmtId="49" fontId="8" fillId="67" borderId="11">
      <alignment vertical="center" wrapText="1"/>
    </xf>
    <xf numFmtId="0" fontId="8" fillId="68" borderId="24">
      <alignment horizontal="left" vertical="center" wrapText="1"/>
    </xf>
    <xf numFmtId="0" fontId="58" fillId="69" borderId="11">
      <alignment horizontal="left" vertical="center" wrapText="1"/>
    </xf>
    <xf numFmtId="0" fontId="8" fillId="70" borderId="11">
      <alignment horizontal="left" vertical="center" wrapText="1"/>
    </xf>
    <xf numFmtId="0" fontId="8" fillId="71" borderId="11">
      <alignment horizontal="left" vertical="center" wrapText="1"/>
    </xf>
    <xf numFmtId="0" fontId="1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175" fontId="4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5" fillId="0" borderId="0"/>
    <xf numFmtId="0" fontId="8" fillId="0" borderId="0"/>
    <xf numFmtId="43" fontId="5" fillId="0" borderId="0" applyFont="0" applyFill="0" applyBorder="0" applyAlignment="0" applyProtection="0"/>
    <xf numFmtId="0" fontId="5" fillId="11" borderId="9" applyNumberFormat="0" applyFont="0" applyAlignment="0" applyProtection="0"/>
    <xf numFmtId="0" fontId="59" fillId="7" borderId="0" applyNumberFormat="0" applyBorder="0" applyAlignment="0" applyProtection="0"/>
    <xf numFmtId="0" fontId="25" fillId="35" borderId="0" applyNumberFormat="0" applyBorder="0" applyAlignment="0" applyProtection="0"/>
    <xf numFmtId="0" fontId="25" fillId="31" borderId="0" applyNumberFormat="0" applyBorder="0" applyAlignment="0" applyProtection="0"/>
    <xf numFmtId="0" fontId="25" fillId="27" borderId="0" applyNumberFormat="0" applyBorder="0" applyAlignment="0" applyProtection="0"/>
    <xf numFmtId="0" fontId="25" fillId="23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75" fillId="0" borderId="0" applyNumberFormat="0" applyFill="0" applyBorder="0" applyAlignment="0" applyProtection="0"/>
    <xf numFmtId="0" fontId="79" fillId="0" borderId="0">
      <alignment vertical="center"/>
    </xf>
    <xf numFmtId="0" fontId="10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4" fillId="0" borderId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9" applyNumberFormat="0" applyFont="0" applyAlignment="0" applyProtection="0"/>
    <xf numFmtId="0" fontId="4" fillId="11" borderId="9" applyNumberFormat="0" applyFont="0" applyAlignment="0" applyProtection="0"/>
    <xf numFmtId="0" fontId="4" fillId="11" borderId="9" applyNumberFormat="0" applyFont="0" applyAlignment="0" applyProtection="0"/>
    <xf numFmtId="0" fontId="4" fillId="11" borderId="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3" fillId="51" borderId="0" applyNumberFormat="0" applyBorder="0" applyAlignment="0" applyProtection="0"/>
    <xf numFmtId="0" fontId="102" fillId="37" borderId="0" applyNumberFormat="0" applyBorder="0" applyAlignment="0" applyProtection="0"/>
    <xf numFmtId="0" fontId="102" fillId="42" borderId="0" applyNumberFormat="0" applyBorder="0" applyAlignment="0" applyProtection="0"/>
    <xf numFmtId="0" fontId="102" fillId="38" borderId="0" applyNumberFormat="0" applyBorder="0" applyAlignment="0" applyProtection="0"/>
    <xf numFmtId="0" fontId="102" fillId="43" borderId="0" applyNumberFormat="0" applyBorder="0" applyAlignment="0" applyProtection="0"/>
    <xf numFmtId="0" fontId="102" fillId="42" borderId="0" applyNumberFormat="0" applyBorder="0" applyAlignment="0" applyProtection="0"/>
    <xf numFmtId="0" fontId="103" fillId="46" borderId="0" applyNumberFormat="0" applyBorder="0" applyAlignment="0" applyProtection="0"/>
    <xf numFmtId="0" fontId="103" fillId="4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3" fillId="50" borderId="0" applyNumberFormat="0" applyBorder="0" applyAlignment="0" applyProtection="0"/>
    <xf numFmtId="0" fontId="4" fillId="18" borderId="0" applyNumberFormat="0" applyBorder="0" applyAlignment="0" applyProtection="0"/>
    <xf numFmtId="0" fontId="26" fillId="0" borderId="0" applyFill="0" applyProtection="0"/>
    <xf numFmtId="0" fontId="95" fillId="0" borderId="0"/>
    <xf numFmtId="0" fontId="102" fillId="44" borderId="0" applyNumberFormat="0" applyBorder="0" applyAlignment="0" applyProtection="0"/>
    <xf numFmtId="0" fontId="102" fillId="46" borderId="0" applyNumberFormat="0" applyBorder="0" applyAlignment="0" applyProtection="0"/>
    <xf numFmtId="9" fontId="4" fillId="0" borderId="0" applyFont="0" applyFill="0" applyBorder="0" applyAlignment="0" applyProtection="0"/>
    <xf numFmtId="0" fontId="4" fillId="18" borderId="0" applyNumberFormat="0" applyBorder="0" applyAlignment="0" applyProtection="0"/>
    <xf numFmtId="0" fontId="103" fillId="53" borderId="0" applyNumberFormat="0" applyBorder="0" applyAlignment="0" applyProtection="0"/>
    <xf numFmtId="0" fontId="107" fillId="0" borderId="17" applyNumberFormat="0" applyFill="0" applyAlignment="0" applyProtection="0"/>
    <xf numFmtId="0" fontId="103" fillId="49" borderId="0" applyNumberFormat="0" applyBorder="0" applyAlignment="0" applyProtection="0"/>
    <xf numFmtId="0" fontId="102" fillId="39" borderId="0" applyNumberFormat="0" applyBorder="0" applyAlignment="0" applyProtection="0"/>
    <xf numFmtId="0" fontId="106" fillId="0" borderId="16" applyNumberFormat="0" applyFill="0" applyAlignment="0" applyProtection="0"/>
    <xf numFmtId="0" fontId="102" fillId="48" borderId="0" applyNumberFormat="0" applyBorder="0" applyAlignment="0" applyProtection="0"/>
    <xf numFmtId="0" fontId="105" fillId="0" borderId="0" applyNumberFormat="0" applyFill="0" applyBorder="0" applyAlignment="0" applyProtection="0"/>
    <xf numFmtId="0" fontId="104" fillId="38" borderId="12" applyNumberFormat="0" applyAlignment="0" applyProtection="0"/>
    <xf numFmtId="0" fontId="111" fillId="0" borderId="19" applyNumberFormat="0" applyFill="0" applyAlignment="0" applyProtection="0"/>
    <xf numFmtId="0" fontId="120" fillId="45" borderId="12" applyNumberFormat="0" applyAlignment="0" applyProtection="0"/>
    <xf numFmtId="0" fontId="115" fillId="0" borderId="0"/>
    <xf numFmtId="0" fontId="110" fillId="0" borderId="0" applyNumberFormat="0" applyFill="0" applyBorder="0" applyAlignment="0" applyProtection="0"/>
    <xf numFmtId="0" fontId="119" fillId="47" borderId="0" applyNumberFormat="0" applyBorder="0" applyAlignment="0" applyProtection="0"/>
    <xf numFmtId="43" fontId="8" fillId="0" borderId="0" applyFont="0" applyFill="0" applyBorder="0" applyAlignment="0" applyProtection="0"/>
    <xf numFmtId="0" fontId="118" fillId="39" borderId="0" applyNumberFormat="0" applyBorder="0" applyAlignment="0" applyProtection="0"/>
    <xf numFmtId="0" fontId="114" fillId="0" borderId="0" applyNumberFormat="0" applyFill="0" applyBorder="0" applyAlignment="0" applyProtection="0"/>
    <xf numFmtId="0" fontId="109" fillId="57" borderId="13" applyNumberFormat="0" applyAlignment="0" applyProtection="0"/>
    <xf numFmtId="0" fontId="117" fillId="0" borderId="25" applyNumberFormat="0" applyFill="0" applyAlignment="0" applyProtection="0"/>
    <xf numFmtId="0" fontId="113" fillId="45" borderId="21" applyNumberFormat="0" applyAlignment="0" applyProtection="0"/>
    <xf numFmtId="0" fontId="108" fillId="0" borderId="0" applyNumberFormat="0" applyFill="0" applyBorder="0" applyAlignment="0" applyProtection="0"/>
    <xf numFmtId="0" fontId="116" fillId="0" borderId="0"/>
    <xf numFmtId="0" fontId="112" fillId="40" borderId="0" applyNumberFormat="0" applyBorder="0" applyAlignment="0" applyProtection="0"/>
    <xf numFmtId="0" fontId="108" fillId="0" borderId="18" applyNumberFormat="0" applyFill="0" applyAlignment="0" applyProtection="0"/>
    <xf numFmtId="0" fontId="8" fillId="0" borderId="0"/>
    <xf numFmtId="0" fontId="103" fillId="55" borderId="0" applyNumberFormat="0" applyBorder="0" applyAlignment="0" applyProtection="0"/>
    <xf numFmtId="0" fontId="102" fillId="36" borderId="0" applyNumberFormat="0" applyBorder="0" applyAlignment="0" applyProtection="0"/>
    <xf numFmtId="0" fontId="103" fillId="51" borderId="0" applyNumberFormat="0" applyBorder="0" applyAlignment="0" applyProtection="0"/>
    <xf numFmtId="0" fontId="103" fillId="50" borderId="0" applyNumberFormat="0" applyBorder="0" applyAlignment="0" applyProtection="0"/>
    <xf numFmtId="0" fontId="103" fillId="52" borderId="0" applyNumberFormat="0" applyBorder="0" applyAlignment="0" applyProtection="0"/>
    <xf numFmtId="0" fontId="103" fillId="56" borderId="0" applyNumberFormat="0" applyBorder="0" applyAlignment="0" applyProtection="0"/>
    <xf numFmtId="0" fontId="103" fillId="54" borderId="0" applyNumberFormat="0" applyBorder="0" applyAlignment="0" applyProtection="0"/>
    <xf numFmtId="0" fontId="102" fillId="41" borderId="20" applyNumberFormat="0" applyFont="0" applyAlignment="0" applyProtection="0"/>
    <xf numFmtId="0" fontId="102" fillId="43" borderId="0" applyNumberFormat="0" applyBorder="0" applyAlignment="0" applyProtection="0"/>
    <xf numFmtId="0" fontId="102" fillId="40" borderId="0" applyNumberFormat="0" applyBorder="0" applyAlignment="0" applyProtection="0"/>
    <xf numFmtId="0" fontId="4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36" fillId="0" borderId="0" applyNumberFormat="0" applyFill="0" applyBorder="0" applyAlignment="0" applyProtection="0">
      <alignment vertical="center"/>
    </xf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1" borderId="9" applyNumberFormat="0" applyFont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49" fontId="41" fillId="0" borderId="11" applyNumberFormat="0" applyFont="0" applyFill="0" applyBorder="0" applyProtection="0">
      <alignment horizontal="left" vertical="center" indent="2"/>
    </xf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6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36" borderId="0" applyNumberFormat="0" applyBorder="0" applyAlignment="0" applyProtection="0"/>
    <xf numFmtId="0" fontId="27" fillId="49" borderId="0" applyNumberFormat="0" applyBorder="0" applyAlignment="0" applyProtection="0"/>
    <xf numFmtId="0" fontId="27" fillId="36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5" borderId="0" applyNumberFormat="0" applyBorder="0" applyAlignment="0" applyProtection="0"/>
    <xf numFmtId="0" fontId="27" fillId="44" borderId="0" applyNumberFormat="0" applyBorder="0" applyAlignment="0" applyProtection="0"/>
    <xf numFmtId="0" fontId="27" fillId="5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39" borderId="0" applyNumberFormat="0" applyBorder="0" applyAlignment="0" applyProtection="0"/>
    <xf numFmtId="0" fontId="27" fillId="50" borderId="0" applyNumberFormat="0" applyBorder="0" applyAlignment="0" applyProtection="0"/>
    <xf numFmtId="0" fontId="27" fillId="3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36" borderId="0" applyNumberFormat="0" applyBorder="0" applyAlignment="0" applyProtection="0"/>
    <xf numFmtId="0" fontId="27" fillId="51" borderId="0" applyNumberFormat="0" applyBorder="0" applyAlignment="0" applyProtection="0"/>
    <xf numFmtId="0" fontId="27" fillId="3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4" borderId="0" applyNumberFormat="0" applyBorder="0" applyAlignment="0" applyProtection="0"/>
    <xf numFmtId="0" fontId="27" fillId="53" borderId="0" applyNumberFormat="0" applyBorder="0" applyAlignment="0" applyProtection="0"/>
    <xf numFmtId="0" fontId="27" fillId="44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0" fontId="27" fillId="44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7" fillId="50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8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84" borderId="0" applyNumberFormat="0" applyBorder="0" applyAlignment="0" applyProtection="0"/>
    <xf numFmtId="0" fontId="27" fillId="54" borderId="0" applyNumberFormat="0" applyBorder="0" applyAlignment="0" applyProtection="0"/>
    <xf numFmtId="0" fontId="27" fillId="8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8" borderId="0" applyNumberFormat="0" applyBorder="0" applyAlignment="0" applyProtection="0"/>
    <xf numFmtId="0" fontId="27" fillId="52" borderId="0" applyNumberFormat="0" applyBorder="0" applyAlignment="0" applyProtection="0"/>
    <xf numFmtId="0" fontId="27" fillId="48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85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85" borderId="0" applyNumberFormat="0" applyBorder="0" applyAlignment="0" applyProtection="0"/>
    <xf numFmtId="0" fontId="27" fillId="50" borderId="0" applyNumberFormat="0" applyBorder="0" applyAlignment="0" applyProtection="0"/>
    <xf numFmtId="0" fontId="27" fillId="85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42" fillId="59" borderId="0" applyBorder="0" applyAlignment="0"/>
    <xf numFmtId="0" fontId="41" fillId="59" borderId="0" applyBorder="0">
      <alignment horizontal="right" vertical="center"/>
    </xf>
    <xf numFmtId="0" fontId="41" fillId="86" borderId="0" applyBorder="0">
      <alignment horizontal="right" vertical="center"/>
    </xf>
    <xf numFmtId="0" fontId="41" fillId="86" borderId="0" applyBorder="0">
      <alignment horizontal="right" vertical="center"/>
    </xf>
    <xf numFmtId="0" fontId="40" fillId="86" borderId="11">
      <alignment horizontal="right" vertical="center"/>
    </xf>
    <xf numFmtId="0" fontId="132" fillId="86" borderId="11">
      <alignment horizontal="right" vertical="center"/>
    </xf>
    <xf numFmtId="0" fontId="40" fillId="58" borderId="11">
      <alignment horizontal="right" vertical="center"/>
    </xf>
    <xf numFmtId="0" fontId="40" fillId="58" borderId="11">
      <alignment horizontal="right" vertical="center"/>
    </xf>
    <xf numFmtId="0" fontId="40" fillId="58" borderId="36">
      <alignment horizontal="right" vertical="center"/>
    </xf>
    <xf numFmtId="0" fontId="40" fillId="58" borderId="37">
      <alignment horizontal="right" vertical="center"/>
    </xf>
    <xf numFmtId="0" fontId="40" fillId="58" borderId="38">
      <alignment horizontal="right" vertical="center"/>
    </xf>
    <xf numFmtId="0" fontId="27" fillId="54" borderId="0" applyNumberFormat="0" applyBorder="0" applyAlignment="0" applyProtection="0"/>
    <xf numFmtId="0" fontId="27" fillId="56" borderId="0" applyNumberFormat="0" applyBorder="0" applyAlignment="0" applyProtection="0"/>
    <xf numFmtId="0" fontId="27" fillId="52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5" borderId="0" applyNumberFormat="0" applyBorder="0" applyAlignment="0" applyProtection="0"/>
    <xf numFmtId="0" fontId="36" fillId="45" borderId="21" applyNumberFormat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16" fillId="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9" fillId="45" borderId="12" applyNumberFormat="0" applyAlignment="0" applyProtection="0"/>
    <xf numFmtId="4" fontId="42" fillId="0" borderId="34" applyFill="0" applyBorder="0" applyProtection="0">
      <alignment horizontal="right" vertical="center"/>
    </xf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124" fillId="87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124" fillId="87" borderId="12" applyNumberFormat="0" applyAlignment="0" applyProtection="0"/>
    <xf numFmtId="0" fontId="29" fillId="45" borderId="12" applyNumberFormat="0" applyAlignment="0" applyProtection="0"/>
    <xf numFmtId="0" fontId="124" fillId="87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29" fillId="45" borderId="12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0" fontId="30" fillId="57" borderId="13" applyNumberFormat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0" fillId="0" borderId="0" applyNumberFormat="0">
      <alignment horizontal="right"/>
    </xf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41" fillId="58" borderId="15">
      <alignment horizontal="left" vertical="center" wrapText="1" indent="2"/>
    </xf>
    <xf numFmtId="0" fontId="41" fillId="86" borderId="37">
      <alignment horizontal="left" vertical="center"/>
    </xf>
    <xf numFmtId="0" fontId="40" fillId="0" borderId="39">
      <alignment horizontal="left" vertical="top" wrapText="1"/>
    </xf>
    <xf numFmtId="0" fontId="33" fillId="38" borderId="12" applyNumberFormat="0" applyAlignment="0" applyProtection="0"/>
    <xf numFmtId="0" fontId="133" fillId="0" borderId="35"/>
    <xf numFmtId="0" fontId="37" fillId="0" borderId="25" applyNumberFormat="0" applyFill="0" applyAlignment="0" applyProtection="0"/>
    <xf numFmtId="0" fontId="31" fillId="0" borderId="0" applyNumberFormat="0" applyFill="0" applyBorder="0" applyAlignment="0" applyProtection="0"/>
    <xf numFmtId="0" fontId="116" fillId="0" borderId="0">
      <alignment vertical="top"/>
    </xf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84" fontId="131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4" fontId="131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131" fillId="0" borderId="0" applyFont="0" applyFill="0" applyBorder="0" applyAlignment="0" applyProtection="0"/>
    <xf numFmtId="17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131" fillId="0" borderId="0" applyFont="0" applyFill="0" applyBorder="0" applyAlignment="0" applyProtection="0"/>
    <xf numFmtId="11" fontId="131" fillId="0" borderId="0" applyFont="0" applyFill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139" fillId="5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5" fillId="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126" fillId="0" borderId="40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126" fillId="0" borderId="40" applyNumberFormat="0" applyFill="0" applyAlignment="0" applyProtection="0"/>
    <xf numFmtId="0" fontId="43" fillId="0" borderId="16" applyNumberFormat="0" applyFill="0" applyAlignment="0" applyProtection="0"/>
    <xf numFmtId="0" fontId="126" fillId="0" borderId="40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127" fillId="0" borderId="41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27" fillId="0" borderId="41" applyNumberFormat="0" applyFill="0" applyAlignment="0" applyProtection="0"/>
    <xf numFmtId="0" fontId="44" fillId="0" borderId="17" applyNumberFormat="0" applyFill="0" applyAlignment="0" applyProtection="0"/>
    <xf numFmtId="0" fontId="127" fillId="0" borderId="41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128" fillId="0" borderId="42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128" fillId="0" borderId="42" applyNumberFormat="0" applyFill="0" applyAlignment="0" applyProtection="0"/>
    <xf numFmtId="0" fontId="45" fillId="0" borderId="18" applyNumberFormat="0" applyFill="0" applyAlignment="0" applyProtection="0"/>
    <xf numFmtId="0" fontId="128" fillId="0" borderId="42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38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140" fillId="8" borderId="5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47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47" borderId="12" applyNumberFormat="0" applyAlignment="0" applyProtection="0"/>
    <xf numFmtId="0" fontId="33" fillId="38" borderId="12" applyNumberFormat="0" applyAlignment="0" applyProtection="0"/>
    <xf numFmtId="0" fontId="33" fillId="47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33" fillId="38" borderId="12" applyNumberFormat="0" applyAlignment="0" applyProtection="0"/>
    <xf numFmtId="0" fontId="41" fillId="0" borderId="11">
      <alignment horizontal="right" vertical="center"/>
    </xf>
    <xf numFmtId="1" fontId="134" fillId="86" borderId="0" applyBorder="0">
      <alignment horizontal="right" vertical="center"/>
    </xf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8" fillId="0" borderId="43" applyNumberFormat="0" applyFill="0" applyAlignment="0" applyProtection="0"/>
    <xf numFmtId="0" fontId="34" fillId="0" borderId="19" applyNumberFormat="0" applyFill="0" applyAlignment="0" applyProtection="0"/>
    <xf numFmtId="0" fontId="38" fillId="0" borderId="43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181" fontId="8" fillId="0" borderId="0" applyFont="0" applyFill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129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29" fillId="47" borderId="0" applyNumberFormat="0" applyBorder="0" applyAlignment="0" applyProtection="0"/>
    <xf numFmtId="0" fontId="35" fillId="47" borderId="0" applyNumberFormat="0" applyBorder="0" applyAlignment="0" applyProtection="0"/>
    <xf numFmtId="0" fontId="47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29" fillId="47" borderId="0" applyNumberFormat="0" applyBorder="0" applyAlignment="0" applyProtection="0"/>
    <xf numFmtId="0" fontId="47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59" fillId="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8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13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5" fontId="130" fillId="0" borderId="0">
      <alignment vertical="center"/>
    </xf>
    <xf numFmtId="0" fontId="3" fillId="0" borderId="0"/>
    <xf numFmtId="0" fontId="3" fillId="0" borderId="0"/>
    <xf numFmtId="168" fontId="13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8" fontId="130" fillId="0" borderId="0">
      <alignment vertical="center"/>
    </xf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130" fillId="0" borderId="0">
      <alignment vertical="center"/>
    </xf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130" fillId="0" borderId="0">
      <alignment vertical="center"/>
    </xf>
    <xf numFmtId="0" fontId="3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12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8" fillId="0" borderId="0">
      <alignment vertical="top"/>
    </xf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5" fillId="0" borderId="0"/>
    <xf numFmtId="0" fontId="26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182" fontId="130" fillId="0" borderId="0">
      <alignment vertical="center"/>
    </xf>
    <xf numFmtId="0" fontId="135" fillId="0" borderId="0"/>
    <xf numFmtId="182" fontId="130" fillId="0" borderId="0">
      <alignment vertical="center"/>
    </xf>
    <xf numFmtId="0" fontId="8" fillId="0" borderId="0"/>
    <xf numFmtId="0" fontId="8" fillId="0" borderId="0"/>
    <xf numFmtId="0" fontId="135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3" fillId="0" borderId="0"/>
    <xf numFmtId="0" fontId="8" fillId="0" borderId="0"/>
    <xf numFmtId="0" fontId="8" fillId="0" borderId="0"/>
    <xf numFmtId="0" fontId="1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141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123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8" fillId="0" borderId="0"/>
    <xf numFmtId="0" fontId="8" fillId="0" borderId="0"/>
    <xf numFmtId="0" fontId="8" fillId="0" borderId="0"/>
    <xf numFmtId="0" fontId="123" fillId="0" borderId="0"/>
    <xf numFmtId="0" fontId="8" fillId="0" borderId="0"/>
    <xf numFmtId="0" fontId="8" fillId="0" borderId="0"/>
    <xf numFmtId="0" fontId="123" fillId="0" borderId="0"/>
    <xf numFmtId="0" fontId="8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137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12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5" fillId="0" borderId="0"/>
    <xf numFmtId="0" fontId="8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41" fillId="0" borderId="11" applyNumberFormat="0" applyFill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8" fillId="41" borderId="20" applyNumberFormat="0" applyFont="0" applyAlignment="0" applyProtection="0"/>
    <xf numFmtId="0" fontId="26" fillId="41" borderId="20" applyNumberFormat="0" applyFont="0" applyAlignment="0" applyProtection="0"/>
    <xf numFmtId="0" fontId="8" fillId="41" borderId="20" applyNumberFormat="0" applyFont="0" applyAlignment="0" applyProtection="0"/>
    <xf numFmtId="0" fontId="131" fillId="41" borderId="20" applyNumberFormat="0" applyFont="0" applyAlignment="0" applyProtection="0"/>
    <xf numFmtId="0" fontId="8" fillId="41" borderId="20" applyNumberFormat="0" applyFont="0" applyAlignment="0" applyProtection="0"/>
    <xf numFmtId="0" fontId="131" fillId="41" borderId="20" applyNumberFormat="0" applyFont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87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87" borderId="21" applyNumberFormat="0" applyAlignment="0" applyProtection="0"/>
    <xf numFmtId="0" fontId="36" fillId="45" borderId="21" applyNumberFormat="0" applyAlignment="0" applyProtection="0"/>
    <xf numFmtId="0" fontId="36" fillId="87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0" fontId="36" fillId="45" borderId="21" applyNumberFormat="0" applyAlignment="0" applyProtection="0"/>
    <xf numFmtId="185" fontId="41" fillId="88" borderId="11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435">
    <xf numFmtId="0" fontId="0" fillId="0" borderId="0" xfId="0"/>
    <xf numFmtId="0" fontId="80" fillId="0" borderId="0" xfId="383" applyFont="1" applyAlignment="1">
      <alignment horizontal="right"/>
    </xf>
    <xf numFmtId="0" fontId="68" fillId="0" borderId="0" xfId="0" applyFont="1" applyAlignment="1">
      <alignment horizontal="left" wrapText="1" indent="1"/>
    </xf>
    <xf numFmtId="166" fontId="22" fillId="0" borderId="0" xfId="224" applyNumberFormat="1" applyFont="1" applyBorder="1" applyAlignment="1">
      <alignment wrapText="1"/>
    </xf>
    <xf numFmtId="166" fontId="5" fillId="0" borderId="0" xfId="224" applyNumberFormat="1" applyBorder="1" applyAlignment="1">
      <alignment wrapText="1"/>
    </xf>
    <xf numFmtId="0" fontId="79" fillId="0" borderId="0" xfId="383">
      <alignment vertical="center"/>
    </xf>
    <xf numFmtId="0" fontId="79" fillId="0" borderId="0" xfId="383">
      <alignment vertical="center"/>
    </xf>
    <xf numFmtId="0" fontId="85" fillId="0" borderId="0" xfId="383" applyFont="1" applyAlignment="1"/>
    <xf numFmtId="0" fontId="80" fillId="0" borderId="0" xfId="383" applyFont="1" applyAlignment="1">
      <alignment horizontal="right"/>
    </xf>
    <xf numFmtId="0" fontId="80" fillId="0" borderId="0" xfId="383" applyFont="1" applyAlignment="1"/>
    <xf numFmtId="0" fontId="80" fillId="0" borderId="0" xfId="383" applyFont="1" applyAlignment="1"/>
    <xf numFmtId="0" fontId="5" fillId="0" borderId="0" xfId="39"/>
    <xf numFmtId="0" fontId="63" fillId="2" borderId="0" xfId="2" quotePrefix="1" applyFont="1" applyFill="1" applyBorder="1" applyAlignment="1">
      <alignment horizontal="left"/>
    </xf>
    <xf numFmtId="0" fontId="64" fillId="2" borderId="0" xfId="2" applyFont="1" applyFill="1" applyBorder="1"/>
    <xf numFmtId="0" fontId="62" fillId="3" borderId="1" xfId="2" applyFont="1" applyFill="1" applyBorder="1" applyAlignment="1">
      <alignment horizontal="left" vertical="center" wrapText="1"/>
    </xf>
    <xf numFmtId="1" fontId="62" fillId="3" borderId="1" xfId="2" applyNumberFormat="1" applyFont="1" applyFill="1" applyBorder="1" applyAlignment="1">
      <alignment horizontal="center"/>
    </xf>
    <xf numFmtId="0" fontId="62" fillId="3" borderId="0" xfId="2" applyFont="1" applyFill="1" applyBorder="1" applyAlignment="1">
      <alignment horizontal="left" vertical="center" wrapText="1"/>
    </xf>
    <xf numFmtId="0" fontId="65" fillId="0" borderId="0" xfId="2" applyFont="1" applyFill="1" applyAlignment="1">
      <alignment horizontal="left"/>
    </xf>
    <xf numFmtId="0" fontId="63" fillId="0" borderId="0" xfId="2" applyFont="1" applyFill="1"/>
    <xf numFmtId="2" fontId="62" fillId="3" borderId="0" xfId="2" applyNumberFormat="1" applyFont="1" applyFill="1" applyBorder="1" applyAlignment="1">
      <alignment horizontal="right"/>
    </xf>
    <xf numFmtId="0" fontId="82" fillId="0" borderId="0" xfId="383" applyFont="1" applyAlignment="1">
      <alignment horizontal="right"/>
    </xf>
    <xf numFmtId="0" fontId="83" fillId="0" borderId="0" xfId="383" applyFont="1" applyAlignment="1"/>
    <xf numFmtId="0" fontId="86" fillId="0" borderId="0" xfId="383" applyFont="1" applyAlignment="1">
      <alignment horizontal="left" indent="1"/>
    </xf>
    <xf numFmtId="0" fontId="88" fillId="0" borderId="0" xfId="383" applyFont="1" applyAlignment="1">
      <alignment horizontal="left" indent="2"/>
    </xf>
    <xf numFmtId="0" fontId="86" fillId="0" borderId="0" xfId="383" applyFont="1" applyAlignment="1">
      <alignment horizontal="left" wrapText="1" indent="1"/>
    </xf>
    <xf numFmtId="3" fontId="80" fillId="0" borderId="0" xfId="383" applyNumberFormat="1" applyFont="1" applyAlignment="1"/>
    <xf numFmtId="0" fontId="80" fillId="0" borderId="0" xfId="383" applyFont="1" applyAlignment="1">
      <alignment horizontal="left" indent="2"/>
    </xf>
    <xf numFmtId="0" fontId="79" fillId="0" borderId="0" xfId="383">
      <alignment vertical="center"/>
    </xf>
    <xf numFmtId="0" fontId="82" fillId="0" borderId="0" xfId="383" applyFont="1" applyAlignment="1">
      <alignment horizontal="right"/>
    </xf>
    <xf numFmtId="0" fontId="83" fillId="0" borderId="0" xfId="383" applyFont="1" applyAlignment="1"/>
    <xf numFmtId="0" fontId="86" fillId="0" borderId="0" xfId="383" applyFont="1" applyAlignment="1">
      <alignment horizontal="left" indent="1"/>
    </xf>
    <xf numFmtId="0" fontId="10" fillId="0" borderId="0" xfId="383" applyFont="1" applyAlignment="1">
      <alignment horizontal="left" indent="2"/>
    </xf>
    <xf numFmtId="0" fontId="88" fillId="0" borderId="0" xfId="383" applyFont="1" applyAlignment="1">
      <alignment horizontal="left" indent="2"/>
    </xf>
    <xf numFmtId="0" fontId="86" fillId="0" borderId="0" xfId="383" applyFont="1" applyAlignment="1">
      <alignment horizontal="left" wrapText="1" indent="1"/>
    </xf>
    <xf numFmtId="3" fontId="80" fillId="0" borderId="0" xfId="383" applyNumberFormat="1" applyFont="1" applyAlignment="1"/>
    <xf numFmtId="0" fontId="87" fillId="0" borderId="0" xfId="383" applyFont="1" applyAlignment="1">
      <alignment horizontal="left"/>
    </xf>
    <xf numFmtId="0" fontId="10" fillId="0" borderId="0" xfId="383" applyFont="1" applyAlignment="1"/>
    <xf numFmtId="0" fontId="80" fillId="0" borderId="0" xfId="383" applyFont="1" applyAlignment="1">
      <alignment horizontal="left" indent="2"/>
    </xf>
    <xf numFmtId="0" fontId="79" fillId="0" borderId="0" xfId="383">
      <alignment vertical="center"/>
    </xf>
    <xf numFmtId="0" fontId="80" fillId="0" borderId="0" xfId="383" applyFont="1" applyAlignment="1"/>
    <xf numFmtId="0" fontId="87" fillId="0" borderId="0" xfId="383" applyFont="1" applyAlignment="1"/>
    <xf numFmtId="0" fontId="88" fillId="0" borderId="0" xfId="383" applyFont="1" applyAlignment="1">
      <alignment horizontal="left" indent="2"/>
    </xf>
    <xf numFmtId="0" fontId="10" fillId="0" borderId="0" xfId="383" applyFont="1" applyAlignment="1"/>
    <xf numFmtId="0" fontId="90" fillId="0" borderId="0" xfId="383" applyFont="1" applyAlignment="1">
      <alignment horizontal="right"/>
    </xf>
    <xf numFmtId="0" fontId="10" fillId="0" borderId="0" xfId="383" applyFont="1" applyAlignment="1">
      <alignment horizontal="right"/>
    </xf>
    <xf numFmtId="0" fontId="88" fillId="0" borderId="0" xfId="383" applyFont="1" applyAlignment="1">
      <alignment horizontal="left" indent="2"/>
    </xf>
    <xf numFmtId="0" fontId="86" fillId="0" borderId="0" xfId="383" applyFont="1" applyAlignment="1">
      <alignment horizontal="left" wrapText="1" indent="1"/>
    </xf>
    <xf numFmtId="0" fontId="10" fillId="0" borderId="0" xfId="383" applyFont="1" applyAlignment="1"/>
    <xf numFmtId="3" fontId="10" fillId="0" borderId="0" xfId="383" applyNumberFormat="1" applyFont="1" applyAlignment="1"/>
    <xf numFmtId="0" fontId="82" fillId="0" borderId="0" xfId="383" applyFont="1" applyAlignment="1">
      <alignment horizontal="right"/>
    </xf>
    <xf numFmtId="0" fontId="87" fillId="0" borderId="0" xfId="383" applyFont="1" applyAlignment="1"/>
    <xf numFmtId="0" fontId="83" fillId="0" borderId="0" xfId="383" applyFont="1" applyAlignment="1">
      <alignment horizontal="left"/>
    </xf>
    <xf numFmtId="3" fontId="80" fillId="0" borderId="0" xfId="383" applyNumberFormat="1" applyFont="1" applyAlignment="1"/>
    <xf numFmtId="0" fontId="10" fillId="0" borderId="0" xfId="383" applyFont="1" applyAlignment="1">
      <alignment horizontal="left"/>
    </xf>
    <xf numFmtId="0" fontId="10" fillId="0" borderId="0" xfId="383" applyFont="1" applyAlignment="1">
      <alignment horizontal="left" wrapText="1"/>
    </xf>
    <xf numFmtId="0" fontId="79" fillId="0" borderId="0" xfId="383">
      <alignment vertical="center"/>
    </xf>
    <xf numFmtId="0" fontId="80" fillId="0" borderId="0" xfId="383" applyFont="1" applyAlignment="1"/>
    <xf numFmtId="0" fontId="80" fillId="0" borderId="0" xfId="383" applyFont="1" applyAlignment="1">
      <alignment horizontal="right"/>
    </xf>
    <xf numFmtId="0" fontId="82" fillId="0" borderId="0" xfId="383" applyFont="1" applyAlignment="1">
      <alignment horizontal="right"/>
    </xf>
    <xf numFmtId="0" fontId="83" fillId="0" borderId="26" xfId="383" applyFont="1" applyBorder="1" applyAlignment="1"/>
    <xf numFmtId="0" fontId="83" fillId="0" borderId="0" xfId="383" applyFont="1" applyAlignment="1"/>
    <xf numFmtId="0" fontId="86" fillId="0" borderId="0" xfId="383" applyFont="1" applyAlignment="1">
      <alignment horizontal="left" indent="1"/>
    </xf>
    <xf numFmtId="0" fontId="10" fillId="0" borderId="0" xfId="383" applyFont="1" applyAlignment="1">
      <alignment horizontal="left" indent="2"/>
    </xf>
    <xf numFmtId="0" fontId="87" fillId="0" borderId="0" xfId="383" applyFont="1" applyAlignment="1"/>
    <xf numFmtId="0" fontId="88" fillId="0" borderId="0" xfId="383" applyFont="1" applyAlignment="1">
      <alignment horizontal="left" indent="2"/>
    </xf>
    <xf numFmtId="0" fontId="89" fillId="0" borderId="0" xfId="383" applyFont="1" applyAlignment="1"/>
    <xf numFmtId="3" fontId="80" fillId="0" borderId="0" xfId="383" applyNumberFormat="1" applyFont="1" applyAlignment="1"/>
    <xf numFmtId="0" fontId="80" fillId="0" borderId="0" xfId="383" applyFont="1" applyAlignment="1">
      <alignment horizontal="left" indent="2"/>
    </xf>
    <xf numFmtId="0" fontId="83" fillId="0" borderId="0" xfId="383" applyFont="1" applyAlignment="1">
      <alignment wrapText="1"/>
    </xf>
    <xf numFmtId="0" fontId="79" fillId="0" borderId="0" xfId="383">
      <alignment vertical="center"/>
    </xf>
    <xf numFmtId="0" fontId="83" fillId="0" borderId="0" xfId="383" applyFont="1" applyAlignment="1"/>
    <xf numFmtId="0" fontId="80" fillId="0" borderId="0" xfId="383" applyFont="1" applyAlignment="1">
      <alignment horizontal="left" indent="2"/>
    </xf>
    <xf numFmtId="0" fontId="83" fillId="0" borderId="0" xfId="383" applyFont="1" applyAlignment="1">
      <alignment horizontal="left" wrapText="1"/>
    </xf>
    <xf numFmtId="0" fontId="79" fillId="0" borderId="0" xfId="383">
      <alignment vertical="center"/>
    </xf>
    <xf numFmtId="0" fontId="82" fillId="0" borderId="0" xfId="383" applyFont="1" applyAlignment="1">
      <alignment horizontal="right"/>
    </xf>
    <xf numFmtId="0" fontId="83" fillId="0" borderId="26" xfId="383" applyFont="1" applyBorder="1" applyAlignment="1"/>
    <xf numFmtId="0" fontId="83" fillId="0" borderId="0" xfId="383" applyFont="1" applyAlignment="1"/>
    <xf numFmtId="0" fontId="86" fillId="0" borderId="0" xfId="383" applyFont="1" applyAlignment="1">
      <alignment horizontal="left" indent="1"/>
    </xf>
    <xf numFmtId="0" fontId="83" fillId="0" borderId="0" xfId="383" applyFont="1" applyAlignment="1">
      <alignment horizontal="left"/>
    </xf>
    <xf numFmtId="3" fontId="8" fillId="0" borderId="0" xfId="0" applyNumberFormat="1" applyFont="1"/>
    <xf numFmtId="0" fontId="0" fillId="0" borderId="0" xfId="0" applyFill="1"/>
    <xf numFmtId="0" fontId="8" fillId="0" borderId="0" xfId="0" applyFont="1"/>
    <xf numFmtId="0" fontId="76" fillId="0" borderId="0" xfId="0" applyFont="1" applyAlignment="1">
      <alignment horizontal="right"/>
    </xf>
    <xf numFmtId="0" fontId="5" fillId="0" borderId="0" xfId="224"/>
    <xf numFmtId="0" fontId="25" fillId="12" borderId="0" xfId="21"/>
    <xf numFmtId="0" fontId="60" fillId="72" borderId="1" xfId="224" applyFont="1" applyFill="1" applyBorder="1" applyAlignment="1">
      <alignment vertical="center"/>
    </xf>
    <xf numFmtId="0" fontId="83" fillId="0" borderId="26" xfId="383" applyFont="1" applyBorder="1" applyAlignment="1"/>
    <xf numFmtId="0" fontId="82" fillId="0" borderId="0" xfId="383" applyFont="1" applyAlignment="1">
      <alignment horizontal="right"/>
    </xf>
    <xf numFmtId="0" fontId="80" fillId="0" borderId="0" xfId="383" applyFont="1" applyAlignment="1">
      <alignment horizontal="right"/>
    </xf>
    <xf numFmtId="0" fontId="86" fillId="0" borderId="0" xfId="383" applyFont="1" applyAlignment="1">
      <alignment horizontal="left" wrapText="1" indent="1"/>
    </xf>
    <xf numFmtId="0" fontId="10" fillId="0" borderId="0" xfId="383" applyFont="1" applyAlignment="1">
      <alignment horizontal="left" indent="2"/>
    </xf>
    <xf numFmtId="0" fontId="88" fillId="0" borderId="0" xfId="383" applyFont="1" applyAlignment="1">
      <alignment horizontal="left" indent="2"/>
    </xf>
    <xf numFmtId="3" fontId="80" fillId="0" borderId="0" xfId="383" applyNumberFormat="1" applyFont="1" applyAlignment="1"/>
    <xf numFmtId="3" fontId="80" fillId="0" borderId="0" xfId="383" applyNumberFormat="1" applyFont="1" applyAlignment="1"/>
    <xf numFmtId="0" fontId="80" fillId="0" borderId="0" xfId="383" applyFont="1" applyAlignment="1">
      <alignment horizontal="right"/>
    </xf>
    <xf numFmtId="0" fontId="10" fillId="0" borderId="0" xfId="383" applyFont="1" applyAlignment="1">
      <alignment horizontal="right"/>
    </xf>
    <xf numFmtId="0" fontId="80" fillId="0" borderId="0" xfId="383" applyFont="1" applyAlignment="1">
      <alignment horizontal="left" indent="2"/>
    </xf>
    <xf numFmtId="0" fontId="87" fillId="0" borderId="0" xfId="383" applyFont="1" applyAlignment="1"/>
    <xf numFmtId="0" fontId="83" fillId="0" borderId="0" xfId="383" applyFont="1" applyAlignment="1">
      <alignment horizontal="left"/>
    </xf>
    <xf numFmtId="0" fontId="8" fillId="0" borderId="0" xfId="0" applyFont="1" applyAlignment="1">
      <alignment horizontal="left"/>
    </xf>
    <xf numFmtId="0" fontId="66" fillId="0" borderId="0" xfId="0" applyFont="1"/>
    <xf numFmtId="0" fontId="7" fillId="0" borderId="0" xfId="0" applyFont="1"/>
    <xf numFmtId="0" fontId="66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" fontId="60" fillId="73" borderId="1" xfId="252" applyNumberFormat="1" applyFont="1" applyFill="1" applyBorder="1" applyAlignment="1">
      <alignment vertical="center"/>
    </xf>
    <xf numFmtId="0" fontId="8" fillId="0" borderId="0" xfId="0" applyFont="1" applyAlignment="1">
      <alignment horizontal="left" indent="2"/>
    </xf>
    <xf numFmtId="0" fontId="66" fillId="0" borderId="0" xfId="0" applyFont="1" applyAlignment="1">
      <alignment horizontal="left" indent="2"/>
    </xf>
    <xf numFmtId="0" fontId="68" fillId="0" borderId="0" xfId="0" applyFont="1" applyAlignment="1">
      <alignment horizontal="left" indent="1"/>
    </xf>
    <xf numFmtId="0" fontId="67" fillId="0" borderId="0" xfId="0" applyFont="1" applyAlignment="1">
      <alignment horizontal="left" indent="2"/>
    </xf>
    <xf numFmtId="0" fontId="0" fillId="0" borderId="0" xfId="0"/>
    <xf numFmtId="0" fontId="88" fillId="0" borderId="0" xfId="383" applyFont="1" applyAlignment="1">
      <alignment horizontal="left" indent="2"/>
    </xf>
    <xf numFmtId="0" fontId="80" fillId="0" borderId="0" xfId="383" applyFont="1" applyAlignment="1"/>
    <xf numFmtId="0" fontId="60" fillId="0" borderId="1" xfId="224" applyFont="1" applyFill="1" applyBorder="1" applyAlignment="1">
      <alignment vertical="center"/>
    </xf>
    <xf numFmtId="1" fontId="60" fillId="0" borderId="1" xfId="224" applyNumberFormat="1" applyFont="1" applyFill="1" applyBorder="1" applyAlignment="1">
      <alignment vertical="center"/>
    </xf>
    <xf numFmtId="0" fontId="87" fillId="0" borderId="0" xfId="383" applyFont="1" applyAlignment="1">
      <alignment horizontal="left"/>
    </xf>
    <xf numFmtId="0" fontId="87" fillId="0" borderId="0" xfId="383" applyFont="1" applyAlignment="1"/>
    <xf numFmtId="0" fontId="83" fillId="0" borderId="26" xfId="383" applyFont="1" applyBorder="1" applyAlignment="1"/>
    <xf numFmtId="0" fontId="80" fillId="0" borderId="0" xfId="383" applyFont="1" applyAlignment="1">
      <alignment horizontal="right"/>
    </xf>
    <xf numFmtId="0" fontId="89" fillId="0" borderId="0" xfId="383" applyFont="1" applyAlignment="1"/>
    <xf numFmtId="2" fontId="5" fillId="0" borderId="0" xfId="224" applyNumberFormat="1" applyFill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69" fillId="0" borderId="0" xfId="0" applyFont="1"/>
    <xf numFmtId="0" fontId="74" fillId="0" borderId="0" xfId="0" applyFont="1"/>
    <xf numFmtId="0" fontId="7" fillId="0" borderId="26" xfId="0" applyFont="1" applyBorder="1"/>
    <xf numFmtId="0" fontId="0" fillId="0" borderId="0" xfId="0" applyAlignment="1">
      <alignment horizontal="left" indent="2"/>
    </xf>
    <xf numFmtId="3" fontId="66" fillId="0" borderId="0" xfId="0" applyNumberFormat="1" applyFont="1"/>
    <xf numFmtId="0" fontId="6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5" fillId="0" borderId="0" xfId="224"/>
    <xf numFmtId="0" fontId="25" fillId="12" borderId="0" xfId="21"/>
    <xf numFmtId="0" fontId="60" fillId="72" borderId="1" xfId="224" applyFont="1" applyFill="1" applyBorder="1" applyAlignment="1">
      <alignment vertical="center"/>
    </xf>
    <xf numFmtId="0" fontId="83" fillId="0" borderId="0" xfId="383" applyFont="1" applyAlignment="1"/>
    <xf numFmtId="0" fontId="10" fillId="0" borderId="0" xfId="383" applyFont="1" applyAlignment="1">
      <alignment horizontal="left" indent="2"/>
    </xf>
    <xf numFmtId="0" fontId="86" fillId="0" borderId="0" xfId="383" applyFont="1" applyAlignment="1">
      <alignment horizontal="left" indent="1"/>
    </xf>
    <xf numFmtId="0" fontId="79" fillId="0" borderId="0" xfId="383">
      <alignment vertical="center"/>
    </xf>
    <xf numFmtId="0" fontId="10" fillId="0" borderId="0" xfId="383" applyFont="1" applyAlignment="1">
      <alignment horizontal="left" indent="2"/>
    </xf>
    <xf numFmtId="0" fontId="87" fillId="0" borderId="0" xfId="383" applyFont="1" applyAlignment="1"/>
    <xf numFmtId="0" fontId="86" fillId="0" borderId="0" xfId="383" applyFont="1" applyAlignment="1">
      <alignment horizontal="left" indent="1"/>
    </xf>
    <xf numFmtId="0" fontId="82" fillId="0" borderId="0" xfId="383" applyFont="1" applyAlignment="1">
      <alignment horizontal="right"/>
    </xf>
    <xf numFmtId="0" fontId="83" fillId="0" borderId="0" xfId="383" applyFont="1" applyAlignment="1"/>
    <xf numFmtId="0" fontId="80" fillId="0" borderId="0" xfId="383" applyFont="1" applyAlignment="1"/>
    <xf numFmtId="0" fontId="87" fillId="0" borderId="0" xfId="383" applyFont="1" applyAlignment="1">
      <alignment horizontal="left"/>
    </xf>
    <xf numFmtId="0" fontId="10" fillId="0" borderId="0" xfId="383" applyFont="1" applyAlignment="1">
      <alignment horizontal="left" indent="2"/>
    </xf>
    <xf numFmtId="0" fontId="78" fillId="0" borderId="0" xfId="0" applyFont="1"/>
    <xf numFmtId="0" fontId="83" fillId="0" borderId="26" xfId="383" applyFont="1" applyBorder="1" applyAlignment="1"/>
    <xf numFmtId="3" fontId="80" fillId="0" borderId="0" xfId="383" applyNumberFormat="1" applyFont="1" applyAlignment="1"/>
    <xf numFmtId="0" fontId="83" fillId="0" borderId="0" xfId="383" applyFont="1" applyAlignment="1">
      <alignment horizontal="left"/>
    </xf>
    <xf numFmtId="0" fontId="24" fillId="0" borderId="0" xfId="224" applyFont="1" applyBorder="1" applyAlignment="1">
      <alignment horizontal="center" vertical="center" wrapText="1"/>
    </xf>
    <xf numFmtId="0" fontId="83" fillId="0" borderId="26" xfId="383" applyFont="1" applyBorder="1" applyAlignment="1"/>
    <xf numFmtId="0" fontId="10" fillId="0" borderId="0" xfId="383" applyFont="1" applyAlignment="1">
      <alignment horizontal="left" indent="2"/>
    </xf>
    <xf numFmtId="0" fontId="86" fillId="0" borderId="0" xfId="383" applyFont="1" applyAlignment="1">
      <alignment horizontal="left" indent="1"/>
    </xf>
    <xf numFmtId="0" fontId="83" fillId="0" borderId="0" xfId="383" applyFont="1" applyAlignment="1">
      <alignment wrapText="1"/>
    </xf>
    <xf numFmtId="0" fontId="83" fillId="0" borderId="26" xfId="383" applyFont="1" applyBorder="1" applyAlignment="1"/>
    <xf numFmtId="0" fontId="7" fillId="0" borderId="0" xfId="0" applyFont="1" applyAlignment="1">
      <alignment wrapText="1"/>
    </xf>
    <xf numFmtId="0" fontId="80" fillId="0" borderId="0" xfId="383" applyFont="1" applyAlignment="1">
      <alignment horizontal="right"/>
    </xf>
    <xf numFmtId="2" fontId="5" fillId="0" borderId="0" xfId="224" applyNumberFormat="1"/>
    <xf numFmtId="0" fontId="5" fillId="0" borderId="0" xfId="224" applyFill="1"/>
    <xf numFmtId="0" fontId="80" fillId="0" borderId="0" xfId="383" applyFont="1" applyAlignment="1">
      <alignment horizontal="right"/>
    </xf>
    <xf numFmtId="0" fontId="5" fillId="0" borderId="0" xfId="224"/>
    <xf numFmtId="2" fontId="5" fillId="0" borderId="0" xfId="224" applyNumberFormat="1"/>
    <xf numFmtId="0" fontId="5" fillId="0" borderId="0" xfId="224"/>
    <xf numFmtId="2" fontId="5" fillId="0" borderId="0" xfId="224" applyNumberFormat="1"/>
    <xf numFmtId="0" fontId="5" fillId="0" borderId="0" xfId="224"/>
    <xf numFmtId="1" fontId="5" fillId="0" borderId="0" xfId="224" applyNumberFormat="1"/>
    <xf numFmtId="1" fontId="5" fillId="0" borderId="0" xfId="224" applyNumberFormat="1"/>
    <xf numFmtId="0" fontId="80" fillId="0" borderId="0" xfId="383" applyFont="1" applyAlignment="1"/>
    <xf numFmtId="0" fontId="86" fillId="0" borderId="0" xfId="383" applyFont="1" applyAlignment="1">
      <alignment horizontal="left" wrapText="1" indent="1"/>
    </xf>
    <xf numFmtId="0" fontId="86" fillId="0" borderId="0" xfId="383" applyFont="1" applyAlignment="1">
      <alignment horizontal="left" wrapText="1" indent="1"/>
    </xf>
    <xf numFmtId="0" fontId="83" fillId="0" borderId="26" xfId="383" applyFont="1" applyBorder="1" applyAlignment="1"/>
    <xf numFmtId="0" fontId="83" fillId="0" borderId="0" xfId="383" applyFont="1" applyAlignment="1"/>
    <xf numFmtId="0" fontId="82" fillId="0" borderId="0" xfId="383" applyFont="1" applyAlignment="1">
      <alignment horizontal="right"/>
    </xf>
    <xf numFmtId="0" fontId="80" fillId="0" borderId="0" xfId="383" applyFont="1" applyAlignment="1"/>
    <xf numFmtId="0" fontId="89" fillId="0" borderId="0" xfId="383" applyFont="1" applyAlignment="1"/>
    <xf numFmtId="0" fontId="5" fillId="0" borderId="0" xfId="224"/>
    <xf numFmtId="2" fontId="5" fillId="0" borderId="0" xfId="224" applyNumberFormat="1"/>
    <xf numFmtId="1" fontId="5" fillId="0" borderId="0" xfId="224" applyNumberFormat="1"/>
    <xf numFmtId="166" fontId="5" fillId="0" borderId="0" xfId="224" applyNumberFormat="1"/>
    <xf numFmtId="0" fontId="25" fillId="12" borderId="0" xfId="21"/>
    <xf numFmtId="167" fontId="25" fillId="12" borderId="0" xfId="21" applyNumberFormat="1"/>
    <xf numFmtId="167" fontId="5" fillId="0" borderId="0" xfId="224" applyNumberFormat="1"/>
    <xf numFmtId="0" fontId="60" fillId="72" borderId="1" xfId="224" applyFont="1" applyFill="1" applyBorder="1" applyAlignment="1">
      <alignment vertical="center"/>
    </xf>
    <xf numFmtId="1" fontId="60" fillId="73" borderId="1" xfId="224" applyNumberFormat="1" applyFont="1" applyFill="1" applyBorder="1" applyAlignment="1">
      <alignment vertical="center"/>
    </xf>
    <xf numFmtId="0" fontId="22" fillId="74" borderId="0" xfId="224" applyFont="1" applyFill="1"/>
    <xf numFmtId="2" fontId="22" fillId="0" borderId="0" xfId="224" applyNumberFormat="1" applyFont="1"/>
    <xf numFmtId="0" fontId="5" fillId="0" borderId="0" xfId="224" applyAlignment="1">
      <alignment horizontal="right"/>
    </xf>
    <xf numFmtId="0" fontId="88" fillId="0" borderId="0" xfId="383" applyFont="1" applyAlignment="1">
      <alignment horizontal="left" indent="2"/>
    </xf>
    <xf numFmtId="0" fontId="74" fillId="0" borderId="0" xfId="0" applyFont="1" applyAlignment="1">
      <alignment horizontal="left"/>
    </xf>
    <xf numFmtId="0" fontId="5" fillId="0" borderId="0" xfId="224"/>
    <xf numFmtId="2" fontId="5" fillId="0" borderId="0" xfId="224" applyNumberFormat="1"/>
    <xf numFmtId="165" fontId="5" fillId="0" borderId="0" xfId="224" applyNumberFormat="1"/>
    <xf numFmtId="0" fontId="25" fillId="12" borderId="0" xfId="21"/>
    <xf numFmtId="0" fontId="5" fillId="4" borderId="0" xfId="224" applyFill="1"/>
    <xf numFmtId="167" fontId="5" fillId="0" borderId="0" xfId="224" applyNumberFormat="1"/>
    <xf numFmtId="0" fontId="60" fillId="72" borderId="1" xfId="224" applyFont="1" applyFill="1" applyBorder="1" applyAlignment="1">
      <alignment vertical="center"/>
    </xf>
    <xf numFmtId="1" fontId="60" fillId="73" borderId="1" xfId="224" applyNumberFormat="1" applyFont="1" applyFill="1" applyBorder="1" applyAlignment="1">
      <alignment vertical="center"/>
    </xf>
    <xf numFmtId="0" fontId="22" fillId="74" borderId="0" xfId="224" applyFont="1" applyFill="1"/>
    <xf numFmtId="2" fontId="22" fillId="0" borderId="0" xfId="224" applyNumberFormat="1" applyFont="1"/>
    <xf numFmtId="0" fontId="61" fillId="0" borderId="0" xfId="224" applyFont="1"/>
    <xf numFmtId="0" fontId="16" fillId="6" borderId="0" xfId="12"/>
    <xf numFmtId="166" fontId="16" fillId="6" borderId="0" xfId="12" applyNumberFormat="1"/>
    <xf numFmtId="0" fontId="5" fillId="0" borderId="0" xfId="224" applyAlignment="1">
      <alignment horizontal="right"/>
    </xf>
    <xf numFmtId="0" fontId="25" fillId="0" borderId="0" xfId="21" applyFill="1"/>
    <xf numFmtId="1" fontId="60" fillId="73" borderId="1" xfId="252" applyNumberFormat="1" applyFont="1" applyFill="1" applyBorder="1" applyAlignment="1">
      <alignment vertical="center"/>
    </xf>
    <xf numFmtId="0" fontId="5" fillId="0" borderId="0" xfId="224"/>
    <xf numFmtId="2" fontId="5" fillId="0" borderId="0" xfId="224" applyNumberFormat="1"/>
    <xf numFmtId="1" fontId="5" fillId="0" borderId="0" xfId="224" applyNumberFormat="1"/>
    <xf numFmtId="0" fontId="25" fillId="12" borderId="0" xfId="21"/>
    <xf numFmtId="167" fontId="25" fillId="12" borderId="0" xfId="21" applyNumberFormat="1"/>
    <xf numFmtId="167" fontId="5" fillId="0" borderId="0" xfId="224" applyNumberFormat="1"/>
    <xf numFmtId="0" fontId="60" fillId="72" borderId="1" xfId="224" applyFont="1" applyFill="1" applyBorder="1" applyAlignment="1">
      <alignment vertical="center"/>
    </xf>
    <xf numFmtId="1" fontId="60" fillId="73" borderId="1" xfId="224" applyNumberFormat="1" applyFont="1" applyFill="1" applyBorder="1" applyAlignment="1">
      <alignment vertical="center"/>
    </xf>
    <xf numFmtId="0" fontId="16" fillId="6" borderId="0" xfId="12"/>
    <xf numFmtId="9" fontId="5" fillId="0" borderId="0" xfId="328" applyFont="1"/>
    <xf numFmtId="0" fontId="5" fillId="0" borderId="0" xfId="224" applyAlignment="1">
      <alignment horizontal="right"/>
    </xf>
    <xf numFmtId="9" fontId="22" fillId="0" borderId="0" xfId="328" applyFont="1"/>
    <xf numFmtId="1" fontId="60" fillId="73" borderId="1" xfId="252" applyNumberFormat="1" applyFont="1" applyFill="1" applyBorder="1" applyAlignment="1">
      <alignment vertical="center"/>
    </xf>
    <xf numFmtId="0" fontId="87" fillId="0" borderId="0" xfId="383" applyFont="1" applyAlignment="1"/>
    <xf numFmtId="0" fontId="5" fillId="0" borderId="0" xfId="224"/>
    <xf numFmtId="2" fontId="5" fillId="0" borderId="0" xfId="224" applyNumberFormat="1"/>
    <xf numFmtId="0" fontId="25" fillId="12" borderId="0" xfId="21"/>
    <xf numFmtId="0" fontId="60" fillId="72" borderId="1" xfId="224" applyFont="1" applyFill="1" applyBorder="1" applyAlignment="1">
      <alignment vertical="center"/>
    </xf>
    <xf numFmtId="1" fontId="60" fillId="73" borderId="1" xfId="224" applyNumberFormat="1" applyFont="1" applyFill="1" applyBorder="1" applyAlignment="1">
      <alignment vertical="center"/>
    </xf>
    <xf numFmtId="0" fontId="5" fillId="0" borderId="0" xfId="224"/>
    <xf numFmtId="2" fontId="5" fillId="0" borderId="0" xfId="224" applyNumberFormat="1"/>
    <xf numFmtId="1" fontId="5" fillId="0" borderId="0" xfId="224" applyNumberFormat="1"/>
    <xf numFmtId="166" fontId="5" fillId="0" borderId="0" xfId="224" applyNumberFormat="1"/>
    <xf numFmtId="0" fontId="25" fillId="12" borderId="0" xfId="21"/>
    <xf numFmtId="0" fontId="60" fillId="72" borderId="1" xfId="224" applyFont="1" applyFill="1" applyBorder="1" applyAlignment="1">
      <alignment vertical="center"/>
    </xf>
    <xf numFmtId="1" fontId="60" fillId="73" borderId="1" xfId="224" applyNumberFormat="1" applyFont="1" applyFill="1" applyBorder="1" applyAlignment="1">
      <alignment vertical="center"/>
    </xf>
    <xf numFmtId="0" fontId="22" fillId="74" borderId="0" xfId="224" applyFont="1" applyFill="1"/>
    <xf numFmtId="0" fontId="5" fillId="74" borderId="0" xfId="224" applyFill="1"/>
    <xf numFmtId="0" fontId="22" fillId="0" borderId="0" xfId="224" applyFont="1"/>
    <xf numFmtId="0" fontId="66" fillId="0" borderId="0" xfId="0" applyFont="1"/>
    <xf numFmtId="0" fontId="8" fillId="0" borderId="0" xfId="0" applyFont="1"/>
    <xf numFmtId="0" fontId="7" fillId="0" borderId="0" xfId="0" applyFont="1"/>
    <xf numFmtId="0" fontId="5" fillId="0" borderId="0" xfId="224" applyFill="1" applyBorder="1"/>
    <xf numFmtId="2" fontId="5" fillId="0" borderId="0" xfId="224" applyNumberFormat="1" applyFill="1" applyBorder="1"/>
    <xf numFmtId="2" fontId="5" fillId="0" borderId="0" xfId="224" applyNumberFormat="1" applyBorder="1"/>
    <xf numFmtId="0" fontId="60" fillId="0" borderId="0" xfId="224" applyFont="1" applyFill="1" applyBorder="1" applyAlignment="1">
      <alignment vertical="center"/>
    </xf>
    <xf numFmtId="1" fontId="60" fillId="0" borderId="0" xfId="224" applyNumberFormat="1" applyFont="1" applyFill="1" applyBorder="1" applyAlignment="1">
      <alignment vertical="center"/>
    </xf>
    <xf numFmtId="0" fontId="60" fillId="78" borderId="0" xfId="224" applyFont="1" applyFill="1" applyBorder="1" applyAlignment="1">
      <alignment vertical="center"/>
    </xf>
    <xf numFmtId="0" fontId="0" fillId="78" borderId="0" xfId="0" applyFill="1" applyBorder="1"/>
    <xf numFmtId="1" fontId="60" fillId="78" borderId="0" xfId="252" applyNumberFormat="1" applyFont="1" applyFill="1" applyBorder="1" applyAlignment="1">
      <alignment vertical="center"/>
    </xf>
    <xf numFmtId="165" fontId="5" fillId="78" borderId="0" xfId="224" applyNumberFormat="1" applyFill="1" applyBorder="1"/>
    <xf numFmtId="2" fontId="5" fillId="78" borderId="0" xfId="224" applyNumberFormat="1" applyFill="1" applyBorder="1"/>
    <xf numFmtId="0" fontId="0" fillId="0" borderId="0" xfId="0" applyFill="1" applyBorder="1"/>
    <xf numFmtId="0" fontId="25" fillId="0" borderId="0" xfId="21" applyFill="1" applyBorder="1"/>
    <xf numFmtId="2" fontId="0" fillId="0" borderId="0" xfId="0" applyNumberFormat="1"/>
    <xf numFmtId="0" fontId="4" fillId="0" borderId="0" xfId="224" applyFont="1" applyFill="1"/>
    <xf numFmtId="166" fontId="5" fillId="0" borderId="0" xfId="224" applyNumberFormat="1" applyFill="1"/>
    <xf numFmtId="0" fontId="4" fillId="0" borderId="0" xfId="224" applyFont="1"/>
    <xf numFmtId="0" fontId="24" fillId="0" borderId="27" xfId="224" applyFont="1" applyFill="1" applyBorder="1" applyAlignment="1">
      <alignment horizontal="center" vertical="center" wrapText="1"/>
    </xf>
    <xf numFmtId="0" fontId="24" fillId="0" borderId="31" xfId="224" applyFont="1" applyFill="1" applyBorder="1" applyAlignment="1">
      <alignment horizontal="center" vertical="center" wrapText="1"/>
    </xf>
    <xf numFmtId="0" fontId="24" fillId="0" borderId="28" xfId="224" applyFont="1" applyFill="1" applyBorder="1" applyAlignment="1">
      <alignment horizontal="center" vertical="center" wrapText="1"/>
    </xf>
    <xf numFmtId="166" fontId="5" fillId="0" borderId="0" xfId="224" applyNumberFormat="1" applyFill="1" applyBorder="1" applyAlignment="1">
      <alignment wrapText="1"/>
    </xf>
    <xf numFmtId="166" fontId="22" fillId="0" borderId="0" xfId="224" applyNumberFormat="1" applyFont="1" applyFill="1" applyBorder="1" applyAlignment="1">
      <alignment wrapText="1"/>
    </xf>
    <xf numFmtId="0" fontId="24" fillId="0" borderId="0" xfId="224" applyFont="1" applyFill="1" applyBorder="1" applyAlignment="1">
      <alignment horizontal="center" vertical="center" wrapText="1"/>
    </xf>
    <xf numFmtId="166" fontId="5" fillId="0" borderId="0" xfId="224" applyNumberFormat="1" applyFill="1" applyBorder="1" applyAlignment="1">
      <alignment horizontal="center" wrapText="1"/>
    </xf>
    <xf numFmtId="0" fontId="0" fillId="0" borderId="0" xfId="0" applyBorder="1"/>
    <xf numFmtId="0" fontId="5" fillId="0" borderId="0" xfId="224" applyBorder="1"/>
    <xf numFmtId="0" fontId="24" fillId="0" borderId="29" xfId="224" applyFont="1" applyFill="1" applyBorder="1" applyAlignment="1">
      <alignment horizontal="center" vertical="center" wrapText="1"/>
    </xf>
    <xf numFmtId="166" fontId="0" fillId="0" borderId="11" xfId="0" applyNumberFormat="1" applyFill="1" applyBorder="1"/>
    <xf numFmtId="166" fontId="5" fillId="0" borderId="11" xfId="224" applyNumberFormat="1" applyFill="1" applyBorder="1" applyAlignment="1">
      <alignment wrapText="1"/>
    </xf>
    <xf numFmtId="1" fontId="5" fillId="0" borderId="0" xfId="224" applyNumberFormat="1" applyFill="1"/>
    <xf numFmtId="1" fontId="5" fillId="0" borderId="0" xfId="224" applyNumberFormat="1" applyFill="1" applyBorder="1"/>
    <xf numFmtId="0" fontId="61" fillId="0" borderId="0" xfId="224" applyFont="1" applyFill="1"/>
    <xf numFmtId="1" fontId="60" fillId="0" borderId="1" xfId="252" applyNumberFormat="1" applyFont="1" applyFill="1" applyBorder="1" applyAlignment="1">
      <alignment vertical="center"/>
    </xf>
    <xf numFmtId="0" fontId="61" fillId="0" borderId="0" xfId="224" applyFont="1" applyFill="1" applyBorder="1"/>
    <xf numFmtId="1" fontId="60" fillId="0" borderId="0" xfId="252" applyNumberFormat="1" applyFont="1" applyFill="1" applyBorder="1" applyAlignment="1">
      <alignment vertical="center"/>
    </xf>
    <xf numFmtId="167" fontId="25" fillId="0" borderId="0" xfId="21" applyNumberFormat="1" applyFill="1"/>
    <xf numFmtId="167" fontId="5" fillId="0" borderId="0" xfId="224" applyNumberFormat="1" applyFill="1"/>
    <xf numFmtId="2" fontId="5" fillId="0" borderId="0" xfId="224" applyNumberFormat="1" applyFont="1" applyFill="1" applyBorder="1"/>
    <xf numFmtId="0" fontId="4" fillId="0" borderId="0" xfId="224" applyFont="1" applyFill="1" applyAlignment="1">
      <alignment wrapText="1"/>
    </xf>
    <xf numFmtId="2" fontId="22" fillId="0" borderId="0" xfId="224" applyNumberFormat="1" applyFont="1" applyFill="1" applyBorder="1"/>
    <xf numFmtId="1" fontId="60" fillId="73" borderId="1" xfId="224" applyNumberFormat="1" applyFont="1" applyFill="1" applyBorder="1" applyAlignment="1">
      <alignment horizontal="center" vertical="center"/>
    </xf>
    <xf numFmtId="165" fontId="5" fillId="0" borderId="0" xfId="224" applyNumberFormat="1" applyAlignment="1">
      <alignment horizontal="left"/>
    </xf>
    <xf numFmtId="165" fontId="5" fillId="0" borderId="0" xfId="224" applyNumberFormat="1" applyFill="1"/>
    <xf numFmtId="165" fontId="5" fillId="0" borderId="0" xfId="224" applyNumberFormat="1" applyFill="1" applyAlignment="1">
      <alignment horizontal="left"/>
    </xf>
    <xf numFmtId="0" fontId="5" fillId="0" borderId="0" xfId="224" applyFill="1" applyAlignment="1">
      <alignment horizontal="right"/>
    </xf>
    <xf numFmtId="0" fontId="4" fillId="0" borderId="0" xfId="224" applyFont="1" applyFill="1" applyAlignment="1">
      <alignment horizontal="right"/>
    </xf>
    <xf numFmtId="165" fontId="22" fillId="0" borderId="0" xfId="224" applyNumberFormat="1" applyFont="1" applyFill="1"/>
    <xf numFmtId="0" fontId="0" fillId="79" borderId="0" xfId="0" applyFill="1"/>
    <xf numFmtId="0" fontId="5" fillId="79" borderId="0" xfId="224" applyFill="1" applyAlignment="1">
      <alignment horizontal="right"/>
    </xf>
    <xf numFmtId="0" fontId="4" fillId="79" borderId="0" xfId="224" applyFont="1" applyFill="1" applyAlignment="1">
      <alignment horizontal="right"/>
    </xf>
    <xf numFmtId="0" fontId="5" fillId="79" borderId="0" xfId="224" applyFill="1"/>
    <xf numFmtId="165" fontId="5" fillId="79" borderId="0" xfId="224" applyNumberFormat="1" applyFill="1" applyAlignment="1">
      <alignment horizontal="right"/>
    </xf>
    <xf numFmtId="165" fontId="5" fillId="79" borderId="0" xfId="224" applyNumberFormat="1" applyFill="1"/>
    <xf numFmtId="1" fontId="60" fillId="80" borderId="0" xfId="252" applyNumberFormat="1" applyFont="1" applyFill="1" applyBorder="1" applyAlignment="1">
      <alignment vertical="center"/>
    </xf>
    <xf numFmtId="0" fontId="5" fillId="80" borderId="0" xfId="224" applyFill="1"/>
    <xf numFmtId="2" fontId="5" fillId="80" borderId="0" xfId="224" applyNumberFormat="1" applyFill="1"/>
    <xf numFmtId="2" fontId="5" fillId="80" borderId="0" xfId="224" applyNumberFormat="1" applyFont="1" applyFill="1"/>
    <xf numFmtId="0" fontId="8" fillId="77" borderId="0" xfId="0" applyFont="1" applyFill="1"/>
    <xf numFmtId="0" fontId="24" fillId="0" borderId="0" xfId="224" applyFont="1" applyBorder="1" applyAlignment="1">
      <alignment vertical="center" wrapText="1"/>
    </xf>
    <xf numFmtId="0" fontId="24" fillId="4" borderId="0" xfId="224" applyFont="1" applyFill="1" applyBorder="1" applyAlignment="1">
      <alignment vertical="center" wrapText="1"/>
    </xf>
    <xf numFmtId="0" fontId="24" fillId="0" borderId="0" xfId="224" applyFont="1" applyFill="1" applyBorder="1" applyAlignment="1">
      <alignment vertical="center" wrapText="1"/>
    </xf>
    <xf numFmtId="165" fontId="5" fillId="4" borderId="0" xfId="224" applyNumberFormat="1" applyFill="1" applyBorder="1" applyAlignment="1">
      <alignment wrapText="1"/>
    </xf>
    <xf numFmtId="0" fontId="0" fillId="4" borderId="0" xfId="0" applyFill="1" applyBorder="1"/>
    <xf numFmtId="166" fontId="0" fillId="0" borderId="0" xfId="0" applyNumberFormat="1" applyBorder="1"/>
    <xf numFmtId="0" fontId="4" fillId="4" borderId="0" xfId="224" applyFont="1" applyFill="1"/>
    <xf numFmtId="166" fontId="75" fillId="4" borderId="0" xfId="382" applyNumberFormat="1" applyFill="1"/>
    <xf numFmtId="0" fontId="8" fillId="82" borderId="0" xfId="0" applyFont="1" applyFill="1"/>
    <xf numFmtId="0" fontId="59" fillId="4" borderId="0" xfId="375" applyFill="1"/>
    <xf numFmtId="166" fontId="5" fillId="4" borderId="0" xfId="224" applyNumberFormat="1" applyFill="1"/>
    <xf numFmtId="166" fontId="5" fillId="4" borderId="0" xfId="224" applyNumberFormat="1" applyFill="1" applyBorder="1" applyAlignment="1">
      <alignment wrapText="1"/>
    </xf>
    <xf numFmtId="165" fontId="5" fillId="4" borderId="11" xfId="224" applyNumberFormat="1" applyFill="1" applyBorder="1" applyAlignment="1">
      <alignment wrapText="1"/>
    </xf>
    <xf numFmtId="0" fontId="0" fillId="4" borderId="11" xfId="0" applyFill="1" applyBorder="1"/>
    <xf numFmtId="166" fontId="5" fillId="4" borderId="11" xfId="224" applyNumberFormat="1" applyFill="1" applyBorder="1" applyAlignment="1">
      <alignment wrapText="1"/>
    </xf>
    <xf numFmtId="0" fontId="0" fillId="4" borderId="0" xfId="0" applyFill="1"/>
    <xf numFmtId="0" fontId="4" fillId="81" borderId="0" xfId="224" applyFont="1" applyFill="1"/>
    <xf numFmtId="0" fontId="8" fillId="81" borderId="0" xfId="0" applyFont="1" applyFill="1"/>
    <xf numFmtId="0" fontId="96" fillId="0" borderId="0" xfId="0" applyFont="1" applyAlignment="1">
      <alignment wrapText="1"/>
    </xf>
    <xf numFmtId="0" fontId="5" fillId="78" borderId="0" xfId="224" applyFill="1" applyBorder="1"/>
    <xf numFmtId="0" fontId="25" fillId="78" borderId="0" xfId="21" applyFill="1" applyBorder="1"/>
    <xf numFmtId="0" fontId="22" fillId="78" borderId="0" xfId="224" applyFont="1" applyFill="1" applyBorder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166" fontId="16" fillId="0" borderId="0" xfId="12" applyNumberFormat="1" applyFill="1"/>
    <xf numFmtId="2" fontId="0" fillId="0" borderId="0" xfId="0" applyNumberFormat="1" applyFill="1"/>
    <xf numFmtId="0" fontId="74" fillId="0" borderId="0" xfId="0" applyFont="1" applyAlignment="1">
      <alignment horizontal="left" wrapText="1"/>
    </xf>
    <xf numFmtId="0" fontId="22" fillId="0" borderId="0" xfId="224" applyFont="1" applyFill="1"/>
    <xf numFmtId="0" fontId="4" fillId="0" borderId="0" xfId="394"/>
    <xf numFmtId="0" fontId="25" fillId="12" borderId="0" xfId="21"/>
    <xf numFmtId="167" fontId="25" fillId="12" borderId="0" xfId="21" applyNumberFormat="1"/>
    <xf numFmtId="167" fontId="4" fillId="0" borderId="0" xfId="394" applyNumberFormat="1"/>
    <xf numFmtId="0" fontId="59" fillId="0" borderId="0" xfId="375" applyFill="1"/>
    <xf numFmtId="0" fontId="25" fillId="0" borderId="0" xfId="21" applyFill="1"/>
    <xf numFmtId="2" fontId="0" fillId="0" borderId="0" xfId="0" applyNumberFormat="1" applyFill="1" applyBorder="1"/>
    <xf numFmtId="165" fontId="0" fillId="0" borderId="0" xfId="0" applyNumberFormat="1" applyFill="1" applyBorder="1"/>
    <xf numFmtId="0" fontId="8" fillId="83" borderId="0" xfId="0" applyFont="1" applyFill="1" applyBorder="1"/>
    <xf numFmtId="1" fontId="4" fillId="0" borderId="0" xfId="415" applyNumberFormat="1" applyFill="1"/>
    <xf numFmtId="1" fontId="4" fillId="0" borderId="0" xfId="415" applyNumberFormat="1" applyFill="1" applyBorder="1"/>
    <xf numFmtId="0" fontId="0" fillId="76" borderId="0" xfId="0" applyFill="1" applyBorder="1"/>
    <xf numFmtId="1" fontId="4" fillId="0" borderId="0" xfId="415" applyNumberFormat="1" applyBorder="1"/>
    <xf numFmtId="1" fontId="22" fillId="0" borderId="0" xfId="415" applyNumberFormat="1" applyFont="1" applyBorder="1"/>
    <xf numFmtId="0" fontId="96" fillId="0" borderId="0" xfId="0" applyFont="1" applyBorder="1"/>
    <xf numFmtId="0" fontId="60" fillId="0" borderId="0" xfId="415" applyFont="1" applyFill="1" applyBorder="1" applyAlignment="1">
      <alignment vertical="center"/>
    </xf>
    <xf numFmtId="0" fontId="4" fillId="0" borderId="0" xfId="415"/>
    <xf numFmtId="2" fontId="4" fillId="0" borderId="0" xfId="415" applyNumberFormat="1"/>
    <xf numFmtId="1" fontId="4" fillId="0" borderId="0" xfId="415" applyNumberFormat="1"/>
    <xf numFmtId="0" fontId="25" fillId="12" borderId="0" xfId="21"/>
    <xf numFmtId="0" fontId="60" fillId="72" borderId="1" xfId="415" applyFont="1" applyFill="1" applyBorder="1" applyAlignment="1">
      <alignment vertical="center"/>
    </xf>
    <xf numFmtId="1" fontId="60" fillId="73" borderId="1" xfId="415" applyNumberFormat="1" applyFont="1" applyFill="1" applyBorder="1" applyAlignment="1">
      <alignment vertical="center"/>
    </xf>
    <xf numFmtId="2" fontId="4" fillId="75" borderId="0" xfId="415" applyNumberFormat="1" applyFill="1"/>
    <xf numFmtId="0" fontId="22" fillId="0" borderId="0" xfId="415" applyFont="1" applyFill="1" applyBorder="1"/>
    <xf numFmtId="0" fontId="96" fillId="0" borderId="0" xfId="0" applyFont="1" applyFill="1" applyBorder="1"/>
    <xf numFmtId="0" fontId="4" fillId="0" borderId="0" xfId="415"/>
    <xf numFmtId="1" fontId="4" fillId="0" borderId="0" xfId="415" applyNumberFormat="1"/>
    <xf numFmtId="1" fontId="22" fillId="0" borderId="0" xfId="415" applyNumberFormat="1" applyFont="1"/>
    <xf numFmtId="0" fontId="22" fillId="0" borderId="0" xfId="415" applyFont="1"/>
    <xf numFmtId="0" fontId="4" fillId="0" borderId="0" xfId="415"/>
    <xf numFmtId="0" fontId="25" fillId="12" borderId="0" xfId="21"/>
    <xf numFmtId="0" fontId="60" fillId="72" borderId="1" xfId="415" applyFont="1" applyFill="1" applyBorder="1" applyAlignment="1">
      <alignment vertical="center"/>
    </xf>
    <xf numFmtId="1" fontId="60" fillId="73" borderId="1" xfId="415" applyNumberFormat="1" applyFont="1" applyFill="1" applyBorder="1" applyAlignment="1">
      <alignment vertical="center"/>
    </xf>
    <xf numFmtId="0" fontId="4" fillId="0" borderId="0" xfId="415" applyBorder="1"/>
    <xf numFmtId="0" fontId="4" fillId="0" borderId="0" xfId="415" applyFill="1" applyBorder="1"/>
    <xf numFmtId="1" fontId="60" fillId="0" borderId="0" xfId="415" applyNumberFormat="1" applyFont="1" applyFill="1" applyBorder="1" applyAlignment="1">
      <alignment vertical="center"/>
    </xf>
    <xf numFmtId="0" fontId="4" fillId="0" borderId="0" xfId="415"/>
    <xf numFmtId="0" fontId="24" fillId="0" borderId="27" xfId="415" applyFont="1" applyBorder="1" applyAlignment="1">
      <alignment horizontal="center" vertical="center" wrapText="1"/>
    </xf>
    <xf numFmtId="2" fontId="4" fillId="0" borderId="0" xfId="415" applyNumberFormat="1"/>
    <xf numFmtId="2" fontId="4" fillId="0" borderId="27" xfId="415" applyNumberFormat="1" applyBorder="1" applyAlignment="1">
      <alignment wrapText="1"/>
    </xf>
    <xf numFmtId="2" fontId="22" fillId="0" borderId="27" xfId="415" applyNumberFormat="1" applyFont="1" applyBorder="1" applyAlignment="1">
      <alignment wrapText="1"/>
    </xf>
    <xf numFmtId="2" fontId="4" fillId="0" borderId="28" xfId="415" applyNumberFormat="1" applyBorder="1" applyAlignment="1">
      <alignment wrapText="1"/>
    </xf>
    <xf numFmtId="2" fontId="22" fillId="0" borderId="28" xfId="415" applyNumberFormat="1" applyFont="1" applyBorder="1" applyAlignment="1">
      <alignment wrapText="1"/>
    </xf>
    <xf numFmtId="2" fontId="4" fillId="0" borderId="11" xfId="415" applyNumberFormat="1" applyBorder="1"/>
    <xf numFmtId="0" fontId="22" fillId="0" borderId="11" xfId="415" applyFont="1" applyBorder="1"/>
    <xf numFmtId="2" fontId="22" fillId="0" borderId="11" xfId="415" applyNumberFormat="1" applyFont="1" applyBorder="1"/>
    <xf numFmtId="0" fontId="4" fillId="0" borderId="0" xfId="415"/>
    <xf numFmtId="2" fontId="4" fillId="0" borderId="0" xfId="415" applyNumberFormat="1"/>
    <xf numFmtId="165" fontId="4" fillId="0" borderId="0" xfId="415" applyNumberFormat="1"/>
    <xf numFmtId="0" fontId="25" fillId="12" borderId="0" xfId="21"/>
    <xf numFmtId="0" fontId="60" fillId="72" borderId="1" xfId="415" applyFont="1" applyFill="1" applyBorder="1" applyAlignment="1">
      <alignment vertical="center"/>
    </xf>
    <xf numFmtId="0" fontId="4" fillId="0" borderId="0" xfId="415"/>
    <xf numFmtId="0" fontId="25" fillId="12" borderId="0" xfId="21"/>
    <xf numFmtId="167" fontId="25" fillId="12" borderId="0" xfId="21" applyNumberFormat="1"/>
    <xf numFmtId="167" fontId="4" fillId="0" borderId="0" xfId="415" applyNumberFormat="1"/>
    <xf numFmtId="0" fontId="60" fillId="72" borderId="1" xfId="415" applyFont="1" applyFill="1" applyBorder="1" applyAlignment="1">
      <alignment vertical="center"/>
    </xf>
    <xf numFmtId="0" fontId="4" fillId="77" borderId="0" xfId="415" applyFill="1"/>
    <xf numFmtId="0" fontId="3" fillId="0" borderId="0" xfId="224" applyFont="1"/>
    <xf numFmtId="0" fontId="0" fillId="0" borderId="0" xfId="0"/>
    <xf numFmtId="0" fontId="2" fillId="0" borderId="0" xfId="224" applyFont="1"/>
    <xf numFmtId="0" fontId="8" fillId="0" borderId="0" xfId="0" applyFont="1"/>
    <xf numFmtId="10" fontId="0" fillId="0" borderId="0" xfId="0" applyNumberFormat="1"/>
    <xf numFmtId="167" fontId="1" fillId="0" borderId="0" xfId="415" applyNumberFormat="1" applyFont="1"/>
    <xf numFmtId="0" fontId="1" fillId="0" borderId="0" xfId="224" applyFont="1"/>
    <xf numFmtId="167" fontId="22" fillId="0" borderId="0" xfId="415" applyNumberFormat="1" applyFont="1" applyFill="1"/>
    <xf numFmtId="1" fontId="60" fillId="73" borderId="0" xfId="252" applyNumberFormat="1" applyFont="1" applyFill="1" applyBorder="1" applyAlignment="1">
      <alignment vertical="center"/>
    </xf>
    <xf numFmtId="2" fontId="22" fillId="0" borderId="0" xfId="224" applyNumberFormat="1" applyFont="1" applyFill="1"/>
    <xf numFmtId="0" fontId="22" fillId="12" borderId="0" xfId="21" applyFont="1"/>
    <xf numFmtId="0" fontId="60" fillId="72" borderId="0" xfId="224" applyFont="1" applyFill="1" applyBorder="1" applyAlignment="1">
      <alignment vertical="center"/>
    </xf>
    <xf numFmtId="0" fontId="142" fillId="72" borderId="1" xfId="224" applyFont="1" applyFill="1" applyBorder="1" applyAlignment="1">
      <alignment vertic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4" fillId="0" borderId="0" xfId="224" applyFont="1" applyBorder="1" applyAlignment="1">
      <alignment horizontal="center" vertical="center" wrapText="1"/>
    </xf>
    <xf numFmtId="1" fontId="60" fillId="73" borderId="0" xfId="224" applyNumberFormat="1" applyFont="1" applyFill="1" applyBorder="1" applyAlignment="1">
      <alignment horizontal="center" vertical="center"/>
    </xf>
    <xf numFmtId="0" fontId="24" fillId="4" borderId="0" xfId="224" applyFont="1" applyFill="1" applyBorder="1" applyAlignment="1">
      <alignment horizontal="center" vertical="center" wrapText="1"/>
    </xf>
    <xf numFmtId="166" fontId="5" fillId="4" borderId="0" xfId="224" applyNumberForma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24" fillId="0" borderId="0" xfId="224" applyFont="1" applyFill="1" applyBorder="1" applyAlignment="1">
      <alignment horizontal="center" vertical="center" wrapText="1"/>
    </xf>
    <xf numFmtId="0" fontId="24" fillId="0" borderId="28" xfId="224" applyFont="1" applyFill="1" applyBorder="1" applyAlignment="1">
      <alignment horizontal="center" vertical="center" wrapText="1"/>
    </xf>
    <xf numFmtId="0" fontId="24" fillId="0" borderId="31" xfId="224" applyFont="1" applyFill="1" applyBorder="1" applyAlignment="1">
      <alignment horizontal="center" vertical="center" wrapText="1"/>
    </xf>
    <xf numFmtId="1" fontId="60" fillId="0" borderId="0" xfId="224" applyNumberFormat="1" applyFont="1" applyFill="1" applyBorder="1" applyAlignment="1">
      <alignment horizontal="center" vertical="center"/>
    </xf>
    <xf numFmtId="1" fontId="60" fillId="0" borderId="11" xfId="224" applyNumberFormat="1" applyFont="1" applyFill="1" applyBorder="1" applyAlignment="1">
      <alignment horizontal="center" vertical="center"/>
    </xf>
    <xf numFmtId="0" fontId="24" fillId="0" borderId="32" xfId="224" applyFont="1" applyFill="1" applyBorder="1" applyAlignment="1">
      <alignment horizontal="center" vertical="center" wrapText="1"/>
    </xf>
    <xf numFmtId="166" fontId="5" fillId="4" borderId="11" xfId="224" applyNumberFormat="1" applyFill="1" applyBorder="1" applyAlignment="1">
      <alignment horizontal="center" wrapText="1"/>
    </xf>
    <xf numFmtId="0" fontId="24" fillId="4" borderId="11" xfId="224" applyFont="1" applyFill="1" applyBorder="1" applyAlignment="1">
      <alignment horizontal="center" vertical="center" wrapText="1"/>
    </xf>
    <xf numFmtId="0" fontId="24" fillId="0" borderId="11" xfId="224" applyFont="1" applyFill="1" applyBorder="1" applyAlignment="1">
      <alignment horizontal="center" vertical="center" wrapText="1"/>
    </xf>
    <xf numFmtId="0" fontId="24" fillId="0" borderId="29" xfId="224" applyFont="1" applyFill="1" applyBorder="1" applyAlignment="1">
      <alignment horizontal="center" vertical="center" wrapText="1"/>
    </xf>
    <xf numFmtId="0" fontId="24" fillId="0" borderId="30" xfId="224" applyFont="1" applyFill="1" applyBorder="1" applyAlignment="1">
      <alignment horizontal="center" vertical="center" wrapText="1"/>
    </xf>
    <xf numFmtId="0" fontId="24" fillId="0" borderId="28" xfId="415" applyFont="1" applyBorder="1" applyAlignment="1">
      <alignment horizontal="center" vertical="center" wrapText="1"/>
    </xf>
    <xf numFmtId="0" fontId="24" fillId="0" borderId="32" xfId="415" applyFont="1" applyBorder="1" applyAlignment="1">
      <alignment horizontal="center" vertical="center" wrapText="1"/>
    </xf>
    <xf numFmtId="0" fontId="24" fillId="0" borderId="29" xfId="415" applyFont="1" applyBorder="1" applyAlignment="1">
      <alignment horizontal="center" vertical="center" wrapText="1"/>
    </xf>
    <xf numFmtId="0" fontId="24" fillId="0" borderId="30" xfId="415" applyFont="1" applyBorder="1" applyAlignment="1">
      <alignment horizontal="center" vertical="center" wrapText="1"/>
    </xf>
    <xf numFmtId="0" fontId="24" fillId="0" borderId="31" xfId="415" applyFont="1" applyBorder="1" applyAlignment="1">
      <alignment horizontal="center" vertical="center" wrapText="1"/>
    </xf>
    <xf numFmtId="0" fontId="24" fillId="0" borderId="33" xfId="415" applyFont="1" applyBorder="1" applyAlignment="1">
      <alignment horizontal="center" vertical="center" wrapText="1"/>
    </xf>
    <xf numFmtId="0" fontId="24" fillId="0" borderId="11" xfId="415" applyFont="1" applyBorder="1" applyAlignment="1">
      <alignment horizontal="center" vertical="center" wrapText="1"/>
    </xf>
    <xf numFmtId="0" fontId="67" fillId="0" borderId="0" xfId="0" applyFont="1" applyAlignment="1">
      <alignment horizontal="left"/>
    </xf>
    <xf numFmtId="0" fontId="66" fillId="0" borderId="0" xfId="0" applyFont="1"/>
    <xf numFmtId="0" fontId="7" fillId="0" borderId="0" xfId="0" applyFont="1"/>
    <xf numFmtId="0" fontId="39" fillId="0" borderId="0" xfId="0" applyFont="1"/>
    <xf numFmtId="0" fontId="9" fillId="0" borderId="0" xfId="0" applyFont="1"/>
    <xf numFmtId="0" fontId="8" fillId="0" borderId="0" xfId="0" applyFont="1"/>
    <xf numFmtId="0" fontId="69" fillId="0" borderId="0" xfId="0" applyFont="1"/>
    <xf numFmtId="0" fontId="89" fillId="0" borderId="0" xfId="383" applyFont="1" applyAlignment="1"/>
    <xf numFmtId="0" fontId="80" fillId="0" borderId="0" xfId="383" applyFont="1" applyAlignment="1"/>
    <xf numFmtId="0" fontId="82" fillId="0" borderId="0" xfId="383" applyFont="1" applyAlignment="1"/>
    <xf numFmtId="0" fontId="81" fillId="0" borderId="0" xfId="383" applyFont="1" applyAlignment="1"/>
    <xf numFmtId="0" fontId="10" fillId="0" borderId="0" xfId="383" applyFont="1" applyAlignment="1"/>
    <xf numFmtId="0" fontId="84" fillId="0" borderId="0" xfId="383" applyFont="1" applyAlignment="1"/>
    <xf numFmtId="0" fontId="77" fillId="0" borderId="0" xfId="0" applyFont="1"/>
    <xf numFmtId="0" fontId="83" fillId="0" borderId="0" xfId="383" applyFont="1" applyAlignment="1"/>
  </cellXfs>
  <cellStyles count="5645">
    <cellStyle name="???????" xfId="505" xr:uid="{34FD9D8E-2E2B-43BD-B0FD-C9406E8F8CED}"/>
    <cellStyle name="20% - 1. jelölőszín" xfId="433" xr:uid="{12715F77-D5B2-40C2-99F7-98009865FD86}"/>
    <cellStyle name="20% - 2. jelölőszín" xfId="454" xr:uid="{5C83F6EE-A7F0-40BE-80A5-A14248DB78FA}"/>
    <cellStyle name="20% - 3. jelölőszín" xfId="484" xr:uid="{BD98B529-5B94-465C-BDAC-CB268F8A1F78}"/>
    <cellStyle name="20% - 4. jelölőszín" xfId="434" xr:uid="{E2A98C50-F16C-4AD6-99C8-85D368F610E0}"/>
    <cellStyle name="20% - 5. jelölőszín" xfId="476" xr:uid="{2A5A0B00-24CB-4514-A549-6540C36713E1}"/>
    <cellStyle name="20% - 6. jelölőszín" xfId="435" xr:uid="{590D993C-E623-4E27-83A3-D21A43335481}"/>
    <cellStyle name="20% - Accent1" xfId="22" builtinId="30" customBuiltin="1"/>
    <cellStyle name="20% - Accent1 10" xfId="543" xr:uid="{1EFFB609-10EC-49A0-9457-4B8F6BE668EE}"/>
    <cellStyle name="20% - Accent1 11" xfId="499" xr:uid="{12F45FB9-871C-4F62-AB1B-79ACD7D11B83}"/>
    <cellStyle name="20% - Accent1 12" xfId="535" xr:uid="{4427B272-E6AD-41F6-AB5E-F4E602A5CD7B}"/>
    <cellStyle name="20% - Accent1 13" xfId="500" xr:uid="{7E2D92A4-389D-42BD-8D2C-4D1B33E546F7}"/>
    <cellStyle name="20% - Accent1 14" xfId="507" xr:uid="{FF06EDA2-B0AA-4E4B-A072-670A39B8E7BF}"/>
    <cellStyle name="20% - Accent1 15" xfId="501" xr:uid="{644BFD81-EAF4-42D2-8BD8-C205C38BF57F}"/>
    <cellStyle name="20% - Accent1 16" xfId="513" xr:uid="{61485C73-A543-4429-BB7A-0B9633607FC6}"/>
    <cellStyle name="20% - Accent1 17" xfId="511" xr:uid="{07A74477-0154-44EB-AEEF-19E098883B2E}"/>
    <cellStyle name="20% - Accent1 18" xfId="542" xr:uid="{7EF35136-36A3-4456-B71F-5D20670F1FC0}"/>
    <cellStyle name="20% - Accent1 19" xfId="510" xr:uid="{D43C7D9F-46D5-4866-9009-58E41E27E764}"/>
    <cellStyle name="20% - Accent1 2" xfId="40" xr:uid="{707EDDE2-DEFE-45BB-BD95-F838BCA46798}"/>
    <cellStyle name="20% - Accent1 2 10" xfId="504" xr:uid="{975DB63A-CF38-44D2-B81E-10032CB50A7F}"/>
    <cellStyle name="20% - Accent1 2 11" xfId="506" xr:uid="{50A706CA-D719-418A-A475-74A6F634E7CE}"/>
    <cellStyle name="20% - Accent1 2 12" xfId="509" xr:uid="{43A08171-01EF-461D-9BEC-C23D32AC51AF}"/>
    <cellStyle name="20% - Accent1 2 13" xfId="498" xr:uid="{0F257EB4-5A47-40AD-A13A-EC1675096F1A}"/>
    <cellStyle name="20% - Accent1 2 14" xfId="503" xr:uid="{80F51CBD-E429-4F93-9D96-0A346AE1159E}"/>
    <cellStyle name="20% - Accent1 2 15" xfId="528" xr:uid="{228D5566-E159-4B4A-92C3-7BC357578DD6}"/>
    <cellStyle name="20% - Accent1 2 2" xfId="508" xr:uid="{994AD18E-8C0D-4D78-A05D-E7C1E7ECB6CA}"/>
    <cellStyle name="20% - Accent1 2 3" xfId="512" xr:uid="{A43F4CBF-ED3C-4896-8650-F96B7D8DFD57}"/>
    <cellStyle name="20% - Accent1 2 4" xfId="502" xr:uid="{0FE55A4B-AD6B-4514-94F7-7A2A5B5425E3}"/>
    <cellStyle name="20% - Accent1 2 5" xfId="515" xr:uid="{C1F19684-FAD8-47EF-9769-FEFCD6465961}"/>
    <cellStyle name="20% - Accent1 2 6" xfId="524" xr:uid="{9F5CD006-E0AE-4C48-9EA0-762D4FFA8A58}"/>
    <cellStyle name="20% - Accent1 2 7" xfId="516" xr:uid="{6E72D002-53E9-4A30-B092-D4CD8425568D}"/>
    <cellStyle name="20% - Accent1 2 8" xfId="525" xr:uid="{69C6FDEA-5640-4188-BBEE-DB13291FDD6B}"/>
    <cellStyle name="20% - Accent1 2 9" xfId="514" xr:uid="{29FE9BBB-2817-48C9-80EE-13A49B5BD833}"/>
    <cellStyle name="20% - Accent1 20" xfId="523" xr:uid="{0EC3764E-0DC9-40D4-9022-42278F0B6A80}"/>
    <cellStyle name="20% - Accent1 21" xfId="541" xr:uid="{BF63E8F4-EB51-4C59-84DC-A2397F24A26C}"/>
    <cellStyle name="20% - Accent1 22" xfId="540" xr:uid="{6F69DA4A-B690-4CE1-A57F-59FC7C26D82F}"/>
    <cellStyle name="20% - Accent1 23" xfId="539" xr:uid="{519AE1E5-770E-4A2E-BB99-80EC352CE854}"/>
    <cellStyle name="20% - Accent1 24" xfId="538" xr:uid="{032ECA42-7B17-4B20-8463-86D8481799D1}"/>
    <cellStyle name="20% - Accent1 25" xfId="537" xr:uid="{D1B88BF0-9187-418B-9E26-55334A3B62E6}"/>
    <cellStyle name="20% - Accent1 26" xfId="536" xr:uid="{2F56555E-0127-4E9E-A810-4DCD629824BF}"/>
    <cellStyle name="20% - Accent1 27" xfId="534" xr:uid="{B79CAEBC-394F-44B8-93E2-403D875FD986}"/>
    <cellStyle name="20% - Accent1 28" xfId="518" xr:uid="{D6F866E7-6A64-4618-A35B-40D709C76A42}"/>
    <cellStyle name="20% - Accent1 29" xfId="526" xr:uid="{8E57EBD7-A854-475B-8D97-63A0BFDA6C34}"/>
    <cellStyle name="20% - Accent1 3" xfId="41" xr:uid="{B467DC3A-3519-4375-AC2C-1833960D4A29}"/>
    <cellStyle name="20% - Accent1 3 2" xfId="527" xr:uid="{E6ED21FA-063E-4904-898F-9B985665056F}"/>
    <cellStyle name="20% - Accent1 3 3" xfId="517" xr:uid="{4D3F8CC4-E3C2-4B47-A1DC-5F8444C97FC3}"/>
    <cellStyle name="20% - Accent1 3 4" xfId="533" xr:uid="{5FD68C7B-409C-4A30-B8D1-17B2571896F4}"/>
    <cellStyle name="20% - Accent1 3 5" xfId="519" xr:uid="{E44B3E0B-7579-47CF-B666-DA23A7217E3C}"/>
    <cellStyle name="20% - Accent1 30" xfId="521" xr:uid="{501F6185-A6E7-4C2C-B777-74B1DC9517BC}"/>
    <cellStyle name="20% - Accent1 31" xfId="529" xr:uid="{678F8A07-2072-4257-8B30-54CAE1FC4C64}"/>
    <cellStyle name="20% - Accent1 32" xfId="522" xr:uid="{86122507-F734-49C8-9F2E-CE7B249B0261}"/>
    <cellStyle name="20% - Accent1 33" xfId="530" xr:uid="{54AD869B-BE51-42CB-9733-12AA3F5B56C8}"/>
    <cellStyle name="20% - Accent1 34" xfId="520" xr:uid="{7866B504-19E4-4D08-A959-09336CBA1232}"/>
    <cellStyle name="20% - Accent1 35" xfId="544" xr:uid="{DAFF94E1-B1D5-4D30-8339-8228DFA7C778}"/>
    <cellStyle name="20% - Accent1 36" xfId="545" xr:uid="{D3A68FA1-B44B-45B2-8D37-34D79C331CB9}"/>
    <cellStyle name="20% - Accent1 37" xfId="546" xr:uid="{4C139106-A25F-464A-9DA5-44202FD7FBBF}"/>
    <cellStyle name="20% - Accent1 38" xfId="547" xr:uid="{56318008-4CD3-46BA-9702-666D0AFCD36B}"/>
    <cellStyle name="20% - Accent1 39" xfId="548" xr:uid="{ED18E58A-6DB5-4EF2-B169-339E002E3BB7}"/>
    <cellStyle name="20% - Accent1 4" xfId="42" xr:uid="{8343B3BF-4AFA-42DB-9546-D9C35804FFE5}"/>
    <cellStyle name="20% - Accent1 4 2" xfId="550" xr:uid="{5E923CF8-025C-4945-A811-B7249A32F775}"/>
    <cellStyle name="20% - Accent1 4 3" xfId="551" xr:uid="{680BD416-FD64-488F-9396-55649F2F8CC8}"/>
    <cellStyle name="20% - Accent1 4 4" xfId="549" xr:uid="{519DADED-3D36-4981-A6ED-FA0C1A1595D8}"/>
    <cellStyle name="20% - Accent1 40" xfId="552" xr:uid="{0E98BBAE-7162-4E96-8C1E-0D87881A2770}"/>
    <cellStyle name="20% - Accent1 41" xfId="553" xr:uid="{A722BEB6-1475-4BCC-B986-BD6507F34EEA}"/>
    <cellStyle name="20% - Accent1 42" xfId="554" xr:uid="{4D913443-5374-4CF5-AED7-E253B747CE64}"/>
    <cellStyle name="20% - Accent1 43" xfId="555" xr:uid="{D7FA4516-9D6E-44FA-9FF8-D56DD4E655EC}"/>
    <cellStyle name="20% - Accent1 44" xfId="486" xr:uid="{9341CFC8-DD2E-4BDD-B8E8-DA54D1234103}"/>
    <cellStyle name="20% - Accent1 5" xfId="43" xr:uid="{DDBBAAF4-273C-449D-A505-1AEE82FFDCC8}"/>
    <cellStyle name="20% - Accent1 5 2" xfId="557" xr:uid="{D7128701-3A3D-494B-9D46-9890E7FA8941}"/>
    <cellStyle name="20% - Accent1 5 3" xfId="558" xr:uid="{6D7FEDF2-80F0-4C1F-A8D7-C5415DB182E6}"/>
    <cellStyle name="20% - Accent1 5 4" xfId="556" xr:uid="{7F4CD4B3-D5A9-4B37-AD26-07ECF1CF336B}"/>
    <cellStyle name="20% - Accent1 6" xfId="395" xr:uid="{5E0F3B0D-D325-4E43-AF9C-680E2A462001}"/>
    <cellStyle name="20% - Accent1 6 2" xfId="560" xr:uid="{E2D2E558-EDB5-40CE-98BE-9C8F7E803340}"/>
    <cellStyle name="20% - Accent1 6 3" xfId="561" xr:uid="{CD9F5815-E8E6-42D6-84C8-E5AC86FBD97B}"/>
    <cellStyle name="20% - Accent1 6 4" xfId="559" xr:uid="{C6FD0934-CC5A-41C2-B24D-37508B27D279}"/>
    <cellStyle name="20% - Accent1 7" xfId="562" xr:uid="{4D85F049-07B1-4F2E-B4F7-9414A56AD718}"/>
    <cellStyle name="20% - Accent1 7 2" xfId="563" xr:uid="{ADF1CACE-022B-42F9-BBD3-AC6A9F220BF5}"/>
    <cellStyle name="20% - Accent1 7 3" xfId="564" xr:uid="{6AC856CB-902C-4F64-96FC-DFC02C272065}"/>
    <cellStyle name="20% - Accent1 8" xfId="565" xr:uid="{AAE346C8-15A5-4882-92D7-127339190043}"/>
    <cellStyle name="20% - Accent1 8 2" xfId="566" xr:uid="{791B8DE3-6FF6-43F5-8EEF-4E9AE58645BB}"/>
    <cellStyle name="20% - Accent1 8 3" xfId="567" xr:uid="{EAB699C4-0DA5-4788-B5A0-DEE1001D9D59}"/>
    <cellStyle name="20% - Accent1 9" xfId="568" xr:uid="{8807AB15-F2DE-4596-AB66-1E6408821B26}"/>
    <cellStyle name="20% - Accent2" xfId="25" builtinId="34" customBuiltin="1"/>
    <cellStyle name="20% - Accent2 10" xfId="569" xr:uid="{4EA790C0-57F6-4EDA-8552-DF10CB253464}"/>
    <cellStyle name="20% - Accent2 11" xfId="570" xr:uid="{109DC869-ECA2-4FE7-9624-4EB9AF8B8645}"/>
    <cellStyle name="20% - Accent2 12" xfId="571" xr:uid="{8FBEB568-6D04-4EBC-AE12-446EB1ABA9D2}"/>
    <cellStyle name="20% - Accent2 13" xfId="572" xr:uid="{C2853ACE-9895-41D0-9543-6609A93D6672}"/>
    <cellStyle name="20% - Accent2 14" xfId="573" xr:uid="{06E3DDAE-AFCF-4F96-A1DC-BC539ED91C81}"/>
    <cellStyle name="20% - Accent2 15" xfId="574" xr:uid="{E552B7DD-EF18-4DB4-9D2F-C992C4503F19}"/>
    <cellStyle name="20% - Accent2 16" xfId="575" xr:uid="{F22E7765-967A-4320-BC7D-1B7A74BE5E22}"/>
    <cellStyle name="20% - Accent2 17" xfId="576" xr:uid="{BE99B729-D78A-48D4-8629-6879F7838301}"/>
    <cellStyle name="20% - Accent2 18" xfId="577" xr:uid="{EB46249E-0136-4D82-B674-7E3CAF558607}"/>
    <cellStyle name="20% - Accent2 19" xfId="578" xr:uid="{D56D61B7-71A6-4938-B672-01CB34C2FB46}"/>
    <cellStyle name="20% - Accent2 2" xfId="44" xr:uid="{384EEEA7-3376-4757-AB7D-CAA9E0077987}"/>
    <cellStyle name="20% - Accent2 2 10" xfId="579" xr:uid="{D46CD842-FA5E-42A2-BE34-A25E828D3F07}"/>
    <cellStyle name="20% - Accent2 2 11" xfId="580" xr:uid="{B6E8DB90-80D4-4CC3-97F8-DEEA20278517}"/>
    <cellStyle name="20% - Accent2 2 12" xfId="581" xr:uid="{3ED7D7D0-3884-4853-B593-A9355F309963}"/>
    <cellStyle name="20% - Accent2 2 13" xfId="582" xr:uid="{9E033336-9B75-4213-8E38-E08C084D91CB}"/>
    <cellStyle name="20% - Accent2 2 14" xfId="583" xr:uid="{67417B9C-C2A5-4F9A-876D-B787C4BCC757}"/>
    <cellStyle name="20% - Accent2 2 15" xfId="584" xr:uid="{BBC9B434-59C3-42F8-8732-B67A3E979C0D}"/>
    <cellStyle name="20% - Accent2 2 2" xfId="585" xr:uid="{5C4C3216-30B8-4663-9233-F96A55304782}"/>
    <cellStyle name="20% - Accent2 2 3" xfId="586" xr:uid="{FCF489D6-41C3-414A-8521-0E032CBA5134}"/>
    <cellStyle name="20% - Accent2 2 4" xfId="587" xr:uid="{F7FC3E2F-ED19-47AF-87DE-82B8DEBCE92B}"/>
    <cellStyle name="20% - Accent2 2 5" xfId="588" xr:uid="{35AC1D48-E12E-49BE-BD2B-1B046AE1C652}"/>
    <cellStyle name="20% - Accent2 2 6" xfId="589" xr:uid="{5C3D415C-8CDB-4C51-8EF6-11B2AFAD8E78}"/>
    <cellStyle name="20% - Accent2 2 7" xfId="590" xr:uid="{E6C04360-B597-4EEC-9980-58B5A0F8EA2B}"/>
    <cellStyle name="20% - Accent2 2 8" xfId="591" xr:uid="{F42DF81D-C6B5-45FF-883B-692B32150749}"/>
    <cellStyle name="20% - Accent2 2 9" xfId="592" xr:uid="{B3012F04-F3A3-4005-BB31-3824C9A95300}"/>
    <cellStyle name="20% - Accent2 20" xfId="593" xr:uid="{DC5EEA42-F65D-45B9-A03E-70D86D2F00B9}"/>
    <cellStyle name="20% - Accent2 21" xfId="594" xr:uid="{6680B943-139F-4D8D-A22A-D3834CD94F06}"/>
    <cellStyle name="20% - Accent2 22" xfId="595" xr:uid="{14152756-9340-43AA-B26E-0AD891BB1634}"/>
    <cellStyle name="20% - Accent2 23" xfId="596" xr:uid="{BBF0B805-4EFF-461D-988C-FCA3D33D8B5A}"/>
    <cellStyle name="20% - Accent2 24" xfId="597" xr:uid="{31860482-E19E-47B1-AC9E-1F8180C8123F}"/>
    <cellStyle name="20% - Accent2 25" xfId="598" xr:uid="{57DBD01F-F041-4AC3-9BBB-5A5C3EF1A0AA}"/>
    <cellStyle name="20% - Accent2 26" xfId="599" xr:uid="{735121E0-CB9F-4500-A132-A9ECA4236E68}"/>
    <cellStyle name="20% - Accent2 27" xfId="600" xr:uid="{B940C79F-A22C-404D-941D-5A15E4A9E00A}"/>
    <cellStyle name="20% - Accent2 28" xfId="601" xr:uid="{7EBD86D3-64A1-4B6C-BD46-0860CC213B8A}"/>
    <cellStyle name="20% - Accent2 29" xfId="602" xr:uid="{41B0B5B4-E65F-45BB-95FF-72FD461616E8}"/>
    <cellStyle name="20% - Accent2 3" xfId="45" xr:uid="{A96606FD-CA67-427F-8278-84CB7BBCEE0D}"/>
    <cellStyle name="20% - Accent2 3 2" xfId="604" xr:uid="{D8C7B5C1-7012-46F9-9A20-BDDE0E77F131}"/>
    <cellStyle name="20% - Accent2 3 3" xfId="605" xr:uid="{8CFCB123-9A29-45EB-97A1-999163F76617}"/>
    <cellStyle name="20% - Accent2 3 4" xfId="606" xr:uid="{1195C9C0-ED40-4B68-808A-CA830F16B3A2}"/>
    <cellStyle name="20% - Accent2 3 5" xfId="603" xr:uid="{10FB26C0-BCE0-469B-AEC6-F75C0E0F24CB}"/>
    <cellStyle name="20% - Accent2 30" xfId="607" xr:uid="{C6925799-3ADC-423B-8744-3873F2135687}"/>
    <cellStyle name="20% - Accent2 31" xfId="608" xr:uid="{C4BD2DE7-21A5-451F-92A2-8144E9F4A5D8}"/>
    <cellStyle name="20% - Accent2 32" xfId="609" xr:uid="{243F505D-412B-42F5-832D-27FF851DABCB}"/>
    <cellStyle name="20% - Accent2 33" xfId="610" xr:uid="{0F349643-3C98-4563-95CF-A3A71D8FC6E9}"/>
    <cellStyle name="20% - Accent2 34" xfId="611" xr:uid="{F68C253E-2330-4C1F-BAE6-B202F189E230}"/>
    <cellStyle name="20% - Accent2 35" xfId="612" xr:uid="{955A86FD-8865-4FA2-A6AC-747E6EA5DD87}"/>
    <cellStyle name="20% - Accent2 36" xfId="613" xr:uid="{72104328-450F-43A7-92AA-8FD071ECD15E}"/>
    <cellStyle name="20% - Accent2 37" xfId="614" xr:uid="{1A6BB52D-86E9-4535-AB3D-77A73A447275}"/>
    <cellStyle name="20% - Accent2 38" xfId="615" xr:uid="{21E64DAD-9855-436E-82A4-9D1973C4B322}"/>
    <cellStyle name="20% - Accent2 39" xfId="616" xr:uid="{920F452A-53BA-44BB-8B9F-D397A585EA7B}"/>
    <cellStyle name="20% - Accent2 4" xfId="46" xr:uid="{52457D8A-AA4E-44C1-A598-3DA8E676D026}"/>
    <cellStyle name="20% - Accent2 4 2" xfId="618" xr:uid="{BFFA707A-94C8-4CCF-9429-224D8889DA90}"/>
    <cellStyle name="20% - Accent2 4 3" xfId="619" xr:uid="{2B8756B4-A204-4F07-91A2-7BEE68C3E7B5}"/>
    <cellStyle name="20% - Accent2 4 4" xfId="617" xr:uid="{5BA2EDA3-BC18-45F4-A201-78974748AF6E}"/>
    <cellStyle name="20% - Accent2 40" xfId="620" xr:uid="{3DE6D327-92F4-4919-B26F-5BDF6396B546}"/>
    <cellStyle name="20% - Accent2 41" xfId="621" xr:uid="{C1B171DC-7238-4A97-AE85-4985C25C68E4}"/>
    <cellStyle name="20% - Accent2 42" xfId="622" xr:uid="{609B79E9-BD22-46EE-9B82-259780BD8392}"/>
    <cellStyle name="20% - Accent2 43" xfId="623" xr:uid="{CD3E648E-755A-46B4-BDCE-3051948E08FB}"/>
    <cellStyle name="20% - Accent2 44" xfId="488" xr:uid="{92C7E0AB-0B8E-4E55-B72C-F619C2730E8B}"/>
    <cellStyle name="20% - Accent2 5" xfId="47" xr:uid="{E81FB544-C1F6-4045-9CAD-760DAD1DDDB7}"/>
    <cellStyle name="20% - Accent2 5 2" xfId="625" xr:uid="{09F306A0-EB41-40D8-B607-95290118CF2F}"/>
    <cellStyle name="20% - Accent2 5 3" xfId="626" xr:uid="{12B7506E-A4D4-45EC-9CFF-19F2663F4143}"/>
    <cellStyle name="20% - Accent2 5 4" xfId="624" xr:uid="{43693BE8-4FDD-422B-BF3C-244F2B864805}"/>
    <cellStyle name="20% - Accent2 6" xfId="396" xr:uid="{21AF7593-2909-4EDC-8832-A346086A6FE2}"/>
    <cellStyle name="20% - Accent2 6 2" xfId="628" xr:uid="{CDDFCFDE-20C2-456B-8F71-B45916FDDA57}"/>
    <cellStyle name="20% - Accent2 6 3" xfId="629" xr:uid="{DF107C06-7778-4B05-9A2C-6012A0885FBC}"/>
    <cellStyle name="20% - Accent2 6 4" xfId="627" xr:uid="{02D2FFE1-3CA9-4734-B5B7-9ED6871E74D9}"/>
    <cellStyle name="20% - Accent2 7" xfId="630" xr:uid="{85297CA4-B00D-48D3-A674-D48BC703B415}"/>
    <cellStyle name="20% - Accent2 7 2" xfId="631" xr:uid="{3F49697D-E341-495F-B3EA-C8DA21AEDDCB}"/>
    <cellStyle name="20% - Accent2 7 3" xfId="632" xr:uid="{04CF187B-AABC-4514-A766-5E67783655A5}"/>
    <cellStyle name="20% - Accent2 8" xfId="633" xr:uid="{AECA450E-A96E-447C-B1C6-FEBB125CD35A}"/>
    <cellStyle name="20% - Accent2 8 2" xfId="634" xr:uid="{F260E65A-40A1-41F3-A570-1D3358764ED4}"/>
    <cellStyle name="20% - Accent2 8 3" xfId="635" xr:uid="{90B1ED58-7B70-4410-B313-805E35F9EBE7}"/>
    <cellStyle name="20% - Accent2 9" xfId="636" xr:uid="{FA60AB40-2EDC-4315-B541-E7F34FE6E84A}"/>
    <cellStyle name="20% - Accent3" xfId="28" builtinId="38" customBuiltin="1"/>
    <cellStyle name="20% - Accent3 10" xfId="637" xr:uid="{128A2774-C8BD-4F71-8A7C-3396AAF56E32}"/>
    <cellStyle name="20% - Accent3 11" xfId="638" xr:uid="{CC0E2CF7-8179-4DFD-89AD-FEB94B4B0B42}"/>
    <cellStyle name="20% - Accent3 12" xfId="639" xr:uid="{E241FC57-73B3-4080-AAEA-CADE4FE771A7}"/>
    <cellStyle name="20% - Accent3 13" xfId="640" xr:uid="{B0AABF64-1D49-4C37-9AB9-A6067695D816}"/>
    <cellStyle name="20% - Accent3 14" xfId="641" xr:uid="{6A82F27B-6101-4871-8A63-CE70164B9A63}"/>
    <cellStyle name="20% - Accent3 15" xfId="642" xr:uid="{6A54152D-8AB3-494F-B711-84FF8E45993E}"/>
    <cellStyle name="20% - Accent3 16" xfId="643" xr:uid="{E7C310A8-C4FA-40C5-8420-B65753CBB11B}"/>
    <cellStyle name="20% - Accent3 17" xfId="644" xr:uid="{754A3007-6A38-4ABD-AF7A-CD1DA923681D}"/>
    <cellStyle name="20% - Accent3 18" xfId="645" xr:uid="{9E0B39A1-7085-4015-BD57-EB8BDADBC175}"/>
    <cellStyle name="20% - Accent3 19" xfId="646" xr:uid="{7978A071-292E-436B-8E37-2A4DA1BB9432}"/>
    <cellStyle name="20% - Accent3 2" xfId="48" xr:uid="{BE113EEA-AD0A-4EF4-9D79-2B9B14691294}"/>
    <cellStyle name="20% - Accent3 2 10" xfId="647" xr:uid="{3309FD10-A7A1-4A13-94A5-97FC07C7C4F4}"/>
    <cellStyle name="20% - Accent3 2 11" xfId="648" xr:uid="{F0FA6C4E-D5AA-45E1-AD7E-33C21C343EA7}"/>
    <cellStyle name="20% - Accent3 2 12" xfId="649" xr:uid="{CDEBC3E6-E759-4611-B119-C8E6ABB5387B}"/>
    <cellStyle name="20% - Accent3 2 13" xfId="650" xr:uid="{6DDE0DC5-CE5D-4E28-9381-502891472347}"/>
    <cellStyle name="20% - Accent3 2 14" xfId="651" xr:uid="{E61C5D69-D6AC-4834-9221-9B28AE579821}"/>
    <cellStyle name="20% - Accent3 2 15" xfId="652" xr:uid="{0A691AAA-C985-4D7D-842B-851DD1DF2618}"/>
    <cellStyle name="20% - Accent3 2 2" xfId="653" xr:uid="{63D3B89C-FEC1-4420-8E3F-3E5603FCA4DC}"/>
    <cellStyle name="20% - Accent3 2 3" xfId="654" xr:uid="{8A0AB478-E5AC-46D3-9508-00618A9593CC}"/>
    <cellStyle name="20% - Accent3 2 4" xfId="655" xr:uid="{0A914EDC-FDD1-4B86-BD86-C5CB802A2835}"/>
    <cellStyle name="20% - Accent3 2 5" xfId="656" xr:uid="{E489A8F7-7DD4-466D-9E12-CE8E71ED17A1}"/>
    <cellStyle name="20% - Accent3 2 6" xfId="657" xr:uid="{115A5065-962B-4C68-B778-15330D0771E1}"/>
    <cellStyle name="20% - Accent3 2 7" xfId="658" xr:uid="{4B70DA1D-0462-4406-96AE-25E1FE80C46A}"/>
    <cellStyle name="20% - Accent3 2 8" xfId="659" xr:uid="{2B48FD4B-46BE-4096-892B-4D400325ADE9}"/>
    <cellStyle name="20% - Accent3 2 9" xfId="660" xr:uid="{C22AA444-8E6B-42E1-B7EC-B19C5F8DB11B}"/>
    <cellStyle name="20% - Accent3 20" xfId="661" xr:uid="{809DCB20-3458-46BD-A935-B734F5985BC8}"/>
    <cellStyle name="20% - Accent3 21" xfId="662" xr:uid="{5AC07BF5-5997-40BB-AB24-AE48514FE915}"/>
    <cellStyle name="20% - Accent3 22" xfId="663" xr:uid="{CAA29335-B2F6-4FBA-9660-72A91F02731B}"/>
    <cellStyle name="20% - Accent3 23" xfId="664" xr:uid="{E94EDEA8-914F-4CFC-AB72-BD90AF1EC657}"/>
    <cellStyle name="20% - Accent3 24" xfId="665" xr:uid="{C2F52989-ED23-4B0B-A5F0-650BC4ED1FE4}"/>
    <cellStyle name="20% - Accent3 25" xfId="666" xr:uid="{F3A7E838-1EC0-4263-A7C3-65D7F324618F}"/>
    <cellStyle name="20% - Accent3 26" xfId="667" xr:uid="{A2FD64BD-DA64-497A-8A18-0B0B7EB1C865}"/>
    <cellStyle name="20% - Accent3 27" xfId="668" xr:uid="{D04E168A-B053-41A2-B603-147DF0B06F62}"/>
    <cellStyle name="20% - Accent3 28" xfId="669" xr:uid="{8CB22A6F-D4D4-47F2-82ED-D2FE19EB0823}"/>
    <cellStyle name="20% - Accent3 29" xfId="670" xr:uid="{EEB4A64E-2F09-4F04-BA59-5EB44989F161}"/>
    <cellStyle name="20% - Accent3 3" xfId="49" xr:uid="{59617DD7-D36C-4341-BF70-E2EC0876CA8E}"/>
    <cellStyle name="20% - Accent3 3 2" xfId="672" xr:uid="{9042604D-CDF0-4855-A37A-EBADD11CC62A}"/>
    <cellStyle name="20% - Accent3 3 3" xfId="673" xr:uid="{B84E25AC-306C-4262-9259-3D309AD55DF2}"/>
    <cellStyle name="20% - Accent3 3 4" xfId="674" xr:uid="{096B41E9-F49A-4CEA-B946-F359834D8C7B}"/>
    <cellStyle name="20% - Accent3 3 5" xfId="671" xr:uid="{CD979D8D-901D-4BED-A271-1F7067D32AAB}"/>
    <cellStyle name="20% - Accent3 30" xfId="675" xr:uid="{EF8B1402-4333-4E3E-A921-BD7B33E55960}"/>
    <cellStyle name="20% - Accent3 31" xfId="676" xr:uid="{4E69C79A-2ED5-47B7-B0AF-8C11E880B22E}"/>
    <cellStyle name="20% - Accent3 32" xfId="677" xr:uid="{70C76537-0366-444B-9B75-7D3C0473B499}"/>
    <cellStyle name="20% - Accent3 33" xfId="678" xr:uid="{E24AB477-ED25-4415-956C-E9E2E12D1EA0}"/>
    <cellStyle name="20% - Accent3 34" xfId="679" xr:uid="{4D8C588B-EC3D-47A2-8677-92E60FD0C1D6}"/>
    <cellStyle name="20% - Accent3 35" xfId="680" xr:uid="{1581614F-3DB8-431C-9F51-5F6A63ED5056}"/>
    <cellStyle name="20% - Accent3 36" xfId="681" xr:uid="{AEE7BDA6-9BBE-4A4B-8388-B136FE4BE39D}"/>
    <cellStyle name="20% - Accent3 37" xfId="682" xr:uid="{58456D68-C69D-473C-A238-ECA96FB8160A}"/>
    <cellStyle name="20% - Accent3 38" xfId="683" xr:uid="{5D53485D-7919-4834-93A3-DE454D56A646}"/>
    <cellStyle name="20% - Accent3 39" xfId="684" xr:uid="{5CD7D9D7-FFF8-4800-B42F-AFF90C9A4BA8}"/>
    <cellStyle name="20% - Accent3 4" xfId="50" xr:uid="{52F3401F-66CB-40AC-8D45-49A62047BDEB}"/>
    <cellStyle name="20% - Accent3 4 2" xfId="686" xr:uid="{F5B05D48-9CA2-4118-85B0-001B1595359D}"/>
    <cellStyle name="20% - Accent3 4 3" xfId="687" xr:uid="{9B3070DE-A00B-4B55-AC89-9BA10143DE24}"/>
    <cellStyle name="20% - Accent3 4 4" xfId="685" xr:uid="{0C9C72B6-D56E-4133-976C-BE1A6561F3F9}"/>
    <cellStyle name="20% - Accent3 40" xfId="688" xr:uid="{B343F349-3BC9-4D1A-A350-3DBEAD78F571}"/>
    <cellStyle name="20% - Accent3 41" xfId="689" xr:uid="{3369C116-FD15-4C47-A952-FF535261F66E}"/>
    <cellStyle name="20% - Accent3 42" xfId="690" xr:uid="{DD1EEEAA-1E57-45E9-848E-58EE5BB4D560}"/>
    <cellStyle name="20% - Accent3 43" xfId="691" xr:uid="{02D279BA-C6DE-4AD5-BB00-D72E2763F96A}"/>
    <cellStyle name="20% - Accent3 44" xfId="490" xr:uid="{32A29CB0-86FF-425B-93AA-CB87BD3D9B4F}"/>
    <cellStyle name="20% - Accent3 5" xfId="51" xr:uid="{4DCC6901-ADD9-4B67-8B6C-CE59E4157952}"/>
    <cellStyle name="20% - Accent3 5 2" xfId="693" xr:uid="{4AAE9DCE-168D-44CA-8D95-0D01F572EBB2}"/>
    <cellStyle name="20% - Accent3 5 3" xfId="694" xr:uid="{B772529A-D960-49A6-A3DC-1F72C12D6949}"/>
    <cellStyle name="20% - Accent3 5 4" xfId="692" xr:uid="{CBE746F7-46C7-40A1-B9A1-86F06C2674AE}"/>
    <cellStyle name="20% - Accent3 6" xfId="397" xr:uid="{23356CAD-5E58-4E58-B422-E84A64AD2F04}"/>
    <cellStyle name="20% - Accent3 6 2" xfId="696" xr:uid="{A633FC5E-4D5E-4770-A92F-21C745C6DADB}"/>
    <cellStyle name="20% - Accent3 6 3" xfId="697" xr:uid="{E727A80C-B2F4-4008-B2AA-F986D7BEA303}"/>
    <cellStyle name="20% - Accent3 6 4" xfId="695" xr:uid="{68915D7F-71AC-4154-B31D-AB44354ACC2D}"/>
    <cellStyle name="20% - Accent3 7" xfId="698" xr:uid="{40EC872E-C0E6-4C12-A54D-712099661584}"/>
    <cellStyle name="20% - Accent3 7 2" xfId="699" xr:uid="{DCA0DA2B-9CE9-4F93-8960-E6F363A322D9}"/>
    <cellStyle name="20% - Accent3 7 3" xfId="700" xr:uid="{6C27D157-51BA-4E82-A7F6-0007B4479200}"/>
    <cellStyle name="20% - Accent3 8" xfId="701" xr:uid="{8A8CC5AA-1010-48D1-9400-DC10E1829C24}"/>
    <cellStyle name="20% - Accent3 8 2" xfId="702" xr:uid="{A81EB869-92C8-44F9-B2A9-2259F2E6F3A8}"/>
    <cellStyle name="20% - Accent3 8 3" xfId="703" xr:uid="{D91F61E0-50C0-460D-BE37-D89CE0D6277D}"/>
    <cellStyle name="20% - Accent3 9" xfId="704" xr:uid="{68A4F333-DD9E-400D-8E16-C50905FEE97C}"/>
    <cellStyle name="20% - Accent4" xfId="31" builtinId="42" customBuiltin="1"/>
    <cellStyle name="20% - Accent4 10" xfId="705" xr:uid="{6FBE4C87-6D23-4D13-9944-8BDB02D31987}"/>
    <cellStyle name="20% - Accent4 11" xfId="706" xr:uid="{DCE0E18B-69E0-416A-876E-172CA984C783}"/>
    <cellStyle name="20% - Accent4 12" xfId="707" xr:uid="{E779BD36-F50D-49CF-9900-F9D10C909C9A}"/>
    <cellStyle name="20% - Accent4 13" xfId="708" xr:uid="{DE36F4D8-FB81-4E0B-A7A4-AD2FFD0BCD87}"/>
    <cellStyle name="20% - Accent4 14" xfId="709" xr:uid="{A0F6322D-D812-4DC2-AAA3-95C17991B2F8}"/>
    <cellStyle name="20% - Accent4 15" xfId="710" xr:uid="{0F1847D0-6DCE-4476-88EA-4B4789B80241}"/>
    <cellStyle name="20% - Accent4 16" xfId="711" xr:uid="{1E54507E-393A-4789-B06F-AD4AA8AEB6F2}"/>
    <cellStyle name="20% - Accent4 17" xfId="712" xr:uid="{A081E1FF-67A9-4AB9-AC94-36483EB7AD9F}"/>
    <cellStyle name="20% - Accent4 18" xfId="713" xr:uid="{C1ACD947-9665-4425-92DA-2FD1651377BF}"/>
    <cellStyle name="20% - Accent4 19" xfId="714" xr:uid="{796BF4C1-6DAF-4125-B0DC-ED4E5EA7C7EC}"/>
    <cellStyle name="20% - Accent4 2" xfId="52" xr:uid="{340FFAB5-979D-4079-A47B-A31E860CA985}"/>
    <cellStyle name="20% - Accent4 2 10" xfId="715" xr:uid="{92160F2B-B84B-4CEE-922C-9B76AAAC7869}"/>
    <cellStyle name="20% - Accent4 2 11" xfId="716" xr:uid="{7250F03E-3204-4073-AEDE-D9B89B82A861}"/>
    <cellStyle name="20% - Accent4 2 12" xfId="717" xr:uid="{88ED8ED5-8858-409B-8914-45568901E3E7}"/>
    <cellStyle name="20% - Accent4 2 13" xfId="718" xr:uid="{393073F0-1F97-4B34-B777-1675AD572C26}"/>
    <cellStyle name="20% - Accent4 2 14" xfId="719" xr:uid="{E5B2CEBB-AFDD-4B17-9E45-9DD64039F451}"/>
    <cellStyle name="20% - Accent4 2 15" xfId="720" xr:uid="{E6DD6A91-76FB-422E-B8FD-90FB063D059E}"/>
    <cellStyle name="20% - Accent4 2 2" xfId="721" xr:uid="{6D3DE4C4-E2C9-4678-82DA-53716EE891F0}"/>
    <cellStyle name="20% - Accent4 2 3" xfId="722" xr:uid="{1DD6E46E-5691-41EF-ADC8-A3752B1AC69D}"/>
    <cellStyle name="20% - Accent4 2 4" xfId="723" xr:uid="{664845CF-4264-4B83-9935-2D10FF6E740B}"/>
    <cellStyle name="20% - Accent4 2 5" xfId="724" xr:uid="{8012D7D8-597C-4F9D-8419-99B604AA6341}"/>
    <cellStyle name="20% - Accent4 2 6" xfId="725" xr:uid="{6019F5A9-48CB-48EC-BD07-A2A70304ACE4}"/>
    <cellStyle name="20% - Accent4 2 7" xfId="726" xr:uid="{76EC7115-E26C-4C59-A8D1-E7A422E2B262}"/>
    <cellStyle name="20% - Accent4 2 8" xfId="727" xr:uid="{4F2B064F-EF3B-4014-9A26-9304E815C7A0}"/>
    <cellStyle name="20% - Accent4 2 9" xfId="728" xr:uid="{23CE3DD9-9A23-43D5-A2B9-0BF1DDE908DC}"/>
    <cellStyle name="20% - Accent4 20" xfId="729" xr:uid="{6D762589-64F8-48EB-8BFC-96526C51A9D9}"/>
    <cellStyle name="20% - Accent4 21" xfId="730" xr:uid="{63FF6194-2FFD-4042-A489-BD7E4FE58768}"/>
    <cellStyle name="20% - Accent4 22" xfId="731" xr:uid="{2D9B223C-1C22-4D74-8BD6-8322D4563C92}"/>
    <cellStyle name="20% - Accent4 23" xfId="732" xr:uid="{BF2C9983-6314-4A2B-B755-3B9B190F98AB}"/>
    <cellStyle name="20% - Accent4 24" xfId="733" xr:uid="{DEFD6760-A59B-43AB-8693-04D012B4BF41}"/>
    <cellStyle name="20% - Accent4 25" xfId="734" xr:uid="{F23B5299-0FB7-4FB0-A7C5-8577C380D234}"/>
    <cellStyle name="20% - Accent4 26" xfId="735" xr:uid="{575432B7-FF7B-4A6D-BC34-403A2D696A12}"/>
    <cellStyle name="20% - Accent4 27" xfId="736" xr:uid="{1FA14269-D401-427F-A38F-CEC69189C578}"/>
    <cellStyle name="20% - Accent4 28" xfId="737" xr:uid="{8B8534F8-7883-4AE4-BD73-C4CC6C602911}"/>
    <cellStyle name="20% - Accent4 29" xfId="738" xr:uid="{7EF1186D-76F5-4D4F-81DB-ADCEE08D40D4}"/>
    <cellStyle name="20% - Accent4 3" xfId="53" xr:uid="{DB258161-0D62-4014-8AC8-0804046371FC}"/>
    <cellStyle name="20% - Accent4 3 2" xfId="740" xr:uid="{091D64F5-D4FB-4EFB-9E0C-E1E723D19C00}"/>
    <cellStyle name="20% - Accent4 3 3" xfId="741" xr:uid="{66819F90-4F73-4674-B9D2-C1C7E1BDBB95}"/>
    <cellStyle name="20% - Accent4 3 4" xfId="742" xr:uid="{B5732180-C0E0-4257-8E93-C2B98DFB946F}"/>
    <cellStyle name="20% - Accent4 3 5" xfId="739" xr:uid="{ADF79814-A89E-4F7F-A6FB-7128B8A14404}"/>
    <cellStyle name="20% - Accent4 30" xfId="743" xr:uid="{56C7F2BA-CCDF-4AC6-B361-B9600424FE4F}"/>
    <cellStyle name="20% - Accent4 31" xfId="744" xr:uid="{50066C9A-9A7E-4EE3-B3DE-0E4006E937F2}"/>
    <cellStyle name="20% - Accent4 32" xfId="745" xr:uid="{CAB526E9-8AA5-4A60-9DE1-D4416A35E657}"/>
    <cellStyle name="20% - Accent4 33" xfId="746" xr:uid="{6F7C9A93-3233-4AE2-9959-F6FA4428D16C}"/>
    <cellStyle name="20% - Accent4 34" xfId="747" xr:uid="{64FFFAD9-1D70-402D-828C-CC197C9080CF}"/>
    <cellStyle name="20% - Accent4 35" xfId="748" xr:uid="{93D16E45-A378-4256-AFC3-0592493E5C29}"/>
    <cellStyle name="20% - Accent4 36" xfId="749" xr:uid="{121D6313-D9FE-45AC-8C90-E86756B8F5F9}"/>
    <cellStyle name="20% - Accent4 37" xfId="750" xr:uid="{C14AEB3E-E034-4B2E-A7CE-F7B46F88F8A7}"/>
    <cellStyle name="20% - Accent4 38" xfId="751" xr:uid="{FC019A7B-562A-45BC-8192-49F87B800E98}"/>
    <cellStyle name="20% - Accent4 39" xfId="752" xr:uid="{D337E96E-6A0D-4A57-9C2C-7094D07CCE27}"/>
    <cellStyle name="20% - Accent4 4" xfId="54" xr:uid="{147E0499-407A-4946-BD11-5BD87A5641BB}"/>
    <cellStyle name="20% - Accent4 4 2" xfId="754" xr:uid="{B7142909-BC24-4AFD-A6A2-EDA77F50AE4E}"/>
    <cellStyle name="20% - Accent4 4 3" xfId="755" xr:uid="{6D282BC4-6E8A-4D01-9AB1-0528331F1053}"/>
    <cellStyle name="20% - Accent4 4 4" xfId="753" xr:uid="{EB0F37CF-EBA1-4CC7-9BB0-FAE449F16DF9}"/>
    <cellStyle name="20% - Accent4 40" xfId="756" xr:uid="{673C694D-C51E-4F26-AEFF-AB441D0D4F78}"/>
    <cellStyle name="20% - Accent4 41" xfId="757" xr:uid="{C30D6C0E-C8B3-4D90-BFDA-33F766DD7152}"/>
    <cellStyle name="20% - Accent4 42" xfId="758" xr:uid="{5F2348EC-FB34-4928-A6FA-849D57CF5A4F}"/>
    <cellStyle name="20% - Accent4 43" xfId="759" xr:uid="{F7BAB2DB-867C-46A5-95E3-D520611F690B}"/>
    <cellStyle name="20% - Accent4 44" xfId="492" xr:uid="{EB9B1256-2D57-42A7-87AC-81A448083957}"/>
    <cellStyle name="20% - Accent4 5" xfId="55" xr:uid="{1ACDD4EF-BD13-4AF7-9701-C52AE0B86D30}"/>
    <cellStyle name="20% - Accent4 5 2" xfId="761" xr:uid="{F83CC154-9964-49A2-8127-0B3373A31ED7}"/>
    <cellStyle name="20% - Accent4 5 3" xfId="762" xr:uid="{D8E5E0DF-9AB4-45AB-B9B9-F3525F1A600C}"/>
    <cellStyle name="20% - Accent4 5 4" xfId="760" xr:uid="{E506E707-2EDD-4768-B254-5059321D017F}"/>
    <cellStyle name="20% - Accent4 6" xfId="398" xr:uid="{B3417AF4-D371-4097-97BE-498C6BCA79DC}"/>
    <cellStyle name="20% - Accent4 6 2" xfId="764" xr:uid="{B833834D-1DED-425B-A5A5-5A7BC0368A20}"/>
    <cellStyle name="20% - Accent4 6 3" xfId="765" xr:uid="{847E824D-34BB-40DA-8FF3-4EF166918BB4}"/>
    <cellStyle name="20% - Accent4 6 4" xfId="763" xr:uid="{C78579B6-DF88-446D-9DE8-3A8F9F3AA4BB}"/>
    <cellStyle name="20% - Accent4 7" xfId="766" xr:uid="{F05029D6-7171-4CF3-9C94-FF3670889455}"/>
    <cellStyle name="20% - Accent4 7 2" xfId="767" xr:uid="{61DFF60F-18F2-4229-B56B-32B2B72E5D7A}"/>
    <cellStyle name="20% - Accent4 7 3" xfId="768" xr:uid="{3980E796-D29E-4066-B08E-B490E410EED3}"/>
    <cellStyle name="20% - Accent4 8" xfId="769" xr:uid="{A3E21733-C3B5-4E1B-8E84-D46A7156D9B9}"/>
    <cellStyle name="20% - Accent4 8 2" xfId="770" xr:uid="{26F4439F-EC96-4075-AD66-D74AE6553DB6}"/>
    <cellStyle name="20% - Accent4 8 3" xfId="771" xr:uid="{5FD46FB8-18EC-4CB6-AF51-BE56BF8F8ADD}"/>
    <cellStyle name="20% - Accent4 9" xfId="772" xr:uid="{A2DFEE04-F096-4355-8D55-622AC1B1BA63}"/>
    <cellStyle name="20% - Accent5" xfId="34" builtinId="46" customBuiltin="1"/>
    <cellStyle name="20% - Accent5 10" xfId="773" xr:uid="{EEF4245B-0754-4B59-8B6F-25E5373883D7}"/>
    <cellStyle name="20% - Accent5 11" xfId="774" xr:uid="{92D69CC2-2632-4C34-85A4-64B5C450190C}"/>
    <cellStyle name="20% - Accent5 12" xfId="775" xr:uid="{696D5E31-F6F6-484D-8683-6CBC4F8DDD9B}"/>
    <cellStyle name="20% - Accent5 13" xfId="776" xr:uid="{DD5F5C65-F5CB-4CB5-BEE7-FEE7711B0BC8}"/>
    <cellStyle name="20% - Accent5 14" xfId="777" xr:uid="{DC6A0BD8-1C91-42B6-A344-71D113B49ED2}"/>
    <cellStyle name="20% - Accent5 15" xfId="778" xr:uid="{7A1159B1-4309-4A90-9FD9-A88550EC011C}"/>
    <cellStyle name="20% - Accent5 16" xfId="779" xr:uid="{EE8FB04A-7481-445F-84F0-A80DE95ABA8B}"/>
    <cellStyle name="20% - Accent5 17" xfId="780" xr:uid="{D33F6174-AA8C-4DEC-A524-E74E63C30BF9}"/>
    <cellStyle name="20% - Accent5 18" xfId="781" xr:uid="{50036616-8342-4945-9C8C-EBF13F44956B}"/>
    <cellStyle name="20% - Accent5 19" xfId="782" xr:uid="{F92A4569-2676-42D3-A1CA-DDD373C5A1AE}"/>
    <cellStyle name="20% - Accent5 2" xfId="56" xr:uid="{FE75F873-3F2F-4EE6-8714-5D1883F3D97D}"/>
    <cellStyle name="20% - Accent5 2 10" xfId="783" xr:uid="{8DC7638F-56E2-4111-965A-4B73C12B79D0}"/>
    <cellStyle name="20% - Accent5 2 11" xfId="784" xr:uid="{940B7795-1715-4185-A224-4D1B0D14B8F5}"/>
    <cellStyle name="20% - Accent5 2 12" xfId="785" xr:uid="{69264A25-7126-444D-8FC8-E9C1CEC3DF26}"/>
    <cellStyle name="20% - Accent5 2 13" xfId="786" xr:uid="{9B49D67F-39F5-44A2-BE8D-64FDACF6AB50}"/>
    <cellStyle name="20% - Accent5 2 14" xfId="787" xr:uid="{0EA83F89-40C7-40CF-AC0C-F4F1193EAC9C}"/>
    <cellStyle name="20% - Accent5 2 15" xfId="788" xr:uid="{9F9A58D5-450B-4598-B998-B00AE434F5BB}"/>
    <cellStyle name="20% - Accent5 2 2" xfId="789" xr:uid="{1A18D85A-42D9-40ED-A2E2-130FA3F9CBD5}"/>
    <cellStyle name="20% - Accent5 2 3" xfId="790" xr:uid="{25C1D3A1-CFB6-48BE-8F27-7D8D400E47F7}"/>
    <cellStyle name="20% - Accent5 2 4" xfId="791" xr:uid="{A834869C-F4EA-4F89-AEFE-77AE0AAD243F}"/>
    <cellStyle name="20% - Accent5 2 5" xfId="792" xr:uid="{34B0420A-ED06-44B0-8B50-33B90EA4C9A4}"/>
    <cellStyle name="20% - Accent5 2 6" xfId="793" xr:uid="{95472478-57CE-418E-BF25-0E5C7199BCA7}"/>
    <cellStyle name="20% - Accent5 2 7" xfId="794" xr:uid="{F4CEE071-A5A7-4F2B-99D1-4C39D9627E06}"/>
    <cellStyle name="20% - Accent5 2 8" xfId="795" xr:uid="{3E7F0CD0-06E3-4383-9579-B7981E04F32B}"/>
    <cellStyle name="20% - Accent5 2 9" xfId="796" xr:uid="{63C6C9BD-8652-45DB-AFCE-B0A3A6D1B214}"/>
    <cellStyle name="20% - Accent5 20" xfId="797" xr:uid="{EB562B5B-0DAC-408D-A253-0C4E5EC1EFE3}"/>
    <cellStyle name="20% - Accent5 21" xfId="798" xr:uid="{D70121D3-C62E-4FAC-B41A-7AF5D1081298}"/>
    <cellStyle name="20% - Accent5 22" xfId="799" xr:uid="{EB62812D-CB30-4517-B6AD-B1051C2AE738}"/>
    <cellStyle name="20% - Accent5 23" xfId="800" xr:uid="{415FB762-891E-46D8-A332-9DAF7DA1BA47}"/>
    <cellStyle name="20% - Accent5 24" xfId="801" xr:uid="{C1F20879-7154-44DD-9073-55F4E13FFCE1}"/>
    <cellStyle name="20% - Accent5 25" xfId="802" xr:uid="{544E187B-3D65-4013-83C1-E71A89B7F4A0}"/>
    <cellStyle name="20% - Accent5 26" xfId="803" xr:uid="{48A481F8-8479-414E-8C1C-A081E7D05D58}"/>
    <cellStyle name="20% - Accent5 27" xfId="804" xr:uid="{C6273AF2-7824-4A0A-AA8A-C719B3AB237A}"/>
    <cellStyle name="20% - Accent5 28" xfId="805" xr:uid="{06DC9463-95E3-4403-8453-C9496EF32BB3}"/>
    <cellStyle name="20% - Accent5 29" xfId="806" xr:uid="{F9753EA2-1BD3-4631-AD66-F1A179374CE3}"/>
    <cellStyle name="20% - Accent5 3" xfId="57" xr:uid="{93657035-90F6-46D2-B14C-F7B9FBA7CED8}"/>
    <cellStyle name="20% - Accent5 3 2" xfId="807" xr:uid="{A7B074DE-5CD5-4043-82A7-7CFD86B0BFCA}"/>
    <cellStyle name="20% - Accent5 30" xfId="808" xr:uid="{A4E3F749-1801-43DF-8CC0-599D641F012D}"/>
    <cellStyle name="20% - Accent5 31" xfId="809" xr:uid="{785523FE-958E-4286-8114-CEDD0E87F793}"/>
    <cellStyle name="20% - Accent5 32" xfId="810" xr:uid="{8049D974-6FD5-4931-AE50-B8FED9FDB53A}"/>
    <cellStyle name="20% - Accent5 33" xfId="811" xr:uid="{45D1F926-156A-4BAC-B369-87E5C7B83C5C}"/>
    <cellStyle name="20% - Accent5 34" xfId="812" xr:uid="{C8C2CA54-5E3F-4275-AB06-0E5EAC4542F5}"/>
    <cellStyle name="20% - Accent5 35" xfId="813" xr:uid="{2A7D4A34-88DF-427B-8F0E-2D381F3AB8C6}"/>
    <cellStyle name="20% - Accent5 36" xfId="814" xr:uid="{F618DBC2-2F3E-4310-B757-1E8C072DC428}"/>
    <cellStyle name="20% - Accent5 37" xfId="815" xr:uid="{532BD6ED-256E-43D2-82DA-5AA30CFCBCDF}"/>
    <cellStyle name="20% - Accent5 38" xfId="816" xr:uid="{C3F24458-2C6D-48C8-AD91-CA992F5388D2}"/>
    <cellStyle name="20% - Accent5 39" xfId="817" xr:uid="{2E008059-D93E-48DE-89E0-20C70D250252}"/>
    <cellStyle name="20% - Accent5 4" xfId="58" xr:uid="{FDC9A90E-1FAB-4FC5-A4C4-6EA14ECE08CF}"/>
    <cellStyle name="20% - Accent5 40" xfId="818" xr:uid="{8AC5BCEA-AF23-4D30-89A4-EBEC218B71F5}"/>
    <cellStyle name="20% - Accent5 41" xfId="819" xr:uid="{2F0F3761-2DA3-4CD6-8262-4985AE6084C9}"/>
    <cellStyle name="20% - Accent5 42" xfId="820" xr:uid="{EE17FFB0-0EFD-499E-BEC1-D8A61334CC67}"/>
    <cellStyle name="20% - Accent5 43" xfId="821" xr:uid="{770EDE8B-8A89-46DF-BFD7-21138618C616}"/>
    <cellStyle name="20% - Accent5 44" xfId="494" xr:uid="{AC19D021-D216-4546-885C-279F85A53F56}"/>
    <cellStyle name="20% - Accent5 5" xfId="59" xr:uid="{139CE4A4-B124-4D6B-9ADA-1AC3D4A84B17}"/>
    <cellStyle name="20% - Accent5 6" xfId="399" xr:uid="{36E45ED3-2009-44FC-A433-11C1C19E2199}"/>
    <cellStyle name="20% - Accent5 6 2" xfId="822" xr:uid="{027D6FAA-7793-45C3-AB6E-EF71742474E7}"/>
    <cellStyle name="20% - Accent5 7" xfId="823" xr:uid="{66BC37E5-3B51-41E6-8E0B-0391ADDDEC92}"/>
    <cellStyle name="20% - Accent5 8" xfId="824" xr:uid="{1581E39F-4BFA-40AD-AC59-698B321B5294}"/>
    <cellStyle name="20% - Accent5 9" xfId="825" xr:uid="{052E77E2-F5B0-4FB4-9FFA-8ED3970D127B}"/>
    <cellStyle name="20% - Accent6" xfId="37" builtinId="50" customBuiltin="1"/>
    <cellStyle name="20% - Accent6 10" xfId="826" xr:uid="{349DFBF7-95ED-4714-8CFF-289A59EF38D9}"/>
    <cellStyle name="20% - Accent6 11" xfId="827" xr:uid="{18F27BE1-EB0D-4045-867D-AEDF60698FA7}"/>
    <cellStyle name="20% - Accent6 12" xfId="828" xr:uid="{E390615B-B931-441B-A53A-732985639E76}"/>
    <cellStyle name="20% - Accent6 13" xfId="829" xr:uid="{4C9BB318-10D1-4335-A58C-6741328781B7}"/>
    <cellStyle name="20% - Accent6 14" xfId="830" xr:uid="{EC05D627-34FD-44F7-88BA-F93234B1A29F}"/>
    <cellStyle name="20% - Accent6 15" xfId="831" xr:uid="{E6E1688A-3944-498F-9A9D-944ED4554702}"/>
    <cellStyle name="20% - Accent6 16" xfId="832" xr:uid="{FD07256E-B622-477D-96EC-763EF81EF53C}"/>
    <cellStyle name="20% - Accent6 17" xfId="833" xr:uid="{F5D9198A-2BEA-4390-AC8B-931CB98446D9}"/>
    <cellStyle name="20% - Accent6 18" xfId="834" xr:uid="{5EF681CF-C2A2-45FD-B083-D383AA0EC3EC}"/>
    <cellStyle name="20% - Accent6 19" xfId="835" xr:uid="{47491AAE-FA8C-4E1F-A42A-E1B37352A546}"/>
    <cellStyle name="20% - Accent6 2" xfId="60" xr:uid="{80F8DB9C-AE3C-4DE8-B784-DF15B3427A91}"/>
    <cellStyle name="20% - Accent6 2 10" xfId="836" xr:uid="{C1FA0F22-7EBD-4BFD-A547-872BF67FB554}"/>
    <cellStyle name="20% - Accent6 2 11" xfId="837" xr:uid="{98CD9DB7-2233-492D-8E5F-5AC8AC72ADD7}"/>
    <cellStyle name="20% - Accent6 2 12" xfId="838" xr:uid="{2B836311-8166-432C-89A8-B237442F1D85}"/>
    <cellStyle name="20% - Accent6 2 13" xfId="839" xr:uid="{85270001-A599-4AAB-919A-47D59FE621C2}"/>
    <cellStyle name="20% - Accent6 2 14" xfId="840" xr:uid="{B9D334FA-BC85-43DE-9459-AE7FA737424D}"/>
    <cellStyle name="20% - Accent6 2 15" xfId="841" xr:uid="{8668369F-A8BF-4AA7-A1B1-7687F7AF5235}"/>
    <cellStyle name="20% - Accent6 2 2" xfId="842" xr:uid="{DD6B0921-F16A-475E-8672-7ABC6D12CC27}"/>
    <cellStyle name="20% - Accent6 2 3" xfId="843" xr:uid="{F35F324A-8C8C-4121-803D-CC1B1D8B4029}"/>
    <cellStyle name="20% - Accent6 2 4" xfId="844" xr:uid="{F6607620-0574-4E27-8617-12D6DD115097}"/>
    <cellStyle name="20% - Accent6 2 5" xfId="845" xr:uid="{1104CFC4-D7E8-4F1D-AE69-C95EE4E6AEBF}"/>
    <cellStyle name="20% - Accent6 2 6" xfId="846" xr:uid="{CF68208C-B720-4719-974F-BDBFCFF2EEFF}"/>
    <cellStyle name="20% - Accent6 2 7" xfId="847" xr:uid="{F6ADC3D2-249E-4CBB-A77A-F6750FE9C79E}"/>
    <cellStyle name="20% - Accent6 2 8" xfId="848" xr:uid="{2BCD2396-51C5-4904-90A4-29C829C0C747}"/>
    <cellStyle name="20% - Accent6 2 9" xfId="849" xr:uid="{E0EA5910-C3EF-40BA-9B29-4AE7F6B9E2EC}"/>
    <cellStyle name="20% - Accent6 20" xfId="850" xr:uid="{4DA7A4DD-D264-4972-8081-78B560C07449}"/>
    <cellStyle name="20% - Accent6 21" xfId="851" xr:uid="{7B27D13C-2869-429F-8AC0-B96DEA19B139}"/>
    <cellStyle name="20% - Accent6 22" xfId="852" xr:uid="{91744821-E03E-4E89-8280-0B29FA4DE81F}"/>
    <cellStyle name="20% - Accent6 23" xfId="853" xr:uid="{25E0F9CE-E764-4705-BE07-A43F4ABDCDA0}"/>
    <cellStyle name="20% - Accent6 24" xfId="854" xr:uid="{0B3D7F25-4A4B-4254-85E1-A5201ED52496}"/>
    <cellStyle name="20% - Accent6 25" xfId="855" xr:uid="{55E10029-3EF8-4F21-902F-940B1697B3D8}"/>
    <cellStyle name="20% - Accent6 26" xfId="856" xr:uid="{B107E3D7-F26A-40AA-9B64-2E722BE862D7}"/>
    <cellStyle name="20% - Accent6 27" xfId="857" xr:uid="{3B19D1CA-CE2F-4D35-BDFA-5E75178B2D67}"/>
    <cellStyle name="20% - Accent6 28" xfId="858" xr:uid="{5E641526-13EA-4A14-86A4-F54BF9C337E0}"/>
    <cellStyle name="20% - Accent6 29" xfId="859" xr:uid="{03F6F6BE-BB9A-4084-B239-2E99AA00F015}"/>
    <cellStyle name="20% - Accent6 3" xfId="61" xr:uid="{C01507E1-92BE-49CB-9CB9-127D54CCD1D9}"/>
    <cellStyle name="20% - Accent6 3 2" xfId="861" xr:uid="{8EC47AEC-16EA-40BC-A0EC-6DA92CDBE6AB}"/>
    <cellStyle name="20% - Accent6 3 3" xfId="862" xr:uid="{D364B31D-3E10-449F-9313-ECEA4DDA8BF3}"/>
    <cellStyle name="20% - Accent6 3 4" xfId="863" xr:uid="{E96C25FE-DA8C-4D04-A00A-4744AEBB8845}"/>
    <cellStyle name="20% - Accent6 3 5" xfId="860" xr:uid="{DAA631E8-CA7D-4F84-A37C-32C8C79EE247}"/>
    <cellStyle name="20% - Accent6 30" xfId="864" xr:uid="{B30424B1-4E89-44CB-80FD-DCA31DBF20D3}"/>
    <cellStyle name="20% - Accent6 31" xfId="865" xr:uid="{8CA295A0-B213-4F2C-95D3-584CA2628D23}"/>
    <cellStyle name="20% - Accent6 32" xfId="866" xr:uid="{DE38E0E8-A81A-4559-BC33-6EC01D5829FD}"/>
    <cellStyle name="20% - Accent6 33" xfId="867" xr:uid="{5A95C43C-2109-4042-991A-5765403E018C}"/>
    <cellStyle name="20% - Accent6 34" xfId="868" xr:uid="{4D839039-6340-44CE-860B-A5441D161F93}"/>
    <cellStyle name="20% - Accent6 35" xfId="869" xr:uid="{58DB79F3-4C38-4191-ACC4-D09BEFF3A831}"/>
    <cellStyle name="20% - Accent6 36" xfId="870" xr:uid="{E5910E31-1687-4B84-9569-1D0C602A6581}"/>
    <cellStyle name="20% - Accent6 37" xfId="871" xr:uid="{C5698A9C-9B8C-49D6-B26D-83AF7384BDF5}"/>
    <cellStyle name="20% - Accent6 38" xfId="872" xr:uid="{E8B75607-EC16-4B25-BAE7-950E6CE04DAA}"/>
    <cellStyle name="20% - Accent6 39" xfId="873" xr:uid="{6FF565EA-F8AD-4CE6-8E92-3DAC9C150DE3}"/>
    <cellStyle name="20% - Accent6 4" xfId="62" xr:uid="{55199A8A-B390-413D-B257-B67260F1B84F}"/>
    <cellStyle name="20% - Accent6 4 2" xfId="875" xr:uid="{866C737E-C661-4678-9D90-B92B1895A8FF}"/>
    <cellStyle name="20% - Accent6 4 3" xfId="876" xr:uid="{938DA77F-F9F8-4B76-83E1-F729BA3C09F2}"/>
    <cellStyle name="20% - Accent6 4 4" xfId="874" xr:uid="{504AE91B-7376-41C5-83E3-10908F3C3E09}"/>
    <cellStyle name="20% - Accent6 40" xfId="877" xr:uid="{E6FCDF64-F8C6-44A3-8F6D-03C506C4BD1B}"/>
    <cellStyle name="20% - Accent6 41" xfId="878" xr:uid="{CE5D28CC-3594-4938-BF4C-1AED7475FA2C}"/>
    <cellStyle name="20% - Accent6 42" xfId="879" xr:uid="{42DD38AE-C2D4-4D2A-BC04-0B7CF3140D62}"/>
    <cellStyle name="20% - Accent6 43" xfId="880" xr:uid="{5D240302-B321-4776-81DF-86778C3B3249}"/>
    <cellStyle name="20% - Accent6 44" xfId="881" xr:uid="{C0EB742B-E63A-4062-A05E-6F8C74F7A9E6}"/>
    <cellStyle name="20% - Accent6 44 2" xfId="882" xr:uid="{44BBD69A-F517-4885-AD7F-AFE428305E00}"/>
    <cellStyle name="20% - Accent6 45" xfId="496" xr:uid="{EEDE7CC7-F615-4007-BB82-35EA259EEBA8}"/>
    <cellStyle name="20% - Accent6 5" xfId="63" xr:uid="{8468FB6D-A10B-4C68-BE6E-82E67C488A69}"/>
    <cellStyle name="20% - Accent6 5 2" xfId="884" xr:uid="{A40C1E68-0B91-4149-9645-3D5D1775A296}"/>
    <cellStyle name="20% - Accent6 5 3" xfId="885" xr:uid="{A0B7A279-1A35-4C95-B49A-FF1E701611A1}"/>
    <cellStyle name="20% - Accent6 5 4" xfId="883" xr:uid="{39830334-203A-4B3F-8094-08A4A46ADDFC}"/>
    <cellStyle name="20% - Accent6 6" xfId="400" xr:uid="{97256FA1-247A-47EB-B37D-5EE7BA643426}"/>
    <cellStyle name="20% - Accent6 6 2" xfId="887" xr:uid="{6919E10B-B9E7-4AC7-9008-C296763A6557}"/>
    <cellStyle name="20% - Accent6 6 3" xfId="888" xr:uid="{DD20B761-6B3A-494C-8D8F-2454242087E6}"/>
    <cellStyle name="20% - Accent6 6 4" xfId="886" xr:uid="{5AEA6098-90C7-4CE0-A05B-FFC26A51539B}"/>
    <cellStyle name="20% - Accent6 7" xfId="889" xr:uid="{A4B03B7A-A574-4503-BB77-0898E283BEB7}"/>
    <cellStyle name="20% - Accent6 7 2" xfId="890" xr:uid="{F3C02C28-634B-434F-8CAD-0FE719C24A0F}"/>
    <cellStyle name="20% - Accent6 7 3" xfId="891" xr:uid="{1F61B12A-FFE9-403B-B9DB-0EAC55868874}"/>
    <cellStyle name="20% - Accent6 8" xfId="892" xr:uid="{1BDB2E12-4423-46AA-B694-DD5968109CCE}"/>
    <cellStyle name="20% - Accent6 8 2" xfId="893" xr:uid="{C8BEAE1D-9CF2-48E9-A274-3CF0E99D6B10}"/>
    <cellStyle name="20% - Accent6 8 3" xfId="894" xr:uid="{D6CB2259-7C18-4CF3-8C3D-4E0A8402CF02}"/>
    <cellStyle name="20% - Accent6 9" xfId="895" xr:uid="{70DC5F72-F56D-4BD6-A69B-10EEC6FBC6F7}"/>
    <cellStyle name="20% - Akzent1" xfId="896" xr:uid="{5CC1FAFD-3952-42BD-869B-949303736033}"/>
    <cellStyle name="20% - Akzent2" xfId="897" xr:uid="{01BD9AE4-FABE-42C1-90AA-3683046B52DC}"/>
    <cellStyle name="20% - Akzent3" xfId="898" xr:uid="{4B08F66D-97C0-4D26-A293-51F787137C7C}"/>
    <cellStyle name="20% - Akzent4" xfId="899" xr:uid="{58030858-4EC5-4C7D-A639-F87FB073E828}"/>
    <cellStyle name="20% - Akzent5" xfId="900" xr:uid="{6617D142-0DEA-46C7-B8C5-DD96576DAC93}"/>
    <cellStyle name="20% - Akzent6" xfId="901" xr:uid="{02802FFD-7B51-4404-B3C7-57891F610D70}"/>
    <cellStyle name="2x indented GHG Textfiels" xfId="902" xr:uid="{F4853019-3F7C-4941-9C38-7E466AD1F379}"/>
    <cellStyle name="40% - 1. jelölőszín" xfId="436" xr:uid="{97423C6F-1405-46D8-A091-61E0209E9FDB}"/>
    <cellStyle name="40% - 2. jelölőszín" xfId="447" xr:uid="{159ED789-4F37-44A2-9365-231BFBBED355}"/>
    <cellStyle name="40% - 3. jelölőszín" xfId="448" xr:uid="{06957145-9B22-49D9-82E0-9EA7F96C540A}"/>
    <cellStyle name="40% - 4. jelölőszín" xfId="437" xr:uid="{D99D6775-374A-4438-BD4C-32ED16725C9D}"/>
    <cellStyle name="40% - 5. jelölőszín" xfId="483" xr:uid="{2990CD2A-7CC4-4154-B40A-D722689D0F21}"/>
    <cellStyle name="40% - 6. jelölőszín" xfId="456" xr:uid="{B4544B87-A22F-410E-9595-2B097227CED8}"/>
    <cellStyle name="40% - Accent1" xfId="23" builtinId="31" customBuiltin="1"/>
    <cellStyle name="40% - Accent1 10" xfId="903" xr:uid="{FDBBFE0A-53F2-45CC-BC62-92EAA674113E}"/>
    <cellStyle name="40% - Accent1 11" xfId="904" xr:uid="{04F686A1-B4ED-41CD-B82D-E6E8F55FD4BD}"/>
    <cellStyle name="40% - Accent1 12" xfId="905" xr:uid="{8BB45534-4CF4-408F-8507-9DF6E78D381E}"/>
    <cellStyle name="40% - Accent1 13" xfId="906" xr:uid="{81EAF05E-2440-4A66-8B7D-23DA9E8C5FE5}"/>
    <cellStyle name="40% - Accent1 14" xfId="907" xr:uid="{ED09302D-45EA-44AA-90EA-62E6D236E0AB}"/>
    <cellStyle name="40% - Accent1 15" xfId="908" xr:uid="{8C94E43D-9D8C-4B5C-BA2F-3D6AAF705152}"/>
    <cellStyle name="40% - Accent1 16" xfId="909" xr:uid="{35DADDE7-446C-4CE5-A40F-84C0F3F10BD8}"/>
    <cellStyle name="40% - Accent1 17" xfId="910" xr:uid="{335AC176-8D5F-438C-B321-F6580730D7D8}"/>
    <cellStyle name="40% - Accent1 18" xfId="911" xr:uid="{80495F7F-274E-4C23-AFB8-8D287690E704}"/>
    <cellStyle name="40% - Accent1 19" xfId="912" xr:uid="{6E24D59B-F8CF-4632-8FE0-1F16213C03D9}"/>
    <cellStyle name="40% - Accent1 2" xfId="64" xr:uid="{7B301097-EE77-401E-ACF8-9C51669C5DFC}"/>
    <cellStyle name="40% - Accent1 2 10" xfId="913" xr:uid="{B7B44814-A495-4733-9DAB-50EC4B9C8AAA}"/>
    <cellStyle name="40% - Accent1 2 11" xfId="914" xr:uid="{A4239A12-F8FE-48D4-9528-79DDF8CFC473}"/>
    <cellStyle name="40% - Accent1 2 12" xfId="915" xr:uid="{2C6344F9-2F23-40A0-BA0A-79508483DE53}"/>
    <cellStyle name="40% - Accent1 2 13" xfId="916" xr:uid="{3589F937-D232-492D-8573-F2B02E322DC9}"/>
    <cellStyle name="40% - Accent1 2 14" xfId="917" xr:uid="{5149DDF6-4EBC-47B0-A216-D8BDA8687260}"/>
    <cellStyle name="40% - Accent1 2 15" xfId="918" xr:uid="{B71599E9-FFC1-4386-A6B7-4F947EBC75E8}"/>
    <cellStyle name="40% - Accent1 2 2" xfId="919" xr:uid="{688324A1-7461-4843-83F5-09822E42766C}"/>
    <cellStyle name="40% - Accent1 2 3" xfId="920" xr:uid="{326AF14A-FCD1-4F66-812D-35E5318AA847}"/>
    <cellStyle name="40% - Accent1 2 4" xfId="921" xr:uid="{43D657CC-DCAE-4FEB-9052-019345FA0311}"/>
    <cellStyle name="40% - Accent1 2 5" xfId="922" xr:uid="{0D13153D-BF37-4C26-BC93-2C29E2E2C03E}"/>
    <cellStyle name="40% - Accent1 2 6" xfId="923" xr:uid="{B84C8428-D7AE-4258-84FA-CE6E9733A94F}"/>
    <cellStyle name="40% - Accent1 2 7" xfId="924" xr:uid="{0C604BDE-69DC-4E97-883E-02B9BD00615B}"/>
    <cellStyle name="40% - Accent1 2 8" xfId="925" xr:uid="{5EDFCF5D-D2B1-4EBF-B5C4-8047ECE52777}"/>
    <cellStyle name="40% - Accent1 2 9" xfId="926" xr:uid="{7BD68E6E-5294-4A4A-9D49-7B9CC47C8F6A}"/>
    <cellStyle name="40% - Accent1 20" xfId="927" xr:uid="{B4024C03-47AB-4BA8-9FE8-E307F8FCF245}"/>
    <cellStyle name="40% - Accent1 21" xfId="928" xr:uid="{1B510AB2-258E-4D03-BF99-D587C1DB1C57}"/>
    <cellStyle name="40% - Accent1 22" xfId="929" xr:uid="{B807DD24-3201-4CDB-89B6-8228A318B74D}"/>
    <cellStyle name="40% - Accent1 23" xfId="930" xr:uid="{F7B69BF5-30EE-4E4E-93CF-B3E4C61DAF6A}"/>
    <cellStyle name="40% - Accent1 24" xfId="931" xr:uid="{0B2F10FA-8B52-4765-8D99-E9EB339BA738}"/>
    <cellStyle name="40% - Accent1 25" xfId="932" xr:uid="{6D58E3DF-EE7F-4BF8-A997-C2A03F7F4815}"/>
    <cellStyle name="40% - Accent1 26" xfId="933" xr:uid="{CCFB913F-2588-41C6-81D9-2B843ED9D36E}"/>
    <cellStyle name="40% - Accent1 27" xfId="934" xr:uid="{64F537E7-D190-47B5-AC9F-C06C4B36903B}"/>
    <cellStyle name="40% - Accent1 28" xfId="935" xr:uid="{EF34A411-2EA2-4282-8FC5-2D1127F8720E}"/>
    <cellStyle name="40% - Accent1 29" xfId="936" xr:uid="{8816B7EF-94CA-43DF-9A3F-076F4F015023}"/>
    <cellStyle name="40% - Accent1 3" xfId="65" xr:uid="{2A83318E-E89F-4CE3-8DD2-83975A28F830}"/>
    <cellStyle name="40% - Accent1 3 2" xfId="938" xr:uid="{2A2B4985-A37D-457D-A1BA-68AD6807C826}"/>
    <cellStyle name="40% - Accent1 3 3" xfId="939" xr:uid="{098D841C-606F-4489-9FCF-C5B6109E23A0}"/>
    <cellStyle name="40% - Accent1 3 4" xfId="940" xr:uid="{DB8C829B-7882-4910-A84B-7168D305AD7C}"/>
    <cellStyle name="40% - Accent1 3 5" xfId="937" xr:uid="{F7B49252-6885-4AFD-8FE3-FEB21E7AF69B}"/>
    <cellStyle name="40% - Accent1 30" xfId="941" xr:uid="{D317845F-8510-437C-BDC3-6A0299F07946}"/>
    <cellStyle name="40% - Accent1 31" xfId="942" xr:uid="{80DC66A9-11B9-4B67-B4C7-FC7716AD5A72}"/>
    <cellStyle name="40% - Accent1 32" xfId="943" xr:uid="{BAB190A9-0AD0-4D66-9750-2864FCE7BFF2}"/>
    <cellStyle name="40% - Accent1 33" xfId="944" xr:uid="{DFAE5756-0852-4DF4-8E03-08E33A03105B}"/>
    <cellStyle name="40% - Accent1 34" xfId="945" xr:uid="{AB24BF54-D379-4080-8815-35E0303F02C3}"/>
    <cellStyle name="40% - Accent1 35" xfId="946" xr:uid="{D4593045-96E8-4FF7-B831-D1B30E2C4459}"/>
    <cellStyle name="40% - Accent1 36" xfId="947" xr:uid="{3DF9F9F8-5A38-42E2-A573-02B9BD22B019}"/>
    <cellStyle name="40% - Accent1 37" xfId="948" xr:uid="{BD39FF6D-94D6-4AD4-977F-7E2A65EC1DF4}"/>
    <cellStyle name="40% - Accent1 38" xfId="949" xr:uid="{A733F57A-1F9E-4E38-8A71-A98DA913B73B}"/>
    <cellStyle name="40% - Accent1 39" xfId="950" xr:uid="{DC800EB0-6235-4FE8-9446-6203495264F2}"/>
    <cellStyle name="40% - Accent1 4" xfId="66" xr:uid="{DFECD787-24A1-4761-AAB8-0E65753188CB}"/>
    <cellStyle name="40% - Accent1 4 2" xfId="952" xr:uid="{7E970455-E1DD-4BDA-A095-BCE1653C9401}"/>
    <cellStyle name="40% - Accent1 4 3" xfId="953" xr:uid="{D6935115-E762-423B-96DE-3F99F135E0FE}"/>
    <cellStyle name="40% - Accent1 4 4" xfId="951" xr:uid="{91E8A61B-9C0C-4BA6-9FE3-2F72225682BD}"/>
    <cellStyle name="40% - Accent1 40" xfId="954" xr:uid="{6DB14FC2-C71A-46F8-9D30-4B911CA42794}"/>
    <cellStyle name="40% - Accent1 41" xfId="955" xr:uid="{F113B707-B102-4C2F-8AAD-B4DCAF1C27F5}"/>
    <cellStyle name="40% - Accent1 42" xfId="956" xr:uid="{715C67EB-B6D1-4F32-B844-9FAF4EFB93DD}"/>
    <cellStyle name="40% - Accent1 43" xfId="957" xr:uid="{60007D9A-F675-445A-BD58-63350D47CE90}"/>
    <cellStyle name="40% - Accent1 44" xfId="487" xr:uid="{62A41CDB-1B06-4859-9E5D-5F1925530B6E}"/>
    <cellStyle name="40% - Accent1 5" xfId="67" xr:uid="{39ACB0E2-0678-4D2A-A7A3-FC7604BA68FC}"/>
    <cellStyle name="40% - Accent1 5 2" xfId="959" xr:uid="{99D1334A-99C7-4EF3-8FDD-1A288B4158B4}"/>
    <cellStyle name="40% - Accent1 5 3" xfId="960" xr:uid="{D213B47B-86E1-42A2-9822-675F1AFA459D}"/>
    <cellStyle name="40% - Accent1 5 4" xfId="958" xr:uid="{E0F7AB5B-5A9A-44FD-BB7B-F1068017731C}"/>
    <cellStyle name="40% - Accent1 6" xfId="401" xr:uid="{E78FEBA6-41B8-455F-B7D3-8F11AD4F4BC8}"/>
    <cellStyle name="40% - Accent1 6 2" xfId="962" xr:uid="{1C23E28E-A564-44C5-92BD-C13250EBB33F}"/>
    <cellStyle name="40% - Accent1 6 3" xfId="963" xr:uid="{7C5FF4B3-E535-4284-9847-745CA0A7CD8D}"/>
    <cellStyle name="40% - Accent1 6 4" xfId="961" xr:uid="{DD734877-5F41-4DEE-8F2B-AD6E99146387}"/>
    <cellStyle name="40% - Accent1 7" xfId="964" xr:uid="{F997A534-43CC-4BBC-984F-A4B681397800}"/>
    <cellStyle name="40% - Accent1 7 2" xfId="965" xr:uid="{2E1857FB-665E-4838-A2F9-C4369AE8C5B6}"/>
    <cellStyle name="40% - Accent1 7 3" xfId="966" xr:uid="{B878BA4E-3666-4A92-993A-2AFADB5526F1}"/>
    <cellStyle name="40% - Accent1 8" xfId="967" xr:uid="{0CB19514-7A32-4030-8DF4-8E6AC3CCFFF8}"/>
    <cellStyle name="40% - Accent1 8 2" xfId="968" xr:uid="{A6E367A1-6A89-4902-99B4-E883B0F4FB9D}"/>
    <cellStyle name="40% - Accent1 8 3" xfId="969" xr:uid="{A28CBDCE-B0B1-4728-B875-EEF236C40CE7}"/>
    <cellStyle name="40% - Accent1 9" xfId="970" xr:uid="{776912D7-5D86-46E9-ADB3-9C13B7C9666F}"/>
    <cellStyle name="40% - Accent2" xfId="26" builtinId="35" customBuiltin="1"/>
    <cellStyle name="40% - Accent2 10" xfId="971" xr:uid="{6F0FE256-BB0E-488D-A738-1B5C5A8676BE}"/>
    <cellStyle name="40% - Accent2 11" xfId="972" xr:uid="{7DBBE45E-6BBD-42B1-9CA2-3C9DF138139F}"/>
    <cellStyle name="40% - Accent2 12" xfId="973" xr:uid="{1326BDBD-9297-4103-9942-196CD18028C7}"/>
    <cellStyle name="40% - Accent2 13" xfId="974" xr:uid="{DC160352-DC28-4AB7-A56B-0FB6D321BE51}"/>
    <cellStyle name="40% - Accent2 14" xfId="975" xr:uid="{1976ECF3-4186-473D-AFB6-DF41E3A6838D}"/>
    <cellStyle name="40% - Accent2 15" xfId="976" xr:uid="{9C6A2C2B-8FDE-4C55-816F-D686049C7242}"/>
    <cellStyle name="40% - Accent2 16" xfId="977" xr:uid="{9D3933B0-6D00-4846-AE27-D96B6F8584CB}"/>
    <cellStyle name="40% - Accent2 17" xfId="978" xr:uid="{C5EBCBCD-83E4-4ED3-B9D1-BB17FBEBC53D}"/>
    <cellStyle name="40% - Accent2 18" xfId="979" xr:uid="{EC4C2C01-531C-4724-A877-89AACC288FE8}"/>
    <cellStyle name="40% - Accent2 19" xfId="980" xr:uid="{63B60DBD-BD57-48A0-99B2-763165081F82}"/>
    <cellStyle name="40% - Accent2 2" xfId="68" xr:uid="{F35D6833-E1A1-4948-B340-F93A6FACE207}"/>
    <cellStyle name="40% - Accent2 2 10" xfId="981" xr:uid="{E51E4E0E-948C-4669-9D06-63D1EE02ADC3}"/>
    <cellStyle name="40% - Accent2 2 11" xfId="982" xr:uid="{D6EF93A4-D7CC-4DC4-8F2E-8F71969A6510}"/>
    <cellStyle name="40% - Accent2 2 12" xfId="983" xr:uid="{26C87765-9588-4406-AD0E-8E30BEE96EEA}"/>
    <cellStyle name="40% - Accent2 2 13" xfId="984" xr:uid="{2C5B55D1-4AA9-4FBB-A3F4-3C5DCA296D31}"/>
    <cellStyle name="40% - Accent2 2 14" xfId="985" xr:uid="{529C9D27-2D57-4651-9288-EECA22A4D751}"/>
    <cellStyle name="40% - Accent2 2 15" xfId="986" xr:uid="{5DB50D02-638C-4D66-A296-B7686F799216}"/>
    <cellStyle name="40% - Accent2 2 2" xfId="450" xr:uid="{78DCDEC7-7C24-43F5-9279-E9DB70CDF417}"/>
    <cellStyle name="40% - Accent2 2 2 2" xfId="987" xr:uid="{12D8B26A-F589-4409-AE25-9A29F9E8AE37}"/>
    <cellStyle name="40% - Accent2 2 3" xfId="444" xr:uid="{BB2020AF-E879-4BF1-AF07-3DD323B1FC52}"/>
    <cellStyle name="40% - Accent2 2 3 2" xfId="988" xr:uid="{0FC03DE0-A12C-4191-9D59-9C24621E27FA}"/>
    <cellStyle name="40% - Accent2 2 4" xfId="989" xr:uid="{08DB64B2-8FA9-486A-AD1C-19E9398ADAE1}"/>
    <cellStyle name="40% - Accent2 2 5" xfId="990" xr:uid="{FFEA7443-3C83-4E26-9DC2-B872D6EC0197}"/>
    <cellStyle name="40% - Accent2 2 6" xfId="991" xr:uid="{11658472-B1B6-4EBB-8EDA-6F8E2593B5B3}"/>
    <cellStyle name="40% - Accent2 2 7" xfId="992" xr:uid="{B04009AA-269B-496A-BDC8-9A24487AA0F9}"/>
    <cellStyle name="40% - Accent2 2 8" xfId="993" xr:uid="{876D17BE-68B0-429C-A276-9D7872BD4116}"/>
    <cellStyle name="40% - Accent2 2 9" xfId="994" xr:uid="{D05795E9-0A22-42F7-BC81-AE336B85A658}"/>
    <cellStyle name="40% - Accent2 20" xfId="995" xr:uid="{E6D5D841-9A2A-4305-9892-93DD564D9178}"/>
    <cellStyle name="40% - Accent2 21" xfId="996" xr:uid="{357EE2FD-47A6-44F0-9D8A-E27198FDEEB6}"/>
    <cellStyle name="40% - Accent2 22" xfId="997" xr:uid="{62435B9A-5607-466F-84C5-3A8C110DCC2A}"/>
    <cellStyle name="40% - Accent2 23" xfId="998" xr:uid="{503516B0-BF8A-4484-9F4D-6197E758FE33}"/>
    <cellStyle name="40% - Accent2 24" xfId="999" xr:uid="{225752E0-04C0-4720-9E93-DD9ED380CB4F}"/>
    <cellStyle name="40% - Accent2 25" xfId="1000" xr:uid="{44AFEA8E-89D2-4401-A868-AFD916BF5CC0}"/>
    <cellStyle name="40% - Accent2 26" xfId="1001" xr:uid="{F6775304-FA02-4030-8E1F-E93823B6B02E}"/>
    <cellStyle name="40% - Accent2 27" xfId="1002" xr:uid="{E38EB0CF-1851-475C-B49E-D1E18FCEADB4}"/>
    <cellStyle name="40% - Accent2 28" xfId="1003" xr:uid="{6D51578E-3FA3-4EAD-96D7-67ABD65CB0F9}"/>
    <cellStyle name="40% - Accent2 29" xfId="1004" xr:uid="{9D3B0C9C-D66A-4682-84D2-16826CB501A5}"/>
    <cellStyle name="40% - Accent2 3" xfId="69" xr:uid="{0E85C9D1-3BD5-4427-9AAE-5ED5A7CCFD69}"/>
    <cellStyle name="40% - Accent2 3 2" xfId="1005" xr:uid="{CE466F8D-BEB0-43EF-BC08-2930EAE0CB39}"/>
    <cellStyle name="40% - Accent2 30" xfId="1006" xr:uid="{4AE4B5BD-1460-487B-B2EB-4117D72549AE}"/>
    <cellStyle name="40% - Accent2 31" xfId="1007" xr:uid="{AC64C087-07C2-496C-8FDA-398E8CC42B71}"/>
    <cellStyle name="40% - Accent2 32" xfId="1008" xr:uid="{C19C1E2D-03F6-4DD2-B5CE-1A4EED253A5C}"/>
    <cellStyle name="40% - Accent2 33" xfId="1009" xr:uid="{FA1E94BC-CE8A-4C35-9A35-3C7FAEF198E3}"/>
    <cellStyle name="40% - Accent2 34" xfId="1010" xr:uid="{41DD05C6-E35E-47A2-BA77-6E04CB63BE85}"/>
    <cellStyle name="40% - Accent2 35" xfId="1011" xr:uid="{3E06337D-C632-493E-ADE2-9CD7C9B2DE08}"/>
    <cellStyle name="40% - Accent2 36" xfId="1012" xr:uid="{B6CF21A1-7AD7-465D-AA67-96B999DDC8EC}"/>
    <cellStyle name="40% - Accent2 37" xfId="1013" xr:uid="{BC7A472C-E9EA-4E7C-9960-0A6EFDA2B3EE}"/>
    <cellStyle name="40% - Accent2 38" xfId="1014" xr:uid="{C181E506-3042-4782-BECA-1EF5C48CFE79}"/>
    <cellStyle name="40% - Accent2 39" xfId="1015" xr:uid="{33DEF302-5E89-42F3-9C7E-E7924A70848B}"/>
    <cellStyle name="40% - Accent2 4" xfId="70" xr:uid="{3E576713-698C-4CFF-AAB7-F3841CDC65EC}"/>
    <cellStyle name="40% - Accent2 40" xfId="1016" xr:uid="{A26F85BA-CB16-4266-8791-181721072FCC}"/>
    <cellStyle name="40% - Accent2 41" xfId="1017" xr:uid="{C8E848C8-C05B-415B-BBEC-D74A76DDF94D}"/>
    <cellStyle name="40% - Accent2 42" xfId="1018" xr:uid="{8FB86C87-70F0-411F-B8CC-1831977E8E67}"/>
    <cellStyle name="40% - Accent2 43" xfId="1019" xr:uid="{B215AD99-AE4F-4C0E-84B7-2FF35F42B441}"/>
    <cellStyle name="40% - Accent2 44" xfId="489" xr:uid="{0F972318-29F7-4069-B926-3B5A8EA02343}"/>
    <cellStyle name="40% - Accent2 5" xfId="71" xr:uid="{739A51EE-09BF-4BF6-97C3-FD9DD95F294B}"/>
    <cellStyle name="40% - Accent2 6" xfId="402" xr:uid="{685746FE-4033-4868-A0D9-AC46A0B47604}"/>
    <cellStyle name="40% - Accent2 6 2" xfId="1020" xr:uid="{1C1397FC-9336-4BD8-B2CB-64FCE61FDFB7}"/>
    <cellStyle name="40% - Accent2 7" xfId="1021" xr:uid="{AE3C7E20-88C4-42DB-9CA3-B429DDF00F10}"/>
    <cellStyle name="40% - Accent2 8" xfId="1022" xr:uid="{82B82EE1-8072-4888-8045-0E6622F6C9AB}"/>
    <cellStyle name="40% - Accent2 9" xfId="1023" xr:uid="{656FBA0A-7E7E-46F9-BE99-DFCB0E10A41D}"/>
    <cellStyle name="40% - Accent3" xfId="29" builtinId="39" customBuiltin="1"/>
    <cellStyle name="40% - Accent3 10" xfId="1024" xr:uid="{16708F21-54A3-46A6-B3BF-B076336F8124}"/>
    <cellStyle name="40% - Accent3 11" xfId="1025" xr:uid="{A5292CE1-05F5-49E1-9C69-9DC3C267A30E}"/>
    <cellStyle name="40% - Accent3 12" xfId="1026" xr:uid="{28829FBB-752E-414E-8254-64D5184931A4}"/>
    <cellStyle name="40% - Accent3 13" xfId="1027" xr:uid="{F94F4728-D45F-46D9-AF62-7BD152541106}"/>
    <cellStyle name="40% - Accent3 14" xfId="1028" xr:uid="{89D3F64A-08A7-419F-BADE-BEC773BD8C15}"/>
    <cellStyle name="40% - Accent3 15" xfId="1029" xr:uid="{3D0769B7-E8F8-4B78-B10B-99634B3D7EAE}"/>
    <cellStyle name="40% - Accent3 16" xfId="1030" xr:uid="{03EA6EAA-C02F-4021-B162-4E8DAEC9C25C}"/>
    <cellStyle name="40% - Accent3 17" xfId="1031" xr:uid="{28A90848-4114-42DF-AECE-05FCA5AC8A57}"/>
    <cellStyle name="40% - Accent3 18" xfId="1032" xr:uid="{1AFB70D3-8863-4174-8C28-0FA3ABE739D0}"/>
    <cellStyle name="40% - Accent3 19" xfId="1033" xr:uid="{5A3FF3A5-F21A-4839-BD49-FF8DD626B63B}"/>
    <cellStyle name="40% - Accent3 2" xfId="72" xr:uid="{66B1D20F-700E-43AA-B1F2-70CC3274A7A7}"/>
    <cellStyle name="40% - Accent3 2 10" xfId="1034" xr:uid="{A89A9243-EA25-4F6B-AABB-5F26D45ADD7D}"/>
    <cellStyle name="40% - Accent3 2 11" xfId="1035" xr:uid="{8A7455FA-9EB0-40DD-ABCA-B17F0626079B}"/>
    <cellStyle name="40% - Accent3 2 12" xfId="1036" xr:uid="{35D30BD3-5628-4255-8545-B31D159B9CD8}"/>
    <cellStyle name="40% - Accent3 2 13" xfId="1037" xr:uid="{A7333DD6-4104-4D19-8F68-C18B9DE0B292}"/>
    <cellStyle name="40% - Accent3 2 14" xfId="1038" xr:uid="{0D425279-0D34-44A8-A7DD-60D6A937F968}"/>
    <cellStyle name="40% - Accent3 2 15" xfId="1039" xr:uid="{9C2DD37A-73C4-402C-B2E9-99ED253F54AF}"/>
    <cellStyle name="40% - Accent3 2 2" xfId="1040" xr:uid="{5F24646E-28F8-485C-B20B-B691D28D41FF}"/>
    <cellStyle name="40% - Accent3 2 3" xfId="1041" xr:uid="{4A2F5052-B009-4827-B05A-8995372558B1}"/>
    <cellStyle name="40% - Accent3 2 4" xfId="1042" xr:uid="{0001157A-D5C9-4FE3-973F-89677214E4CA}"/>
    <cellStyle name="40% - Accent3 2 5" xfId="1043" xr:uid="{D196CD02-4EE6-4F47-A8C0-E489561B51D0}"/>
    <cellStyle name="40% - Accent3 2 6" xfId="1044" xr:uid="{1F8128AE-CE24-498E-B46B-34F4FDB3D5B9}"/>
    <cellStyle name="40% - Accent3 2 7" xfId="1045" xr:uid="{CED6D368-40A7-43E8-A4F4-61DB6255A899}"/>
    <cellStyle name="40% - Accent3 2 8" xfId="1046" xr:uid="{522862F5-D558-40F3-A6D3-CD8D314165A9}"/>
    <cellStyle name="40% - Accent3 2 9" xfId="1047" xr:uid="{3ED01963-DA63-45F0-BEFD-5006D288B33E}"/>
    <cellStyle name="40% - Accent3 20" xfId="1048" xr:uid="{1FC78D02-A7F8-41D9-B669-BA0E15187C81}"/>
    <cellStyle name="40% - Accent3 21" xfId="1049" xr:uid="{53ED8F9B-B39A-40E7-948F-9035BABCA628}"/>
    <cellStyle name="40% - Accent3 22" xfId="1050" xr:uid="{D9021876-43A5-431F-A58C-5CA85FDC4385}"/>
    <cellStyle name="40% - Accent3 23" xfId="1051" xr:uid="{87CAE41F-A790-4A7B-A5DE-786D4E8B1547}"/>
    <cellStyle name="40% - Accent3 24" xfId="1052" xr:uid="{7C3046AA-E1C2-43C0-A77C-D3DB863FB38F}"/>
    <cellStyle name="40% - Accent3 25" xfId="1053" xr:uid="{758BE670-DF70-4614-BC11-B3260E0ACF84}"/>
    <cellStyle name="40% - Accent3 26" xfId="1054" xr:uid="{327D3C92-65B9-4836-BDE2-AF97C671B059}"/>
    <cellStyle name="40% - Accent3 27" xfId="1055" xr:uid="{DC2376DC-7F29-4729-A72E-F792AB9E2BBD}"/>
    <cellStyle name="40% - Accent3 28" xfId="1056" xr:uid="{66502F99-6192-40AB-9542-6FDB70061936}"/>
    <cellStyle name="40% - Accent3 29" xfId="1057" xr:uid="{C73A6EBA-A5BB-4D9D-8FAD-8CA764F4A520}"/>
    <cellStyle name="40% - Accent3 3" xfId="73" xr:uid="{6D8236FF-C5B7-48CA-AD5D-70DBD3A94680}"/>
    <cellStyle name="40% - Accent3 3 2" xfId="1059" xr:uid="{1CE52090-3701-47C7-B3D8-59F114811FBB}"/>
    <cellStyle name="40% - Accent3 3 3" xfId="1060" xr:uid="{079D2674-F13C-46ED-B1C9-FFC0D602AB3E}"/>
    <cellStyle name="40% - Accent3 3 4" xfId="1061" xr:uid="{5F46B972-04D1-4B46-80EA-023222F8C02C}"/>
    <cellStyle name="40% - Accent3 3 5" xfId="1058" xr:uid="{FC7430B8-1191-4096-8AC0-8D4A9340F69E}"/>
    <cellStyle name="40% - Accent3 30" xfId="1062" xr:uid="{D5C33DD8-34C1-4E79-93C1-8767CA1CEA99}"/>
    <cellStyle name="40% - Accent3 31" xfId="1063" xr:uid="{2B0284BF-5C71-47DB-B676-F61DC326B90C}"/>
    <cellStyle name="40% - Accent3 32" xfId="1064" xr:uid="{FF360DA5-F5A5-430C-B81F-17FEF18B2F17}"/>
    <cellStyle name="40% - Accent3 33" xfId="1065" xr:uid="{955C13D1-68F0-473D-8690-44EA227886D1}"/>
    <cellStyle name="40% - Accent3 34" xfId="1066" xr:uid="{12BB7FFC-D4F2-4B96-8530-84E6425FCF78}"/>
    <cellStyle name="40% - Accent3 35" xfId="1067" xr:uid="{722D502E-743A-4FD2-981A-09EC834CFC75}"/>
    <cellStyle name="40% - Accent3 36" xfId="1068" xr:uid="{1DA4A496-10FC-4978-A614-2ADFA4ED7A4E}"/>
    <cellStyle name="40% - Accent3 37" xfId="1069" xr:uid="{2A99BE97-2FAC-4DA4-A8A5-18421F768E4B}"/>
    <cellStyle name="40% - Accent3 38" xfId="1070" xr:uid="{C13A5945-DDDD-40B2-A214-CF511D64C576}"/>
    <cellStyle name="40% - Accent3 39" xfId="1071" xr:uid="{24B96417-5CAF-4821-9E02-ABB0F2FE4659}"/>
    <cellStyle name="40% - Accent3 4" xfId="74" xr:uid="{3A244012-CE9D-4F93-A84F-15DC2CFCE41E}"/>
    <cellStyle name="40% - Accent3 4 2" xfId="1073" xr:uid="{12218BCB-07FF-42AD-AEC0-F0BCD952FA8B}"/>
    <cellStyle name="40% - Accent3 4 3" xfId="1074" xr:uid="{9194F71F-FE78-4010-B1E1-9BAE2DD250CC}"/>
    <cellStyle name="40% - Accent3 4 4" xfId="1072" xr:uid="{2153070A-635D-4AC8-BA86-68AB8B78F12A}"/>
    <cellStyle name="40% - Accent3 40" xfId="1075" xr:uid="{BD0F997A-F59D-44F9-81DF-076D37FA3829}"/>
    <cellStyle name="40% - Accent3 41" xfId="1076" xr:uid="{DF81ED01-8947-4916-8B29-84B526231AF7}"/>
    <cellStyle name="40% - Accent3 42" xfId="1077" xr:uid="{19FF19EA-661C-4CC7-8899-DA7C0EB75477}"/>
    <cellStyle name="40% - Accent3 43" xfId="1078" xr:uid="{B89607D6-A426-4BC9-A715-E937BCA7525D}"/>
    <cellStyle name="40% - Accent3 44" xfId="491" xr:uid="{B64084E3-FE41-4BDF-BCB9-2F31ADEC279A}"/>
    <cellStyle name="40% - Accent3 5" xfId="75" xr:uid="{BF9E55FB-55D8-4B69-AC4E-2CF55CE9F854}"/>
    <cellStyle name="40% - Accent3 5 2" xfId="1080" xr:uid="{2CCA2B0F-BDC7-4749-85AA-FEFD2AF9E2C7}"/>
    <cellStyle name="40% - Accent3 5 3" xfId="1081" xr:uid="{AF746A49-CD73-438E-8039-72819E29745E}"/>
    <cellStyle name="40% - Accent3 5 4" xfId="1079" xr:uid="{89477C45-3898-474A-8EC2-B9A24C847D4C}"/>
    <cellStyle name="40% - Accent3 6" xfId="403" xr:uid="{4752A221-100A-4470-AFC7-C3484E2054EB}"/>
    <cellStyle name="40% - Accent3 6 2" xfId="1083" xr:uid="{F59EAA16-7519-4077-BE2C-634651F53126}"/>
    <cellStyle name="40% - Accent3 6 3" xfId="1084" xr:uid="{13FC2FE5-6FD0-443D-A575-543B66FC1907}"/>
    <cellStyle name="40% - Accent3 6 4" xfId="1082" xr:uid="{D588BC7E-06AD-4040-B5D0-DBF30773852C}"/>
    <cellStyle name="40% - Accent3 7" xfId="1085" xr:uid="{98A53C24-F40B-4D61-A455-C6F82F9F6870}"/>
    <cellStyle name="40% - Accent3 7 2" xfId="1086" xr:uid="{96C00019-33A7-4B98-B7DC-35A0F128D440}"/>
    <cellStyle name="40% - Accent3 7 3" xfId="1087" xr:uid="{595A2674-312A-4746-9D77-2FFED2DF172E}"/>
    <cellStyle name="40% - Accent3 8" xfId="1088" xr:uid="{11E20511-3D67-491A-A59A-5F55D016FC1F}"/>
    <cellStyle name="40% - Accent3 8 2" xfId="1089" xr:uid="{4B3C8C6F-111F-48B3-8F1A-2C92AEA315C7}"/>
    <cellStyle name="40% - Accent3 8 3" xfId="1090" xr:uid="{AC6BC596-B581-404F-9744-790B77521E65}"/>
    <cellStyle name="40% - Accent3 9" xfId="1091" xr:uid="{E8BBCA78-4BB3-4AFB-9142-918C7987CF99}"/>
    <cellStyle name="40% - Accent4" xfId="32" builtinId="43" customBuiltin="1"/>
    <cellStyle name="40% - Accent4 10" xfId="1092" xr:uid="{38E12194-9FC7-4C9B-9629-D753ACAF10B8}"/>
    <cellStyle name="40% - Accent4 11" xfId="1093" xr:uid="{8E783559-E33A-4C44-BDF9-6484EE5F58CE}"/>
    <cellStyle name="40% - Accent4 12" xfId="1094" xr:uid="{872BB330-3B8E-4F04-B5F1-CDC6BEDE06CD}"/>
    <cellStyle name="40% - Accent4 13" xfId="1095" xr:uid="{B11049B7-26FD-49D3-9FD6-8A6BC31ED1DB}"/>
    <cellStyle name="40% - Accent4 14" xfId="1096" xr:uid="{162981F5-8918-4C89-A839-17247883609F}"/>
    <cellStyle name="40% - Accent4 15" xfId="1097" xr:uid="{D4119F5F-533B-4A59-85EA-73831AA2DF54}"/>
    <cellStyle name="40% - Accent4 16" xfId="1098" xr:uid="{8FDADD40-26D6-49B8-B007-50F472226E8B}"/>
    <cellStyle name="40% - Accent4 17" xfId="1099" xr:uid="{F6A61B77-2A93-4248-817C-A60CFB543D96}"/>
    <cellStyle name="40% - Accent4 18" xfId="1100" xr:uid="{4C560053-BDA4-4750-BAFD-E812B5B1AF23}"/>
    <cellStyle name="40% - Accent4 19" xfId="1101" xr:uid="{5A45F5BC-EBE1-459B-8D17-36B920FBC2D3}"/>
    <cellStyle name="40% - Accent4 2" xfId="76" xr:uid="{480C442E-AB7A-4DD1-A88C-4F9FC5580D70}"/>
    <cellStyle name="40% - Accent4 2 10" xfId="1102" xr:uid="{9576C16D-9134-4FD4-BA5D-840ACC1F898D}"/>
    <cellStyle name="40% - Accent4 2 11" xfId="1103" xr:uid="{53D2EE1B-C9B6-4DD0-9036-04E6E6CC193F}"/>
    <cellStyle name="40% - Accent4 2 12" xfId="1104" xr:uid="{6A34D6CC-A449-4CA6-ABE9-B64D2A9877A8}"/>
    <cellStyle name="40% - Accent4 2 13" xfId="1105" xr:uid="{FF153140-F269-4C56-BD93-898A9C7691D1}"/>
    <cellStyle name="40% - Accent4 2 14" xfId="1106" xr:uid="{F9DA0668-D4DD-4CD8-888C-C5A8F7847F7B}"/>
    <cellStyle name="40% - Accent4 2 15" xfId="1107" xr:uid="{7A8BD3B2-EB3E-48EE-A283-183ABDB1F1D4}"/>
    <cellStyle name="40% - Accent4 2 2" xfId="1108" xr:uid="{86D534D1-3530-4A82-95DD-C459CF5E8768}"/>
    <cellStyle name="40% - Accent4 2 3" xfId="1109" xr:uid="{F300966C-7B6A-4156-BB63-7D3A61A94E26}"/>
    <cellStyle name="40% - Accent4 2 4" xfId="1110" xr:uid="{72541614-DF6C-4903-A1DA-3F59CF309ADC}"/>
    <cellStyle name="40% - Accent4 2 5" xfId="1111" xr:uid="{A4C6386C-43F1-45BA-B68B-B8576350BEB3}"/>
    <cellStyle name="40% - Accent4 2 6" xfId="1112" xr:uid="{92EF70F0-D844-4EEF-804A-965C35BEDA22}"/>
    <cellStyle name="40% - Accent4 2 7" xfId="1113" xr:uid="{9BC9B93A-67DD-4E38-807F-A5950F014D58}"/>
    <cellStyle name="40% - Accent4 2 8" xfId="1114" xr:uid="{2D4761DD-2A71-4247-975B-0DA26C2A3752}"/>
    <cellStyle name="40% - Accent4 2 9" xfId="1115" xr:uid="{6881D0CF-00D9-4FF4-AC53-CD4FBE4B2036}"/>
    <cellStyle name="40% - Accent4 20" xfId="1116" xr:uid="{11133A49-2666-4058-BD57-644C6B312424}"/>
    <cellStyle name="40% - Accent4 21" xfId="1117" xr:uid="{36C7A19A-D24C-44B6-B8F5-53C56591FA85}"/>
    <cellStyle name="40% - Accent4 22" xfId="1118" xr:uid="{FBEACDF4-5A66-4936-8A9A-624271F5784C}"/>
    <cellStyle name="40% - Accent4 23" xfId="1119" xr:uid="{D17E5D2E-61A1-4A07-85E8-B2835BBF0A54}"/>
    <cellStyle name="40% - Accent4 24" xfId="1120" xr:uid="{72AB2E7B-9453-40D7-9E54-3E37445C2643}"/>
    <cellStyle name="40% - Accent4 25" xfId="1121" xr:uid="{25435832-DD98-40D4-8479-11478CF164EC}"/>
    <cellStyle name="40% - Accent4 26" xfId="1122" xr:uid="{731E756C-CFFB-48B6-9F38-363658EB21BF}"/>
    <cellStyle name="40% - Accent4 27" xfId="1123" xr:uid="{BD30B390-1294-4067-A7B9-242226A33C2E}"/>
    <cellStyle name="40% - Accent4 28" xfId="1124" xr:uid="{67B0CC75-F8F5-470A-8CD9-4CD810F8E1B9}"/>
    <cellStyle name="40% - Accent4 29" xfId="1125" xr:uid="{A3CB0590-80D4-4B22-8ECA-9DAAA182CED8}"/>
    <cellStyle name="40% - Accent4 3" xfId="77" xr:uid="{75A8E8F7-6CAC-4995-B21B-EABB14755377}"/>
    <cellStyle name="40% - Accent4 3 2" xfId="1127" xr:uid="{9A46107E-633D-49C4-9B30-D70A9C3F9B63}"/>
    <cellStyle name="40% - Accent4 3 3" xfId="1128" xr:uid="{5BF5EDA2-6E89-4329-A74F-A7D3AE5CAC47}"/>
    <cellStyle name="40% - Accent4 3 4" xfId="1129" xr:uid="{90911BB7-9B20-45F9-B236-DD6DED83C536}"/>
    <cellStyle name="40% - Accent4 3 5" xfId="1126" xr:uid="{AB00E8EC-7FA8-4B7B-9F44-541CFDF8520F}"/>
    <cellStyle name="40% - Accent4 30" xfId="1130" xr:uid="{85D0E963-E86A-424D-8D94-FAA01458B2E4}"/>
    <cellStyle name="40% - Accent4 31" xfId="1131" xr:uid="{F4B6C824-3829-40B7-89A9-0E184B00896C}"/>
    <cellStyle name="40% - Accent4 32" xfId="1132" xr:uid="{4DAB6928-15EA-4905-915D-5B6B593F37D1}"/>
    <cellStyle name="40% - Accent4 33" xfId="1133" xr:uid="{EFCE5C0F-4A64-4A9E-B864-BAD1C4682122}"/>
    <cellStyle name="40% - Accent4 34" xfId="1134" xr:uid="{7619FE94-8DCA-470C-92A8-EC4E3776E3D9}"/>
    <cellStyle name="40% - Accent4 35" xfId="1135" xr:uid="{FCD924C4-B54D-4127-9C6D-6FEBB2404A4E}"/>
    <cellStyle name="40% - Accent4 36" xfId="1136" xr:uid="{D20C6A4F-A499-41A6-9DB1-61A455FD9927}"/>
    <cellStyle name="40% - Accent4 37" xfId="1137" xr:uid="{05219EEA-7935-40C1-A403-0DFFFF5A9FFB}"/>
    <cellStyle name="40% - Accent4 38" xfId="1138" xr:uid="{384AE387-45FA-4F22-B403-766B744D3B44}"/>
    <cellStyle name="40% - Accent4 39" xfId="1139" xr:uid="{BFEC5D96-66B4-486F-BD77-5B25E6C96C5F}"/>
    <cellStyle name="40% - Accent4 4" xfId="78" xr:uid="{F1B17CA8-D28D-4337-9280-3BB1C1E7287B}"/>
    <cellStyle name="40% - Accent4 4 2" xfId="1141" xr:uid="{B2EFF854-30D0-4206-B24C-88B339BC2B69}"/>
    <cellStyle name="40% - Accent4 4 3" xfId="1142" xr:uid="{CF5CEBE3-FAAC-4316-B5BE-1B99BDE67C59}"/>
    <cellStyle name="40% - Accent4 4 4" xfId="1140" xr:uid="{CFEF5658-4F89-4D02-A843-9BD1298458D1}"/>
    <cellStyle name="40% - Accent4 40" xfId="1143" xr:uid="{8D08066F-7379-460C-9A48-DF8AD94D83E6}"/>
    <cellStyle name="40% - Accent4 41" xfId="1144" xr:uid="{A8819A9E-7D5D-4228-B9AC-BC882E9A08EA}"/>
    <cellStyle name="40% - Accent4 42" xfId="1145" xr:uid="{AA834C31-76BB-4089-B9E8-2E5F45E0D494}"/>
    <cellStyle name="40% - Accent4 43" xfId="1146" xr:uid="{A9BCC2A6-F098-402C-B91D-6D351AEA0418}"/>
    <cellStyle name="40% - Accent4 44" xfId="493" xr:uid="{1775EC88-C1D5-4513-9533-38767D2DA49E}"/>
    <cellStyle name="40% - Accent4 5" xfId="79" xr:uid="{BBE081B5-791D-4BA1-B144-A7629EA7245E}"/>
    <cellStyle name="40% - Accent4 5 2" xfId="1148" xr:uid="{974AB4F1-2722-47BD-81F2-31E2BC8F286D}"/>
    <cellStyle name="40% - Accent4 5 3" xfId="1149" xr:uid="{CEDD9477-963F-46B1-B189-D6F75825A4F6}"/>
    <cellStyle name="40% - Accent4 5 4" xfId="1147" xr:uid="{D78B783A-BBD9-4B1E-83A4-4154D4753C49}"/>
    <cellStyle name="40% - Accent4 6" xfId="404" xr:uid="{9BA99463-779A-4157-84A7-61978F61C9A2}"/>
    <cellStyle name="40% - Accent4 6 2" xfId="1151" xr:uid="{31C6150A-A351-4FF9-8B5C-E12078750338}"/>
    <cellStyle name="40% - Accent4 6 3" xfId="1152" xr:uid="{F3E1E896-5A74-4633-A5F9-D71CD0E3CC8C}"/>
    <cellStyle name="40% - Accent4 6 4" xfId="1150" xr:uid="{85FD1F37-4EBD-4B1D-A7C1-E89039138D88}"/>
    <cellStyle name="40% - Accent4 7" xfId="1153" xr:uid="{E333EB1C-2340-41DF-AEE4-558AE1F1FB78}"/>
    <cellStyle name="40% - Accent4 7 2" xfId="1154" xr:uid="{6BF45815-D74E-4CE8-9A47-45D228E798F2}"/>
    <cellStyle name="40% - Accent4 7 3" xfId="1155" xr:uid="{8398A562-A1AE-4CB1-92E4-8C463450B178}"/>
    <cellStyle name="40% - Accent4 8" xfId="1156" xr:uid="{3064B2DE-082E-402A-B21E-BA2BEA233EF8}"/>
    <cellStyle name="40% - Accent4 8 2" xfId="1157" xr:uid="{0A5512E8-A217-42DA-87D4-53D1B72EE639}"/>
    <cellStyle name="40% - Accent4 8 3" xfId="1158" xr:uid="{0EAA65E0-EFDD-44F2-B9FF-B63B6E225D15}"/>
    <cellStyle name="40% - Accent4 9" xfId="1159" xr:uid="{B87ACF8A-4E2C-40B0-97A7-20047B1A8F35}"/>
    <cellStyle name="40% - Accent5" xfId="35" builtinId="47" customBuiltin="1"/>
    <cellStyle name="40% - Accent5 10" xfId="1160" xr:uid="{1A35D52A-2D01-408F-9C55-8E6DC94C3957}"/>
    <cellStyle name="40% - Accent5 11" xfId="1161" xr:uid="{C3E37998-E105-4ED4-AC82-BF14937EF29D}"/>
    <cellStyle name="40% - Accent5 12" xfId="1162" xr:uid="{8F79BFA8-FCE1-430F-9B83-F4306233B055}"/>
    <cellStyle name="40% - Accent5 13" xfId="1163" xr:uid="{3B709E10-F6E2-4DE0-888F-F181A1A1BB07}"/>
    <cellStyle name="40% - Accent5 14" xfId="1164" xr:uid="{434BCE4A-CA10-4E56-BA68-CFDCD996D6D1}"/>
    <cellStyle name="40% - Accent5 15" xfId="1165" xr:uid="{2E5655BF-48D3-40E2-A10D-25FD524643B0}"/>
    <cellStyle name="40% - Accent5 16" xfId="1166" xr:uid="{E4F7267A-75EC-473E-85CD-2822A9E87D36}"/>
    <cellStyle name="40% - Accent5 17" xfId="1167" xr:uid="{E8EC6B51-B15C-4268-9BE1-6B7CE6B2738E}"/>
    <cellStyle name="40% - Accent5 18" xfId="1168" xr:uid="{03AA5787-0BDC-4ECE-9761-597A9FC9F76A}"/>
    <cellStyle name="40% - Accent5 19" xfId="1169" xr:uid="{BC05644A-A000-4C48-874F-09652F9E3DB7}"/>
    <cellStyle name="40% - Accent5 2" xfId="80" xr:uid="{4F54BAD3-48F3-4A03-8001-A9B4E09EDCE5}"/>
    <cellStyle name="40% - Accent5 2 10" xfId="1170" xr:uid="{93F72234-A5CB-499E-B44C-7032643942F6}"/>
    <cellStyle name="40% - Accent5 2 11" xfId="1171" xr:uid="{C74048D7-3024-4406-94F6-F416F0279C21}"/>
    <cellStyle name="40% - Accent5 2 12" xfId="1172" xr:uid="{65E8E25B-67C9-492E-A445-EC724AAAED79}"/>
    <cellStyle name="40% - Accent5 2 13" xfId="1173" xr:uid="{820249BC-6DA4-4F0C-A0F0-F68A1354F69A}"/>
    <cellStyle name="40% - Accent5 2 14" xfId="1174" xr:uid="{71F90E97-71CD-498D-9809-581D95EC396E}"/>
    <cellStyle name="40% - Accent5 2 15" xfId="1175" xr:uid="{40496EC0-273B-490C-85F5-8EB00B186CBC}"/>
    <cellStyle name="40% - Accent5 2 2" xfId="1176" xr:uid="{A22F1331-8336-4C98-98A5-ECA0A9D1E8B8}"/>
    <cellStyle name="40% - Accent5 2 3" xfId="1177" xr:uid="{4430CBB4-357F-4D5D-9AB2-CE3A7EC3D04E}"/>
    <cellStyle name="40% - Accent5 2 4" xfId="1178" xr:uid="{17047884-E274-400D-9CC2-47CCAC6E9206}"/>
    <cellStyle name="40% - Accent5 2 5" xfId="1179" xr:uid="{6E2D85B4-C977-4869-A8AD-10410BE2AC8C}"/>
    <cellStyle name="40% - Accent5 2 6" xfId="1180" xr:uid="{2BEF44B1-75E6-4F6F-92E3-A1E174D116A4}"/>
    <cellStyle name="40% - Accent5 2 7" xfId="1181" xr:uid="{AE7B008B-DCE2-477B-B4E7-804A7266A283}"/>
    <cellStyle name="40% - Accent5 2 8" xfId="1182" xr:uid="{FA23506D-B30E-49E9-B7B3-096430A39F8E}"/>
    <cellStyle name="40% - Accent5 2 9" xfId="1183" xr:uid="{9304A286-FA3C-4A12-AB0B-B61E401D5D55}"/>
    <cellStyle name="40% - Accent5 20" xfId="1184" xr:uid="{095DDA0E-A53A-4B1F-84C9-C87E13C36475}"/>
    <cellStyle name="40% - Accent5 21" xfId="1185" xr:uid="{D36777BD-4CD2-449C-9F71-98FC7C024D9C}"/>
    <cellStyle name="40% - Accent5 22" xfId="1186" xr:uid="{C1300B6A-9C8C-44E8-B905-EA740B9414D0}"/>
    <cellStyle name="40% - Accent5 23" xfId="1187" xr:uid="{679836C7-6166-4A48-8133-E302251DBC0E}"/>
    <cellStyle name="40% - Accent5 24" xfId="1188" xr:uid="{049A1B4C-65E4-4C3C-A952-6FFA05987307}"/>
    <cellStyle name="40% - Accent5 25" xfId="1189" xr:uid="{472EEF2E-B0C4-4FC4-9517-1DC22DB1D0C1}"/>
    <cellStyle name="40% - Accent5 26" xfId="1190" xr:uid="{92662EEE-4DD5-41DC-8E12-06C90CD12517}"/>
    <cellStyle name="40% - Accent5 27" xfId="1191" xr:uid="{1F1C6B85-1B61-4B82-9041-94814E396CF9}"/>
    <cellStyle name="40% - Accent5 28" xfId="1192" xr:uid="{DE68C0D1-0D28-4A83-AE0D-8439A7818D26}"/>
    <cellStyle name="40% - Accent5 29" xfId="1193" xr:uid="{9A4261D4-5969-4B1B-82D5-2BC8282FF03D}"/>
    <cellStyle name="40% - Accent5 3" xfId="81" xr:uid="{6494C1E5-F670-46B0-B5E2-101DD6B040BF}"/>
    <cellStyle name="40% - Accent5 3 2" xfId="1195" xr:uid="{8946BD15-CF58-4CEC-B61D-F7CADD946013}"/>
    <cellStyle name="40% - Accent5 3 3" xfId="1196" xr:uid="{7DDF5390-8AB6-4E26-8458-AD74E0ADEF9F}"/>
    <cellStyle name="40% - Accent5 3 4" xfId="1197" xr:uid="{1DE7A3F7-4EBE-4056-9A34-60C51307E437}"/>
    <cellStyle name="40% - Accent5 3 5" xfId="1194" xr:uid="{1BC5D9D2-BBBB-4136-93A9-21CC143ECD5A}"/>
    <cellStyle name="40% - Accent5 30" xfId="1198" xr:uid="{7B5940C1-35F6-4417-B443-1DF9C29A4BCB}"/>
    <cellStyle name="40% - Accent5 31" xfId="1199" xr:uid="{44D934C1-DC18-43FA-9C63-4226DF051A40}"/>
    <cellStyle name="40% - Accent5 32" xfId="1200" xr:uid="{451D4B33-5EEC-43F2-AD7A-FBDD03D315C7}"/>
    <cellStyle name="40% - Accent5 33" xfId="1201" xr:uid="{A258C51D-4DF5-452B-9A9F-27B946452CC1}"/>
    <cellStyle name="40% - Accent5 34" xfId="1202" xr:uid="{EDB698D0-E4B8-4313-8895-4E6E3E092A62}"/>
    <cellStyle name="40% - Accent5 35" xfId="1203" xr:uid="{4A1602F0-5C9C-4D81-A867-2A1FA906C346}"/>
    <cellStyle name="40% - Accent5 36" xfId="1204" xr:uid="{44BAFCF0-B733-45B5-A57C-69D8FC18DC6A}"/>
    <cellStyle name="40% - Accent5 37" xfId="1205" xr:uid="{BF7307BA-B07C-40A0-8C03-F171F60377DE}"/>
    <cellStyle name="40% - Accent5 38" xfId="1206" xr:uid="{D35D9257-7A0B-43F6-980D-C3A52A780625}"/>
    <cellStyle name="40% - Accent5 39" xfId="1207" xr:uid="{AD2E2FE2-B43B-41E0-BF65-4E866F0CCDF7}"/>
    <cellStyle name="40% - Accent5 4" xfId="82" xr:uid="{93EF0718-1509-4944-8121-FBED3E97D651}"/>
    <cellStyle name="40% - Accent5 4 2" xfId="1209" xr:uid="{9AE98894-BBC0-43A9-A97F-46908FFBA66D}"/>
    <cellStyle name="40% - Accent5 4 3" xfId="1210" xr:uid="{0C7E2FE0-9FA8-4C01-837C-28F0161A12D1}"/>
    <cellStyle name="40% - Accent5 4 4" xfId="1208" xr:uid="{E6997118-3E27-4A51-8CCB-7447B5D159FB}"/>
    <cellStyle name="40% - Accent5 40" xfId="1211" xr:uid="{CEA6DDA2-E98C-40C1-86C5-CF14A506FA69}"/>
    <cellStyle name="40% - Accent5 41" xfId="1212" xr:uid="{A7749221-C1B0-4951-803E-FA39E0DE4E07}"/>
    <cellStyle name="40% - Accent5 42" xfId="1213" xr:uid="{DDFFBD0A-D1A1-4D10-B3D6-FB557795BE3C}"/>
    <cellStyle name="40% - Accent5 43" xfId="1214" xr:uid="{35E4E1B8-84FD-484D-9A65-2EAE111D8C6C}"/>
    <cellStyle name="40% - Accent5 44" xfId="495" xr:uid="{8496DB8C-44D9-4F40-B411-9058B2EB39EE}"/>
    <cellStyle name="40% - Accent5 5" xfId="83" xr:uid="{0E50E93B-E228-4FD3-9758-84E7B29EAE7E}"/>
    <cellStyle name="40% - Accent5 5 2" xfId="1216" xr:uid="{E54E81B5-6546-434C-9171-AB130E5AE9ED}"/>
    <cellStyle name="40% - Accent5 5 3" xfId="1217" xr:uid="{B7DDDD17-951F-48DC-BFB4-CEF19E1853D9}"/>
    <cellStyle name="40% - Accent5 5 4" xfId="1215" xr:uid="{EAF5D89B-E526-4159-A27F-4309136A4A08}"/>
    <cellStyle name="40% - Accent5 6" xfId="405" xr:uid="{C132E929-6D3A-4954-B02B-9C10CF90E81D}"/>
    <cellStyle name="40% - Accent5 6 2" xfId="1219" xr:uid="{58592178-82CB-4D90-BB73-6C2A9FB43ED4}"/>
    <cellStyle name="40% - Accent5 6 3" xfId="1220" xr:uid="{EC73FFD6-79A3-4B72-BA0C-16089CB15750}"/>
    <cellStyle name="40% - Accent5 6 4" xfId="1218" xr:uid="{894C54FE-9117-41A4-9935-3EC76ACE8E9D}"/>
    <cellStyle name="40% - Accent5 7" xfId="1221" xr:uid="{E268A062-F0DD-4E78-A272-5D5862C56809}"/>
    <cellStyle name="40% - Accent5 7 2" xfId="1222" xr:uid="{560FB773-36D3-49E9-B2D1-05B037D9E00B}"/>
    <cellStyle name="40% - Accent5 7 3" xfId="1223" xr:uid="{5615F682-BE93-4386-B9B6-F331FED843F1}"/>
    <cellStyle name="40% - Accent5 8" xfId="1224" xr:uid="{785BA9F8-7252-428A-9624-CD86E88E843E}"/>
    <cellStyle name="40% - Accent5 8 2" xfId="1225" xr:uid="{D6DBE1B2-1CE1-4FC9-A8C4-E22BBED2B063}"/>
    <cellStyle name="40% - Accent5 8 3" xfId="1226" xr:uid="{D6118098-7201-4F9D-991D-24E5A079F23C}"/>
    <cellStyle name="40% - Accent5 9" xfId="1227" xr:uid="{571DA28F-7B97-4F8D-A940-558242B465B2}"/>
    <cellStyle name="40% - Accent6" xfId="38" builtinId="51" customBuiltin="1"/>
    <cellStyle name="40% - Accent6 10" xfId="1228" xr:uid="{CF899EBC-B513-430D-B67A-A30AABD1F365}"/>
    <cellStyle name="40% - Accent6 11" xfId="1229" xr:uid="{A45EB6E3-CC9C-45F9-806D-519C03EB3564}"/>
    <cellStyle name="40% - Accent6 12" xfId="1230" xr:uid="{9A24B674-E637-4EAD-8620-E5DF6988CB44}"/>
    <cellStyle name="40% - Accent6 13" xfId="1231" xr:uid="{06BD6E4A-8CE4-4FDD-8AA0-86E9D5A887E9}"/>
    <cellStyle name="40% - Accent6 14" xfId="1232" xr:uid="{3FEEC69F-465A-413C-9A9A-181928E19AB8}"/>
    <cellStyle name="40% - Accent6 15" xfId="1233" xr:uid="{BD7A9CF0-855B-4F62-8841-BA7790A97E2A}"/>
    <cellStyle name="40% - Accent6 16" xfId="1234" xr:uid="{79B0164D-2A55-4918-8D00-975AF961D5D1}"/>
    <cellStyle name="40% - Accent6 17" xfId="1235" xr:uid="{EDDFDDFC-57A5-4801-80C1-31CF4CEEBD2B}"/>
    <cellStyle name="40% - Accent6 18" xfId="1236" xr:uid="{50B18F3A-9B6E-40BB-8247-33145484F2BD}"/>
    <cellStyle name="40% - Accent6 19" xfId="1237" xr:uid="{C9161B57-79E5-4FAD-BF5B-A9D3432730E9}"/>
    <cellStyle name="40% - Accent6 2" xfId="84" xr:uid="{B1BF6000-D857-4B1A-B641-CEC55EE62413}"/>
    <cellStyle name="40% - Accent6 2 10" xfId="1238" xr:uid="{1DF1B9AC-BB8B-46F1-9828-3A9295AD94BE}"/>
    <cellStyle name="40% - Accent6 2 11" xfId="1239" xr:uid="{8B28206D-081C-493E-9723-044273502CCA}"/>
    <cellStyle name="40% - Accent6 2 12" xfId="1240" xr:uid="{176378B1-DFD4-42F6-9364-7EE93F21755E}"/>
    <cellStyle name="40% - Accent6 2 13" xfId="1241" xr:uid="{AABF1794-C8C6-47A4-AAE9-4C706FED0181}"/>
    <cellStyle name="40% - Accent6 2 14" xfId="1242" xr:uid="{99E4A9CE-ED38-4BA9-8410-5D67A44691B9}"/>
    <cellStyle name="40% - Accent6 2 15" xfId="1243" xr:uid="{D8055846-D796-427E-AD69-47B7A3CD1C8A}"/>
    <cellStyle name="40% - Accent6 2 2" xfId="1244" xr:uid="{5923FBCD-EE40-44EF-841D-7F17CB5B2853}"/>
    <cellStyle name="40% - Accent6 2 3" xfId="1245" xr:uid="{6495DF7C-6B24-4E41-B51B-BF384D797074}"/>
    <cellStyle name="40% - Accent6 2 4" xfId="1246" xr:uid="{730986CF-56DB-4D5F-8F50-DDB09D51811E}"/>
    <cellStyle name="40% - Accent6 2 5" xfId="1247" xr:uid="{58146CAC-5DC9-435F-9BD2-6E06B8006B61}"/>
    <cellStyle name="40% - Accent6 2 6" xfId="1248" xr:uid="{C12DF9D7-6AC1-44F9-AD64-B2BEEDE4D1E9}"/>
    <cellStyle name="40% - Accent6 2 7" xfId="1249" xr:uid="{E2C98D40-CCDF-47B7-A28D-A1B3DD78BBCC}"/>
    <cellStyle name="40% - Accent6 2 8" xfId="1250" xr:uid="{54190815-F965-4398-A1AA-02A42965DB5F}"/>
    <cellStyle name="40% - Accent6 2 9" xfId="1251" xr:uid="{C584368A-3ACE-41D2-861F-BF3EC8E82E74}"/>
    <cellStyle name="40% - Accent6 20" xfId="1252" xr:uid="{D1131D10-FAA2-4179-9DFC-42B6F46C7395}"/>
    <cellStyle name="40% - Accent6 21" xfId="1253" xr:uid="{B65AF9BE-41B0-416D-9C3B-03DA9DAA4ED0}"/>
    <cellStyle name="40% - Accent6 22" xfId="1254" xr:uid="{46EB0D7C-40C7-49F4-BC5E-3F2D0B34763B}"/>
    <cellStyle name="40% - Accent6 23" xfId="1255" xr:uid="{32C31414-E997-414E-A18E-F96CC381F8A8}"/>
    <cellStyle name="40% - Accent6 24" xfId="1256" xr:uid="{F29BE540-B608-4D34-88EE-19CE8BD26537}"/>
    <cellStyle name="40% - Accent6 25" xfId="1257" xr:uid="{5366085E-1427-4EC8-A728-FC46C7B9B102}"/>
    <cellStyle name="40% - Accent6 26" xfId="1258" xr:uid="{EA2A0ED2-ED7A-4C02-BD4E-92AA0096E7BC}"/>
    <cellStyle name="40% - Accent6 27" xfId="1259" xr:uid="{126C11AB-FDDD-4F8C-915E-B35A954223CD}"/>
    <cellStyle name="40% - Accent6 28" xfId="1260" xr:uid="{DA6083F9-EF67-4B64-B606-F8E336C4BB1B}"/>
    <cellStyle name="40% - Accent6 29" xfId="1261" xr:uid="{D919135A-F2ED-4B9E-B7A8-C3F87028ECDE}"/>
    <cellStyle name="40% - Accent6 3" xfId="85" xr:uid="{B11E39BF-A8E5-4645-9FF8-9C37369DB44E}"/>
    <cellStyle name="40% - Accent6 3 2" xfId="1263" xr:uid="{8206917E-59F7-46E5-AB49-3A4D49F858B7}"/>
    <cellStyle name="40% - Accent6 3 3" xfId="1264" xr:uid="{03446824-C056-47FF-BF46-FBD797E56B1E}"/>
    <cellStyle name="40% - Accent6 3 4" xfId="1265" xr:uid="{18406F2A-2BEE-4392-B785-1EFD17871C1F}"/>
    <cellStyle name="40% - Accent6 3 5" xfId="1262" xr:uid="{0989AECA-554C-495F-8999-6CD6ACB5B3AC}"/>
    <cellStyle name="40% - Accent6 30" xfId="1266" xr:uid="{3129129C-E92F-4993-B7C2-8D2F09234140}"/>
    <cellStyle name="40% - Accent6 31" xfId="1267" xr:uid="{BBE24AC9-C0DE-4335-805E-0E7F625C4F71}"/>
    <cellStyle name="40% - Accent6 32" xfId="1268" xr:uid="{9D5E9800-9FBF-42A8-92C8-75A568CB0FA0}"/>
    <cellStyle name="40% - Accent6 33" xfId="1269" xr:uid="{8A7782AC-3584-4A29-B8D8-AD45884187D4}"/>
    <cellStyle name="40% - Accent6 34" xfId="1270" xr:uid="{6DD777E0-7D20-4443-B46E-8D8624987774}"/>
    <cellStyle name="40% - Accent6 35" xfId="1271" xr:uid="{0E002AA9-FAC9-4400-BB33-DA880A6A02C9}"/>
    <cellStyle name="40% - Accent6 36" xfId="1272" xr:uid="{36813CD3-233F-4459-B4DC-8FB0C35EB709}"/>
    <cellStyle name="40% - Accent6 37" xfId="1273" xr:uid="{F5C1F43D-3702-4879-BCDC-710CCE2D48F5}"/>
    <cellStyle name="40% - Accent6 38" xfId="1274" xr:uid="{E0695417-7619-4E35-BBBC-30C3FF25A59A}"/>
    <cellStyle name="40% - Accent6 39" xfId="1275" xr:uid="{1F6F5FA1-2B13-458F-9C92-A04893E22A5F}"/>
    <cellStyle name="40% - Accent6 4" xfId="86" xr:uid="{06B1E764-1BB2-4DFE-8438-0FECF1B8354B}"/>
    <cellStyle name="40% - Accent6 4 2" xfId="1277" xr:uid="{3807072E-A171-4F25-8FA5-3FD97D9D6372}"/>
    <cellStyle name="40% - Accent6 4 3" xfId="1278" xr:uid="{89BFF8A4-1E92-4978-A50A-4DEA264EFE42}"/>
    <cellStyle name="40% - Accent6 4 4" xfId="1276" xr:uid="{9A1D5712-81CF-42FC-86AF-18F615926548}"/>
    <cellStyle name="40% - Accent6 40" xfId="1279" xr:uid="{1E7658D4-C471-4C68-8AC1-19915F12D5B0}"/>
    <cellStyle name="40% - Accent6 41" xfId="1280" xr:uid="{551C8D47-CC24-4523-926A-181014C15982}"/>
    <cellStyle name="40% - Accent6 42" xfId="1281" xr:uid="{81867104-70E6-4464-820C-8B2800352F20}"/>
    <cellStyle name="40% - Accent6 43" xfId="1282" xr:uid="{0CCBC41C-06FF-43F2-90CE-2CC8D9DD9299}"/>
    <cellStyle name="40% - Accent6 44" xfId="497" xr:uid="{38895271-7D76-4293-8381-06E82F6DFD89}"/>
    <cellStyle name="40% - Accent6 5" xfId="87" xr:uid="{4CCFB770-26B6-4E75-A900-A53D4614C54A}"/>
    <cellStyle name="40% - Accent6 5 2" xfId="1284" xr:uid="{786C8F8A-4835-4ECC-9DF0-CEBA88D8C9AC}"/>
    <cellStyle name="40% - Accent6 5 3" xfId="1285" xr:uid="{0FFBF7A8-7963-4489-B902-661A0919FDF6}"/>
    <cellStyle name="40% - Accent6 5 4" xfId="1283" xr:uid="{56543C91-F1E2-4939-B4C8-08E7C6B9E33B}"/>
    <cellStyle name="40% - Accent6 6" xfId="406" xr:uid="{22C0A9B9-1684-4B64-9C77-207BB08745DC}"/>
    <cellStyle name="40% - Accent6 6 2" xfId="1287" xr:uid="{045500F3-6768-440F-8CB5-5932647F1584}"/>
    <cellStyle name="40% - Accent6 6 3" xfId="1288" xr:uid="{BAC8FA74-6DCC-46D4-8C33-032C140A5E0E}"/>
    <cellStyle name="40% - Accent6 6 4" xfId="1286" xr:uid="{D1A9C744-CABF-49DD-B5CA-D4FB40B220A0}"/>
    <cellStyle name="40% - Accent6 7" xfId="1289" xr:uid="{06B0CA7B-A0DE-4343-B4CE-46D3956C0020}"/>
    <cellStyle name="40% - Accent6 7 2" xfId="1290" xr:uid="{8F0310BB-E468-40A8-B9F8-77D0594C8EC0}"/>
    <cellStyle name="40% - Accent6 7 3" xfId="1291" xr:uid="{F4E45987-8C33-4C0F-8A94-90F2B9DAB663}"/>
    <cellStyle name="40% - Accent6 8" xfId="1292" xr:uid="{08A2D82A-9D80-4C9A-953A-D263D37EA232}"/>
    <cellStyle name="40% - Accent6 8 2" xfId="1293" xr:uid="{BF3D4D1E-F42C-4580-A1B5-067F0DE9EB70}"/>
    <cellStyle name="40% - Accent6 8 3" xfId="1294" xr:uid="{97B1E34F-E2EE-43B5-8C15-06D7088D98DA}"/>
    <cellStyle name="40% - Accent6 9" xfId="1295" xr:uid="{7C83F46C-ECF1-4A3A-9140-EACDB28F091E}"/>
    <cellStyle name="40% - Akzent1" xfId="1296" xr:uid="{D06DD368-93D3-4BAF-9C26-4EF83B16567C}"/>
    <cellStyle name="40% - Akzent2" xfId="1297" xr:uid="{79CBDAED-6563-479D-A3E8-FF01CB1EF01C}"/>
    <cellStyle name="40% - Akzent3" xfId="1298" xr:uid="{C2AC2811-DBCD-4CAB-A24A-DA43E7C8B2D9}"/>
    <cellStyle name="40% - Akzent4" xfId="1299" xr:uid="{698626E0-2C70-4DA6-90EE-4E8C67720A93}"/>
    <cellStyle name="40% - Akzent5" xfId="1300" xr:uid="{630A96E3-24F7-4576-9C11-F907C3C711F9}"/>
    <cellStyle name="40% - Akzent6" xfId="1301" xr:uid="{311B1A8B-7190-4168-A56E-4030D59C534F}"/>
    <cellStyle name="5x indented GHG Textfiels" xfId="88" xr:uid="{CCE66887-2645-4BBF-A9F3-36D2BEE0254A}"/>
    <cellStyle name="60% - 1. jelölőszín" xfId="453" xr:uid="{F0B74D66-8BEF-4DBD-8050-95D866C53CAC}"/>
    <cellStyle name="60% - 2. jelölőszín" xfId="439" xr:uid="{70446409-3AE7-41DE-9F8C-E5F48CEDE1BB}"/>
    <cellStyle name="60% - 3. jelölőszín" xfId="438" xr:uid="{7DB2B4BB-DCD1-4C52-B56F-6EAD7E216339}"/>
    <cellStyle name="60% - 4. jelölőszín" xfId="443" xr:uid="{53A59A5A-8C11-4DE0-932E-8EEBA65E6C7E}"/>
    <cellStyle name="60% - 5. jelölőszín" xfId="432" xr:uid="{0F79865E-D109-4530-9895-15FF007BF906}"/>
    <cellStyle name="60% - 6. jelölőszín" xfId="451" xr:uid="{C69BF135-CCFF-4E84-BECB-2E1F6E6109D9}"/>
    <cellStyle name="60% - Accent1 10" xfId="1302" xr:uid="{6CD50BC9-97FD-40D9-9ADB-DF2EDB1B5A15}"/>
    <cellStyle name="60% - Accent1 11" xfId="1303" xr:uid="{2B8670BA-81F7-4C90-BF50-48F9BCB60D40}"/>
    <cellStyle name="60% - Accent1 12" xfId="1304" xr:uid="{437CAA0B-FAEF-45DA-85FE-690CA7DF1E93}"/>
    <cellStyle name="60% - Accent1 13" xfId="1305" xr:uid="{E5FA4607-BCEB-4142-833B-2BD7D70E9B40}"/>
    <cellStyle name="60% - Accent1 14" xfId="1306" xr:uid="{F67F6C9C-083B-4F7D-BC86-8BD91A0FAE44}"/>
    <cellStyle name="60% - Accent1 15" xfId="1307" xr:uid="{5542E6F2-EF30-4CFA-88B5-B239A6A4B345}"/>
    <cellStyle name="60% - Accent1 16" xfId="1308" xr:uid="{80209DA2-1CD3-4FA3-95C8-4EC4698EE4BB}"/>
    <cellStyle name="60% - Accent1 17" xfId="1309" xr:uid="{3E3795E5-C7FD-43E1-87D7-6F9F0A561B37}"/>
    <cellStyle name="60% - Accent1 18" xfId="1310" xr:uid="{618902DF-51EF-4243-9892-9266C4624875}"/>
    <cellStyle name="60% - Accent1 19" xfId="1311" xr:uid="{3E3D163A-1EAA-40E3-9EA0-3D5AF1C247CD}"/>
    <cellStyle name="60% - Accent1 2" xfId="90" xr:uid="{96DB4E25-A74F-49B8-8352-4D07EBB07D6E}"/>
    <cellStyle name="60% - Accent1 2 10" xfId="1313" xr:uid="{949008AB-F9A3-4248-8B79-7FFC57668560}"/>
    <cellStyle name="60% - Accent1 2 11" xfId="1312" xr:uid="{54DE9B16-5EFF-4953-99C2-04F3BF5F710C}"/>
    <cellStyle name="60% - Accent1 2 2" xfId="381" xr:uid="{9E4C00FB-6061-4B50-A805-325F346D2B49}"/>
    <cellStyle name="60% - Accent1 2 2 2" xfId="1314" xr:uid="{9831C3AB-81A1-401E-A315-33138DB21844}"/>
    <cellStyle name="60% - Accent1 2 3" xfId="1315" xr:uid="{49EEB6DF-536D-4240-B0D1-F1C1D7EF9521}"/>
    <cellStyle name="60% - Accent1 2 4" xfId="1316" xr:uid="{BA0374D6-6ABF-4233-8DE7-15B2D62AFEF2}"/>
    <cellStyle name="60% - Accent1 2 5" xfId="1317" xr:uid="{E25D6472-CB59-4F8B-A1E7-B0070C008E4A}"/>
    <cellStyle name="60% - Accent1 2 6" xfId="1318" xr:uid="{22D193F9-ACFD-4911-918C-394168A36EB1}"/>
    <cellStyle name="60% - Accent1 2 7" xfId="1319" xr:uid="{77B1D522-56ED-4802-AA9C-0C7DAE31EE62}"/>
    <cellStyle name="60% - Accent1 2 8" xfId="1320" xr:uid="{34DCF945-CC81-43E4-853C-248C437E612F}"/>
    <cellStyle name="60% - Accent1 2 9" xfId="1321" xr:uid="{0D0FE4DD-BC3F-461F-8FF2-FC5C2EAFEC79}"/>
    <cellStyle name="60% - Accent1 20" xfId="1322" xr:uid="{89A1ECBA-58C5-4A66-8C85-76A497520D4F}"/>
    <cellStyle name="60% - Accent1 21" xfId="1323" xr:uid="{AD3EE65F-3C40-409F-B996-3ACA23F5F8A6}"/>
    <cellStyle name="60% - Accent1 22" xfId="1324" xr:uid="{5EE25769-3A78-4368-81F8-F59BB9F25373}"/>
    <cellStyle name="60% - Accent1 23" xfId="1325" xr:uid="{75CA3C4D-C4B7-4DAE-84E2-0043B195F0BB}"/>
    <cellStyle name="60% - Accent1 24" xfId="1326" xr:uid="{78D2E67C-8B27-4D4C-B0F5-95E23C145897}"/>
    <cellStyle name="60% - Accent1 25" xfId="1327" xr:uid="{9A7E0B93-E3D2-4454-9C23-D0564D2CE14C}"/>
    <cellStyle name="60% - Accent1 26" xfId="1328" xr:uid="{9F83BD3E-6D11-4F6F-B760-5BF56F06FDFD}"/>
    <cellStyle name="60% - Accent1 27" xfId="1329" xr:uid="{BFA55858-CCBE-4794-9F75-B7E037E1B499}"/>
    <cellStyle name="60% - Accent1 28" xfId="1330" xr:uid="{593AB63A-2B52-44FD-9165-F49310160922}"/>
    <cellStyle name="60% - Accent1 29" xfId="1331" xr:uid="{676B545D-0BC3-4F8D-8A6D-39B375D4D75B}"/>
    <cellStyle name="60% - Accent1 3" xfId="91" xr:uid="{C2CE89AF-4154-42F8-BEFB-B35FE0539EC7}"/>
    <cellStyle name="60% - Accent1 3 2" xfId="1333" xr:uid="{CDF62569-3BB8-4452-B4FF-40551A5DFC66}"/>
    <cellStyle name="60% - Accent1 3 3" xfId="1334" xr:uid="{D94AEC14-5DDC-4856-A19B-D34162E7967C}"/>
    <cellStyle name="60% - Accent1 3 4" xfId="1335" xr:uid="{5CD0D952-DFAD-47F9-834C-83A9843978D4}"/>
    <cellStyle name="60% - Accent1 3 5" xfId="1332" xr:uid="{D73A67F5-F188-49E4-AB7A-D3C0A9456054}"/>
    <cellStyle name="60% - Accent1 30" xfId="1336" xr:uid="{A2679145-5403-4106-A89F-3F086AA4431B}"/>
    <cellStyle name="60% - Accent1 31" xfId="1337" xr:uid="{A4112493-C562-45C9-8004-07842043F079}"/>
    <cellStyle name="60% - Accent1 32" xfId="1338" xr:uid="{C6153260-1B93-47A3-BF33-FDC74769E14E}"/>
    <cellStyle name="60% - Accent1 33" xfId="1339" xr:uid="{F757292E-A36D-4F6F-B942-BA1CFF75D7A3}"/>
    <cellStyle name="60% - Accent1 34" xfId="1340" xr:uid="{4AD72FF0-EA52-4BF9-9C93-9E4A29F113F8}"/>
    <cellStyle name="60% - Accent1 35" xfId="1341" xr:uid="{B575B2F3-FFB1-4748-A164-2981391203AB}"/>
    <cellStyle name="60% - Accent1 36" xfId="1342" xr:uid="{254A4C37-783C-4E97-A7C8-A9C8243AD457}"/>
    <cellStyle name="60% - Accent1 37" xfId="1343" xr:uid="{F66E420D-546C-4373-848B-E1ACF2D433B2}"/>
    <cellStyle name="60% - Accent1 38" xfId="1344" xr:uid="{93BFB28F-90FC-4C7F-B39B-054285769658}"/>
    <cellStyle name="60% - Accent1 39" xfId="1345" xr:uid="{C43EDDA4-900E-4F67-83DA-D7FCCBC014CD}"/>
    <cellStyle name="60% - Accent1 4" xfId="92" xr:uid="{D9D9CB51-1114-497E-9EB0-70B1D98259BF}"/>
    <cellStyle name="60% - Accent1 40" xfId="1346" xr:uid="{10C55B62-67AC-4AD2-A748-C4BF64485AD6}"/>
    <cellStyle name="60% - Accent1 41" xfId="1347" xr:uid="{65825CB4-E4C9-4091-B9F0-7DDF39E15D8A}"/>
    <cellStyle name="60% - Accent1 42" xfId="1348" xr:uid="{7F153683-6D30-4587-AE3C-87564FD70AB9}"/>
    <cellStyle name="60% - Accent1 43" xfId="1349" xr:uid="{F544110B-FAE2-43D8-B496-F77862EB791E}"/>
    <cellStyle name="60% - Accent1 5" xfId="93" xr:uid="{12CD2316-29A5-445A-BC95-5BB4E4210D88}"/>
    <cellStyle name="60% - Accent1 6" xfId="89" xr:uid="{5AD0C94B-C4A1-42F3-9708-E2060CFD333B}"/>
    <cellStyle name="60% - Accent1 6 2" xfId="1350" xr:uid="{07B2A282-CBEF-4188-91FC-8A9BAE15D58B}"/>
    <cellStyle name="60% - Accent1 7" xfId="1351" xr:uid="{F45D6328-FBB7-4378-B2E8-F0D0BFCAEA67}"/>
    <cellStyle name="60% - Accent1 8" xfId="1352" xr:uid="{78D107F1-CA14-41E7-A5A0-AC816063BE5E}"/>
    <cellStyle name="60% - Accent1 9" xfId="1353" xr:uid="{428BE32A-1871-4F2C-9F34-E238928D79F3}"/>
    <cellStyle name="60% - Accent2 10" xfId="1354" xr:uid="{E905BD77-5D25-4C1F-A656-1DDB4B237CB0}"/>
    <cellStyle name="60% - Accent2 11" xfId="1355" xr:uid="{31CA56B9-1CBA-4C35-8B00-FD5C4541BFF3}"/>
    <cellStyle name="60% - Accent2 12" xfId="1356" xr:uid="{F2D19090-27D4-490C-944A-43423B937E41}"/>
    <cellStyle name="60% - Accent2 13" xfId="1357" xr:uid="{E107B2A2-0774-484F-A6A3-6BAC05D0748A}"/>
    <cellStyle name="60% - Accent2 14" xfId="1358" xr:uid="{D82810BB-7BF1-4FE3-8963-DDB4C8F12F96}"/>
    <cellStyle name="60% - Accent2 15" xfId="1359" xr:uid="{01E85DB6-54A8-44B2-B3F3-927749DCA61E}"/>
    <cellStyle name="60% - Accent2 16" xfId="1360" xr:uid="{57EE11A2-9A6D-4EB1-875D-A19A2CFB48CF}"/>
    <cellStyle name="60% - Accent2 17" xfId="1361" xr:uid="{8DDAAA9B-5043-4376-B3CC-63476E151E96}"/>
    <cellStyle name="60% - Accent2 18" xfId="1362" xr:uid="{4D2B2CD6-E23F-4D98-AD93-9EAA62C8F5DC}"/>
    <cellStyle name="60% - Accent2 19" xfId="1363" xr:uid="{CBA7F42E-20E5-45C8-9CA0-C64B0BB864EC}"/>
    <cellStyle name="60% - Accent2 2" xfId="95" xr:uid="{F8A63081-D23D-406D-836B-78B8E66E4E9C}"/>
    <cellStyle name="60% - Accent2 2 10" xfId="1365" xr:uid="{25BCD9E0-D12C-42AC-A8CE-85C77186C5A4}"/>
    <cellStyle name="60% - Accent2 2 11" xfId="1364" xr:uid="{F9EBCB1F-C12D-4D71-B991-F11962E64433}"/>
    <cellStyle name="60% - Accent2 2 2" xfId="380" xr:uid="{ABF87097-D025-4731-9B34-C34008A31502}"/>
    <cellStyle name="60% - Accent2 2 2 2" xfId="1366" xr:uid="{8F31332F-B4C9-43E0-97C1-30448F037309}"/>
    <cellStyle name="60% - Accent2 2 3" xfId="1367" xr:uid="{283F6A83-8A8D-4A62-BBDC-5D354F995504}"/>
    <cellStyle name="60% - Accent2 2 4" xfId="1368" xr:uid="{1C1869B9-9A72-4B51-BF54-76BC077E50CE}"/>
    <cellStyle name="60% - Accent2 2 5" xfId="1369" xr:uid="{ABD81D44-3099-460F-826E-6653DEE917CF}"/>
    <cellStyle name="60% - Accent2 2 6" xfId="1370" xr:uid="{0371DCA9-D01C-43EC-9D09-BBB280EC0C59}"/>
    <cellStyle name="60% - Accent2 2 7" xfId="1371" xr:uid="{DF013BB6-DD5C-4570-BA6D-7FBBFF1B6F90}"/>
    <cellStyle name="60% - Accent2 2 8" xfId="1372" xr:uid="{F3BDD6CA-0382-4EDB-AD7B-2E4B24AE4391}"/>
    <cellStyle name="60% - Accent2 2 9" xfId="1373" xr:uid="{3C064B92-E9B9-40F5-AA82-A7F3284D6996}"/>
    <cellStyle name="60% - Accent2 20" xfId="1374" xr:uid="{628D210D-0523-4BA9-805D-26754DE017DE}"/>
    <cellStyle name="60% - Accent2 21" xfId="1375" xr:uid="{C7595E2C-2B82-4F56-BA90-8E19A8262EB4}"/>
    <cellStyle name="60% - Accent2 22" xfId="1376" xr:uid="{D172E2B1-C22D-430F-A813-C498EA32E379}"/>
    <cellStyle name="60% - Accent2 23" xfId="1377" xr:uid="{91B96DAB-2D79-45A8-BB27-650D1871748C}"/>
    <cellStyle name="60% - Accent2 24" xfId="1378" xr:uid="{F7EC5010-1A46-40BF-80F4-F91F816C45D2}"/>
    <cellStyle name="60% - Accent2 25" xfId="1379" xr:uid="{61C62505-D842-4D1A-88C3-E2E37697915B}"/>
    <cellStyle name="60% - Accent2 26" xfId="1380" xr:uid="{6A7B6CDA-EABB-4DB0-8B16-202021273323}"/>
    <cellStyle name="60% - Accent2 27" xfId="1381" xr:uid="{401296F2-88D9-4903-8E9B-C659037CD9D6}"/>
    <cellStyle name="60% - Accent2 28" xfId="1382" xr:uid="{50B29CF8-6E84-4D8E-AB85-DC12E7E79D6E}"/>
    <cellStyle name="60% - Accent2 29" xfId="1383" xr:uid="{982BB6E0-BB69-4E57-9B3B-8CFE463E311C}"/>
    <cellStyle name="60% - Accent2 3" xfId="96" xr:uid="{94680529-11A7-40CF-981C-95BE9A2F92AA}"/>
    <cellStyle name="60% - Accent2 3 2" xfId="1385" xr:uid="{06DB66FE-DFC5-453E-A146-B63711DE3CEB}"/>
    <cellStyle name="60% - Accent2 3 3" xfId="1386" xr:uid="{A23737AE-B349-4BD0-B131-26CB042AA855}"/>
    <cellStyle name="60% - Accent2 3 4" xfId="1387" xr:uid="{02A2FBD5-0C56-47FD-822F-D74AAF1D1037}"/>
    <cellStyle name="60% - Accent2 3 5" xfId="1384" xr:uid="{089E8062-AE6B-4A7F-B65E-3AAD4D29E30A}"/>
    <cellStyle name="60% - Accent2 30" xfId="1388" xr:uid="{A88DA556-F8AE-4729-88F8-7493500FD546}"/>
    <cellStyle name="60% - Accent2 31" xfId="1389" xr:uid="{2A55AA2A-519F-4349-88B2-AB7B18499262}"/>
    <cellStyle name="60% - Accent2 32" xfId="1390" xr:uid="{F4D6E904-BE9B-4467-B2C4-B1CD28E9B28E}"/>
    <cellStyle name="60% - Accent2 33" xfId="1391" xr:uid="{67961F89-A367-435B-A14F-8FE8D4A099D0}"/>
    <cellStyle name="60% - Accent2 34" xfId="1392" xr:uid="{EE153CE8-5FAD-4C67-BA32-CBC11F9D46EE}"/>
    <cellStyle name="60% - Accent2 35" xfId="1393" xr:uid="{9C710154-6332-4425-841F-EE1DD285781F}"/>
    <cellStyle name="60% - Accent2 36" xfId="1394" xr:uid="{258F526C-ABA2-4863-994E-B0437BDBDE4C}"/>
    <cellStyle name="60% - Accent2 37" xfId="1395" xr:uid="{4C342F66-D48F-4810-A86C-FA60C05B0B74}"/>
    <cellStyle name="60% - Accent2 38" xfId="1396" xr:uid="{4C105929-9E1D-4060-9594-5AD7E1818554}"/>
    <cellStyle name="60% - Accent2 39" xfId="1397" xr:uid="{F57DFF3A-1EB3-4EAA-9C17-3AF4D4B1DCD7}"/>
    <cellStyle name="60% - Accent2 4" xfId="97" xr:uid="{562D1643-6A20-4C86-B38F-4541F6EB778E}"/>
    <cellStyle name="60% - Accent2 40" xfId="1398" xr:uid="{9CD8F378-E234-45CB-A1BA-13FC38FC03A9}"/>
    <cellStyle name="60% - Accent2 41" xfId="1399" xr:uid="{BB402912-DE2E-42E7-8156-C028D9B49844}"/>
    <cellStyle name="60% - Accent2 42" xfId="1400" xr:uid="{F70CA767-5B25-4D46-A55A-A0E5B34080F5}"/>
    <cellStyle name="60% - Accent2 43" xfId="1401" xr:uid="{8C28B333-E7B7-4D78-8C1B-69955B5FA23A}"/>
    <cellStyle name="60% - Accent2 5" xfId="98" xr:uid="{7D3FE46D-6773-4A2B-B98E-081552473F94}"/>
    <cellStyle name="60% - Accent2 6" xfId="94" xr:uid="{193C18FA-09ED-4B9B-887C-B1256D1CB41F}"/>
    <cellStyle name="60% - Accent2 6 2" xfId="1402" xr:uid="{9C21E5D6-915B-4A54-BA67-D2F06CE7CF34}"/>
    <cellStyle name="60% - Accent2 7" xfId="1403" xr:uid="{61882AD3-AD1F-41C7-9EEC-AA61869F5A2C}"/>
    <cellStyle name="60% - Accent2 8" xfId="1404" xr:uid="{9EAB952A-DF69-448C-8C4E-7BEBBCBAB753}"/>
    <cellStyle name="60% - Accent2 9" xfId="1405" xr:uid="{3119EBB3-DA6D-47C4-B1A2-3C198284CB93}"/>
    <cellStyle name="60% - Accent3 10" xfId="1406" xr:uid="{DB76E6BB-E245-4251-9ECD-485A75AE2333}"/>
    <cellStyle name="60% - Accent3 11" xfId="1407" xr:uid="{FDEB6F45-5AEF-466C-A295-1B718B4335F9}"/>
    <cellStyle name="60% - Accent3 12" xfId="1408" xr:uid="{E1E1FD2F-A21D-4BE5-86F7-CF5A1F784F32}"/>
    <cellStyle name="60% - Accent3 13" xfId="1409" xr:uid="{8E3D50EC-1FAC-4424-B0A5-3A87A0B6158B}"/>
    <cellStyle name="60% - Accent3 14" xfId="1410" xr:uid="{B13B9968-0E7C-43F5-9780-3239C60A2090}"/>
    <cellStyle name="60% - Accent3 15" xfId="1411" xr:uid="{4D6DFAAC-579B-45B5-8B15-A1087EB8308E}"/>
    <cellStyle name="60% - Accent3 16" xfId="1412" xr:uid="{825069EA-F29A-4749-A098-052708351318}"/>
    <cellStyle name="60% - Accent3 17" xfId="1413" xr:uid="{E597CA7B-DB00-419E-B853-035CA46442CF}"/>
    <cellStyle name="60% - Accent3 18" xfId="1414" xr:uid="{33718456-FC7E-47F2-9FDD-65CCA55435F9}"/>
    <cellStyle name="60% - Accent3 19" xfId="1415" xr:uid="{CAD06F16-6A2D-4FD7-906B-CB89E4309387}"/>
    <cellStyle name="60% - Accent3 2" xfId="100" xr:uid="{F806B87E-DF87-44AE-93E3-4FC48AD0BE29}"/>
    <cellStyle name="60% - Accent3 2 10" xfId="1417" xr:uid="{6AB6D298-0D59-41FF-9CA1-3BCA5E759EF8}"/>
    <cellStyle name="60% - Accent3 2 11" xfId="1416" xr:uid="{F9D5708B-EF67-4856-B973-9EE6A4C25039}"/>
    <cellStyle name="60% - Accent3 2 2" xfId="379" xr:uid="{3771F6FB-23F7-4512-8560-339DE246D06A}"/>
    <cellStyle name="60% - Accent3 2 2 2" xfId="1418" xr:uid="{DD2B7607-6D30-4ADF-BA8E-39DEDB8CC4C9}"/>
    <cellStyle name="60% - Accent3 2 3" xfId="1419" xr:uid="{AAD937F0-1E0F-4365-97DE-A8D447900C11}"/>
    <cellStyle name="60% - Accent3 2 4" xfId="1420" xr:uid="{A779B1EF-2D3B-4E43-96A1-D21CBAE09AE3}"/>
    <cellStyle name="60% - Accent3 2 5" xfId="1421" xr:uid="{A35BB2C2-BC45-487D-AB0A-D47331AD011A}"/>
    <cellStyle name="60% - Accent3 2 6" xfId="1422" xr:uid="{18B1E702-BEC5-42A9-BEB6-012BA8743F2A}"/>
    <cellStyle name="60% - Accent3 2 7" xfId="1423" xr:uid="{64E6FF6E-7E5E-44A5-9489-6790328DE991}"/>
    <cellStyle name="60% - Accent3 2 8" xfId="1424" xr:uid="{6E097467-3F95-40F2-BCF3-44F0AB475240}"/>
    <cellStyle name="60% - Accent3 2 9" xfId="1425" xr:uid="{625BD2E9-C1CE-4FC6-BD44-4DA62AEA6721}"/>
    <cellStyle name="60% - Accent3 20" xfId="1426" xr:uid="{367DB24E-0864-4294-B1A6-3B202F804398}"/>
    <cellStyle name="60% - Accent3 21" xfId="1427" xr:uid="{92197931-511C-410B-8FB1-76AB2ACE20D4}"/>
    <cellStyle name="60% - Accent3 22" xfId="1428" xr:uid="{4BBB4668-75AC-4A6F-AE5D-1A4E10DB7ADE}"/>
    <cellStyle name="60% - Accent3 23" xfId="1429" xr:uid="{DF80209C-20AD-47B3-BEEF-CE99B18B6B00}"/>
    <cellStyle name="60% - Accent3 24" xfId="1430" xr:uid="{5F0D4084-892B-421F-BB66-4A12F345DE66}"/>
    <cellStyle name="60% - Accent3 25" xfId="1431" xr:uid="{7282E89A-34E4-456C-8D7A-C4E2C9DD1C84}"/>
    <cellStyle name="60% - Accent3 26" xfId="1432" xr:uid="{D9ED822A-2263-4F9B-A960-151B0DFD7171}"/>
    <cellStyle name="60% - Accent3 27" xfId="1433" xr:uid="{A1822211-1F6B-4EF2-84F5-2162A3493999}"/>
    <cellStyle name="60% - Accent3 28" xfId="1434" xr:uid="{95E437A5-7D16-4CBB-8DFE-045CB822CE11}"/>
    <cellStyle name="60% - Accent3 29" xfId="1435" xr:uid="{7BB9C30F-7DBD-4421-BB20-FDA449270DF7}"/>
    <cellStyle name="60% - Accent3 3" xfId="101" xr:uid="{8476F70D-9F26-4BBA-9BB2-CD7BC4FB950D}"/>
    <cellStyle name="60% - Accent3 3 2" xfId="1437" xr:uid="{B882B513-A37A-4ACE-B6CE-EC38E8055C29}"/>
    <cellStyle name="60% - Accent3 3 3" xfId="1438" xr:uid="{211B8A76-40E7-482F-94B4-5A2D20FB41E0}"/>
    <cellStyle name="60% - Accent3 3 4" xfId="1439" xr:uid="{3E0D4D49-7C19-41B2-8A23-097F1190C1A6}"/>
    <cellStyle name="60% - Accent3 3 5" xfId="1436" xr:uid="{1355914D-47E3-4B0E-9159-C6BB4FE2ACB9}"/>
    <cellStyle name="60% - Accent3 30" xfId="1440" xr:uid="{965E4B15-3BDD-4BBD-A4CC-4803A663820C}"/>
    <cellStyle name="60% - Accent3 31" xfId="1441" xr:uid="{1B76093D-7A95-4720-A9BC-1D4CC34F7CEA}"/>
    <cellStyle name="60% - Accent3 32" xfId="1442" xr:uid="{C1AEBF44-273C-401B-AFFE-FBAB26C87347}"/>
    <cellStyle name="60% - Accent3 33" xfId="1443" xr:uid="{B1C0B1DF-422F-4C5B-903B-5D508A4E9774}"/>
    <cellStyle name="60% - Accent3 34" xfId="1444" xr:uid="{64E26EC6-109A-4B2D-802E-A7FADBB5EE20}"/>
    <cellStyle name="60% - Accent3 35" xfId="1445" xr:uid="{866CA76B-96A8-4FE7-BE6D-DEBCC782AEC1}"/>
    <cellStyle name="60% - Accent3 36" xfId="1446" xr:uid="{558D0651-F217-46D2-B45B-1A897F33C885}"/>
    <cellStyle name="60% - Accent3 37" xfId="1447" xr:uid="{D4DB848B-0A23-4092-BD45-E9C32B919C34}"/>
    <cellStyle name="60% - Accent3 38" xfId="1448" xr:uid="{EA8C7084-D58B-423C-9C4E-950BB6413856}"/>
    <cellStyle name="60% - Accent3 39" xfId="1449" xr:uid="{E3672C79-1A91-4794-BAE1-103FC49A78D4}"/>
    <cellStyle name="60% - Accent3 4" xfId="102" xr:uid="{21E1F9B5-48FE-421B-BD04-44605DE4091B}"/>
    <cellStyle name="60% - Accent3 40" xfId="1450" xr:uid="{CA5F229E-1F02-4611-AAB4-2C1C74253DAE}"/>
    <cellStyle name="60% - Accent3 41" xfId="1451" xr:uid="{9AE52514-F4A6-41DC-94ED-01B2456F7D00}"/>
    <cellStyle name="60% - Accent3 42" xfId="1452" xr:uid="{80E745EA-2ABF-4036-B193-DC800FB1F848}"/>
    <cellStyle name="60% - Accent3 43" xfId="1453" xr:uid="{238E59C6-AD9C-4CD5-BA15-249E8558DFC2}"/>
    <cellStyle name="60% - Accent3 5" xfId="103" xr:uid="{15DD49A4-8016-415B-BF82-A0D33DE871F9}"/>
    <cellStyle name="60% - Accent3 6" xfId="99" xr:uid="{70E57D61-35C8-441C-8CB5-867F1A84BFAB}"/>
    <cellStyle name="60% - Accent3 6 2" xfId="1454" xr:uid="{C0F1DE97-E063-4814-9F43-79464650B17B}"/>
    <cellStyle name="60% - Accent3 7" xfId="1455" xr:uid="{C6C697CB-5FD2-4562-AE93-94ADF3934DF3}"/>
    <cellStyle name="60% - Accent3 8" xfId="1456" xr:uid="{61324252-63FC-418F-A930-898626999FEC}"/>
    <cellStyle name="60% - Accent3 9" xfId="1457" xr:uid="{A4361640-C710-4939-AFA2-23565B2C3D3F}"/>
    <cellStyle name="60% - Accent4 10" xfId="1458" xr:uid="{296648EF-A562-4683-883D-3CB95A2A63D8}"/>
    <cellStyle name="60% - Accent4 11" xfId="1459" xr:uid="{4C815F0F-D40A-4B4A-81DE-8107DB9A7F69}"/>
    <cellStyle name="60% - Accent4 12" xfId="1460" xr:uid="{BB0323D8-9FE2-485D-8808-D14E70623975}"/>
    <cellStyle name="60% - Accent4 13" xfId="1461" xr:uid="{CA1938C5-D8B7-4029-9BCD-9600C6393A41}"/>
    <cellStyle name="60% - Accent4 14" xfId="1462" xr:uid="{9D46716C-A67B-4F1F-86EC-E063DD36C4A6}"/>
    <cellStyle name="60% - Accent4 15" xfId="1463" xr:uid="{0F047731-587D-445C-93C8-34CD25828371}"/>
    <cellStyle name="60% - Accent4 16" xfId="1464" xr:uid="{24732A2B-755B-47EC-82C8-69F33B521694}"/>
    <cellStyle name="60% - Accent4 17" xfId="1465" xr:uid="{3CE8908C-54F8-43A6-B894-5BC2C108C854}"/>
    <cellStyle name="60% - Accent4 18" xfId="1466" xr:uid="{CC0C1700-5601-47C1-9A8F-DF4E308B901E}"/>
    <cellStyle name="60% - Accent4 19" xfId="1467" xr:uid="{1B03FAAF-8418-4228-97E2-BECFAB87C0DA}"/>
    <cellStyle name="60% - Accent4 2" xfId="105" xr:uid="{E0068BBD-C069-4C66-ACF6-8BC4A9504BFD}"/>
    <cellStyle name="60% - Accent4 2 10" xfId="1469" xr:uid="{D06769F0-14C9-484E-8782-51227037628B}"/>
    <cellStyle name="60% - Accent4 2 11" xfId="1468" xr:uid="{C667A3B5-6243-4136-B4FB-2FA1EC5EEFDF}"/>
    <cellStyle name="60% - Accent4 2 2" xfId="378" xr:uid="{0FB40851-421B-495A-BABB-7D7F41A0CA5D}"/>
    <cellStyle name="60% - Accent4 2 2 2" xfId="1470" xr:uid="{C66681D5-AF3C-43E9-9096-F672779A0E6B}"/>
    <cellStyle name="60% - Accent4 2 3" xfId="1471" xr:uid="{BF56D19F-DBE2-4AE0-8B0A-4B968978EB54}"/>
    <cellStyle name="60% - Accent4 2 4" xfId="1472" xr:uid="{468330A0-90EB-4155-BFEB-1E6D080270DC}"/>
    <cellStyle name="60% - Accent4 2 5" xfId="1473" xr:uid="{66B6ED2D-93B3-4A75-899C-678FB687C591}"/>
    <cellStyle name="60% - Accent4 2 6" xfId="1474" xr:uid="{4A597E3F-1933-48FE-88CB-4B3A92D8A37C}"/>
    <cellStyle name="60% - Accent4 2 7" xfId="1475" xr:uid="{93D8EE2A-60F3-446D-9BD4-FC1D074E5BB9}"/>
    <cellStyle name="60% - Accent4 2 8" xfId="1476" xr:uid="{F0B64468-A3B2-41B7-906F-480EAEA40278}"/>
    <cellStyle name="60% - Accent4 2 9" xfId="1477" xr:uid="{3E53798C-50CD-4248-8D31-4DE6A6462DEB}"/>
    <cellStyle name="60% - Accent4 20" xfId="1478" xr:uid="{3EAB8A97-3158-4231-BD8C-4BFFF4AB7798}"/>
    <cellStyle name="60% - Accent4 21" xfId="1479" xr:uid="{E2331C45-C3BF-40F8-8157-8F0C504824A7}"/>
    <cellStyle name="60% - Accent4 22" xfId="1480" xr:uid="{F4F670E6-680D-43D2-8670-4AB512E709E8}"/>
    <cellStyle name="60% - Accent4 23" xfId="1481" xr:uid="{092CEFE8-8B4F-4EFE-858A-38B0CDDBA275}"/>
    <cellStyle name="60% - Accent4 24" xfId="1482" xr:uid="{E5503526-6E37-4906-8E48-F061105072E1}"/>
    <cellStyle name="60% - Accent4 25" xfId="1483" xr:uid="{7AB33ACB-2D62-40F7-80D6-49736B0FB5A5}"/>
    <cellStyle name="60% - Accent4 26" xfId="1484" xr:uid="{69DD83F4-805B-4568-B3F0-3BCBB7B8E18F}"/>
    <cellStyle name="60% - Accent4 27" xfId="1485" xr:uid="{B9DCE4F6-9CB7-4EB4-8F02-925C6179BBA2}"/>
    <cellStyle name="60% - Accent4 28" xfId="1486" xr:uid="{087402B2-B48F-4B6B-9063-E9E4C1E0957C}"/>
    <cellStyle name="60% - Accent4 29" xfId="1487" xr:uid="{85FD37E5-8694-45FC-92EB-701582321955}"/>
    <cellStyle name="60% - Accent4 3" xfId="106" xr:uid="{6A78DE2C-53ED-47E4-B6EE-3689A5DCE21A}"/>
    <cellStyle name="60% - Accent4 3 2" xfId="1489" xr:uid="{D9DD8ED3-8EF4-4D66-BC02-0F358C43A4C1}"/>
    <cellStyle name="60% - Accent4 3 3" xfId="1490" xr:uid="{8F39C423-72B7-4A08-B52E-1E1995F56196}"/>
    <cellStyle name="60% - Accent4 3 4" xfId="1491" xr:uid="{B3E7377F-FDD6-48BC-83DD-34086B17F1B5}"/>
    <cellStyle name="60% - Accent4 3 5" xfId="1488" xr:uid="{E8EE9F4C-5324-4031-9854-DE9028E2B3B5}"/>
    <cellStyle name="60% - Accent4 30" xfId="1492" xr:uid="{2C8B9884-1AC9-4830-B92C-94F9E6EA223B}"/>
    <cellStyle name="60% - Accent4 31" xfId="1493" xr:uid="{4B5DC6FA-50E1-4D90-A2CB-04C40A8A9303}"/>
    <cellStyle name="60% - Accent4 32" xfId="1494" xr:uid="{9DE2B058-CF27-4337-866D-3317873DE20B}"/>
    <cellStyle name="60% - Accent4 33" xfId="1495" xr:uid="{8165E183-4574-4470-8E6C-BD2F8838B6A6}"/>
    <cellStyle name="60% - Accent4 34" xfId="1496" xr:uid="{A12D14FB-C010-408B-A20E-66EA39B57F69}"/>
    <cellStyle name="60% - Accent4 35" xfId="1497" xr:uid="{5E473F91-1354-4468-8DBD-69A991EF0219}"/>
    <cellStyle name="60% - Accent4 36" xfId="1498" xr:uid="{42F54699-BC54-475D-97C3-1E7C6C2F11BB}"/>
    <cellStyle name="60% - Accent4 37" xfId="1499" xr:uid="{0D1B981A-4BA7-44BB-9D14-4A68E8FF5289}"/>
    <cellStyle name="60% - Accent4 38" xfId="1500" xr:uid="{4AEA29B9-6301-49C5-8E72-FD45CB82433D}"/>
    <cellStyle name="60% - Accent4 39" xfId="1501" xr:uid="{3FEEA959-D87A-4550-8446-39CCB1F0E140}"/>
    <cellStyle name="60% - Accent4 4" xfId="107" xr:uid="{D48DCD0E-DEFE-4DE0-B0BA-1749A6B86D24}"/>
    <cellStyle name="60% - Accent4 40" xfId="1502" xr:uid="{E24B3742-9265-4A7A-8E90-7D0BDEEAB057}"/>
    <cellStyle name="60% - Accent4 41" xfId="1503" xr:uid="{3456E7ED-6B39-432D-AB82-74370AD410C3}"/>
    <cellStyle name="60% - Accent4 42" xfId="1504" xr:uid="{BC9CE61D-E41A-4E69-B70A-25AFF8371D3D}"/>
    <cellStyle name="60% - Accent4 43" xfId="1505" xr:uid="{A1DEED75-CD62-482A-A02E-99D4C8AF34AE}"/>
    <cellStyle name="60% - Accent4 5" xfId="108" xr:uid="{7928D82B-0343-4733-BDB8-477D1B87DC72}"/>
    <cellStyle name="60% - Accent4 6" xfId="104" xr:uid="{691A57CA-C01D-4241-AE67-E98FCFBB9652}"/>
    <cellStyle name="60% - Accent4 6 2" xfId="1506" xr:uid="{E3BC979F-B86B-4ED1-A64A-15A9CFFE96F6}"/>
    <cellStyle name="60% - Accent4 7" xfId="1507" xr:uid="{48D59FE0-D5B0-472B-8B81-C00D774C302B}"/>
    <cellStyle name="60% - Accent4 8" xfId="1508" xr:uid="{6416164C-7568-4672-91D6-3527F3A2C17A}"/>
    <cellStyle name="60% - Accent4 9" xfId="1509" xr:uid="{9699ECE8-42EC-4D6D-AD06-A5E62EC380F6}"/>
    <cellStyle name="60% - Accent5 10" xfId="1510" xr:uid="{A34C8C71-DEAF-4EAF-BA4D-32B2FBABBDCE}"/>
    <cellStyle name="60% - Accent5 11" xfId="1511" xr:uid="{4CC7D6F3-CA7C-4F2A-8183-98D796AAD11C}"/>
    <cellStyle name="60% - Accent5 12" xfId="1512" xr:uid="{71219E4C-2A58-4630-85D1-8B2EB60238B4}"/>
    <cellStyle name="60% - Accent5 13" xfId="1513" xr:uid="{D92E6FE9-7AC2-424D-B882-C06914C30083}"/>
    <cellStyle name="60% - Accent5 14" xfId="1514" xr:uid="{53C5C170-44DA-4DB9-BC58-5A9788D5F328}"/>
    <cellStyle name="60% - Accent5 15" xfId="1515" xr:uid="{8C9391AF-A4E8-46CD-B9AE-CC3E8D3EA11A}"/>
    <cellStyle name="60% - Accent5 16" xfId="1516" xr:uid="{535106E5-27DB-41E0-8C9B-64E090186ABC}"/>
    <cellStyle name="60% - Accent5 17" xfId="1517" xr:uid="{48F513C5-3EF7-4104-8AEB-F3E63D8C31C9}"/>
    <cellStyle name="60% - Accent5 18" xfId="1518" xr:uid="{081496E7-5988-4A83-876E-CE24A649FC88}"/>
    <cellStyle name="60% - Accent5 19" xfId="1519" xr:uid="{8EC6D587-1826-47B4-B484-6CC222249235}"/>
    <cellStyle name="60% - Accent5 2" xfId="110" xr:uid="{F105240B-189D-4776-90D6-5ACF417A271B}"/>
    <cellStyle name="60% - Accent5 2 10" xfId="1521" xr:uid="{C3E7DC70-6E87-498C-A25E-C0BF3FB0814A}"/>
    <cellStyle name="60% - Accent5 2 11" xfId="1520" xr:uid="{E544AC91-B9C2-43B7-BA95-CBDAC5A21E2E}"/>
    <cellStyle name="60% - Accent5 2 2" xfId="377" xr:uid="{1C855E50-CE9A-4D80-821B-53D81C2E6BE1}"/>
    <cellStyle name="60% - Accent5 2 2 2" xfId="1522" xr:uid="{39367ED0-DF9F-43B3-A7D4-A2ADCD5E9F3C}"/>
    <cellStyle name="60% - Accent5 2 3" xfId="1523" xr:uid="{9F1A5CBA-1609-47A5-8559-128D9CE94730}"/>
    <cellStyle name="60% - Accent5 2 4" xfId="1524" xr:uid="{6109A704-302C-4DB5-A904-7703FE837017}"/>
    <cellStyle name="60% - Accent5 2 5" xfId="1525" xr:uid="{C33996B3-AD21-43D0-A0D9-4ABA62BF2DB0}"/>
    <cellStyle name="60% - Accent5 2 6" xfId="1526" xr:uid="{DA747FAC-1BC7-4345-B05E-FE7D43E4E436}"/>
    <cellStyle name="60% - Accent5 2 7" xfId="1527" xr:uid="{F8C22247-776D-45C0-84CC-397AD5D0C7CB}"/>
    <cellStyle name="60% - Accent5 2 8" xfId="1528" xr:uid="{682BF61C-E16A-48CA-9CDF-618A533BBBA4}"/>
    <cellStyle name="60% - Accent5 2 9" xfId="1529" xr:uid="{92BADE51-AB41-410C-99BD-D03F990046B7}"/>
    <cellStyle name="60% - Accent5 20" xfId="1530" xr:uid="{1576C55C-403E-4C73-A5C1-449B30ED998C}"/>
    <cellStyle name="60% - Accent5 21" xfId="1531" xr:uid="{868EED3D-C436-4D1B-B366-5AD0E083FE96}"/>
    <cellStyle name="60% - Accent5 22" xfId="1532" xr:uid="{B8DFC6A2-2EC8-42D1-8B83-0F9DEC62CED7}"/>
    <cellStyle name="60% - Accent5 23" xfId="1533" xr:uid="{C90CCD6B-203A-47AC-855B-387808841D9A}"/>
    <cellStyle name="60% - Accent5 24" xfId="1534" xr:uid="{08E35C7B-E7D2-435F-B7F1-9FAD2A8E402D}"/>
    <cellStyle name="60% - Accent5 25" xfId="1535" xr:uid="{2FA0A2AD-C140-40FB-878F-6EFB3CCCD776}"/>
    <cellStyle name="60% - Accent5 26" xfId="1536" xr:uid="{125A3CC2-470B-4904-9AD8-22D0558AB2FC}"/>
    <cellStyle name="60% - Accent5 27" xfId="1537" xr:uid="{88C12774-9B8D-4B72-8254-07DF2AE9BA1F}"/>
    <cellStyle name="60% - Accent5 28" xfId="1538" xr:uid="{0BBF5834-A808-4CD6-A6D6-A6BC286A1E62}"/>
    <cellStyle name="60% - Accent5 29" xfId="1539" xr:uid="{08790F53-C190-4764-9FD3-B2E449822665}"/>
    <cellStyle name="60% - Accent5 3" xfId="111" xr:uid="{E33231BC-70CD-4F8F-9104-1E39E0068D79}"/>
    <cellStyle name="60% - Accent5 3 2" xfId="1541" xr:uid="{2FBFAB6C-114B-4238-BC69-5B0BDBE9BD38}"/>
    <cellStyle name="60% - Accent5 3 3" xfId="1542" xr:uid="{696FB683-936E-428D-9032-CD3C279D3589}"/>
    <cellStyle name="60% - Accent5 3 4" xfId="1543" xr:uid="{19BD1A94-7DD2-4BDB-A14D-164AF32155A2}"/>
    <cellStyle name="60% - Accent5 3 5" xfId="1540" xr:uid="{5A1043CD-ABB1-43E3-87D3-F476286091FC}"/>
    <cellStyle name="60% - Accent5 30" xfId="1544" xr:uid="{EAE04B6F-AD6B-42FD-B4C8-24EE72968372}"/>
    <cellStyle name="60% - Accent5 31" xfId="1545" xr:uid="{5FD1E40C-5625-43BC-AED2-1BE60D70C927}"/>
    <cellStyle name="60% - Accent5 32" xfId="1546" xr:uid="{7967A71A-760E-4B7A-8733-B1BE0C388B8D}"/>
    <cellStyle name="60% - Accent5 33" xfId="1547" xr:uid="{469FB989-060A-4091-B7C2-115DD4226B2B}"/>
    <cellStyle name="60% - Accent5 34" xfId="1548" xr:uid="{F47A3BE8-CD43-42F5-9F2F-806A6EA5C1E2}"/>
    <cellStyle name="60% - Accent5 35" xfId="1549" xr:uid="{BF8B689D-DFD8-4182-9E10-D3524021C143}"/>
    <cellStyle name="60% - Accent5 36" xfId="1550" xr:uid="{B5DE31EB-049C-4DDA-8205-5E2FD648981D}"/>
    <cellStyle name="60% - Accent5 37" xfId="1551" xr:uid="{01890F2D-63F4-40AB-8846-476944CAB25B}"/>
    <cellStyle name="60% - Accent5 38" xfId="1552" xr:uid="{CCBA806A-BEE7-4456-8F93-F257EEAD14B9}"/>
    <cellStyle name="60% - Accent5 39" xfId="1553" xr:uid="{17DFB82E-D911-4FA8-B951-D1AB885C1782}"/>
    <cellStyle name="60% - Accent5 4" xfId="112" xr:uid="{B83BBBA1-E1A3-471E-BBD4-F0FEF56310D4}"/>
    <cellStyle name="60% - Accent5 40" xfId="1554" xr:uid="{E11E43FD-C90D-4155-8E56-6C7A8273D4CF}"/>
    <cellStyle name="60% - Accent5 41" xfId="1555" xr:uid="{4ECEF0F0-9790-4E86-BB8A-DE280FC53BFA}"/>
    <cellStyle name="60% - Accent5 42" xfId="1556" xr:uid="{EEE991D6-E4BF-4C3D-8C69-A037B0FE7974}"/>
    <cellStyle name="60% - Accent5 43" xfId="1557" xr:uid="{C6767660-8A57-4E0A-8CD5-5E6FD04AB81D}"/>
    <cellStyle name="60% - Accent5 5" xfId="113" xr:uid="{7CDA25F2-5BE1-4F16-AD6A-F064F8F05DA6}"/>
    <cellStyle name="60% - Accent5 6" xfId="109" xr:uid="{AEC33BD4-21F0-4582-8BDD-AB29678F9E54}"/>
    <cellStyle name="60% - Accent5 6 2" xfId="1558" xr:uid="{FDC61284-ED99-4041-AD73-B97D0B51DAFB}"/>
    <cellStyle name="60% - Accent5 7" xfId="1559" xr:uid="{736EE020-DFED-4D4D-B7AB-6784BF24D0B6}"/>
    <cellStyle name="60% - Accent5 8" xfId="1560" xr:uid="{350BF49D-4A24-403D-9F99-9A71BC282F56}"/>
    <cellStyle name="60% - Accent5 9" xfId="1561" xr:uid="{474EE6A0-51DB-4D03-A8B0-1041DF34A5D6}"/>
    <cellStyle name="60% - Accent6 10" xfId="1562" xr:uid="{C70B0385-AFA2-4649-B74D-CE1B09B4A665}"/>
    <cellStyle name="60% - Accent6 11" xfId="1563" xr:uid="{711A23A4-1AE0-41BF-86A5-4E9A87B03989}"/>
    <cellStyle name="60% - Accent6 12" xfId="1564" xr:uid="{4469CB23-6FEE-4C6E-A8A3-0ECCA615D9C9}"/>
    <cellStyle name="60% - Accent6 13" xfId="1565" xr:uid="{D9FB6317-553F-46F4-8BF2-5B108B2362A7}"/>
    <cellStyle name="60% - Accent6 14" xfId="1566" xr:uid="{11FDF5B6-0867-4375-B2B0-75EA90FD81AF}"/>
    <cellStyle name="60% - Accent6 15" xfId="1567" xr:uid="{D2F36789-933D-43B4-82F7-DCBEA8A21386}"/>
    <cellStyle name="60% - Accent6 16" xfId="1568" xr:uid="{057305BA-F62E-404E-A06E-A185DB638F2A}"/>
    <cellStyle name="60% - Accent6 17" xfId="1569" xr:uid="{3656C66B-CA8C-45D7-88E5-44B8B4B18FB8}"/>
    <cellStyle name="60% - Accent6 18" xfId="1570" xr:uid="{1919CA75-DAE7-4417-B2D7-14C1C5ED8C47}"/>
    <cellStyle name="60% - Accent6 19" xfId="1571" xr:uid="{E9343422-87D6-4A00-838D-B1F37B1A6028}"/>
    <cellStyle name="60% - Accent6 2" xfId="115" xr:uid="{6BC10E27-1735-4922-B521-A4A686FAB80C}"/>
    <cellStyle name="60% - Accent6 2 10" xfId="1573" xr:uid="{2DE856BE-B0D8-4F28-9D31-3430667ADD2C}"/>
    <cellStyle name="60% - Accent6 2 11" xfId="1572" xr:uid="{8B06BF64-6918-4091-83F8-4BA96246F389}"/>
    <cellStyle name="60% - Accent6 2 2" xfId="376" xr:uid="{E3F2FF1F-A988-4786-A60B-50AD0AB5DE0B}"/>
    <cellStyle name="60% - Accent6 2 2 2" xfId="1574" xr:uid="{5F9B99A6-B294-4886-9CE3-D2405DEBDBDE}"/>
    <cellStyle name="60% - Accent6 2 3" xfId="1575" xr:uid="{6566C1AF-CB08-4658-9312-F3EA97D558E5}"/>
    <cellStyle name="60% - Accent6 2 4" xfId="1576" xr:uid="{5E1F8CC9-F591-4099-BB3C-0CB0CDF859DD}"/>
    <cellStyle name="60% - Accent6 2 5" xfId="1577" xr:uid="{EA4685B9-93F5-4D64-8D46-1280BF8FF980}"/>
    <cellStyle name="60% - Accent6 2 6" xfId="1578" xr:uid="{55149DB2-3553-4EB4-8E8E-664A1846EB42}"/>
    <cellStyle name="60% - Accent6 2 7" xfId="1579" xr:uid="{D3E1EFF8-DDC7-4FEE-BCF3-1FBDEDD7036B}"/>
    <cellStyle name="60% - Accent6 2 8" xfId="1580" xr:uid="{852F1BE7-2948-4AA5-A08F-E655F7FC0FDA}"/>
    <cellStyle name="60% - Accent6 2 9" xfId="1581" xr:uid="{C4B5C1BD-91C2-4672-8797-76F956E74D68}"/>
    <cellStyle name="60% - Accent6 20" xfId="1582" xr:uid="{F099B137-9C96-464B-BEF0-D3CA71F32834}"/>
    <cellStyle name="60% - Accent6 21" xfId="1583" xr:uid="{40D04284-1117-43D9-BC77-97EC5AB0E932}"/>
    <cellStyle name="60% - Accent6 22" xfId="1584" xr:uid="{E5C33E74-193D-43F2-B323-70C9536E43F1}"/>
    <cellStyle name="60% - Accent6 23" xfId="1585" xr:uid="{82753ECE-54CB-4C72-BE1B-C26CC29FA2D5}"/>
    <cellStyle name="60% - Accent6 24" xfId="1586" xr:uid="{D59F0A99-19F4-48DC-B64D-82E2B047BC6D}"/>
    <cellStyle name="60% - Accent6 25" xfId="1587" xr:uid="{B6B8E1F0-27F5-4D02-878B-2949F5E53094}"/>
    <cellStyle name="60% - Accent6 26" xfId="1588" xr:uid="{51AAFD18-8428-449A-AEF9-19548C2D0659}"/>
    <cellStyle name="60% - Accent6 27" xfId="1589" xr:uid="{102561A6-007C-420D-A356-AD7484CC13A1}"/>
    <cellStyle name="60% - Accent6 28" xfId="1590" xr:uid="{E0B2DAC4-B9A1-43BE-B539-E06F149BAEA9}"/>
    <cellStyle name="60% - Accent6 29" xfId="1591" xr:uid="{73C6F2AD-DB5C-4B2B-9F58-F1D257FC23FE}"/>
    <cellStyle name="60% - Accent6 3" xfId="116" xr:uid="{362EFD16-AD4A-4EB9-9718-2BBEE9CE616F}"/>
    <cellStyle name="60% - Accent6 3 2" xfId="1593" xr:uid="{55FE8F48-8752-4860-A32D-DF4921DD9B6A}"/>
    <cellStyle name="60% - Accent6 3 3" xfId="1594" xr:uid="{C699EDC0-6957-4C10-860C-3169B581E75E}"/>
    <cellStyle name="60% - Accent6 3 4" xfId="1595" xr:uid="{8718FB8A-08C1-42F1-8781-C9BEDC0FD047}"/>
    <cellStyle name="60% - Accent6 3 5" xfId="1592" xr:uid="{43C09A6A-43DF-478E-9335-E0C7865F6BEA}"/>
    <cellStyle name="60% - Accent6 30" xfId="1596" xr:uid="{D90D8C5D-58B3-4158-9C09-2B32D216A5C9}"/>
    <cellStyle name="60% - Accent6 31" xfId="1597" xr:uid="{4CA75710-EEBE-4F8D-A2DE-876F46B62EAC}"/>
    <cellStyle name="60% - Accent6 32" xfId="1598" xr:uid="{0E1C85F5-CCEB-49C9-BA3F-1C9272D3E7DF}"/>
    <cellStyle name="60% - Accent6 33" xfId="1599" xr:uid="{DE900510-F6A0-4C7F-8A2C-46DF6C9AEE93}"/>
    <cellStyle name="60% - Accent6 34" xfId="1600" xr:uid="{85B04A8B-E691-47A9-BC4D-F86B5350DB2D}"/>
    <cellStyle name="60% - Accent6 35" xfId="1601" xr:uid="{9D4A1B14-06CE-48B7-AE35-36E1D50E2DB9}"/>
    <cellStyle name="60% - Accent6 36" xfId="1602" xr:uid="{402FF952-9C6C-47E8-ADAA-72E6BF209838}"/>
    <cellStyle name="60% - Accent6 37" xfId="1603" xr:uid="{F21A158A-3ED3-4773-99BF-96032B9DFE4A}"/>
    <cellStyle name="60% - Accent6 38" xfId="1604" xr:uid="{A6ED8F40-D41A-451B-AAD5-0879286BFD00}"/>
    <cellStyle name="60% - Accent6 39" xfId="1605" xr:uid="{C1F214E9-D3E4-47AA-888E-70A566801D88}"/>
    <cellStyle name="60% - Accent6 4" xfId="117" xr:uid="{6804DB11-5850-4357-B13C-643A2757BA38}"/>
    <cellStyle name="60% - Accent6 40" xfId="1606" xr:uid="{5D016C19-EA61-4BCC-81CD-D03457E04AB2}"/>
    <cellStyle name="60% - Accent6 41" xfId="1607" xr:uid="{75F70046-776C-445D-BACA-F2FD59C8844B}"/>
    <cellStyle name="60% - Accent6 42" xfId="1608" xr:uid="{36D2FC32-C4C7-445A-8100-BDBE010CE26F}"/>
    <cellStyle name="60% - Accent6 43" xfId="1609" xr:uid="{CAD9CA58-E3D7-47DA-93F1-8C7DB2A784A6}"/>
    <cellStyle name="60% - Accent6 5" xfId="118" xr:uid="{91B73E34-9190-4619-AC30-AA405C840664}"/>
    <cellStyle name="60% - Accent6 6" xfId="114" xr:uid="{6791E082-A6A7-4C88-9B47-E7A1DDA634CD}"/>
    <cellStyle name="60% - Accent6 6 2" xfId="1610" xr:uid="{ACDDBC4D-F756-4D53-A922-387B8A5591D4}"/>
    <cellStyle name="60% - Accent6 7" xfId="1611" xr:uid="{F4677BEF-01D3-4182-AC16-B83D37B71393}"/>
    <cellStyle name="60% - Accent6 8" xfId="1612" xr:uid="{27682F1C-A76B-4DF8-A3DC-E7FE1C347906}"/>
    <cellStyle name="60% - Accent6 9" xfId="1613" xr:uid="{38D36181-F304-444C-AACD-51C6B7A69D6D}"/>
    <cellStyle name="60% - Akzent1" xfId="1614" xr:uid="{6933A3DA-B4BB-4FAC-8A76-66D3BF200900}"/>
    <cellStyle name="60% - Akzent2" xfId="1615" xr:uid="{429B8715-3E97-4CB1-A7B1-83E2E9C1BB50}"/>
    <cellStyle name="60% - Akzent3" xfId="1616" xr:uid="{5508AE9A-48D9-4A85-B1BA-CC6146FC6D8E}"/>
    <cellStyle name="60% - Akzent4" xfId="1617" xr:uid="{2D5F29E2-B413-40D2-8E78-8944B730C907}"/>
    <cellStyle name="60% - Akzent5" xfId="1618" xr:uid="{FECDC11E-CA34-4452-84A3-0C3384BE4254}"/>
    <cellStyle name="60% - Akzent6" xfId="1619" xr:uid="{DCD1FBF4-8158-4C4A-ADAE-4F910E28AF9F}"/>
    <cellStyle name="60% - Cor4 2" xfId="1620" xr:uid="{61862B90-F1DA-469E-B370-E64680A9624F}"/>
    <cellStyle name="Accent1" xfId="21" builtinId="29" customBuiltin="1"/>
    <cellStyle name="Accent1 10" xfId="1621" xr:uid="{3D276848-010C-4402-BFED-BFB1206D5742}"/>
    <cellStyle name="Accent1 11" xfId="1622" xr:uid="{BEDF5901-4709-4F05-A4CF-E9CAB3126098}"/>
    <cellStyle name="Accent1 12" xfId="1623" xr:uid="{B3E2D635-962B-45BD-85EC-3BB867A425C7}"/>
    <cellStyle name="Accent1 13" xfId="1624" xr:uid="{0AF12638-0FD3-4063-ADE4-40B59BA1C8DF}"/>
    <cellStyle name="Accent1 14" xfId="1625" xr:uid="{93EB519C-A0AC-4E10-8813-77C65FB7228F}"/>
    <cellStyle name="Accent1 15" xfId="1626" xr:uid="{A1A36245-7240-42AB-8394-1DE895438182}"/>
    <cellStyle name="Accent1 16" xfId="1627" xr:uid="{BE863015-529C-4E2F-B8B9-E7D3CA7903B2}"/>
    <cellStyle name="Accent1 17" xfId="1628" xr:uid="{9B3EC874-EAA8-4BD3-9E72-D41F93EAC139}"/>
    <cellStyle name="Accent1 18" xfId="1629" xr:uid="{E1EE04C6-D93A-4577-B18F-D7358FB4EDD2}"/>
    <cellStyle name="Accent1 19" xfId="1630" xr:uid="{1E9187B9-8DC9-46C2-B635-C2AB6061DB6D}"/>
    <cellStyle name="Accent1 2" xfId="119" xr:uid="{CFF6EC51-589F-4B47-A35C-CF3DA0D07424}"/>
    <cellStyle name="Accent1 2 10" xfId="1631" xr:uid="{90990016-9DAE-4AEF-ADF5-E89462E8F4F3}"/>
    <cellStyle name="Accent1 2 2" xfId="1632" xr:uid="{84F512D5-2AF3-42E8-A24C-DFF796975980}"/>
    <cellStyle name="Accent1 2 3" xfId="1633" xr:uid="{DF67868D-310D-445A-9BD5-AAD2ED6058C6}"/>
    <cellStyle name="Accent1 2 4" xfId="1634" xr:uid="{D2731D97-0D54-4A6B-A945-32E4807E8497}"/>
    <cellStyle name="Accent1 2 5" xfId="1635" xr:uid="{02D7A3AE-A4D5-4EF0-9EE0-7B05C33AF854}"/>
    <cellStyle name="Accent1 2 6" xfId="1636" xr:uid="{855B2587-EC8B-4ACC-90BF-FA7D38DFDB2A}"/>
    <cellStyle name="Accent1 2 7" xfId="1637" xr:uid="{EF7D10DD-BFA8-40A1-988F-B55662821719}"/>
    <cellStyle name="Accent1 2 8" xfId="1638" xr:uid="{DB41DA81-2D1F-4F2E-8E2E-CCAD8D641523}"/>
    <cellStyle name="Accent1 2 9" xfId="1639" xr:uid="{115CEA08-092F-4F2B-9381-D74EF90D370A}"/>
    <cellStyle name="Accent1 20" xfId="1640" xr:uid="{BC271663-FDF0-4C1B-B966-405D9CB0321A}"/>
    <cellStyle name="Accent1 21" xfId="1641" xr:uid="{02591C93-AA6A-4972-92ED-2214B5187FDB}"/>
    <cellStyle name="Accent1 22" xfId="1642" xr:uid="{AAAA14C9-C99B-4E9F-B23D-9A09A4EE23E9}"/>
    <cellStyle name="Accent1 23" xfId="1643" xr:uid="{5D4A3D8F-9ACD-49BB-8E43-A6D2E9C49CB7}"/>
    <cellStyle name="Accent1 24" xfId="1644" xr:uid="{9D0B95BA-BE65-41D9-ADE9-7EBC32C2D3B3}"/>
    <cellStyle name="Accent1 25" xfId="1645" xr:uid="{1081B462-2D3C-4ADF-85E6-7C34C9ACCD1A}"/>
    <cellStyle name="Accent1 26" xfId="1646" xr:uid="{FC95F571-3776-4B1B-9688-C40CB663DE4E}"/>
    <cellStyle name="Accent1 27" xfId="1647" xr:uid="{555CBFD0-5128-46F0-AD41-EEF2FE5343EC}"/>
    <cellStyle name="Accent1 28" xfId="1648" xr:uid="{35DD5C44-FE68-4A48-8FD1-2222F7DCD336}"/>
    <cellStyle name="Accent1 29" xfId="1649" xr:uid="{2075428D-D748-41B6-A2D2-B8E6807AC664}"/>
    <cellStyle name="Accent1 3" xfId="120" xr:uid="{C053B261-0A4F-4F04-9F24-0CD87594CA3D}"/>
    <cellStyle name="Accent1 3 2" xfId="1651" xr:uid="{076304D8-66CA-48E3-8BBF-203520555AC2}"/>
    <cellStyle name="Accent1 3 3" xfId="1652" xr:uid="{94498E2C-A0DC-4BB7-A8EF-AD8F817DBD22}"/>
    <cellStyle name="Accent1 3 4" xfId="1653" xr:uid="{5443564A-18F2-45B9-9EA9-A95D9F73EA6B}"/>
    <cellStyle name="Accent1 3 5" xfId="1650" xr:uid="{DDFB104B-D830-4A9A-9311-85E73DB01962}"/>
    <cellStyle name="Accent1 30" xfId="1654" xr:uid="{A8B4BCDC-5A05-43E9-A3D6-AE713813513B}"/>
    <cellStyle name="Accent1 31" xfId="1655" xr:uid="{FF4D7123-A199-43A2-A90B-54AFB70C4C15}"/>
    <cellStyle name="Accent1 32" xfId="1656" xr:uid="{2BBA31B0-D011-4F19-A697-2F0977BF695F}"/>
    <cellStyle name="Accent1 33" xfId="1657" xr:uid="{1A47754E-C4DF-4BFB-8505-31E27DC06ECF}"/>
    <cellStyle name="Accent1 34" xfId="1658" xr:uid="{18D822F9-3B0D-4E88-AC85-BFDA51F9CA18}"/>
    <cellStyle name="Accent1 35" xfId="1659" xr:uid="{60B5233D-24DF-46F3-A4F5-1CF76E815269}"/>
    <cellStyle name="Accent1 36" xfId="1660" xr:uid="{EFC631FC-E7B9-4C17-9CBC-561518B344D0}"/>
    <cellStyle name="Accent1 37" xfId="1661" xr:uid="{4995F07A-043E-4679-8ECB-6B3D2A599471}"/>
    <cellStyle name="Accent1 38" xfId="1662" xr:uid="{EC474AF7-4308-4D1D-AA83-812619799D5F}"/>
    <cellStyle name="Accent1 39" xfId="1663" xr:uid="{0AAAC5F5-49DC-4582-8473-3941BA5C68F0}"/>
    <cellStyle name="Accent1 4" xfId="121" xr:uid="{9C621264-8998-4C66-A2F6-2328BAE0BA1B}"/>
    <cellStyle name="Accent1 40" xfId="1664" xr:uid="{6CE70AF1-6A71-4CE5-9B62-1ECFFCACECAB}"/>
    <cellStyle name="Accent1 41" xfId="1665" xr:uid="{2533165D-3F7C-4171-8500-F14F5448FDFC}"/>
    <cellStyle name="Accent1 42" xfId="1666" xr:uid="{58F48AC2-CD78-4775-A791-C2F830308F6A}"/>
    <cellStyle name="Accent1 43" xfId="1667" xr:uid="{2BC4F682-2374-4808-AE86-7E1469392460}"/>
    <cellStyle name="Accent1 5" xfId="122" xr:uid="{C5891027-BBF5-4971-B7F9-E1CF124F3DAE}"/>
    <cellStyle name="Accent1 6" xfId="1668" xr:uid="{720E4855-1175-404B-A917-33DC91CB93F8}"/>
    <cellStyle name="Accent1 7" xfId="1669" xr:uid="{7196F25F-E4A0-4ECA-B151-B6DECED0D2E3}"/>
    <cellStyle name="Accent1 8" xfId="1670" xr:uid="{0D5253E5-888B-451F-9121-E3697794FC01}"/>
    <cellStyle name="Accent1 9" xfId="1671" xr:uid="{410A1647-BD6A-4816-9781-1A63FEB2F68E}"/>
    <cellStyle name="Accent2" xfId="24" builtinId="33" customBuiltin="1"/>
    <cellStyle name="Accent2 10" xfId="1672" xr:uid="{A5D64E45-6371-4CC4-86AF-8EF05D54E076}"/>
    <cellStyle name="Accent2 11" xfId="1673" xr:uid="{1E7EE6A8-9BCD-47FD-8F44-EF3ADB06026B}"/>
    <cellStyle name="Accent2 12" xfId="1674" xr:uid="{04AFC20C-59DF-4677-83F3-961B01749F0E}"/>
    <cellStyle name="Accent2 13" xfId="1675" xr:uid="{058BE0C0-3E76-4950-B654-FFE9BBD8208D}"/>
    <cellStyle name="Accent2 14" xfId="1676" xr:uid="{71E80F8F-E03B-4AD8-9688-6D772540BE9F}"/>
    <cellStyle name="Accent2 15" xfId="1677" xr:uid="{CDD8D1B8-6D2B-4AAF-8CE3-49CBDF74AAFC}"/>
    <cellStyle name="Accent2 16" xfId="1678" xr:uid="{136C7391-E8E2-4158-A8D1-7C78784DEF14}"/>
    <cellStyle name="Accent2 17" xfId="1679" xr:uid="{C3AE26DD-0EEA-4A0B-A2D0-6AE7D80FC7A3}"/>
    <cellStyle name="Accent2 18" xfId="1680" xr:uid="{F4B2042A-BB85-4E23-A1EC-DB08E69ED0C2}"/>
    <cellStyle name="Accent2 19" xfId="1681" xr:uid="{B79AF30C-EB90-4D2E-A4F6-A41B59D4FE9C}"/>
    <cellStyle name="Accent2 2" xfId="123" xr:uid="{6FDE471B-C402-4D64-8515-AB2CF20BAF59}"/>
    <cellStyle name="Accent2 2 10" xfId="1682" xr:uid="{2192AA9C-A94C-4EF8-A225-D0CDACCFFB2E}"/>
    <cellStyle name="Accent2 2 2" xfId="1683" xr:uid="{6C7E1FF5-7DF1-4D09-A07A-4A1F1925A74A}"/>
    <cellStyle name="Accent2 2 3" xfId="1684" xr:uid="{64EC9F1E-6F09-4526-9650-F53B4FB3061B}"/>
    <cellStyle name="Accent2 2 4" xfId="1685" xr:uid="{68865AF7-EB97-4BFB-8C50-F12189335957}"/>
    <cellStyle name="Accent2 2 5" xfId="1686" xr:uid="{E91639B0-2155-479C-BE39-B033771FF41D}"/>
    <cellStyle name="Accent2 2 6" xfId="1687" xr:uid="{C11400E1-FBFD-427C-A89C-7363D904755C}"/>
    <cellStyle name="Accent2 2 7" xfId="1688" xr:uid="{DC733D3A-3955-45E3-A467-71A12D18ADD0}"/>
    <cellStyle name="Accent2 2 8" xfId="1689" xr:uid="{725EF0B9-43E3-4BE6-BCEF-4FC7CA4B615D}"/>
    <cellStyle name="Accent2 2 9" xfId="1690" xr:uid="{C9A1EE25-435F-417B-AED5-0DD1552DCC5E}"/>
    <cellStyle name="Accent2 20" xfId="1691" xr:uid="{802F428F-61C0-472F-9FEA-065741562DA8}"/>
    <cellStyle name="Accent2 21" xfId="1692" xr:uid="{417A77F9-FB3B-44C8-A6AA-B5220B50D0B6}"/>
    <cellStyle name="Accent2 22" xfId="1693" xr:uid="{A0A36313-9848-4B83-BC70-3EFA146C053D}"/>
    <cellStyle name="Accent2 23" xfId="1694" xr:uid="{533F7222-8325-4095-9D40-C8DB9D1B0F9B}"/>
    <cellStyle name="Accent2 24" xfId="1695" xr:uid="{9ACAD57B-7562-4472-BB4F-F7593DE93B2F}"/>
    <cellStyle name="Accent2 25" xfId="1696" xr:uid="{1F3BE456-FA89-4254-9F4A-0E8D2753A58F}"/>
    <cellStyle name="Accent2 26" xfId="1697" xr:uid="{B7CE670F-28AA-4FB6-81B6-261FF00F6ED0}"/>
    <cellStyle name="Accent2 27" xfId="1698" xr:uid="{6F190A91-1968-4338-B208-DBC7C9CAD14B}"/>
    <cellStyle name="Accent2 28" xfId="1699" xr:uid="{CDD360A0-ACA5-4E7D-A7BB-CD87560A85A2}"/>
    <cellStyle name="Accent2 29" xfId="1700" xr:uid="{C09F1119-C1C6-41BF-B4F5-035F85D8F9D6}"/>
    <cellStyle name="Accent2 3" xfId="124" xr:uid="{6FC6E808-42C1-40B6-BABF-CF1AFED1C670}"/>
    <cellStyle name="Accent2 3 2" xfId="1702" xr:uid="{1507CB04-9171-4A03-A70E-19421D1A010E}"/>
    <cellStyle name="Accent2 3 3" xfId="1703" xr:uid="{BB68545A-0BE3-4C40-A3E4-7B1CFC486303}"/>
    <cellStyle name="Accent2 3 4" xfId="1704" xr:uid="{91CB1A21-E845-4EBD-AB65-27B9BB9E4E0E}"/>
    <cellStyle name="Accent2 3 5" xfId="1701" xr:uid="{26A92C08-4F44-4098-86BA-2E8FCC5B01BD}"/>
    <cellStyle name="Accent2 30" xfId="1705" xr:uid="{262CE3A1-080C-4F77-9528-78465005542A}"/>
    <cellStyle name="Accent2 31" xfId="1706" xr:uid="{36CB304A-2EFF-44EE-A32F-AAC4F1BA8B46}"/>
    <cellStyle name="Accent2 32" xfId="1707" xr:uid="{A3D76EF3-9D27-40E9-8CF5-720CBD10423F}"/>
    <cellStyle name="Accent2 33" xfId="1708" xr:uid="{60D83C40-C494-4A2B-A0A8-72890C83AB27}"/>
    <cellStyle name="Accent2 34" xfId="1709" xr:uid="{4E9B60CB-A5E8-4489-B509-22BA7C943684}"/>
    <cellStyle name="Accent2 35" xfId="1710" xr:uid="{9F5D6B2A-2271-4EDA-A373-1B6F66B7CB37}"/>
    <cellStyle name="Accent2 36" xfId="1711" xr:uid="{631644BC-D451-4997-9E3C-53C790BFB59B}"/>
    <cellStyle name="Accent2 37" xfId="1712" xr:uid="{FE286FCC-83DF-442A-99B5-D35724E936DC}"/>
    <cellStyle name="Accent2 38" xfId="1713" xr:uid="{87A8541B-2338-4001-8DDF-3CAE827C7880}"/>
    <cellStyle name="Accent2 39" xfId="1714" xr:uid="{4A33A6BE-4F4F-49C6-8543-D8026A7935A1}"/>
    <cellStyle name="Accent2 4" xfId="125" xr:uid="{5188083C-E41A-4300-AAD5-5BD15D785BF4}"/>
    <cellStyle name="Accent2 40" xfId="1715" xr:uid="{7A94216B-763B-4997-AC34-9518724A2E9B}"/>
    <cellStyle name="Accent2 41" xfId="1716" xr:uid="{E7520AF8-EB24-4CA7-A6CA-AB977E272A0A}"/>
    <cellStyle name="Accent2 42" xfId="1717" xr:uid="{3F8D7AE5-B182-4A10-9B4E-70EFB5A17305}"/>
    <cellStyle name="Accent2 43" xfId="1718" xr:uid="{EF0284E0-5FC3-4C99-BC76-3E493337B4F7}"/>
    <cellStyle name="Accent2 5" xfId="126" xr:uid="{A7333913-CDD5-45C0-9109-4BD154F1D7F5}"/>
    <cellStyle name="Accent2 6" xfId="1719" xr:uid="{BC28F11F-6FA9-4D5C-9CBB-EC2DFA419E80}"/>
    <cellStyle name="Accent2 7" xfId="1720" xr:uid="{58BBA23A-6FF4-40D7-A06C-5E3C1AE1854F}"/>
    <cellStyle name="Accent2 8" xfId="1721" xr:uid="{C8B4512D-85CE-489C-9C33-34CA3A2E6CF1}"/>
    <cellStyle name="Accent2 9" xfId="1722" xr:uid="{F9D6F72F-88FF-4113-88BC-5D3556AFBA91}"/>
    <cellStyle name="Accent3" xfId="27" builtinId="37" customBuiltin="1"/>
    <cellStyle name="Accent3 10" xfId="1723" xr:uid="{A3625A74-2B4A-4B33-9FB2-B7306DF317B9}"/>
    <cellStyle name="Accent3 11" xfId="1724" xr:uid="{8C0B5976-EB46-43C0-AADD-242E5298AE7B}"/>
    <cellStyle name="Accent3 12" xfId="1725" xr:uid="{ADF45E61-CBCD-422D-964B-72CFE4680EA4}"/>
    <cellStyle name="Accent3 13" xfId="1726" xr:uid="{24582546-6E04-4EB8-A272-8C1175896E59}"/>
    <cellStyle name="Accent3 14" xfId="1727" xr:uid="{96DEDD5A-FD9D-401F-8979-A7B929FFC19E}"/>
    <cellStyle name="Accent3 15" xfId="1728" xr:uid="{2F662A7A-9854-4054-92F0-F6D09E9D70C5}"/>
    <cellStyle name="Accent3 16" xfId="1729" xr:uid="{93B7BE79-A79A-4F14-A7F9-C1237BD11504}"/>
    <cellStyle name="Accent3 17" xfId="1730" xr:uid="{A2949325-5ABB-4B32-83EC-F2B8DA52B6F3}"/>
    <cellStyle name="Accent3 18" xfId="1731" xr:uid="{F852F229-A6BA-4913-8609-1CB364BABA23}"/>
    <cellStyle name="Accent3 19" xfId="1732" xr:uid="{E3A60F65-75D6-414C-BFFF-AB97E40288F8}"/>
    <cellStyle name="Accent3 2" xfId="127" xr:uid="{4BAD9C36-87FD-4DF8-8C81-08DD6BB9BDE0}"/>
    <cellStyle name="Accent3 2 10" xfId="1733" xr:uid="{B1E9FD36-1606-4844-A57E-0DA5A789C0C0}"/>
    <cellStyle name="Accent3 2 2" xfId="1734" xr:uid="{349083F4-4BE9-4F2D-9F16-B2A833024D5E}"/>
    <cellStyle name="Accent3 2 3" xfId="1735" xr:uid="{C1C1F17A-1FF5-4460-8BDC-3266F576DD1A}"/>
    <cellStyle name="Accent3 2 4" xfId="1736" xr:uid="{9F026B7D-D78E-41E2-9249-F1FAA6926F6A}"/>
    <cellStyle name="Accent3 2 5" xfId="1737" xr:uid="{446061D0-E9BE-43AB-8F32-C97793669076}"/>
    <cellStyle name="Accent3 2 6" xfId="1738" xr:uid="{8F59FF49-39CE-4092-9E92-59F45877EC3E}"/>
    <cellStyle name="Accent3 2 7" xfId="1739" xr:uid="{8E9E7E96-FF67-4F6B-9CCD-5420437C61BC}"/>
    <cellStyle name="Accent3 2 8" xfId="1740" xr:uid="{E09BFAE7-9BDA-4972-BA00-B7AA19F93C0D}"/>
    <cellStyle name="Accent3 2 9" xfId="1741" xr:uid="{F5EC09ED-27E2-4CB6-8A4F-916D3D238C3A}"/>
    <cellStyle name="Accent3 20" xfId="1742" xr:uid="{9255E6F5-DD8A-4957-A8B9-6ADF35AC9225}"/>
    <cellStyle name="Accent3 21" xfId="1743" xr:uid="{D53CA5F9-429C-4BD2-8B4C-36D1FE27BDC3}"/>
    <cellStyle name="Accent3 22" xfId="1744" xr:uid="{A8EFDC5E-8911-48B0-BC42-91E38AD7C3F8}"/>
    <cellStyle name="Accent3 23" xfId="1745" xr:uid="{81359835-50E6-4041-8778-27FD1EF3255F}"/>
    <cellStyle name="Accent3 24" xfId="1746" xr:uid="{C8F08908-EE3F-49C2-9417-8EB635FA045A}"/>
    <cellStyle name="Accent3 25" xfId="1747" xr:uid="{7DB0E218-D6F3-49F6-AEDA-39C4F75D9494}"/>
    <cellStyle name="Accent3 26" xfId="1748" xr:uid="{9A81AA8F-A220-4EA6-9BBB-31EDD8545EEF}"/>
    <cellStyle name="Accent3 27" xfId="1749" xr:uid="{DB9B1B89-9CF1-4D31-ADE4-BD18FDCC5849}"/>
    <cellStyle name="Accent3 28" xfId="1750" xr:uid="{0A6BA159-AF32-42AD-934D-2DB547BD4A95}"/>
    <cellStyle name="Accent3 29" xfId="1751" xr:uid="{09BFABEC-BFB5-4B22-A833-19F814C9B493}"/>
    <cellStyle name="Accent3 3" xfId="128" xr:uid="{8A0047C9-8DD7-48B4-9729-2DA491E1A3B8}"/>
    <cellStyle name="Accent3 3 2" xfId="1753" xr:uid="{274DF99C-BE90-4B88-8AAC-46E3CD2C5C3C}"/>
    <cellStyle name="Accent3 3 3" xfId="1754" xr:uid="{65D57577-DE76-4B38-A637-DE0C6340D027}"/>
    <cellStyle name="Accent3 3 4" xfId="1755" xr:uid="{BAFE6D0F-C9DA-4B40-906F-24865C93BF34}"/>
    <cellStyle name="Accent3 3 5" xfId="1752" xr:uid="{5DD17741-899F-4A33-BB0C-BE92832E7B59}"/>
    <cellStyle name="Accent3 30" xfId="1756" xr:uid="{0D6AB9B6-94E3-4868-8CA7-D2C140731325}"/>
    <cellStyle name="Accent3 31" xfId="1757" xr:uid="{C179839C-7A41-4684-8532-BE1AA5AA3307}"/>
    <cellStyle name="Accent3 32" xfId="1758" xr:uid="{8DDBBFAD-C0A2-422E-97F3-76C1A69CF5C6}"/>
    <cellStyle name="Accent3 33" xfId="1759" xr:uid="{F47A77A5-9CEB-4039-B999-A2129533ACC0}"/>
    <cellStyle name="Accent3 34" xfId="1760" xr:uid="{ACAEB16E-9B07-4229-8505-9B40E8E508EE}"/>
    <cellStyle name="Accent3 35" xfId="1761" xr:uid="{59F4A65A-00BE-41B4-84EB-217FAF93B88E}"/>
    <cellStyle name="Accent3 36" xfId="1762" xr:uid="{39D380C2-8083-45BE-8436-73B826D5F086}"/>
    <cellStyle name="Accent3 37" xfId="1763" xr:uid="{93488E25-D360-43CC-B16B-F3A4D43A7B15}"/>
    <cellStyle name="Accent3 38" xfId="1764" xr:uid="{DBB514A9-F386-46A7-BBF9-DF606EC65B4F}"/>
    <cellStyle name="Accent3 39" xfId="1765" xr:uid="{E6AEBD4D-9C56-4A18-8128-4C58BF441FD6}"/>
    <cellStyle name="Accent3 4" xfId="129" xr:uid="{1BB786E6-8529-40DE-BF1A-46346A3BF623}"/>
    <cellStyle name="Accent3 40" xfId="1766" xr:uid="{1614FF25-BCC7-4197-9EF0-9D94B5EE5830}"/>
    <cellStyle name="Accent3 41" xfId="1767" xr:uid="{B0F75150-9C28-4E23-A0D4-E6E422DA1C41}"/>
    <cellStyle name="Accent3 42" xfId="1768" xr:uid="{5AF90AD2-3B41-4F5A-89BE-B467382534E9}"/>
    <cellStyle name="Accent3 43" xfId="1769" xr:uid="{62960FFC-FE4D-465E-BCB1-62676B77DA51}"/>
    <cellStyle name="Accent3 5" xfId="130" xr:uid="{F96D16DD-28C9-406A-89FA-EDA586C7E1C9}"/>
    <cellStyle name="Accent3 6" xfId="1770" xr:uid="{3F8A1786-A4A1-40B8-9797-F541B11F65C9}"/>
    <cellStyle name="Accent3 7" xfId="1771" xr:uid="{04E4D99D-88BB-4E97-9970-37DF3F8D21C2}"/>
    <cellStyle name="Accent3 8" xfId="1772" xr:uid="{938A3ED7-7CB3-4390-AD93-0F0AAFFCB26F}"/>
    <cellStyle name="Accent3 9" xfId="1773" xr:uid="{20959FAE-B015-47A9-952F-93535E099927}"/>
    <cellStyle name="Accent4" xfId="30" builtinId="41" customBuiltin="1"/>
    <cellStyle name="Accent4 10" xfId="1774" xr:uid="{4FEF4167-1591-42C1-8BF9-7B2EAB8F09A3}"/>
    <cellStyle name="Accent4 11" xfId="1775" xr:uid="{200F02FA-1B41-4683-A97A-440311D73E1E}"/>
    <cellStyle name="Accent4 12" xfId="1776" xr:uid="{AC4D07B1-7E5B-46D2-BFE9-ADEA45A71FF6}"/>
    <cellStyle name="Accent4 13" xfId="1777" xr:uid="{F76A635F-9B26-4ED2-B80E-A1CD391778F9}"/>
    <cellStyle name="Accent4 14" xfId="1778" xr:uid="{3DD54327-B3D5-4C8B-8057-779D88D49FC9}"/>
    <cellStyle name="Accent4 15" xfId="1779" xr:uid="{3B387DD6-6684-461E-83E0-14E08720E44C}"/>
    <cellStyle name="Accent4 16" xfId="1780" xr:uid="{ED1424A3-205C-4AB8-9C1C-2FEBA82B3A36}"/>
    <cellStyle name="Accent4 17" xfId="1781" xr:uid="{D646F4EC-8A48-43ED-8A17-14F6F919ADA4}"/>
    <cellStyle name="Accent4 18" xfId="1782" xr:uid="{3D9D59EC-2747-49BA-A5C1-C902A40D251C}"/>
    <cellStyle name="Accent4 19" xfId="1783" xr:uid="{B40625FA-E744-45DD-88D5-61AC9A9CE542}"/>
    <cellStyle name="Accent4 2" xfId="131" xr:uid="{F1905657-39E8-44A4-9270-92F627920193}"/>
    <cellStyle name="Accent4 2 10" xfId="1784" xr:uid="{706699BF-EE84-476F-8802-406491C2C5D5}"/>
    <cellStyle name="Accent4 2 2" xfId="1785" xr:uid="{EEE335E1-9EF6-4C4A-9123-0723F76043EB}"/>
    <cellStyle name="Accent4 2 3" xfId="1786" xr:uid="{21831565-5156-4D44-840F-DABA1D4BEDDF}"/>
    <cellStyle name="Accent4 2 4" xfId="1787" xr:uid="{A65F2C68-0BAA-4AC1-B157-D15C1DD55322}"/>
    <cellStyle name="Accent4 2 5" xfId="1788" xr:uid="{9E451D75-198A-4D27-9C6B-33EB7DACE5B3}"/>
    <cellStyle name="Accent4 2 6" xfId="1789" xr:uid="{3D0C35E3-454D-4F1E-8AA8-0BD4D9837249}"/>
    <cellStyle name="Accent4 2 7" xfId="1790" xr:uid="{2233DCC1-FFE4-4406-8220-FA3F78D7570A}"/>
    <cellStyle name="Accent4 2 8" xfId="1791" xr:uid="{699BED6D-99E3-4C86-9F85-7DD216207480}"/>
    <cellStyle name="Accent4 2 9" xfId="1792" xr:uid="{C442D0EF-3A9E-4EA1-BB84-6ED68AAD5726}"/>
    <cellStyle name="Accent4 20" xfId="1793" xr:uid="{FCDA8835-036F-4ABB-83F1-099529B5D325}"/>
    <cellStyle name="Accent4 21" xfId="1794" xr:uid="{35B1F4C6-4AC2-4D51-8679-57EEC2B4FF28}"/>
    <cellStyle name="Accent4 22" xfId="1795" xr:uid="{F92F7FBD-55A1-4B5B-A500-3578E541C9F5}"/>
    <cellStyle name="Accent4 23" xfId="1796" xr:uid="{3E6E90E6-0DB3-42D8-AB5A-B1581789F7E5}"/>
    <cellStyle name="Accent4 24" xfId="1797" xr:uid="{CF3620A3-F410-40ED-A5E8-423955E80261}"/>
    <cellStyle name="Accent4 25" xfId="1798" xr:uid="{82C4F86E-C86C-468F-A5A7-CB4ED82B8A2C}"/>
    <cellStyle name="Accent4 26" xfId="1799" xr:uid="{3950E89D-E47E-4BE6-AE6F-13155DC8256B}"/>
    <cellStyle name="Accent4 27" xfId="1800" xr:uid="{ED2E6D16-DA3E-4EC5-80C4-5211E3B59407}"/>
    <cellStyle name="Accent4 28" xfId="1801" xr:uid="{D8D07466-8CED-4587-BECD-C6A6752C0BC5}"/>
    <cellStyle name="Accent4 29" xfId="1802" xr:uid="{15FD60CD-3482-4156-B559-26311301542F}"/>
    <cellStyle name="Accent4 3" xfId="132" xr:uid="{F4E7B312-4B3B-4F77-8077-9CF2BE454C0A}"/>
    <cellStyle name="Accent4 3 2" xfId="1804" xr:uid="{ACB482B7-5F2C-4E92-BC1A-233D94CB06CA}"/>
    <cellStyle name="Accent4 3 3" xfId="1805" xr:uid="{D1218FA8-5E61-4336-92F4-BFEA721787D1}"/>
    <cellStyle name="Accent4 3 4" xfId="1806" xr:uid="{654DD345-A923-4C22-915E-59FB31381423}"/>
    <cellStyle name="Accent4 3 5" xfId="1803" xr:uid="{FD897185-6476-4DB9-B97F-D64A83DD3FAF}"/>
    <cellStyle name="Accent4 30" xfId="1807" xr:uid="{B6952DB4-7338-4F88-B617-3E2230D930A9}"/>
    <cellStyle name="Accent4 31" xfId="1808" xr:uid="{4E0115C2-9C68-44EA-8D52-560BC5FE133C}"/>
    <cellStyle name="Accent4 32" xfId="1809" xr:uid="{43808041-F0A2-472B-BF3F-835C45D608E7}"/>
    <cellStyle name="Accent4 33" xfId="1810" xr:uid="{C69F9F91-CC23-4F63-A0CF-DE3394BA202E}"/>
    <cellStyle name="Accent4 34" xfId="1811" xr:uid="{421C9FD7-CDEB-4084-8B8E-0C1B95C81DE2}"/>
    <cellStyle name="Accent4 35" xfId="1812" xr:uid="{AC255D49-7ED4-4EF4-8AC3-FFEB19B0E281}"/>
    <cellStyle name="Accent4 36" xfId="1813" xr:uid="{C13EC45E-9056-4989-ABC1-D2C36EFCE945}"/>
    <cellStyle name="Accent4 37" xfId="1814" xr:uid="{7349D0CC-8395-4AD1-8E37-0CA7C467BBEE}"/>
    <cellStyle name="Accent4 38" xfId="1815" xr:uid="{8FEB3F0D-886B-42EC-876D-90BCE976240A}"/>
    <cellStyle name="Accent4 39" xfId="1816" xr:uid="{17A44223-1595-461E-81C8-305F163965D5}"/>
    <cellStyle name="Accent4 4" xfId="133" xr:uid="{0C691205-D9A3-47CC-8699-36C1F192E02C}"/>
    <cellStyle name="Accent4 40" xfId="1817" xr:uid="{3E68E8E7-6F76-464A-B882-ACE6A48BE1D2}"/>
    <cellStyle name="Accent4 41" xfId="1818" xr:uid="{04FD3911-FAA1-49C3-9722-1660A4C16A3F}"/>
    <cellStyle name="Accent4 42" xfId="1819" xr:uid="{385C75C8-ED38-460A-B3E8-C7D1A64C6AC5}"/>
    <cellStyle name="Accent4 43" xfId="1820" xr:uid="{6D0BC0A4-4613-4FE0-80DC-D88F4A130332}"/>
    <cellStyle name="Accent4 5" xfId="134" xr:uid="{681684C5-D58D-4BD4-8C1F-7FB74A55F133}"/>
    <cellStyle name="Accent4 6" xfId="1821" xr:uid="{35659949-980C-492C-A5C7-213EE74B4EB1}"/>
    <cellStyle name="Accent4 7" xfId="1822" xr:uid="{4C12EA2B-D54D-4D66-93E3-843E651FF527}"/>
    <cellStyle name="Accent4 8" xfId="1823" xr:uid="{5A97C28E-F408-41E8-AB57-BDCF7E7708ED}"/>
    <cellStyle name="Accent4 9" xfId="1824" xr:uid="{66EB2F7D-88ED-49F6-BD29-D3F4CBA3A09A}"/>
    <cellStyle name="Accent5" xfId="33" builtinId="45" customBuiltin="1"/>
    <cellStyle name="Accent5 10" xfId="1825" xr:uid="{1725D744-769D-4C7F-81E2-A6F5AFAA75D6}"/>
    <cellStyle name="Accent5 11" xfId="1826" xr:uid="{870E6B35-4863-4EF2-9755-64A36596A92F}"/>
    <cellStyle name="Accent5 12" xfId="1827" xr:uid="{7FA2EB28-5B5B-42A0-ABA7-1AF4D799A78E}"/>
    <cellStyle name="Accent5 13" xfId="1828" xr:uid="{C65FA5CB-5895-40A0-A858-879CA6C1B523}"/>
    <cellStyle name="Accent5 14" xfId="1829" xr:uid="{5420938C-0F7D-49F8-AB6F-A02DA883937B}"/>
    <cellStyle name="Accent5 15" xfId="1830" xr:uid="{17675AEC-B3F7-45FA-BF5B-E548179F7F33}"/>
    <cellStyle name="Accent5 16" xfId="1831" xr:uid="{6F9A5C74-CBE7-4C4A-ACA8-0AE94BA47227}"/>
    <cellStyle name="Accent5 17" xfId="1832" xr:uid="{1468F757-5D4A-448C-B662-D7A6B49F798E}"/>
    <cellStyle name="Accent5 18" xfId="1833" xr:uid="{167B1531-3AE5-467B-BDD5-EB0D570ECB66}"/>
    <cellStyle name="Accent5 19" xfId="1834" xr:uid="{445EAE1F-D0F4-456D-9365-FEF59627DED9}"/>
    <cellStyle name="Accent5 2" xfId="135" xr:uid="{4F65CC5F-017B-4AED-8F5A-6CCBAC682ECF}"/>
    <cellStyle name="Accent5 2 10" xfId="1835" xr:uid="{A94F081E-F2D0-4EC4-94CF-DA2945411773}"/>
    <cellStyle name="Accent5 2 2" xfId="1836" xr:uid="{B0E26B11-A90B-4351-BD81-0CE7FAF5CD12}"/>
    <cellStyle name="Accent5 2 3" xfId="1837" xr:uid="{A7453978-6456-46BD-9DBC-9D018154603F}"/>
    <cellStyle name="Accent5 2 4" xfId="1838" xr:uid="{81B73221-4C19-48B3-ADF8-B795047951C9}"/>
    <cellStyle name="Accent5 2 5" xfId="1839" xr:uid="{A40D0C03-1776-4CED-A646-915E058EF76D}"/>
    <cellStyle name="Accent5 2 6" xfId="1840" xr:uid="{2C2823BE-E29C-424F-88BC-7F300C9C0467}"/>
    <cellStyle name="Accent5 2 7" xfId="1841" xr:uid="{DB5E27F3-41CF-4E6B-8AD1-24BBD7A7CD62}"/>
    <cellStyle name="Accent5 2 8" xfId="1842" xr:uid="{0741DD4B-BCEF-4ACE-AF91-E0D6D4E9BBDE}"/>
    <cellStyle name="Accent5 2 9" xfId="1843" xr:uid="{E8D98CC9-8E04-42F5-A8F4-4DBAEF1D7CDF}"/>
    <cellStyle name="Accent5 20" xfId="1844" xr:uid="{0E941CE9-8879-4949-BD1B-276798145EA1}"/>
    <cellStyle name="Accent5 21" xfId="1845" xr:uid="{BB0A5A96-DDE3-427F-A3DE-4D01649234A5}"/>
    <cellStyle name="Accent5 22" xfId="1846" xr:uid="{B8840375-4E50-48C0-ACFC-7D334600A3D5}"/>
    <cellStyle name="Accent5 23" xfId="1847" xr:uid="{841EB0C4-D57A-40CA-9001-B9A612A8109B}"/>
    <cellStyle name="Accent5 24" xfId="1848" xr:uid="{9C396E8C-E11E-4EC3-809C-B285C323CE3F}"/>
    <cellStyle name="Accent5 25" xfId="1849" xr:uid="{6EF94A11-964E-4D58-AD25-771454E175F8}"/>
    <cellStyle name="Accent5 26" xfId="1850" xr:uid="{2F9AE0A1-E99D-4B2B-AC9A-452E49AE34FA}"/>
    <cellStyle name="Accent5 27" xfId="1851" xr:uid="{6FA2F21E-ABB3-4B1A-BA27-D300DAD51004}"/>
    <cellStyle name="Accent5 28" xfId="1852" xr:uid="{B9E84F2C-AE0C-4E4F-9100-E31A753DE62E}"/>
    <cellStyle name="Accent5 29" xfId="1853" xr:uid="{313D0B4E-F660-4BE9-9519-0A051223A679}"/>
    <cellStyle name="Accent5 3" xfId="136" xr:uid="{91D1C353-A5D9-4979-B636-F81ACDE06DA7}"/>
    <cellStyle name="Accent5 3 2" xfId="1854" xr:uid="{3227E082-35B5-4C8B-9544-DE044D7ABEE2}"/>
    <cellStyle name="Accent5 30" xfId="1855" xr:uid="{9EE6E91E-23F8-45C3-BA76-F19FD24153B1}"/>
    <cellStyle name="Accent5 31" xfId="1856" xr:uid="{9AD20F9C-A086-45A6-9BA7-121168C7EA56}"/>
    <cellStyle name="Accent5 32" xfId="1857" xr:uid="{2A52670E-2310-4992-8CE7-9B4757E12B38}"/>
    <cellStyle name="Accent5 33" xfId="1858" xr:uid="{DA7A5DB9-3006-4877-A520-6701D70A1BB2}"/>
    <cellStyle name="Accent5 34" xfId="1859" xr:uid="{8957CD28-89D2-486B-B1F2-0E06A71CFA74}"/>
    <cellStyle name="Accent5 35" xfId="1860" xr:uid="{63A257A2-614B-41B1-BB6A-4D0D78196AF9}"/>
    <cellStyle name="Accent5 36" xfId="1861" xr:uid="{7226D456-A2A5-4E28-92F4-E8FF0442DB97}"/>
    <cellStyle name="Accent5 37" xfId="1862" xr:uid="{376DFDF3-7794-4FDB-B728-DA58540168FA}"/>
    <cellStyle name="Accent5 38" xfId="1863" xr:uid="{221B5E76-3DA7-48A9-9D1F-B950C72C44FF}"/>
    <cellStyle name="Accent5 39" xfId="1864" xr:uid="{57E0FD2E-0F53-4409-A89D-727B51391A4D}"/>
    <cellStyle name="Accent5 4" xfId="137" xr:uid="{291BB1FA-6764-45D6-93FF-96D8CD5A9902}"/>
    <cellStyle name="Accent5 40" xfId="1865" xr:uid="{4B11D577-528F-49EB-A004-BCB8D8224560}"/>
    <cellStyle name="Accent5 41" xfId="1866" xr:uid="{0C38E1C2-4DE8-46CF-BAA3-2A9188D2285D}"/>
    <cellStyle name="Accent5 42" xfId="1867" xr:uid="{E9700A2A-60ED-4027-9C11-21AE5B6391AD}"/>
    <cellStyle name="Accent5 43" xfId="1868" xr:uid="{304C0528-508A-46CF-97D1-17941723616B}"/>
    <cellStyle name="Accent5 5" xfId="138" xr:uid="{193AD230-4647-4DFE-92F3-D3032750A12D}"/>
    <cellStyle name="Accent5 6" xfId="1869" xr:uid="{D16D7435-2EBA-4531-831D-9E96F8DB501C}"/>
    <cellStyle name="Accent5 7" xfId="1870" xr:uid="{BE74E5CF-7957-4544-8E73-0A870385D927}"/>
    <cellStyle name="Accent5 8" xfId="1871" xr:uid="{75AA940F-8413-4593-B95B-070D9F9156B8}"/>
    <cellStyle name="Accent5 9" xfId="1872" xr:uid="{C4B9F42E-A18F-4B73-9D32-B76D0441E5FA}"/>
    <cellStyle name="Accent6" xfId="36" builtinId="49" customBuiltin="1"/>
    <cellStyle name="Accent6 10" xfId="1873" xr:uid="{CAAF22DD-C829-43B3-8450-D17A95FC1B92}"/>
    <cellStyle name="Accent6 11" xfId="1874" xr:uid="{EC71F9E1-5ABE-4C72-8475-AB3D2B8A504B}"/>
    <cellStyle name="Accent6 12" xfId="1875" xr:uid="{7D98BCF2-569C-4545-B68A-9C81C98970CE}"/>
    <cellStyle name="Accent6 13" xfId="1876" xr:uid="{388860AA-0884-44F1-A024-B208860B3AD8}"/>
    <cellStyle name="Accent6 14" xfId="1877" xr:uid="{81EAC038-E507-4334-8276-D51ED0623D73}"/>
    <cellStyle name="Accent6 15" xfId="1878" xr:uid="{5F746316-7395-4620-894C-97CC5A347443}"/>
    <cellStyle name="Accent6 16" xfId="1879" xr:uid="{CD1728CC-462F-4CC4-BC41-7C15C537463C}"/>
    <cellStyle name="Accent6 17" xfId="1880" xr:uid="{C263C308-4E7D-4B14-AA29-73ED37DE169D}"/>
    <cellStyle name="Accent6 18" xfId="1881" xr:uid="{DBB71722-8359-40E7-8EB8-B24C08C0519B}"/>
    <cellStyle name="Accent6 19" xfId="1882" xr:uid="{1A612AF1-B2B1-480B-8EFD-B1AD8D2E2497}"/>
    <cellStyle name="Accent6 2" xfId="139" xr:uid="{40AB3E7F-3098-4BB1-9034-09FF12D66EF1}"/>
    <cellStyle name="Accent6 2 10" xfId="1883" xr:uid="{4E596D59-AC4B-4C7B-8E72-1DBC1E8D96A1}"/>
    <cellStyle name="Accent6 2 2" xfId="1884" xr:uid="{11F5D844-45FA-45CC-810F-FE707A0B8E27}"/>
    <cellStyle name="Accent6 2 3" xfId="1885" xr:uid="{D7866803-DFCD-47D2-B6E2-979F1360333C}"/>
    <cellStyle name="Accent6 2 4" xfId="1886" xr:uid="{86B8B0FC-6C31-41B0-8315-FF5D4F2D59E0}"/>
    <cellStyle name="Accent6 2 5" xfId="1887" xr:uid="{749081FE-31B4-4D62-9EC6-49802FFF5F73}"/>
    <cellStyle name="Accent6 2 6" xfId="1888" xr:uid="{D6C67539-3C1B-4B00-96CB-70E7BDAE7EAE}"/>
    <cellStyle name="Accent6 2 7" xfId="1889" xr:uid="{507DB83F-D122-4396-A7DA-47718EE54508}"/>
    <cellStyle name="Accent6 2 8" xfId="1890" xr:uid="{185B776F-BBE8-4E23-9562-6ACAAEA6FE6A}"/>
    <cellStyle name="Accent6 2 9" xfId="1891" xr:uid="{5BD7379B-B2C8-4BF6-BFAD-064E2A25EB61}"/>
    <cellStyle name="Accent6 20" xfId="1892" xr:uid="{CA7A8F47-B4B9-4B56-912E-FD52B2974156}"/>
    <cellStyle name="Accent6 21" xfId="1893" xr:uid="{B68C5450-1B66-4715-A4A9-6F2AE1AFDD7E}"/>
    <cellStyle name="Accent6 22" xfId="1894" xr:uid="{99241DD4-A1DC-4D50-BA4F-D35E11637477}"/>
    <cellStyle name="Accent6 23" xfId="1895" xr:uid="{7C3EC201-6FB3-4B7F-BDF6-0FB7ABEDABC2}"/>
    <cellStyle name="Accent6 24" xfId="1896" xr:uid="{E4B7E871-96DC-4538-B225-49E044B6ED3E}"/>
    <cellStyle name="Accent6 25" xfId="1897" xr:uid="{196C36BB-4021-4B86-937A-8410120C23F4}"/>
    <cellStyle name="Accent6 26" xfId="1898" xr:uid="{A1B42DC1-639B-4C2C-AC8C-43E4DC30F491}"/>
    <cellStyle name="Accent6 27" xfId="1899" xr:uid="{9BC6BB16-F8D6-4271-8AA6-69C688BF3248}"/>
    <cellStyle name="Accent6 28" xfId="1900" xr:uid="{2A957C89-925F-41D4-B84F-E4D628DCFB6C}"/>
    <cellStyle name="Accent6 29" xfId="1901" xr:uid="{F994C187-3AA1-47F3-B46B-F0B953C52DC1}"/>
    <cellStyle name="Accent6 3" xfId="140" xr:uid="{5EBC1A5C-1ADE-44AC-A8E2-31BA1BB21401}"/>
    <cellStyle name="Accent6 3 2" xfId="1903" xr:uid="{C411DB31-4F06-48B1-A651-6D4817465C98}"/>
    <cellStyle name="Accent6 3 3" xfId="1904" xr:uid="{BFF8F1F9-EBE3-47C0-AF1E-E4BD0D8D9A5C}"/>
    <cellStyle name="Accent6 3 4" xfId="1905" xr:uid="{A74803CD-A269-45F9-A65E-8E32410A95F0}"/>
    <cellStyle name="Accent6 3 5" xfId="1902" xr:uid="{ED3D98FB-E22D-4383-BB6F-7D7EEAD063EF}"/>
    <cellStyle name="Accent6 30" xfId="1906" xr:uid="{EE6503A5-2447-486B-8B84-3627634D1CA0}"/>
    <cellStyle name="Accent6 31" xfId="1907" xr:uid="{09B288A3-BE05-4119-B070-D674471B0FBC}"/>
    <cellStyle name="Accent6 32" xfId="1908" xr:uid="{3D36428D-D5A0-4237-BCE9-BFF21CC9FC34}"/>
    <cellStyle name="Accent6 33" xfId="1909" xr:uid="{D13CA0A4-DD26-4279-BA80-76AA0FCB1138}"/>
    <cellStyle name="Accent6 34" xfId="1910" xr:uid="{7A17CCB2-5384-46C6-A44D-7531148E11A7}"/>
    <cellStyle name="Accent6 35" xfId="1911" xr:uid="{1688BFAF-1327-4E9F-B229-A67DD98DD5C7}"/>
    <cellStyle name="Accent6 36" xfId="1912" xr:uid="{05432E9E-6C67-4AD2-AF04-10FAB04931C1}"/>
    <cellStyle name="Accent6 37" xfId="1913" xr:uid="{6BC395B8-E24D-4211-BD49-44A9877DFBF6}"/>
    <cellStyle name="Accent6 38" xfId="1914" xr:uid="{D3E15F4C-CC32-4090-8933-F6E4B9B693E6}"/>
    <cellStyle name="Accent6 39" xfId="1915" xr:uid="{FBE51E9E-8FB2-4A05-9A0F-B567D43110E5}"/>
    <cellStyle name="Accent6 4" xfId="141" xr:uid="{8537564C-BFFC-47B1-8F40-3B452610557C}"/>
    <cellStyle name="Accent6 40" xfId="1916" xr:uid="{3EBE12F0-41F5-453C-972B-618C3B24B8B2}"/>
    <cellStyle name="Accent6 41" xfId="1917" xr:uid="{4C43CCEC-D688-4FC0-AD00-5FCCB39F88C5}"/>
    <cellStyle name="Accent6 42" xfId="1918" xr:uid="{F34C9E6B-7175-4A41-B542-20DEE95ED14D}"/>
    <cellStyle name="Accent6 43" xfId="1919" xr:uid="{3C6A20F4-0A17-43F5-9E1B-91762DC9D1F0}"/>
    <cellStyle name="Accent6 5" xfId="142" xr:uid="{958EAF02-400B-49DC-A823-248EABD51770}"/>
    <cellStyle name="Accent6 6" xfId="1920" xr:uid="{02185556-857E-4972-A912-8B48D6865B8B}"/>
    <cellStyle name="Accent6 7" xfId="1921" xr:uid="{FFC32DFA-3ACF-479A-A1CD-7CD0CA90A4F9}"/>
    <cellStyle name="Accent6 8" xfId="1922" xr:uid="{B5C6D966-7A18-4D23-8EA8-B69EF3A68EEB}"/>
    <cellStyle name="Accent6 9" xfId="1923" xr:uid="{DAE8BD1E-6EC5-47B2-AB18-487F13E3B7B7}"/>
    <cellStyle name="AggblueBoldCels" xfId="1924" xr:uid="{A970CEFF-250C-48C8-B3EF-528EA3C69915}"/>
    <cellStyle name="AggblueCels" xfId="1925" xr:uid="{5DB32639-6E57-4894-A17D-06832C922B01}"/>
    <cellStyle name="AggBoldCells" xfId="1926" xr:uid="{D4BC4764-AAD3-4465-8FB0-57CC49011DD1}"/>
    <cellStyle name="AggCels" xfId="1927" xr:uid="{6884660C-7FB7-418F-A59A-E32E8377A603}"/>
    <cellStyle name="AggGreen" xfId="1928" xr:uid="{D8988DFA-645D-4F99-BC93-65B07166FE29}"/>
    <cellStyle name="AggGreen12" xfId="1929" xr:uid="{CB8DE238-90AD-4E7E-BE5D-193C27332430}"/>
    <cellStyle name="AggOrange" xfId="1930" xr:uid="{791F0B95-3F04-435D-9FBB-05A770FE0D35}"/>
    <cellStyle name="AggOrange9" xfId="1931" xr:uid="{1DE91483-88D8-402C-8733-28A928AE30B7}"/>
    <cellStyle name="AggOrangeLB_2x" xfId="1932" xr:uid="{18BCD90A-44E8-458A-B8A5-49400F75F639}"/>
    <cellStyle name="AggOrangeLBorder" xfId="1933" xr:uid="{D37C8824-1AB2-4919-9919-D41FCD3CD605}"/>
    <cellStyle name="AggOrangeRBorder" xfId="1934" xr:uid="{A9066EC4-6A6A-48B9-92FF-741A6A70EFD5}"/>
    <cellStyle name="Akzent1" xfId="1935" xr:uid="{693A5A9C-39B2-404D-8080-0D191D0DE518}"/>
    <cellStyle name="Akzent2" xfId="1936" xr:uid="{889FD367-71BE-4720-9AFB-2402495B9E93}"/>
    <cellStyle name="Akzent3" xfId="1937" xr:uid="{889F3871-E1D7-48FD-8761-6A4F8DDC825F}"/>
    <cellStyle name="Akzent4" xfId="1938" xr:uid="{A57EE0F8-732A-486D-B2F4-A2A58B84B146}"/>
    <cellStyle name="Akzent5" xfId="1939" xr:uid="{BB790310-ED43-4248-A252-469D9FE73B2E}"/>
    <cellStyle name="Akzent6" xfId="1940" xr:uid="{41E1D039-259F-4A46-ABBC-53592EE3D4FD}"/>
    <cellStyle name="Ausgabe" xfId="1941" xr:uid="{D696271B-7F7F-4529-A4A2-BD6000C2B6E1}"/>
    <cellStyle name="Bad" xfId="12" builtinId="27" customBuiltin="1"/>
    <cellStyle name="Bad 10" xfId="1942" xr:uid="{BE689618-7CB6-4D46-B4D8-A8FA79DC9873}"/>
    <cellStyle name="Bad 11" xfId="1943" xr:uid="{657FF628-F947-48C8-BFA9-E526E44D1B43}"/>
    <cellStyle name="Bad 12" xfId="1944" xr:uid="{DD77AB7B-D0AA-442D-83DC-2B1B62B93A1C}"/>
    <cellStyle name="Bad 13" xfId="1945" xr:uid="{8039E786-FC2F-408C-8C65-9DC6B6F869E1}"/>
    <cellStyle name="Bad 14" xfId="1946" xr:uid="{378A3E3E-3764-43F6-B004-839BB1B57147}"/>
    <cellStyle name="Bad 15" xfId="1947" xr:uid="{4EB26C88-7E55-4E73-985F-44A86E03D0E4}"/>
    <cellStyle name="Bad 16" xfId="1948" xr:uid="{1C016F5B-FA61-4036-8404-669774A5C700}"/>
    <cellStyle name="Bad 17" xfId="1949" xr:uid="{8E560624-4FCF-40FB-A3B6-5E341D5EED76}"/>
    <cellStyle name="Bad 18" xfId="1950" xr:uid="{4D75BF68-DCCA-4635-A811-717F5AF161FE}"/>
    <cellStyle name="Bad 19" xfId="1951" xr:uid="{0F7209F9-2BAD-47D5-B08D-99D434A94CBC}"/>
    <cellStyle name="Bad 2" xfId="143" xr:uid="{1856C4BA-3E9F-45FC-A8B5-C7DFBD180F75}"/>
    <cellStyle name="Bad 2 10" xfId="1952" xr:uid="{0D00C795-552C-4C5D-9E50-1BA93A844BB7}"/>
    <cellStyle name="Bad 2 2" xfId="1953" xr:uid="{A571ABED-015B-47C4-89DD-27D485CEEE45}"/>
    <cellStyle name="Bad 2 3" xfId="1954" xr:uid="{8E808509-B5B9-4673-9642-A68D0FBFABD8}"/>
    <cellStyle name="Bad 2 4" xfId="1955" xr:uid="{D91F91E7-307C-4325-8BD2-8ED811324E46}"/>
    <cellStyle name="Bad 2 5" xfId="1956" xr:uid="{E30F8054-E054-4C70-83B6-682806B93C1B}"/>
    <cellStyle name="Bad 2 6" xfId="1957" xr:uid="{726D2EE3-1E20-4DAC-81CB-03C008EBAA03}"/>
    <cellStyle name="Bad 2 7" xfId="1958" xr:uid="{E21E22F3-973B-4B94-B186-1A2AE84D096C}"/>
    <cellStyle name="Bad 2 8" xfId="1959" xr:uid="{570385EE-5E78-4857-8C0C-36E9FC1692D2}"/>
    <cellStyle name="Bad 2 9" xfId="1960" xr:uid="{4E209F68-DF1F-498B-9AC7-EB905B91FA40}"/>
    <cellStyle name="Bad 20" xfId="1961" xr:uid="{C5050E62-ED5F-488A-A314-CCFC8C96E819}"/>
    <cellStyle name="Bad 21" xfId="1962" xr:uid="{2EA266AF-8A3A-4742-8ADF-DFCFE5DB2BB9}"/>
    <cellStyle name="Bad 22" xfId="1963" xr:uid="{DA3EF3D1-4AC5-4917-BB9F-54A51CC84082}"/>
    <cellStyle name="Bad 23" xfId="1964" xr:uid="{55F789EB-AEAB-484C-B41D-3995EFC9BE9B}"/>
    <cellStyle name="Bad 24" xfId="1965" xr:uid="{B82F4A1B-CD5F-43C5-8275-E6FB2C3105EB}"/>
    <cellStyle name="Bad 25" xfId="1966" xr:uid="{A242426A-2821-4BD8-86DF-EACBAE92ABF9}"/>
    <cellStyle name="Bad 26" xfId="1967" xr:uid="{E4255EB2-D737-4EC4-88BD-452AF4225C37}"/>
    <cellStyle name="Bad 27" xfId="1968" xr:uid="{82097E7F-CFA8-490E-BA82-EE7BFFF3B597}"/>
    <cellStyle name="Bad 28" xfId="1969" xr:uid="{FD2C54E2-2CA2-4AE3-A5DC-B0C13C70EAE8}"/>
    <cellStyle name="Bad 29" xfId="1970" xr:uid="{1EA4D48F-1F34-4A0F-853F-7D593A55FC41}"/>
    <cellStyle name="Bad 3" xfId="144" xr:uid="{09EDAB89-27F2-4ED2-9EE3-C6819FD9CAB0}"/>
    <cellStyle name="Bad 3 2" xfId="1972" xr:uid="{7B74ACB1-7570-4A23-AE60-BC065A3C3923}"/>
    <cellStyle name="Bad 3 3" xfId="1973" xr:uid="{4F47D348-A649-488C-8DFB-4B621163C61E}"/>
    <cellStyle name="Bad 3 4" xfId="1974" xr:uid="{9EC9E41B-F86D-45AE-8224-819D8336E3EA}"/>
    <cellStyle name="Bad 3 5" xfId="1971" xr:uid="{685013F4-47ED-4335-8129-78B8D2F88FD8}"/>
    <cellStyle name="Bad 30" xfId="1975" xr:uid="{163CE38D-E828-4E6F-A433-D76AEFB4D8C7}"/>
    <cellStyle name="Bad 31" xfId="1976" xr:uid="{5266C6D9-2F42-4E56-8264-C8D641EEA2F9}"/>
    <cellStyle name="Bad 32" xfId="1977" xr:uid="{B1C7D95B-41FE-426A-9168-EE368DCE347F}"/>
    <cellStyle name="Bad 33" xfId="1978" xr:uid="{5E304A4A-E508-4A21-9DA1-1D7D20ACD044}"/>
    <cellStyle name="Bad 34" xfId="1979" xr:uid="{E198B752-F80B-4420-AAD4-342C75B0B832}"/>
    <cellStyle name="Bad 35" xfId="1980" xr:uid="{7139762F-498C-45A1-93C7-3CEF3D940140}"/>
    <cellStyle name="Bad 36" xfId="1981" xr:uid="{FC8A1C1F-A580-4ADF-90A9-725B69E2B995}"/>
    <cellStyle name="Bad 37" xfId="1982" xr:uid="{EFCC2D08-E20F-4BEB-BC63-52010CCDB797}"/>
    <cellStyle name="Bad 38" xfId="1983" xr:uid="{CCE63383-D9C3-49CB-BED3-EA544EB04DA8}"/>
    <cellStyle name="Bad 39" xfId="1984" xr:uid="{37D55CC1-9107-4907-8EE1-526233657372}"/>
    <cellStyle name="Bad 4" xfId="145" xr:uid="{08403138-F865-4A4A-B228-212B7871D3ED}"/>
    <cellStyle name="Bad 40" xfId="1985" xr:uid="{6A15582B-CD86-4BD1-850C-CF647D82E86B}"/>
    <cellStyle name="Bad 41" xfId="1986" xr:uid="{99D4D86C-5852-4CDD-B974-C54A58A76B1B}"/>
    <cellStyle name="Bad 42" xfId="1987" xr:uid="{D61F8BE9-7B73-424F-96F2-3BA2663E0378}"/>
    <cellStyle name="Bad 43" xfId="1988" xr:uid="{B1F980C5-CDC5-4C2B-AA4F-0D36097A583E}"/>
    <cellStyle name="Bad 44" xfId="1989" xr:uid="{CAA65C01-E48C-49A7-AA24-4AF705C6DF3A}"/>
    <cellStyle name="Bad 5" xfId="146" xr:uid="{F11E9AC5-ED7E-461D-B06A-A6459E1D7023}"/>
    <cellStyle name="Bad 6" xfId="1990" xr:uid="{A285EDDC-C0E1-4A89-A729-E4AC6D47F51C}"/>
    <cellStyle name="Bad 7" xfId="1991" xr:uid="{FBE3E924-37B8-402F-ADAE-A9657410CA39}"/>
    <cellStyle name="Bad 8" xfId="1992" xr:uid="{0B56A75D-96E4-4DDA-9CE0-89362C33F34F}"/>
    <cellStyle name="Bad 9" xfId="1993" xr:uid="{A92717E0-AE02-4761-B07E-72A948B95482}"/>
    <cellStyle name="Berechnung" xfId="1994" xr:uid="{D7B6D99F-7292-45AB-AA0A-30AB108F6880}"/>
    <cellStyle name="Bevitel" xfId="458" xr:uid="{1993A4C7-5889-4BFF-AC7E-6EE0C9393A70}"/>
    <cellStyle name="Bold GHG Numbers (0.00)" xfId="1995" xr:uid="{6D406146-2E1B-4BFF-B20C-7FADC3435296}"/>
    <cellStyle name="Calculation" xfId="15" builtinId="22" customBuiltin="1"/>
    <cellStyle name="Calculation 10" xfId="1996" xr:uid="{835F96AC-36A9-4052-A4FD-52AEAC7E56D7}"/>
    <cellStyle name="Calculation 11" xfId="1997" xr:uid="{534D02F8-2058-4D1A-9A69-C78D3156142E}"/>
    <cellStyle name="Calculation 12" xfId="1998" xr:uid="{22C036EB-53A8-4C75-BCB8-9722476673F9}"/>
    <cellStyle name="Calculation 13" xfId="1999" xr:uid="{247A818C-2AA5-4940-8C70-412D27992584}"/>
    <cellStyle name="Calculation 14" xfId="2000" xr:uid="{9ED72453-9104-4F12-B2F4-6A82D023AFAE}"/>
    <cellStyle name="Calculation 15" xfId="2001" xr:uid="{5545B8EB-370D-49F6-B995-89A5C3A76F6B}"/>
    <cellStyle name="Calculation 16" xfId="2002" xr:uid="{6B927BC2-AE7C-4EC7-9B86-47D1BB4BC7E6}"/>
    <cellStyle name="Calculation 17" xfId="2003" xr:uid="{FFC95E9C-0361-4794-B700-3CB81DA4281A}"/>
    <cellStyle name="Calculation 18" xfId="2004" xr:uid="{84C50335-79F1-4E4A-9510-6A60FC07FF66}"/>
    <cellStyle name="Calculation 19" xfId="2005" xr:uid="{35A406E1-6120-43A1-8EC8-08E91F277F02}"/>
    <cellStyle name="Calculation 2" xfId="147" xr:uid="{7F03CC81-0FAD-4D31-B374-FC15F29AF4E4}"/>
    <cellStyle name="Calculation 2 10" xfId="2006" xr:uid="{1C619EF6-E94E-4046-866D-47B8CF165E5B}"/>
    <cellStyle name="Calculation 2 2" xfId="2007" xr:uid="{37BD9C3A-18FA-42BE-A634-18F63CD2673D}"/>
    <cellStyle name="Calculation 2 3" xfId="2008" xr:uid="{54962559-CF68-4E5F-9EDA-8D4A098C82F4}"/>
    <cellStyle name="Calculation 2 4" xfId="2009" xr:uid="{A4B0D6B1-7132-45A3-858C-46281AFF667F}"/>
    <cellStyle name="Calculation 2 5" xfId="2010" xr:uid="{55C5043E-2534-4ED3-959E-301BEF98D914}"/>
    <cellStyle name="Calculation 2 6" xfId="2011" xr:uid="{2F5842D3-733D-40F9-AC82-991E839B284E}"/>
    <cellStyle name="Calculation 2 7" xfId="2012" xr:uid="{5B5108A1-3C82-44CC-AA32-B9C500387184}"/>
    <cellStyle name="Calculation 2 8" xfId="2013" xr:uid="{2D287933-DBF7-480B-9FE9-378CEF4EC905}"/>
    <cellStyle name="Calculation 2 9" xfId="2014" xr:uid="{80806CE7-790B-4928-8BDF-484ED3B85055}"/>
    <cellStyle name="Calculation 20" xfId="2015" xr:uid="{70D8BAB8-6D1B-4500-AEF8-EA95F677B0AC}"/>
    <cellStyle name="Calculation 21" xfId="2016" xr:uid="{04D0BB1E-BEAE-49BB-B354-CDD700218BD2}"/>
    <cellStyle name="Calculation 22" xfId="2017" xr:uid="{036D7A16-0041-4674-B1D6-3EC9229A21F8}"/>
    <cellStyle name="Calculation 23" xfId="2018" xr:uid="{FFE44CA4-0ED1-4CD5-953F-D4EC39F86E07}"/>
    <cellStyle name="Calculation 24" xfId="2019" xr:uid="{EAFD9C5C-DA1F-4F0D-BC48-0FF77F3FEB81}"/>
    <cellStyle name="Calculation 25" xfId="2020" xr:uid="{3A33D7E8-4DBE-48A3-A295-1C4F35B537BA}"/>
    <cellStyle name="Calculation 26" xfId="2021" xr:uid="{8F94ED4A-5FAE-400D-A2A9-EC6190A843FC}"/>
    <cellStyle name="Calculation 27" xfId="2022" xr:uid="{6AE66EF8-C0E0-484F-B6B3-4D378974E171}"/>
    <cellStyle name="Calculation 28" xfId="2023" xr:uid="{581B73ED-022E-4188-94F2-A0BD82A62939}"/>
    <cellStyle name="Calculation 29" xfId="2024" xr:uid="{4A8CBA83-6F82-4A43-9668-88679C5858E9}"/>
    <cellStyle name="Calculation 3" xfId="148" xr:uid="{1D943A9B-990C-4910-9872-4AB890B5AB40}"/>
    <cellStyle name="Calculation 3 2" xfId="2026" xr:uid="{4335D1B9-4BC8-4F36-A341-9F7EC704F8EA}"/>
    <cellStyle name="Calculation 3 3" xfId="2027" xr:uid="{C6D13BC7-4DEA-46B8-B4B8-5DC0C6C08708}"/>
    <cellStyle name="Calculation 3 4" xfId="2028" xr:uid="{A8EF565F-5DC3-40CB-B253-51DC6C96DC2C}"/>
    <cellStyle name="Calculation 3 5" xfId="2025" xr:uid="{57302B72-2691-4E03-933E-E9F5EE118B97}"/>
    <cellStyle name="Calculation 30" xfId="2029" xr:uid="{63161773-F72D-4FA8-AA5D-A2EC3ABF2A84}"/>
    <cellStyle name="Calculation 31" xfId="2030" xr:uid="{9C36C307-1012-4296-9FAD-D881BDD656F7}"/>
    <cellStyle name="Calculation 32" xfId="2031" xr:uid="{F356488E-3BC9-4EA4-971E-3971EE6A94FB}"/>
    <cellStyle name="Calculation 33" xfId="2032" xr:uid="{617FEF57-4D4D-40EE-9C17-B4597F71B525}"/>
    <cellStyle name="Calculation 34" xfId="2033" xr:uid="{55903B46-4F77-4F72-9E62-014A2D2BFDA2}"/>
    <cellStyle name="Calculation 35" xfId="2034" xr:uid="{FAD2D7BD-FD33-4FBA-8411-6BD7FB994D08}"/>
    <cellStyle name="Calculation 36" xfId="2035" xr:uid="{CAB5BBE0-2960-4952-9E31-097B701DE3FE}"/>
    <cellStyle name="Calculation 37" xfId="2036" xr:uid="{D5EBF013-E6B8-4E5B-BD09-FFFD087F4B9A}"/>
    <cellStyle name="Calculation 38" xfId="2037" xr:uid="{BC4152D9-A7B2-4107-93DB-A18E815C94D2}"/>
    <cellStyle name="Calculation 39" xfId="2038" xr:uid="{4B7A75F1-346D-4A47-A64C-BFAF641A7C7C}"/>
    <cellStyle name="Calculation 4" xfId="149" xr:uid="{7E01A235-E40E-404A-A500-C1C2A6911820}"/>
    <cellStyle name="Calculation 40" xfId="2039" xr:uid="{F71E94B1-93A0-48A6-8C56-75501DF7637C}"/>
    <cellStyle name="Calculation 41" xfId="2040" xr:uid="{EEEDE990-8A3E-4842-9661-08C18369A8B7}"/>
    <cellStyle name="Calculation 42" xfId="2041" xr:uid="{DC7A0527-832B-45F0-846C-83880AFEC331}"/>
    <cellStyle name="Calculation 43" xfId="2042" xr:uid="{C52A8847-65D9-4632-8B2E-97B5DE2A002D}"/>
    <cellStyle name="Calculation 5" xfId="150" xr:uid="{3062D0F4-62AE-459B-B52A-9FA9EEF6971F}"/>
    <cellStyle name="Calculation 6" xfId="2043" xr:uid="{46D7329D-FF78-4CCE-917E-E8671A50A686}"/>
    <cellStyle name="Calculation 7" xfId="2044" xr:uid="{1299CBA5-105A-4B2B-896C-0A3DE5A53CEF}"/>
    <cellStyle name="Calculation 8" xfId="2045" xr:uid="{4C0B6DE3-85F0-4DCD-AA3F-6764C78D8AAC}"/>
    <cellStyle name="Calculation 9" xfId="2046" xr:uid="{7F3A1381-D885-4679-85D8-445FC8663213}"/>
    <cellStyle name="Check Cell" xfId="17" builtinId="23" customBuiltin="1"/>
    <cellStyle name="Check Cell 10" xfId="2047" xr:uid="{1565B80D-20E5-42E7-916C-EB45C09E5AFE}"/>
    <cellStyle name="Check Cell 11" xfId="2048" xr:uid="{1289A162-BBC8-42EA-8583-78358C48AF3F}"/>
    <cellStyle name="Check Cell 12" xfId="2049" xr:uid="{A653486F-A19B-46A7-BBEB-7BE2A85BE1A2}"/>
    <cellStyle name="Check Cell 13" xfId="2050" xr:uid="{9E08AE2A-7162-4770-8C8B-5ECD1EB09134}"/>
    <cellStyle name="Check Cell 14" xfId="2051" xr:uid="{F43CFABF-846C-43A3-A93D-698767B66544}"/>
    <cellStyle name="Check Cell 15" xfId="2052" xr:uid="{32B1A6AA-0A82-4A42-9165-633E27042713}"/>
    <cellStyle name="Check Cell 16" xfId="2053" xr:uid="{BD0AAA34-6AD0-4BBB-8D1B-E1D13E3C0BCB}"/>
    <cellStyle name="Check Cell 17" xfId="2054" xr:uid="{4F0EE16F-2F41-4A9D-9B64-BD390994B7E7}"/>
    <cellStyle name="Check Cell 18" xfId="2055" xr:uid="{85EDD44C-16D7-4DF8-B15C-95E83696A435}"/>
    <cellStyle name="Check Cell 19" xfId="2056" xr:uid="{80FF091F-3CF0-477D-853E-B8483942F85A}"/>
    <cellStyle name="Check Cell 2" xfId="151" xr:uid="{BCE253C8-FD34-43FD-96E3-97053E8B73A9}"/>
    <cellStyle name="Check Cell 2 10" xfId="2057" xr:uid="{5A763392-8A33-4C21-BAA3-F276247296FE}"/>
    <cellStyle name="Check Cell 2 2" xfId="2058" xr:uid="{0D3EAB02-2E34-4907-AE9D-2E1D200AB885}"/>
    <cellStyle name="Check Cell 2 3" xfId="2059" xr:uid="{D38EECF4-1FE6-4543-835F-6217B4C205E1}"/>
    <cellStyle name="Check Cell 2 4" xfId="2060" xr:uid="{B5BE81F5-2F5E-4468-8A9B-BAFEE25CE505}"/>
    <cellStyle name="Check Cell 2 5" xfId="2061" xr:uid="{894CB2A1-BFE9-403F-BDFB-684D9CF6CD67}"/>
    <cellStyle name="Check Cell 2 6" xfId="2062" xr:uid="{F1FF25B5-4CDE-4916-A4FB-8D452DAB24F0}"/>
    <cellStyle name="Check Cell 2 7" xfId="2063" xr:uid="{3628A498-01B6-4068-81E1-8D46E4CBE409}"/>
    <cellStyle name="Check Cell 2 8" xfId="2064" xr:uid="{41EDC7C9-F176-4DBB-9305-CDEFBD99B5D2}"/>
    <cellStyle name="Check Cell 2 9" xfId="2065" xr:uid="{A2CA75F4-F098-46FA-B057-A5FA79CFD254}"/>
    <cellStyle name="Check Cell 20" xfId="2066" xr:uid="{055C33BF-A8E4-47BE-ADFA-AF39BFBFECB5}"/>
    <cellStyle name="Check Cell 21" xfId="2067" xr:uid="{04411185-8A1C-4039-ABD2-7A3B4F0A4A43}"/>
    <cellStyle name="Check Cell 22" xfId="2068" xr:uid="{2DCB7818-5D08-490E-97EC-B2E9DBD525D5}"/>
    <cellStyle name="Check Cell 23" xfId="2069" xr:uid="{7171E270-50B8-4604-9B86-DFAF09E78BAC}"/>
    <cellStyle name="Check Cell 24" xfId="2070" xr:uid="{A82D50CE-C7FA-4693-9306-467B6A729D45}"/>
    <cellStyle name="Check Cell 25" xfId="2071" xr:uid="{45A20FD8-E674-478F-A334-E4E8616AB339}"/>
    <cellStyle name="Check Cell 26" xfId="2072" xr:uid="{77719467-95E5-47F3-96B5-B34A5FA45B54}"/>
    <cellStyle name="Check Cell 27" xfId="2073" xr:uid="{05CBBACE-DCC7-4AE6-9373-AED45F5C2185}"/>
    <cellStyle name="Check Cell 28" xfId="2074" xr:uid="{C13D4446-2ED8-4DF2-8C52-D369F95BDCAB}"/>
    <cellStyle name="Check Cell 29" xfId="2075" xr:uid="{2909AE56-28BE-480F-9598-900794B50B50}"/>
    <cellStyle name="Check Cell 3" xfId="152" xr:uid="{37A73C26-D9A7-4364-9000-BB9027B0F089}"/>
    <cellStyle name="Check Cell 3 2" xfId="2076" xr:uid="{853FFC9C-7A42-41DC-ADFD-BD95C1BB3956}"/>
    <cellStyle name="Check Cell 30" xfId="2077" xr:uid="{FF362FD4-DF0A-4CC7-A81E-03BFC9526AE6}"/>
    <cellStyle name="Check Cell 31" xfId="2078" xr:uid="{5EC03DC6-8543-40AB-BE68-E37B0798E5AE}"/>
    <cellStyle name="Check Cell 32" xfId="2079" xr:uid="{B2F230D2-2CCE-4734-819D-07E7BA6293EE}"/>
    <cellStyle name="Check Cell 33" xfId="2080" xr:uid="{E1A7C923-4296-42E2-A93D-4E8A84A5962B}"/>
    <cellStyle name="Check Cell 34" xfId="2081" xr:uid="{104EB2D3-49A8-4199-83D1-9D7470F13784}"/>
    <cellStyle name="Check Cell 35" xfId="2082" xr:uid="{78295CA6-AD79-4EFE-92B5-84A2DA0C90E9}"/>
    <cellStyle name="Check Cell 36" xfId="2083" xr:uid="{2617A150-3B34-44BB-B326-5EE7D84A9839}"/>
    <cellStyle name="Check Cell 37" xfId="2084" xr:uid="{CE8F6DF8-A69C-4AE9-9B58-E8276CDF9E0C}"/>
    <cellStyle name="Check Cell 38" xfId="2085" xr:uid="{95C7E4B9-0963-4190-8709-E9B0CA6F16A5}"/>
    <cellStyle name="Check Cell 39" xfId="2086" xr:uid="{25AB8D03-97AE-4F12-8694-8EEC9A88F5C8}"/>
    <cellStyle name="Check Cell 4" xfId="153" xr:uid="{AECFE717-1BBC-4A54-AEDC-410C8D0ACE54}"/>
    <cellStyle name="Check Cell 40" xfId="2087" xr:uid="{2162A12F-A4CC-4083-B4FC-A9B4D2C9E4A8}"/>
    <cellStyle name="Check Cell 41" xfId="2088" xr:uid="{BCFDBEF3-044D-49E8-9320-7670534E4E51}"/>
    <cellStyle name="Check Cell 42" xfId="2089" xr:uid="{582E80E4-359D-45E0-9377-2121254C7C1B}"/>
    <cellStyle name="Check Cell 43" xfId="2090" xr:uid="{AF5BC5A2-A8A4-426F-9E72-DCD4F15F6246}"/>
    <cellStyle name="Check Cell 5" xfId="154" xr:uid="{0844B547-3CA9-440F-B175-D6B51CD91801}"/>
    <cellStyle name="Check Cell 6" xfId="2091" xr:uid="{020D87B7-B335-4E26-8701-D2FB42027CE2}"/>
    <cellStyle name="Check Cell 7" xfId="2092" xr:uid="{E0A6B76C-231F-48E0-8DF4-DB68CB021858}"/>
    <cellStyle name="Check Cell 8" xfId="2093" xr:uid="{2235221D-B76E-47F7-8BD1-C01DF70B8169}"/>
    <cellStyle name="Check Cell 9" xfId="2094" xr:uid="{558EA87B-F308-4CEF-904E-A07B6E299F5F}"/>
    <cellStyle name="Cím" xfId="457" xr:uid="{5A6656C5-B21A-4CD9-9C39-B484397A42CB}"/>
    <cellStyle name="Címsor 1" xfId="455" xr:uid="{8D047B3A-1AF4-4C85-83C5-86C9BDF5F791}"/>
    <cellStyle name="Címsor 2" xfId="452" xr:uid="{A0F1731F-938D-4452-A6CA-F4F378B780B0}"/>
    <cellStyle name="Címsor 3" xfId="473" xr:uid="{6CB2D207-B53B-40BC-9FA5-CC7BB8BC3F69}"/>
    <cellStyle name="Címsor 4" xfId="470" xr:uid="{C9FFFDEA-AA8F-4F00-BBFA-5538867FC897}"/>
    <cellStyle name="coin" xfId="155" xr:uid="{70DDD201-400F-45A2-B8DC-7C3486AE0571}"/>
    <cellStyle name="Comma [0] 2 10" xfId="2095" xr:uid="{25BBB2ED-CFCD-4A7C-B581-F83FCEA7BE5F}"/>
    <cellStyle name="Comma [0] 2 2" xfId="2096" xr:uid="{42309ED1-B4D4-499C-B440-5C46AAC9BF76}"/>
    <cellStyle name="Comma [0] 2 3" xfId="2097" xr:uid="{B67D8A8D-F56B-4F5F-8E54-D0BC94D2F2B9}"/>
    <cellStyle name="Comma [0] 2 4" xfId="2098" xr:uid="{250137AE-9284-415E-B501-FD9DB4595780}"/>
    <cellStyle name="Comma [0] 2 5" xfId="2099" xr:uid="{5E3C110E-0266-42F0-9C8B-B9DBCFD682B7}"/>
    <cellStyle name="Comma [0] 2 6" xfId="2100" xr:uid="{A0BD2D59-C139-4FBD-AAB8-0F3E5233B1BB}"/>
    <cellStyle name="Comma [0] 2 7" xfId="2101" xr:uid="{19D9F651-DE2D-4AF3-A610-8B9A01E8216C}"/>
    <cellStyle name="Comma [0] 2 8" xfId="2102" xr:uid="{10661340-2331-4424-82E5-B5F53A176389}"/>
    <cellStyle name="Comma [0] 2 9" xfId="2103" xr:uid="{81B76BEC-FF8C-440F-BFE1-39632A813EC1}"/>
    <cellStyle name="Comma 10" xfId="2104" xr:uid="{C416C7AD-930B-4601-AA93-88DAF7207D02}"/>
    <cellStyle name="Comma 10 2" xfId="2105" xr:uid="{2BD01D40-E785-476F-A91C-0C8BBA4CDC8D}"/>
    <cellStyle name="Comma 10 2 10" xfId="2106" xr:uid="{D272282C-A44D-448D-8C35-D3AD187A49A0}"/>
    <cellStyle name="Comma 10 2 11" xfId="2107" xr:uid="{5CB14A86-11EB-4E4E-AFE2-9C7F2068A5C0}"/>
    <cellStyle name="Comma 10 2 12" xfId="2108" xr:uid="{90FE064B-BA0D-41BB-8E4B-30487CF6B131}"/>
    <cellStyle name="Comma 10 2 13" xfId="2109" xr:uid="{422535F4-0DA8-4626-8C1B-81CACC713FF2}"/>
    <cellStyle name="Comma 10 2 14" xfId="2110" xr:uid="{78049CA1-4A50-4EDD-8539-5C54FBCECFAF}"/>
    <cellStyle name="Comma 10 2 15" xfId="2111" xr:uid="{6A7C8DA2-4C6F-424C-878F-1116D263F9E8}"/>
    <cellStyle name="Comma 10 2 16" xfId="2112" xr:uid="{A9F387D3-82EB-4C35-B759-52ED6B584782}"/>
    <cellStyle name="Comma 10 2 17" xfId="2113" xr:uid="{8B673D9D-47D7-444E-8252-F399DCF86FF8}"/>
    <cellStyle name="Comma 10 2 2" xfId="2114" xr:uid="{21A4DAC6-A34E-493C-89BD-860250D7DC96}"/>
    <cellStyle name="Comma 10 2 3" xfId="2115" xr:uid="{74CB7B2B-D4A6-4DCF-A545-969427875362}"/>
    <cellStyle name="Comma 10 2 4" xfId="2116" xr:uid="{FA4D571F-0F21-4D0B-9F38-73D396D8D260}"/>
    <cellStyle name="Comma 10 2 5" xfId="2117" xr:uid="{810ED48B-17DD-440B-8F4C-3F1F79F6782F}"/>
    <cellStyle name="Comma 10 2 6" xfId="2118" xr:uid="{1B4AE379-F3CA-49F3-BBA8-733A4CFE6365}"/>
    <cellStyle name="Comma 10 2 7" xfId="2119" xr:uid="{7D71A978-445C-432C-BEE7-D1CC073F8888}"/>
    <cellStyle name="Comma 10 2 8" xfId="2120" xr:uid="{B9FB741F-EC1C-4782-8603-58D1EF62F6F4}"/>
    <cellStyle name="Comma 10 2 9" xfId="2121" xr:uid="{10A02819-9847-4C2F-8123-0ACCCBE02A71}"/>
    <cellStyle name="Comma 10 3" xfId="2122" xr:uid="{B972BA13-DAAD-4397-850C-2DC203DB9E4E}"/>
    <cellStyle name="Comma 10 3 10" xfId="2123" xr:uid="{C70831D1-517E-4064-A23D-DB42F834F070}"/>
    <cellStyle name="Comma 10 3 11" xfId="2124" xr:uid="{11620144-BDD3-480A-9460-E853839C03F8}"/>
    <cellStyle name="Comma 10 3 12" xfId="2125" xr:uid="{0C6A2B12-B35A-4E00-B5EA-1818DC51ED5B}"/>
    <cellStyle name="Comma 10 3 13" xfId="2126" xr:uid="{9D1F2128-2EE1-41AE-8C4C-269709333935}"/>
    <cellStyle name="Comma 10 3 14" xfId="2127" xr:uid="{DCA9F01A-6D0A-49D0-BCCD-31D7A0DB11BC}"/>
    <cellStyle name="Comma 10 3 15" xfId="2128" xr:uid="{D491FCF0-2BD7-40E8-B7FD-7785919778E2}"/>
    <cellStyle name="Comma 10 3 16" xfId="2129" xr:uid="{D9A25772-CA06-4550-A531-0450CFADD98C}"/>
    <cellStyle name="Comma 10 3 17" xfId="2130" xr:uid="{3CADF4BC-40A2-425F-9FA7-1DCBDD200668}"/>
    <cellStyle name="Comma 10 3 2" xfId="2131" xr:uid="{045C15F3-E220-4C4C-B410-C11AA4E234B3}"/>
    <cellStyle name="Comma 10 3 3" xfId="2132" xr:uid="{6A8143E8-E318-45C2-B45F-FA7DC1C9F275}"/>
    <cellStyle name="Comma 10 3 4" xfId="2133" xr:uid="{0D86BD06-936E-43A1-80F8-04E38C0D7A0A}"/>
    <cellStyle name="Comma 10 3 5" xfId="2134" xr:uid="{F2785A59-8569-404F-9A31-38F19A4ABEDA}"/>
    <cellStyle name="Comma 10 3 6" xfId="2135" xr:uid="{744FBC82-DC9B-434A-941F-82F371EAD796}"/>
    <cellStyle name="Comma 10 3 7" xfId="2136" xr:uid="{EB006449-7310-4F7F-B40C-66142DE5EF20}"/>
    <cellStyle name="Comma 10 3 8" xfId="2137" xr:uid="{1E5BEE34-FCAC-4594-80E0-3DA97DEEA6C8}"/>
    <cellStyle name="Comma 10 3 9" xfId="2138" xr:uid="{CE5FF355-BFE8-42AC-8284-D95271EFD498}"/>
    <cellStyle name="Comma 10 4" xfId="2139" xr:uid="{6918C172-D9EC-4D6F-89DC-1220D02F9774}"/>
    <cellStyle name="Comma 10 4 10" xfId="2140" xr:uid="{D624294D-F82C-4BAC-963B-A86BCBFAC354}"/>
    <cellStyle name="Comma 10 4 11" xfId="2141" xr:uid="{CCC0B6E4-538E-4EC9-82C5-D1B4F89D9C62}"/>
    <cellStyle name="Comma 10 4 12" xfId="2142" xr:uid="{5E008FA3-19A1-47CB-9AA4-0717922A845D}"/>
    <cellStyle name="Comma 10 4 13" xfId="2143" xr:uid="{AC2D40A8-BE2D-49DB-8698-1AA614A9390F}"/>
    <cellStyle name="Comma 10 4 14" xfId="2144" xr:uid="{07A18D35-3BC2-42E7-86E1-B4FDB003462A}"/>
    <cellStyle name="Comma 10 4 15" xfId="2145" xr:uid="{D2957306-40AC-477B-8D8A-FB14130C072F}"/>
    <cellStyle name="Comma 10 4 16" xfId="2146" xr:uid="{AD68E81B-05A8-469C-B18C-D0A5E1D25519}"/>
    <cellStyle name="Comma 10 4 17" xfId="2147" xr:uid="{1239E8DD-AA93-4FF6-AC2C-1ED9244CFA1D}"/>
    <cellStyle name="Comma 10 4 2" xfId="2148" xr:uid="{5916458F-9890-48C9-BD9B-3A646B17A398}"/>
    <cellStyle name="Comma 10 4 3" xfId="2149" xr:uid="{9C79BDBA-0A87-4B1F-86E3-3EE11FC81F18}"/>
    <cellStyle name="Comma 10 4 4" xfId="2150" xr:uid="{3CA04F68-0A6C-43D3-9D6B-31CFD9BF067F}"/>
    <cellStyle name="Comma 10 4 5" xfId="2151" xr:uid="{D041A8D1-29BE-4D65-B6DB-3E245776D9C8}"/>
    <cellStyle name="Comma 10 4 6" xfId="2152" xr:uid="{1F188A5B-96DD-4D4E-8BD6-CEBE69BCE567}"/>
    <cellStyle name="Comma 10 4 7" xfId="2153" xr:uid="{E8CE895B-B41C-4A4A-BEA3-C4311AFE051A}"/>
    <cellStyle name="Comma 10 4 8" xfId="2154" xr:uid="{07FCFD11-7225-4241-999A-95DF4165052A}"/>
    <cellStyle name="Comma 10 4 9" xfId="2155" xr:uid="{0DF773D0-F276-48AC-9E14-FBE94B2BA10E}"/>
    <cellStyle name="Comma 10 5" xfId="2156" xr:uid="{6B538E73-C08D-428B-8B6A-A81DECDBB80F}"/>
    <cellStyle name="Comma 10 5 10" xfId="2157" xr:uid="{EF83BAFB-6A2D-4388-B7B5-2770D2B6EBB7}"/>
    <cellStyle name="Comma 10 5 11" xfId="2158" xr:uid="{13F0DBA4-3740-4C27-9132-90047EDDCC18}"/>
    <cellStyle name="Comma 10 5 12" xfId="2159" xr:uid="{077116AB-0C2B-45DD-9CC3-7A6F4D7C0243}"/>
    <cellStyle name="Comma 10 5 13" xfId="2160" xr:uid="{9FA1E6AC-A3C2-4289-85E3-89C699DBAADB}"/>
    <cellStyle name="Comma 10 5 14" xfId="2161" xr:uid="{FF6C274D-D463-4C56-AF7F-FD01264425BE}"/>
    <cellStyle name="Comma 10 5 15" xfId="2162" xr:uid="{852F3219-6E7B-4E63-BF20-C56EF862010D}"/>
    <cellStyle name="Comma 10 5 16" xfId="2163" xr:uid="{5AA5F0FA-8BCB-45A0-95AB-20091903FC19}"/>
    <cellStyle name="Comma 10 5 17" xfId="2164" xr:uid="{B4CF3F94-C4A0-46AE-BB4A-271848C3E8F7}"/>
    <cellStyle name="Comma 10 5 2" xfId="2165" xr:uid="{0D9BC3B1-3D52-4695-8D01-70CFD71924E2}"/>
    <cellStyle name="Comma 10 5 3" xfId="2166" xr:uid="{6FC7742C-E728-4837-8F86-C08E444AECEB}"/>
    <cellStyle name="Comma 10 5 4" xfId="2167" xr:uid="{C1CFFC9B-81CE-4907-AB56-8D150702689E}"/>
    <cellStyle name="Comma 10 5 5" xfId="2168" xr:uid="{511A39DD-4A89-4C00-A092-BA2A78DB5E72}"/>
    <cellStyle name="Comma 10 5 6" xfId="2169" xr:uid="{C20D97D9-6E62-45FE-9304-C60BE230E7F8}"/>
    <cellStyle name="Comma 10 5 7" xfId="2170" xr:uid="{1E0EADFB-58D1-421A-882A-A72A39F6DF36}"/>
    <cellStyle name="Comma 10 5 8" xfId="2171" xr:uid="{8F827EFE-508D-4EAB-ABAC-A906CE928963}"/>
    <cellStyle name="Comma 10 5 9" xfId="2172" xr:uid="{B3BB6423-0CAA-4D37-97D7-8B2E0BB19760}"/>
    <cellStyle name="Comma 10 6" xfId="2173" xr:uid="{BE79F8AA-EC46-40DE-871C-3A22772DD803}"/>
    <cellStyle name="Comma 10 6 10" xfId="2174" xr:uid="{80BB20B3-382B-4972-9676-8D180CA8B7E5}"/>
    <cellStyle name="Comma 10 6 11" xfId="2175" xr:uid="{7465FE75-7B78-4FF3-974C-D7147D0C6652}"/>
    <cellStyle name="Comma 10 6 12" xfId="2176" xr:uid="{84AF424C-9B64-484E-9E96-98E1ED2DF036}"/>
    <cellStyle name="Comma 10 6 13" xfId="2177" xr:uid="{D7CCB046-1123-41A0-8D6A-11A0E322731D}"/>
    <cellStyle name="Comma 10 6 14" xfId="2178" xr:uid="{A204E608-163C-4F17-BB45-187DBBC78E91}"/>
    <cellStyle name="Comma 10 6 15" xfId="2179" xr:uid="{90AA4A61-1B39-467F-8F81-2B01C63D518A}"/>
    <cellStyle name="Comma 10 6 16" xfId="2180" xr:uid="{B36B4FFB-26D8-415C-ADFF-4E5BECBE887C}"/>
    <cellStyle name="Comma 10 6 17" xfId="2181" xr:uid="{A481A531-799F-431D-852F-00B7BBCDD42D}"/>
    <cellStyle name="Comma 10 6 2" xfId="2182" xr:uid="{9164F68F-4206-4EFD-9A01-BDBD7DD80BAA}"/>
    <cellStyle name="Comma 10 6 3" xfId="2183" xr:uid="{94D9D2F8-43A8-4DCC-B57A-CC2722CE1069}"/>
    <cellStyle name="Comma 10 6 4" xfId="2184" xr:uid="{6D9DE2CB-04F5-4FB2-A62A-6DBDDA54352B}"/>
    <cellStyle name="Comma 10 6 5" xfId="2185" xr:uid="{A80A8E50-86EB-4026-B767-D1FB4CB16AE6}"/>
    <cellStyle name="Comma 10 6 6" xfId="2186" xr:uid="{5FD44B1B-DBE2-4930-8F48-A515AC6C34B6}"/>
    <cellStyle name="Comma 10 6 7" xfId="2187" xr:uid="{F05AC831-BB27-49B9-94E6-5D997DEB2F38}"/>
    <cellStyle name="Comma 10 6 8" xfId="2188" xr:uid="{BFB2A61A-8C19-4F99-9786-55AF5B784097}"/>
    <cellStyle name="Comma 10 6 9" xfId="2189" xr:uid="{501F9366-7E8B-4E9C-83B7-D4A6DF2223C1}"/>
    <cellStyle name="Comma 10 7" xfId="2190" xr:uid="{907B7DBC-C39C-4F89-8A1E-3E044C34CE74}"/>
    <cellStyle name="Comma 10 7 10" xfId="2191" xr:uid="{1F3A0C28-E8C8-402C-82F9-519022705EF1}"/>
    <cellStyle name="Comma 10 7 11" xfId="2192" xr:uid="{18D28837-6873-411A-BD77-774184EBFEBC}"/>
    <cellStyle name="Comma 10 7 12" xfId="2193" xr:uid="{D315B670-C095-4D65-8ABB-C4F7946004E7}"/>
    <cellStyle name="Comma 10 7 13" xfId="2194" xr:uid="{24E608A1-4A9E-4964-AFD6-74FB62CB33BD}"/>
    <cellStyle name="Comma 10 7 14" xfId="2195" xr:uid="{4F41E21D-F219-4B95-9BE3-BDC95FBCE149}"/>
    <cellStyle name="Comma 10 7 15" xfId="2196" xr:uid="{BD1D16CB-0F01-47C2-895F-7EA5582E75E2}"/>
    <cellStyle name="Comma 10 7 16" xfId="2197" xr:uid="{F636A402-9F1D-43DB-BEC0-7AA0350CD340}"/>
    <cellStyle name="Comma 10 7 17" xfId="2198" xr:uid="{40170976-F3BE-44A6-AB72-F15AD6399EE0}"/>
    <cellStyle name="Comma 10 7 2" xfId="2199" xr:uid="{98886285-D8AA-46D8-A917-8653180310C0}"/>
    <cellStyle name="Comma 10 7 3" xfId="2200" xr:uid="{AA956731-C2D7-4303-8D8E-47515C38DB05}"/>
    <cellStyle name="Comma 10 7 4" xfId="2201" xr:uid="{2B23D21B-3839-4C19-BCC1-6226FE103999}"/>
    <cellStyle name="Comma 10 7 5" xfId="2202" xr:uid="{CCF0FEDB-208E-4080-BB8B-61C46AA392B5}"/>
    <cellStyle name="Comma 10 7 6" xfId="2203" xr:uid="{6F7061D3-4D41-4EB1-B25D-FD0285B29E39}"/>
    <cellStyle name="Comma 10 7 7" xfId="2204" xr:uid="{13F52844-0E02-4CF6-B982-F50F21C1B086}"/>
    <cellStyle name="Comma 10 7 8" xfId="2205" xr:uid="{1ED52BFA-573A-4579-84A0-16317E716FE6}"/>
    <cellStyle name="Comma 10 7 9" xfId="2206" xr:uid="{A8FC8FC0-A50C-4C53-962B-E2EA4B9B430F}"/>
    <cellStyle name="Comma 10 8" xfId="2207" xr:uid="{B4838E27-15AF-4CFD-A869-9E1A87A7E9E5}"/>
    <cellStyle name="Comma 10 8 10" xfId="2208" xr:uid="{31B18451-AE10-47D9-83C9-03FECCDE81A8}"/>
    <cellStyle name="Comma 10 8 11" xfId="2209" xr:uid="{2259DD16-5327-44A0-B460-F116FCC81FEA}"/>
    <cellStyle name="Comma 10 8 12" xfId="2210" xr:uid="{BC61BEE8-A605-4A4B-834A-8E0BAF6E2E48}"/>
    <cellStyle name="Comma 10 8 13" xfId="2211" xr:uid="{5856627C-2A14-44E7-A48F-F02F1C315FB2}"/>
    <cellStyle name="Comma 10 8 14" xfId="2212" xr:uid="{AA52CD10-AB7B-4C65-A75B-DFD1BE632B7D}"/>
    <cellStyle name="Comma 10 8 15" xfId="2213" xr:uid="{272E6D9E-9FD5-4AE1-A6B3-F4F441C5D228}"/>
    <cellStyle name="Comma 10 8 16" xfId="2214" xr:uid="{28038F5A-A286-4BE9-AD57-31BCE5D3C218}"/>
    <cellStyle name="Comma 10 8 17" xfId="2215" xr:uid="{78C98D84-997F-4486-AB95-FAD0C7B4286C}"/>
    <cellStyle name="Comma 10 8 2" xfId="2216" xr:uid="{0DA8C4F5-2053-4CE0-A38F-B447E9953B7D}"/>
    <cellStyle name="Comma 10 8 3" xfId="2217" xr:uid="{B6BB8D6D-FA9F-46FD-934D-7FC0B4F453F6}"/>
    <cellStyle name="Comma 10 8 4" xfId="2218" xr:uid="{65FB3D89-3D6E-464F-BF5E-0CB238FF0C06}"/>
    <cellStyle name="Comma 10 8 5" xfId="2219" xr:uid="{6CDE14F5-847B-4D6D-BA1D-495ECDDA50BE}"/>
    <cellStyle name="Comma 10 8 6" xfId="2220" xr:uid="{4942EABB-055B-4345-9A74-F861BFEB882E}"/>
    <cellStyle name="Comma 10 8 7" xfId="2221" xr:uid="{5F98303B-55A3-4FA3-AECB-9686FF1FE1A3}"/>
    <cellStyle name="Comma 10 8 8" xfId="2222" xr:uid="{19C37828-DF8D-40A0-95BC-53E12482B5D6}"/>
    <cellStyle name="Comma 10 8 9" xfId="2223" xr:uid="{97CC4437-005A-47DD-B346-DA5A78EEFA13}"/>
    <cellStyle name="Comma 11" xfId="2224" xr:uid="{450D2038-CE9C-412A-890E-53D9E36A8B1C}"/>
    <cellStyle name="Comma 11 2" xfId="2225" xr:uid="{52F50A4E-D679-4C13-B369-8578B0F2C96F}"/>
    <cellStyle name="Comma 12" xfId="2226" xr:uid="{E9B1E4B3-B4F8-456B-918A-580C473E837F}"/>
    <cellStyle name="Comma 12 2" xfId="2227" xr:uid="{7C189D1A-73BF-4B71-8D55-B16ECF3326BC}"/>
    <cellStyle name="Comma 13" xfId="2228" xr:uid="{F83C3849-B5E8-4B01-9429-E312439CB473}"/>
    <cellStyle name="Comma 13 2" xfId="2229" xr:uid="{654101EF-FA19-4A01-84D1-C1E38F0B68A4}"/>
    <cellStyle name="Comma 14" xfId="2230" xr:uid="{3AC8FC5A-A44A-473F-A452-7AA1CD368899}"/>
    <cellStyle name="Comma 14 2" xfId="2231" xr:uid="{0F14BEAF-AE91-405F-8766-25D90275FD6B}"/>
    <cellStyle name="Comma 14 3" xfId="2232" xr:uid="{4630266A-0EDA-4819-AC5E-5D79DA602311}"/>
    <cellStyle name="Comma 15" xfId="2233" xr:uid="{851704D0-3744-4F60-91F1-81D23663D9C2}"/>
    <cellStyle name="Comma 15 2" xfId="2234" xr:uid="{B29C09C4-BA90-4CC6-994E-23EC387437FF}"/>
    <cellStyle name="Comma 16" xfId="2235" xr:uid="{ABF997F1-501A-4F52-B160-2EEB35341CF6}"/>
    <cellStyle name="Comma 16 2" xfId="2236" xr:uid="{7B6211F1-BB37-45B7-9FC5-9DEC18A46CBF}"/>
    <cellStyle name="Comma 17" xfId="2237" xr:uid="{A9325809-163D-4756-A38A-D1DC75A85DAD}"/>
    <cellStyle name="Comma 17 2" xfId="2238" xr:uid="{CB69D61B-D041-40B0-B3C4-07EF25F0AE9E}"/>
    <cellStyle name="Comma 18" xfId="2239" xr:uid="{70E90DEB-F8A1-43EF-851F-8A3EA8CEFEDB}"/>
    <cellStyle name="Comma 18 2" xfId="2240" xr:uid="{2C86D39D-8216-495F-95CC-B76F385AEF93}"/>
    <cellStyle name="Comma 19" xfId="2241" xr:uid="{054810F0-4963-478B-9EDC-BD4F2024AD72}"/>
    <cellStyle name="Comma 19 2" xfId="2242" xr:uid="{ACF47997-2778-4825-ABDD-03EAF5D61990}"/>
    <cellStyle name="Comma 2" xfId="156" xr:uid="{BD092A74-C942-4B31-AF63-4D8D0D5C0B06}"/>
    <cellStyle name="Comma 2 10" xfId="2244" xr:uid="{EB9112A1-4B03-41CC-904A-B9C95207CCFC}"/>
    <cellStyle name="Comma 2 10 2" xfId="2245" xr:uid="{1D26195F-366D-465B-B5F7-C430D9778ECF}"/>
    <cellStyle name="Comma 2 10 3" xfId="2246" xr:uid="{67ACD319-3B2B-4144-8FEF-6526151F6614}"/>
    <cellStyle name="Comma 2 11" xfId="2247" xr:uid="{8220A052-CFE6-4703-9074-516920177351}"/>
    <cellStyle name="Comma 2 11 2" xfId="2248" xr:uid="{D0A50C47-4028-4AC6-BF78-1FD1C7414F49}"/>
    <cellStyle name="Comma 2 11 3" xfId="2249" xr:uid="{A912E508-CDF9-42F9-AD02-D8E17566B5C0}"/>
    <cellStyle name="Comma 2 12" xfId="2250" xr:uid="{BBB5BFD5-8B03-4502-A9B6-B6C91C3B4380}"/>
    <cellStyle name="Comma 2 12 2" xfId="2251" xr:uid="{65B6C141-D442-4A77-92F1-6A65E02448BF}"/>
    <cellStyle name="Comma 2 12 3" xfId="2252" xr:uid="{42442953-5F52-4632-B1FE-D910CAAE8636}"/>
    <cellStyle name="Comma 2 13" xfId="2253" xr:uid="{47E66937-F2B1-4A8E-AAD5-0680516C11A7}"/>
    <cellStyle name="Comma 2 13 2" xfId="2254" xr:uid="{C75E6605-BFBD-4235-AFF8-0FBD3258C564}"/>
    <cellStyle name="Comma 2 13 3" xfId="2255" xr:uid="{B71A3A94-EB42-4961-836B-2F25B41C8B48}"/>
    <cellStyle name="Comma 2 14" xfId="2256" xr:uid="{EA8ECC90-442F-4A11-AF1B-27A820EEA683}"/>
    <cellStyle name="Comma 2 15" xfId="2257" xr:uid="{07615BAA-C11D-46CA-B126-A604F5B80459}"/>
    <cellStyle name="Comma 2 16" xfId="2258" xr:uid="{8F1BD65E-448C-486E-89C1-AB300DE592E7}"/>
    <cellStyle name="Comma 2 17" xfId="2259" xr:uid="{488DEE22-EDF5-4A06-BEC8-A0AA38FA87FE}"/>
    <cellStyle name="Comma 2 17 2" xfId="2260" xr:uid="{2E16666F-FD3B-4880-8895-F2C5AF63EB46}"/>
    <cellStyle name="Comma 2 18" xfId="2261" xr:uid="{5B7651C7-E7DA-455C-87B5-532CC913E7BC}"/>
    <cellStyle name="Comma 2 18 2" xfId="2262" xr:uid="{CA2340CA-3B7C-440F-B392-D4861378A9C2}"/>
    <cellStyle name="Comma 2 19" xfId="2263" xr:uid="{E048E835-8CCC-4486-9E1E-CB71AC4C70C1}"/>
    <cellStyle name="Comma 2 19 2" xfId="2264" xr:uid="{2BD9013B-01EA-4262-B8C3-0B8C70317621}"/>
    <cellStyle name="Comma 2 19 2 2" xfId="2265" xr:uid="{EC8A084B-4EDD-42C1-BCB6-EEC9FC69CE4A}"/>
    <cellStyle name="Comma 2 19 3" xfId="2266" xr:uid="{F95676BD-4BA5-4D9A-8633-C25A38D6623E}"/>
    <cellStyle name="Comma 2 2" xfId="157" xr:uid="{38181AD0-9CDC-4D99-AE90-901DA2825957}"/>
    <cellStyle name="Comma 2 2 2" xfId="387" xr:uid="{463B508F-0DBC-4207-8133-3812045C6D45}"/>
    <cellStyle name="Comma 2 2 2 2" xfId="407" xr:uid="{DE12DEE8-FCD6-4BCD-A0FD-F6AE477C3454}"/>
    <cellStyle name="Comma 2 2 2 2 2" xfId="2269" xr:uid="{2E1B09C5-129C-4031-B787-04ACE96BB039}"/>
    <cellStyle name="Comma 2 2 2 3" xfId="2270" xr:uid="{0717D2E2-DBCC-4D04-8BB5-17841487F272}"/>
    <cellStyle name="Comma 2 2 2 4" xfId="2271" xr:uid="{27F45052-7A49-4CAE-A94D-84A6D9F5563B}"/>
    <cellStyle name="Comma 2 2 2 4 2" xfId="2272" xr:uid="{C050BAB6-F0ED-47B6-AA19-9ED9CF364F1E}"/>
    <cellStyle name="Comma 2 2 2 4 3" xfId="2273" xr:uid="{980F7A38-1B25-43C4-B892-5C147F2EA53D}"/>
    <cellStyle name="Comma 2 2 2 5" xfId="2274" xr:uid="{D65616BB-F068-43AF-B18E-10506F169A78}"/>
    <cellStyle name="Comma 2 2 2 6" xfId="2275" xr:uid="{DFC6BE43-2CB2-4B57-AEFE-F14B1AE0F401}"/>
    <cellStyle name="Comma 2 2 2 7" xfId="2276" xr:uid="{A8872A5B-BA4E-433D-BFFE-01E7949749A0}"/>
    <cellStyle name="Comma 2 2 2 8" xfId="2268" xr:uid="{FA24D529-730A-466D-94CE-13E16999FB67}"/>
    <cellStyle name="Comma 2 2 3" xfId="2277" xr:uid="{06DB297B-9944-4685-B6C4-65B5459437CA}"/>
    <cellStyle name="Comma 2 2 3 2" xfId="2278" xr:uid="{960F657E-61D1-4C95-A1AE-A7BD5A88315F}"/>
    <cellStyle name="Comma 2 2 3 3" xfId="2279" xr:uid="{52DBF378-04DA-4F11-A002-65218F321A76}"/>
    <cellStyle name="Comma 2 2 3 4" xfId="2280" xr:uid="{032D21B8-9B85-4AB0-98B8-9434C348BE4B}"/>
    <cellStyle name="Comma 2 2 3 4 2" xfId="2281" xr:uid="{F5AC78E3-1D1C-416F-9F88-D8327777EFA7}"/>
    <cellStyle name="Comma 2 2 3 5" xfId="2282" xr:uid="{422F8A3A-B077-449F-B1E4-D18EDD123085}"/>
    <cellStyle name="Comma 2 2 3 6" xfId="2283" xr:uid="{93B7D201-A5F7-4C63-B583-6DE0EEC5AA11}"/>
    <cellStyle name="Comma 2 2 4" xfId="2284" xr:uid="{5FF34F03-DD78-4FC1-896B-9F5133B1C360}"/>
    <cellStyle name="Comma 2 2 4 2" xfId="2285" xr:uid="{EE0DACF2-08EF-4F4B-8163-EA020B3FBD9F}"/>
    <cellStyle name="Comma 2 2 5" xfId="2286" xr:uid="{CADBCABE-816E-4C78-AA04-546B46D59E11}"/>
    <cellStyle name="Comma 2 2 6" xfId="2287" xr:uid="{0E6694A4-20F1-49DE-AD15-DA40F045AAEC}"/>
    <cellStyle name="Comma 2 2 6 2" xfId="2288" xr:uid="{FA8BBEEC-59F5-4EB1-AC3D-A129AD982F5F}"/>
    <cellStyle name="Comma 2 2 6 3" xfId="2289" xr:uid="{1882C4A1-E24E-4ED5-845D-0AAFDA33C738}"/>
    <cellStyle name="Comma 2 2 7" xfId="2290" xr:uid="{C17F1F5D-4EE3-4854-89D0-D6C62B19EAC8}"/>
    <cellStyle name="Comma 2 2 8" xfId="2291" xr:uid="{2611EF90-4F9C-4117-ADFB-8AB10CBE8270}"/>
    <cellStyle name="Comma 2 2 9" xfId="2267" xr:uid="{74C4CE03-A61B-46FA-A046-BBA90C778C0A}"/>
    <cellStyle name="Comma 2 20" xfId="2292" xr:uid="{C3933DE6-9516-4D32-84F1-4B63C26CBE50}"/>
    <cellStyle name="Comma 2 20 2" xfId="2293" xr:uid="{228F5010-DCBE-4FE3-9EEC-DD61A545ED14}"/>
    <cellStyle name="Comma 2 21" xfId="2294" xr:uid="{17D2D3F5-7676-4147-9D96-49105B22CC63}"/>
    <cellStyle name="Comma 2 21 2" xfId="2295" xr:uid="{A4112391-D9F2-4C8E-A7F9-AA5BB2C62BDF}"/>
    <cellStyle name="Comma 2 22" xfId="2243" xr:uid="{C3BB3D17-4D0A-4824-913F-B7DF579BE68B}"/>
    <cellStyle name="Comma 2 3" xfId="158" xr:uid="{59F8B1A5-2FBF-40B7-83DA-39B8C6E2DA22}"/>
    <cellStyle name="Comma 2 3 2" xfId="159" xr:uid="{16C62EC2-61BE-40AA-8A5B-CA58569F2745}"/>
    <cellStyle name="Comma 2 3 2 2" xfId="389" xr:uid="{251DD3A1-21A6-420E-8E67-6F5409B48D27}"/>
    <cellStyle name="Comma 2 3 2 2 2" xfId="408" xr:uid="{72561A34-1119-40EF-B8CB-ECE185E16168}"/>
    <cellStyle name="Comma 2 3 2 2 3" xfId="2298" xr:uid="{89FA4B7A-B4B0-45E2-87BF-DEC1F9EF3E66}"/>
    <cellStyle name="Comma 2 3 2 3" xfId="2299" xr:uid="{9F238F08-49FE-4424-8AD5-DD070B9A88C5}"/>
    <cellStyle name="Comma 2 3 2 4" xfId="2300" xr:uid="{CCE9EB3C-E347-4920-B168-3579F1C05D17}"/>
    <cellStyle name="Comma 2 3 2 4 2" xfId="2301" xr:uid="{F7E42443-2139-46A5-9E39-A510FE14AB40}"/>
    <cellStyle name="Comma 2 3 2 4 3" xfId="2302" xr:uid="{B6DBB435-74C8-4CE8-BDC7-80ADAD631147}"/>
    <cellStyle name="Comma 2 3 2 4 4" xfId="2303" xr:uid="{2461C3F2-4C79-4B10-BE1F-4CD109F537DD}"/>
    <cellStyle name="Comma 2 3 2 5" xfId="2304" xr:uid="{7ED314AB-A03E-42E4-B9AE-5717C954E457}"/>
    <cellStyle name="Comma 2 3 2 6" xfId="2297" xr:uid="{D427CBEC-45BA-4013-B886-E223A55EECAA}"/>
    <cellStyle name="Comma 2 3 3" xfId="388" xr:uid="{B5FD00C7-E1AA-48BD-A45B-E8A4BA0B60BB}"/>
    <cellStyle name="Comma 2 3 3 2" xfId="409" xr:uid="{5191DA73-578A-4DB6-B8DF-ED10940FB471}"/>
    <cellStyle name="Comma 2 3 3 2 2" xfId="2306" xr:uid="{7A024BD2-7B4D-4394-9FA2-39D2593979D6}"/>
    <cellStyle name="Comma 2 3 3 3" xfId="2307" xr:uid="{491E1D28-8ACD-46B1-8CFC-5A25DEB4E59A}"/>
    <cellStyle name="Comma 2 3 3 4" xfId="2308" xr:uid="{258B0A54-25EE-44D8-A056-E617ACB40784}"/>
    <cellStyle name="Comma 2 3 3 4 2" xfId="2309" xr:uid="{DB72B22C-3ABD-4E7D-B248-79537ADFEE96}"/>
    <cellStyle name="Comma 2 3 3 5" xfId="2305" xr:uid="{ADFE3822-49A4-427F-A745-E9133E70FF62}"/>
    <cellStyle name="Comma 2 3 4" xfId="2310" xr:uid="{90E69804-34DF-4703-9A87-E1B834C57C52}"/>
    <cellStyle name="Comma 2 3 4 2" xfId="2311" xr:uid="{E3E8B74F-67B1-4F31-85E5-CB371BDAAEE2}"/>
    <cellStyle name="Comma 2 3 5" xfId="2312" xr:uid="{BC4023BB-3A63-437D-AE3A-849F7606F187}"/>
    <cellStyle name="Comma 2 3 6" xfId="2313" xr:uid="{1797B8C9-F120-47E1-AD93-D2799C9EFD97}"/>
    <cellStyle name="Comma 2 3 6 2" xfId="2314" xr:uid="{5C15B749-BC0E-4DC4-9F6B-8E2C91475A1B}"/>
    <cellStyle name="Comma 2 3 7" xfId="2315" xr:uid="{CFE13AD0-6F5B-40ED-A35B-4D6418EB1BAE}"/>
    <cellStyle name="Comma 2 3 8" xfId="2296" xr:uid="{06077876-B1A2-435E-B45F-BBD7D6C37BAB}"/>
    <cellStyle name="Comma 2 4" xfId="160" xr:uid="{03138EED-4F81-4049-823E-BACBB8F46FDC}"/>
    <cellStyle name="Comma 2 4 2" xfId="161" xr:uid="{543C3CDA-7E63-4446-8A51-8D7DC378B607}"/>
    <cellStyle name="Comma 2 4 2 2" xfId="391" xr:uid="{2C96810D-0D88-413E-99DF-4FA97F435950}"/>
    <cellStyle name="Comma 2 4 2 2 2" xfId="410" xr:uid="{E58C6B5E-AD6A-4996-B19E-08A96659041E}"/>
    <cellStyle name="Comma 2 4 2 3" xfId="2317" xr:uid="{1823001A-10C7-4049-9108-26BBAE86E222}"/>
    <cellStyle name="Comma 2 4 3" xfId="162" xr:uid="{3E7CB284-A4AF-42CC-852A-1801C4E2FAA4}"/>
    <cellStyle name="Comma 2 4 3 2" xfId="392" xr:uid="{BC8DEB16-2B60-4685-8D65-39BCDAB128A4}"/>
    <cellStyle name="Comma 2 4 3 2 2" xfId="411" xr:uid="{7C41ED0C-8020-4504-A714-7C3ED666E0FD}"/>
    <cellStyle name="Comma 2 4 3 3" xfId="2318" xr:uid="{D7BB5546-EB58-49DC-8796-E2017838A957}"/>
    <cellStyle name="Comma 2 4 4" xfId="390" xr:uid="{A7F3F49F-A200-4810-A2F0-F24A426418A2}"/>
    <cellStyle name="Comma 2 4 4 2" xfId="412" xr:uid="{12D6006B-B1B2-411C-8758-5063DCAEEC25}"/>
    <cellStyle name="Comma 2 4 4 2 2" xfId="2320" xr:uid="{E6798F06-A627-4B11-BCBB-3C3BEFAD0996}"/>
    <cellStyle name="Comma 2 4 4 3" xfId="2321" xr:uid="{43D049C7-1AD9-4A41-81EC-A97BA8F7CA6C}"/>
    <cellStyle name="Comma 2 4 4 4" xfId="2322" xr:uid="{103A69AE-FAC3-40AC-BF7B-70C72FB4DCB7}"/>
    <cellStyle name="Comma 2 4 4 5" xfId="2319" xr:uid="{092286F9-4732-447E-AB66-BC46F4827D1F}"/>
    <cellStyle name="Comma 2 4 5" xfId="2323" xr:uid="{777BEA7A-F9B4-4075-8E49-62EC12F5FF3E}"/>
    <cellStyle name="Comma 2 4 6" xfId="2324" xr:uid="{1C8E12CB-F642-4BF2-84E4-D177EAECEE56}"/>
    <cellStyle name="Comma 2 4 7" xfId="2325" xr:uid="{C3CA08EE-4200-49D3-A70A-9DD6369D6118}"/>
    <cellStyle name="Comma 2 4 8" xfId="2316" xr:uid="{A1810D8B-63C4-4AFE-8D65-76774DCE1755}"/>
    <cellStyle name="Comma 2 5" xfId="373" xr:uid="{A67563F3-0A25-4425-81D2-1E905194CF1E}"/>
    <cellStyle name="Comma 2 5 2" xfId="413" xr:uid="{F527131C-2E81-485D-8826-4D90B9C0781E}"/>
    <cellStyle name="Comma 2 5 2 2" xfId="2327" xr:uid="{73D1E68D-0AF7-48CA-88F5-4300F1AA669D}"/>
    <cellStyle name="Comma 2 5 3" xfId="2328" xr:uid="{B5BBDFF5-4D4C-4CAD-875A-7CDE76B1F455}"/>
    <cellStyle name="Comma 2 5 4" xfId="2329" xr:uid="{F080E678-1AE3-4F61-B041-20222E9B12B0}"/>
    <cellStyle name="Comma 2 5 4 2" xfId="2330" xr:uid="{470567E6-FD98-4624-B8D7-338CE75B0B6A}"/>
    <cellStyle name="Comma 2 5 5" xfId="2331" xr:uid="{1C83A019-B11A-40AE-AF7D-AA7C063EBEFE}"/>
    <cellStyle name="Comma 2 5 6" xfId="2332" xr:uid="{E597DF01-C41D-4031-8478-A3D565C5A241}"/>
    <cellStyle name="Comma 2 5 7" xfId="2326" xr:uid="{3F7FB945-D831-4D52-9EDC-9327A41E62F9}"/>
    <cellStyle name="Comma 2 6" xfId="386" xr:uid="{35808060-B015-42EC-BDC2-6EE7BD11A52F}"/>
    <cellStyle name="Comma 2 6 2" xfId="414" xr:uid="{5499291E-0970-41C9-9ED2-962F76B74582}"/>
    <cellStyle name="Comma 2 6 2 2" xfId="2335" xr:uid="{A9FE8A02-4002-4E1E-B537-58EB9A548903}"/>
    <cellStyle name="Comma 2 6 2 3" xfId="2334" xr:uid="{D94DFF3E-3463-453B-9B5F-44A6ADE6DBB0}"/>
    <cellStyle name="Comma 2 6 3" xfId="2336" xr:uid="{03BF5FEB-84EE-4A47-AE19-CF611E3B5B64}"/>
    <cellStyle name="Comma 2 6 4" xfId="2337" xr:uid="{62DDA0F5-D7E4-48D3-B0BC-CE70EFAC3318}"/>
    <cellStyle name="Comma 2 6 5" xfId="2333" xr:uid="{F7A68C17-5655-45E2-90B7-90B25C205FB3}"/>
    <cellStyle name="Comma 2 7" xfId="2338" xr:uid="{33A41102-F613-47B4-BACB-63EB6964B9CD}"/>
    <cellStyle name="Comma 2 7 2" xfId="2339" xr:uid="{F160BF2A-F0EB-4181-88DF-8BCA11B333BB}"/>
    <cellStyle name="Comma 2 7 2 2" xfId="2340" xr:uid="{299354DA-80BF-42E7-B490-77A132B57378}"/>
    <cellStyle name="Comma 2 7 3" xfId="2341" xr:uid="{00097E76-A251-4CB5-BACE-3A1F36D353E5}"/>
    <cellStyle name="Comma 2 7 4" xfId="2342" xr:uid="{A6B6D58F-E360-4D43-B816-D01848531E00}"/>
    <cellStyle name="Comma 2 8" xfId="2343" xr:uid="{0F70AC50-CB76-446B-8EF8-D8590B64F1F3}"/>
    <cellStyle name="Comma 2 8 2" xfId="2344" xr:uid="{A2B3EAB2-BFDB-4A46-8D94-ED45D4EB2684}"/>
    <cellStyle name="Comma 2 8 3" xfId="2345" xr:uid="{00A01A9B-F499-4EEB-9B80-237920339259}"/>
    <cellStyle name="Comma 2 8 4" xfId="2346" xr:uid="{4AE02808-AA29-4FEA-B9CD-142E9A551F28}"/>
    <cellStyle name="Comma 2 8 5" xfId="2347" xr:uid="{4C8BB456-E46E-4893-9D98-97FEA687DE82}"/>
    <cellStyle name="Comma 2 8 6" xfId="2348" xr:uid="{B3E91671-6D4E-4EE7-B49D-88B79E35FD8C}"/>
    <cellStyle name="Comma 2 9" xfId="2349" xr:uid="{1BF3B0D1-9B52-4BEA-A755-EEFFFF104CF5}"/>
    <cellStyle name="Comma 2 9 2" xfId="2350" xr:uid="{D4B5CAF1-3B87-4C6F-A417-F8C7FB806603}"/>
    <cellStyle name="Comma 2 9 3" xfId="2351" xr:uid="{9761ECFB-7C87-4982-A62F-7347D6CB0FD5}"/>
    <cellStyle name="Comma 3" xfId="2352" xr:uid="{03FFA8FA-6687-40D5-96C0-2B5911F43213}"/>
    <cellStyle name="Comma 3 10" xfId="2353" xr:uid="{6125303F-F5ED-424D-9EE2-624B2CDA5895}"/>
    <cellStyle name="Comma 3 10 2" xfId="2354" xr:uid="{8E0E9966-A702-4EEE-A732-400ABC31FFD0}"/>
    <cellStyle name="Comma 3 11" xfId="2355" xr:uid="{8A2F7C4E-5903-4E83-A912-620D623BB543}"/>
    <cellStyle name="Comma 3 12" xfId="2356" xr:uid="{B80FFC0E-55E4-4F23-9C76-EA5F6F292B39}"/>
    <cellStyle name="Comma 3 2" xfId="2357" xr:uid="{9C0736A5-D26E-4997-8307-E5EDD78F9CA6}"/>
    <cellStyle name="Comma 3 2 2" xfId="2358" xr:uid="{FCA2DDD7-13D8-44E2-9E9D-9B45531047E5}"/>
    <cellStyle name="Comma 3 2 3" xfId="2359" xr:uid="{8A9717EF-20BE-40CA-8BCC-46510ADCC189}"/>
    <cellStyle name="Comma 3 2 4" xfId="2360" xr:uid="{EF3C8455-57DA-470C-9E67-119A9FD7D16D}"/>
    <cellStyle name="Comma 3 3" xfId="2361" xr:uid="{CF685F70-79F3-479A-9B69-CA3D7C1D8E1B}"/>
    <cellStyle name="Comma 3 3 2" xfId="2362" xr:uid="{DB25DA68-5E94-4C4A-A55F-EEA1F0EA9AB3}"/>
    <cellStyle name="Comma 3 3 3" xfId="2363" xr:uid="{E0C38BBE-15EE-4B1F-A532-6970F21B7D7F}"/>
    <cellStyle name="Comma 3 3 4" xfId="2364" xr:uid="{1D5765C6-178B-46D3-B3D1-C193E6052458}"/>
    <cellStyle name="Comma 3 4" xfId="2365" xr:uid="{8F42BD22-8A5B-4F10-8F4B-D1F8DD7ADA29}"/>
    <cellStyle name="Comma 3 4 2" xfId="2366" xr:uid="{6B02205D-7DEE-4111-906C-E36CCA3A4CDD}"/>
    <cellStyle name="Comma 3 5" xfId="2367" xr:uid="{F98FB1D2-87F6-4709-BD65-D9199D962657}"/>
    <cellStyle name="Comma 3 6" xfId="2368" xr:uid="{79045912-EF91-4FEB-BA6A-F812FA7B760B}"/>
    <cellStyle name="Comma 3 7" xfId="2369" xr:uid="{7D9356B8-F4C6-4202-AE3E-216181E8E120}"/>
    <cellStyle name="Comma 3 8" xfId="2370" xr:uid="{2A863465-8F50-4E8C-9117-8FD68C0AF8B7}"/>
    <cellStyle name="Comma 3 9" xfId="2371" xr:uid="{4E13328A-19E1-4804-B24C-260077CD5425}"/>
    <cellStyle name="Comma 4" xfId="2372" xr:uid="{F6F6A941-8A61-46FD-AD17-AA9314462F95}"/>
    <cellStyle name="Comma 4 10" xfId="2373" xr:uid="{669DAEDE-B761-4D2B-AAA9-A12BF6C3FE94}"/>
    <cellStyle name="Comma 4 2" xfId="2374" xr:uid="{5C544089-AB59-47D9-A56D-C9EA80D330F0}"/>
    <cellStyle name="Comma 4 2 2" xfId="2375" xr:uid="{F7DE2644-1EEE-4F7B-83E7-6C689BA130EF}"/>
    <cellStyle name="Comma 4 2 3" xfId="2376" xr:uid="{7F0EA94A-12C0-4BA3-912F-0DA9FDA4CB23}"/>
    <cellStyle name="Comma 4 3" xfId="2377" xr:uid="{152421A2-C36A-4ACA-9190-542C6E8A6886}"/>
    <cellStyle name="Comma 4 4" xfId="2378" xr:uid="{E37B2598-650E-411A-95DF-CDBAF9921718}"/>
    <cellStyle name="Comma 4 5" xfId="2379" xr:uid="{0CAEC692-3427-402A-9B73-BEC45781E537}"/>
    <cellStyle name="Comma 4 6" xfId="2380" xr:uid="{D90786C0-492A-495C-A832-86AE5E3EB4F5}"/>
    <cellStyle name="Comma 4 7" xfId="2381" xr:uid="{DD5C529E-E802-4580-B043-75859113EF20}"/>
    <cellStyle name="Comma 4 8" xfId="2382" xr:uid="{0A197682-10F8-47A6-A4E6-D9D9EFA84787}"/>
    <cellStyle name="Comma 4 9" xfId="2383" xr:uid="{3372D541-FD7D-480A-9BAD-BA093460872F}"/>
    <cellStyle name="Comma 5" xfId="2384" xr:uid="{D403D132-AB6E-449F-A271-E42C65859895}"/>
    <cellStyle name="Comma 5 2" xfId="2385" xr:uid="{BB16F0C6-0B70-4D56-8252-BE962A54CBB2}"/>
    <cellStyle name="Comma 5 3" xfId="2386" xr:uid="{0F668A9E-4615-4DD2-94C5-6FF1EEB99C16}"/>
    <cellStyle name="Comma 5 3 2" xfId="2387" xr:uid="{CBECE5D5-3269-4AF1-8C4F-A9DFFD69BB7D}"/>
    <cellStyle name="Comma 5 4" xfId="2388" xr:uid="{CA2CBC44-7E66-4CE7-84B5-7B29DEDBD31E}"/>
    <cellStyle name="Comma 5 5" xfId="2389" xr:uid="{D053C993-EC59-4BEF-9A54-AB150B6DC1C5}"/>
    <cellStyle name="Comma 5 6" xfId="2390" xr:uid="{9E8247E6-FBC7-4635-845B-AE839C1284A5}"/>
    <cellStyle name="Comma 5 7" xfId="2391" xr:uid="{3BA2C16A-ECB6-42D8-A7B6-26D50A0DA461}"/>
    <cellStyle name="Comma 5 8" xfId="2392" xr:uid="{690AC1DF-8D88-4AEA-B251-F296609BD3E6}"/>
    <cellStyle name="Comma 6" xfId="2393" xr:uid="{F6A764F2-BDDB-4797-8897-419929F8F58D}"/>
    <cellStyle name="Comma 6 2" xfId="2394" xr:uid="{975194EF-7438-4AEF-AAA6-473E2E45A91A}"/>
    <cellStyle name="Comma 6 3" xfId="2395" xr:uid="{8A55E68D-5DA2-4B59-B94D-D26A86456E15}"/>
    <cellStyle name="Comma 6 4" xfId="2396" xr:uid="{7D861DCE-AACB-4AFC-A956-FE575D2B7B66}"/>
    <cellStyle name="Comma 6 5" xfId="2397" xr:uid="{99FECCAC-36E6-4CE4-8036-8C93C0795C07}"/>
    <cellStyle name="Comma 6 6" xfId="2398" xr:uid="{D47CEDDA-1A74-4F17-950E-4ED0BE48B4ED}"/>
    <cellStyle name="Comma 6 7" xfId="2399" xr:uid="{D370ECE0-829F-4C0E-A5BA-D902E8D3EBCB}"/>
    <cellStyle name="Comma 6 8" xfId="2400" xr:uid="{892D798E-092E-4CCC-A1BF-2141211DEEC5}"/>
    <cellStyle name="Comma 7" xfId="2401" xr:uid="{41B2921C-15DA-4805-9402-D3B72F31DC93}"/>
    <cellStyle name="Comma 7 10" xfId="2402" xr:uid="{4B5ACD6A-4F41-4258-BF8C-E93742775A36}"/>
    <cellStyle name="Comma 7 11" xfId="2403" xr:uid="{1FD8220C-0061-4771-82E2-9D5392F30F35}"/>
    <cellStyle name="Comma 7 11 2" xfId="2404" xr:uid="{2B6BC133-F9F9-4184-8E9F-D70DE4B4C62B}"/>
    <cellStyle name="Comma 7 12" xfId="2405" xr:uid="{9A516350-2F50-4ECE-AB2B-9A1FA6D97530}"/>
    <cellStyle name="Comma 7 13" xfId="2406" xr:uid="{B246912F-006D-4A96-BA18-CEE72A0B2D54}"/>
    <cellStyle name="Comma 7 14" xfId="2407" xr:uid="{5DEDCE27-597E-402F-A332-E6E92308669D}"/>
    <cellStyle name="Comma 7 15" xfId="2408" xr:uid="{D2C9E9A6-33E8-4866-B023-C624DF20CE02}"/>
    <cellStyle name="Comma 7 16" xfId="2409" xr:uid="{4AF800C2-AE43-40D7-9DC2-44F470A9C60A}"/>
    <cellStyle name="Comma 7 16 2" xfId="2410" xr:uid="{5051180A-05B3-4821-AF62-8BD56D912E4E}"/>
    <cellStyle name="Comma 7 17" xfId="2411" xr:uid="{11CB9667-8E29-442C-A0CE-9E9E5D3DBB3F}"/>
    <cellStyle name="Comma 7 17 2" xfId="2412" xr:uid="{1FCA7A40-433E-46FF-910C-CF868336FA95}"/>
    <cellStyle name="Comma 7 18" xfId="2413" xr:uid="{1D5EA42B-9C1C-461A-A32D-D250EE41B8C1}"/>
    <cellStyle name="Comma 7 18 2" xfId="2414" xr:uid="{497B1949-B760-4425-BD57-48631E5F4733}"/>
    <cellStyle name="Comma 7 19" xfId="2415" xr:uid="{06B2E3CC-79AB-4533-9009-7527B8C71A78}"/>
    <cellStyle name="Comma 7 19 2" xfId="2416" xr:uid="{BCB617A0-69B9-4681-8D1C-8BD07419DD46}"/>
    <cellStyle name="Comma 7 2" xfId="2417" xr:uid="{4E056CD2-3F9A-40C1-B372-53A76F045F85}"/>
    <cellStyle name="Comma 7 20" xfId="2418" xr:uid="{9CE34ACF-E129-47F6-8A85-F99973FCEB7C}"/>
    <cellStyle name="Comma 7 20 2" xfId="2419" xr:uid="{204A8589-F6A8-42DC-BB2B-AA28FCDC83EB}"/>
    <cellStyle name="Comma 7 21" xfId="2420" xr:uid="{321578B7-01C8-4BA3-92AE-2256E02989FC}"/>
    <cellStyle name="Comma 7 21 2" xfId="2421" xr:uid="{2F774B04-B5F2-44B1-9A21-7B8427491706}"/>
    <cellStyle name="Comma 7 3" xfId="2422" xr:uid="{E17DA748-EBEA-4425-8BD4-CCDA406B2C91}"/>
    <cellStyle name="Comma 7 3 10" xfId="2423" xr:uid="{287BE543-D62A-492E-9BC0-9075E57AEDEF}"/>
    <cellStyle name="Comma 7 3 11" xfId="2424" xr:uid="{C82CB49C-C5F8-4C57-BCE6-BA1265404199}"/>
    <cellStyle name="Comma 7 3 12" xfId="2425" xr:uid="{57C0776C-B512-4E14-9938-486D4CB25AD1}"/>
    <cellStyle name="Comma 7 3 13" xfId="2426" xr:uid="{A22C4E20-3496-4DA7-9EFD-AD3E6807B0BF}"/>
    <cellStyle name="Comma 7 3 14" xfId="2427" xr:uid="{F20384A8-9BEB-48C9-8E98-3958462D1830}"/>
    <cellStyle name="Comma 7 3 15" xfId="2428" xr:uid="{55E470A5-DB04-4DA1-9282-FBFA0BA7B8C9}"/>
    <cellStyle name="Comma 7 3 2" xfId="2429" xr:uid="{623B3F03-88E0-493B-BB63-5FA26DB50665}"/>
    <cellStyle name="Comma 7 3 3" xfId="2430" xr:uid="{92B0165A-BF00-42F4-9B1C-93D184BE7D73}"/>
    <cellStyle name="Comma 7 3 4" xfId="2431" xr:uid="{262DB1BC-8BDE-426D-A876-36EF4F4DE7B7}"/>
    <cellStyle name="Comma 7 3 5" xfId="2432" xr:uid="{0F1DC5F2-F816-467C-AF4D-8283FFCF0103}"/>
    <cellStyle name="Comma 7 3 6" xfId="2433" xr:uid="{8C2D7031-3D69-435D-A737-0AB21D38AAF0}"/>
    <cellStyle name="Comma 7 3 7" xfId="2434" xr:uid="{EB5971E6-9862-4868-B8E9-96CCBA5D8DC7}"/>
    <cellStyle name="Comma 7 3 8" xfId="2435" xr:uid="{1B15DE16-7FD6-4581-82D5-0BAB98A04799}"/>
    <cellStyle name="Comma 7 3 9" xfId="2436" xr:uid="{0F3B731C-B633-4F67-82AE-903F932D9791}"/>
    <cellStyle name="Comma 7 4" xfId="2437" xr:uid="{838FF9C4-6A49-4814-9002-EAFD5CB410A4}"/>
    <cellStyle name="Comma 7 5" xfId="2438" xr:uid="{430310F0-8B86-4645-ACD6-F40EB86343E2}"/>
    <cellStyle name="Comma 7 6" xfId="2439" xr:uid="{82477D93-9330-4C6E-B978-F4F71710180A}"/>
    <cellStyle name="Comma 7 7" xfId="2440" xr:uid="{84C1B7E2-14B3-4A77-9083-A65342453A8C}"/>
    <cellStyle name="Comma 7 8" xfId="2441" xr:uid="{10911EB2-FE0A-4FD7-845D-1185D6DE1228}"/>
    <cellStyle name="Comma 7 9" xfId="2442" xr:uid="{63FB85A5-695C-4432-AF32-2374A5562EA6}"/>
    <cellStyle name="Comma 8" xfId="2443" xr:uid="{A963F9FC-A350-4081-B688-C1836B26E895}"/>
    <cellStyle name="Comma 8 2" xfId="2444" xr:uid="{E068804E-187B-4CD3-9A3F-79C59DD879A3}"/>
    <cellStyle name="Comma 8 2 2" xfId="2445" xr:uid="{5C91EDAB-BB6C-4E3A-B315-E6999A6041EA}"/>
    <cellStyle name="Comma 8 2 3" xfId="2446" xr:uid="{C8C106EF-D5ED-4AEA-BDA1-D05A19520C43}"/>
    <cellStyle name="Comma 8 3" xfId="2447" xr:uid="{1DB4E9B3-2892-486E-8721-15B1B9752FA4}"/>
    <cellStyle name="Comma 8 3 2" xfId="2448" xr:uid="{B82C16DB-7CF4-4C9C-86CA-BF13A851539A}"/>
    <cellStyle name="Comma 8 4" xfId="2449" xr:uid="{02511714-FA25-4AFA-AB8B-10E81E4BC521}"/>
    <cellStyle name="Comma 8 4 2" xfId="2450" xr:uid="{A74FF95D-165A-401E-92FD-4D4026670BE9}"/>
    <cellStyle name="Comma 8 5" xfId="2451" xr:uid="{BE1094AF-CF88-4C5A-9F99-F53E06204291}"/>
    <cellStyle name="Comma 8 5 2" xfId="2452" xr:uid="{3C28ACDB-C436-4A2D-9396-4056BBA43681}"/>
    <cellStyle name="Comma 8 6" xfId="2453" xr:uid="{F15AE29C-42A5-4E2E-8ED5-1CFBF8246C3C}"/>
    <cellStyle name="Comma 8 6 2" xfId="2454" xr:uid="{937BA7BA-817F-43B8-94AA-02D1AF68442C}"/>
    <cellStyle name="Comma 8 7" xfId="2455" xr:uid="{15372E74-121B-411C-9FD8-12D5B6247390}"/>
    <cellStyle name="Comma 8 7 2" xfId="2456" xr:uid="{DC836BFF-EA41-42D3-8F15-5B1AD88E8EC9}"/>
    <cellStyle name="Comma 8 8" xfId="2457" xr:uid="{966626BE-9631-4A6C-B687-2761A2003176}"/>
    <cellStyle name="Comma 8 8 2" xfId="2458" xr:uid="{93A4043E-FDAF-4B85-AA9A-51FEE1E2537A}"/>
    <cellStyle name="Comma 9" xfId="2459" xr:uid="{9FBE9777-165C-43E7-92BC-976E8732D1BB}"/>
    <cellStyle name="Comma 9 2" xfId="2460" xr:uid="{CD2D7555-9377-412B-986B-2202D5CC90E7}"/>
    <cellStyle name="Comma 9 3" xfId="2461" xr:uid="{4DC33C82-319D-4A0B-BB17-F2054D05C0AE}"/>
    <cellStyle name="Comma 9 4" xfId="2462" xr:uid="{D0D7AE0F-994B-47DE-BB21-F4F937F19DAD}"/>
    <cellStyle name="Comma 9 5" xfId="2463" xr:uid="{18200599-24DE-4449-983C-53A10AA7D34A}"/>
    <cellStyle name="Comma 9 6" xfId="2464" xr:uid="{65FF0EAD-B468-42A8-88AB-C4001CB61576}"/>
    <cellStyle name="Comma 9 7" xfId="2465" xr:uid="{038724FA-A8FF-4BBE-AC56-BFE520902F81}"/>
    <cellStyle name="Comma 9 8" xfId="2466" xr:uid="{E80D652C-270D-4ED0-8ECA-8D8261411E26}"/>
    <cellStyle name="Comma 9 9" xfId="2467" xr:uid="{93865567-DA94-4282-92D1-8B1A2B495FBB}"/>
    <cellStyle name="Constants" xfId="2468" xr:uid="{5036CEBF-E69D-48A7-9C99-BF527C5496BC}"/>
    <cellStyle name="Currency 2" xfId="163" xr:uid="{07C978F4-2061-4AD4-A788-C0974E6BE800}"/>
    <cellStyle name="Currency 2 2" xfId="2470" xr:uid="{284950B9-9F2B-4E46-BE31-68F3097C8062}"/>
    <cellStyle name="Currency 2 3" xfId="2469" xr:uid="{2170D305-E4D9-47E1-B6BB-01484836E492}"/>
    <cellStyle name="CustomCellsOrange" xfId="2471" xr:uid="{862EBA66-422A-483B-B25C-271F75DDD223}"/>
    <cellStyle name="CustomizationCells" xfId="164" xr:uid="{00243B37-2EC3-4D09-A61F-AB02AB5A3BB6}"/>
    <cellStyle name="CustomizationGreenCells" xfId="2472" xr:uid="{D3D65F20-659A-416A-BE14-EE3E82F811A0}"/>
    <cellStyle name="DocBox_EmptyRow" xfId="2473" xr:uid="{998E19CC-9992-42F9-A7A7-FC086930C221}"/>
    <cellStyle name="donn_normal" xfId="165" xr:uid="{1CEEE465-5A87-4DB2-BBAD-F7A19C21DCB2}"/>
    <cellStyle name="Eingabe" xfId="2474" xr:uid="{5F181B23-33D4-41C0-ABF1-B155F646BF34}"/>
    <cellStyle name="Ellenőrzőcella" xfId="467" xr:uid="{128A2FA4-164D-4293-AC08-7120543957AB}"/>
    <cellStyle name="Empty_B_border" xfId="2475" xr:uid="{E155ACDE-A806-4529-8637-18C87EA95698}"/>
    <cellStyle name="ent_col_ser" xfId="166" xr:uid="{05F381B1-51DD-4C30-ACDC-30D3F46964A6}"/>
    <cellStyle name="entete_source" xfId="167" xr:uid="{FD9F7955-DD25-47C2-AA6C-E2E48DC84713}"/>
    <cellStyle name="Ergebnis" xfId="2476" xr:uid="{A30A14D6-E24F-4F32-A6F5-82116E03D9E3}"/>
    <cellStyle name="Erklärender Text" xfId="2477" xr:uid="{16C4D11C-D547-4B64-9D9F-28FCA703A5CD}"/>
    <cellStyle name="Estilo 1" xfId="2478" xr:uid="{75ADF58E-7363-45AA-A1BB-DB77FE2045B9}"/>
    <cellStyle name="Euro" xfId="168" xr:uid="{07B5612B-CFD6-4DB3-96D0-2BDA4FCD47B4}"/>
    <cellStyle name="Euro 10" xfId="2479" xr:uid="{01F3289D-2DAD-4C84-80AB-B72F72132B86}"/>
    <cellStyle name="Euro 10 2" xfId="2480" xr:uid="{0D3B57F3-B330-4E8B-8443-42F6C77AFD01}"/>
    <cellStyle name="Euro 11" xfId="2481" xr:uid="{5847A6A3-68DE-4EDA-AFE9-A56BAAB96D25}"/>
    <cellStyle name="Euro 11 2" xfId="2482" xr:uid="{1BCCF858-DAAE-47B8-B21C-F3E05E18A6AA}"/>
    <cellStyle name="Euro 12" xfId="2483" xr:uid="{7BAFA7D0-EA3B-451D-A148-8BBC5D848914}"/>
    <cellStyle name="Euro 13" xfId="2484" xr:uid="{3D381A0B-6A47-48A3-8218-A8950BC46B97}"/>
    <cellStyle name="Euro 14" xfId="2485" xr:uid="{0881A228-BA85-47AC-8924-79E76B44C70F}"/>
    <cellStyle name="Euro 15" xfId="2486" xr:uid="{6F39C486-F61C-4D9A-B18F-F231C3D5D5D6}"/>
    <cellStyle name="Euro 16" xfId="2487" xr:uid="{513CD317-4CD3-4B30-96B9-17E33A934E57}"/>
    <cellStyle name="Euro 17" xfId="2488" xr:uid="{E7F2A760-AAED-4F82-A399-15D6100CAFFC}"/>
    <cellStyle name="Euro 18" xfId="2489" xr:uid="{D86D3F91-D99A-4B62-88A7-78768302E2FC}"/>
    <cellStyle name="Euro 19" xfId="2490" xr:uid="{A1334881-AC00-4B6B-B1F3-4953EF255910}"/>
    <cellStyle name="Euro 2" xfId="169" xr:uid="{0850EE76-867B-4595-9D86-FEA02726BFBB}"/>
    <cellStyle name="Euro 2 2" xfId="170" xr:uid="{AA175741-5696-43D8-AD09-95B3B2902934}"/>
    <cellStyle name="Euro 2 2 2" xfId="171" xr:uid="{1EEB13C8-4AE4-4993-A5D5-9620175D6428}"/>
    <cellStyle name="Euro 2 2 3" xfId="2491" xr:uid="{70C3B9B3-4CD3-468C-B137-21773831C9CE}"/>
    <cellStyle name="Euro 2 2 4" xfId="2492" xr:uid="{7E072F47-8E03-46A3-ADEC-3C403E6B5378}"/>
    <cellStyle name="Euro 2 2 4 2" xfId="2493" xr:uid="{AF114A62-925B-4B95-9585-39168B8824F2}"/>
    <cellStyle name="Euro 2 2 4 3" xfId="2494" xr:uid="{2D700643-F7EB-431C-8E3D-6C1F22E56E6A}"/>
    <cellStyle name="Euro 2 2 5" xfId="2495" xr:uid="{7A06D02C-4E8D-427F-BA8D-03223D085030}"/>
    <cellStyle name="Euro 2 2 6" xfId="2496" xr:uid="{F6A30878-31E8-4529-8EBD-B9127B657C02}"/>
    <cellStyle name="Euro 2 3" xfId="2497" xr:uid="{3E29C6E1-4BE4-494C-A251-B81D254CDFBF}"/>
    <cellStyle name="Euro 2 4" xfId="2498" xr:uid="{D3E86055-AAFA-47E8-A958-B53F420E25D3}"/>
    <cellStyle name="Euro 2 5" xfId="2499" xr:uid="{FDF1A2B3-9CA8-403B-BC91-1C09763671EF}"/>
    <cellStyle name="Euro 2 6" xfId="2500" xr:uid="{E0AAF79C-4099-4D21-B181-C453F0061F55}"/>
    <cellStyle name="Euro 2 7" xfId="2501" xr:uid="{CF04208B-C802-4427-B47B-7A124130A4F8}"/>
    <cellStyle name="Euro 2 8" xfId="2502" xr:uid="{A1CF6C3F-BEF3-4C29-9944-6F50F57E896B}"/>
    <cellStyle name="Euro 20" xfId="2503" xr:uid="{337B1B05-B82D-4D4A-94C0-6E02F0AA7B19}"/>
    <cellStyle name="Euro 21" xfId="2504" xr:uid="{A51172C5-6458-4392-9C25-4AC921C337C4}"/>
    <cellStyle name="Euro 22" xfId="2505" xr:uid="{5E4C944F-EF46-4D20-A438-9A905FE71593}"/>
    <cellStyle name="Euro 23" xfId="2506" xr:uid="{C055CD27-1737-48F4-B598-D7B26A8DCAF7}"/>
    <cellStyle name="Euro 24" xfId="2507" xr:uid="{C79493E5-B592-4398-8592-566354C005EA}"/>
    <cellStyle name="Euro 25" xfId="2508" xr:uid="{5EF45849-66C0-4D99-A5CE-49D0C0C3CEA1}"/>
    <cellStyle name="Euro 26" xfId="2509" xr:uid="{168EB666-B290-4B06-B9AE-02B5CAA08DDA}"/>
    <cellStyle name="Euro 27" xfId="2510" xr:uid="{B81C1A4C-4F7C-4516-97C6-62EE9A398F7D}"/>
    <cellStyle name="Euro 28" xfId="2511" xr:uid="{AF2A549E-09FD-4E09-8A5C-0B8FE88F9C90}"/>
    <cellStyle name="Euro 29" xfId="2512" xr:uid="{82DF0B97-FBAF-4147-AFD5-6D6E91623218}"/>
    <cellStyle name="Euro 3" xfId="172" xr:uid="{D3AFC10A-A58A-40A2-9F51-6E81B0EA5CBD}"/>
    <cellStyle name="Euro 3 10" xfId="2513" xr:uid="{FE3026F1-BB6B-4094-95C3-D86762874738}"/>
    <cellStyle name="Euro 3 2" xfId="2514" xr:uid="{FC68CFB4-94DB-49F8-8879-1BE0D3F237F7}"/>
    <cellStyle name="Euro 3 2 2" xfId="2515" xr:uid="{AA77CF50-4245-4FFD-981C-6BFBD6DB1108}"/>
    <cellStyle name="Euro 3 3" xfId="2516" xr:uid="{5F8404BE-476B-49E1-BF8D-3683B87D55BA}"/>
    <cellStyle name="Euro 3 3 2" xfId="2517" xr:uid="{025162B3-4B9A-4436-89A8-E2D34A5BBF45}"/>
    <cellStyle name="Euro 3 3 3" xfId="2518" xr:uid="{E2F5113E-496F-4AD6-B47D-5279C63F4590}"/>
    <cellStyle name="Euro 3 3 4" xfId="2519" xr:uid="{FD0FB821-6ECA-4830-830C-764D74932D89}"/>
    <cellStyle name="Euro 3 3 4 2" xfId="2520" xr:uid="{84CA823E-735D-457E-8441-6343BDF482F4}"/>
    <cellStyle name="Euro 3 4" xfId="2521" xr:uid="{9BB9C58E-EAC4-4253-BC71-2B5E09BE7089}"/>
    <cellStyle name="Euro 3 5" xfId="2522" xr:uid="{8A29B6FD-5422-4DF8-94B5-05FF643CEEA6}"/>
    <cellStyle name="Euro 3 6" xfId="2523" xr:uid="{3C6EA58A-7B82-4137-8E8A-F44EDA4E26C2}"/>
    <cellStyle name="Euro 3 7" xfId="2524" xr:uid="{F122780E-1208-4908-AB5C-E6DABD065FA4}"/>
    <cellStyle name="Euro 3 8" xfId="2525" xr:uid="{7522BC80-316A-4088-81D2-8F4F93FDE52C}"/>
    <cellStyle name="Euro 3 9" xfId="2526" xr:uid="{D6A51D3D-4C40-4680-AF39-4245CDE09E69}"/>
    <cellStyle name="Euro 3_PrimaryEnergyPrices_TIMES" xfId="2527" xr:uid="{D65B6771-2359-4BE6-9169-32AB331E1829}"/>
    <cellStyle name="Euro 30" xfId="2528" xr:uid="{7015BD40-08CE-43F5-91B8-3763BB29BEA1}"/>
    <cellStyle name="Euro 31" xfId="2529" xr:uid="{40A1AFBC-9DAA-40D0-8171-B246F650BF38}"/>
    <cellStyle name="Euro 32" xfId="2530" xr:uid="{3EBC7A00-5192-407A-8095-7FAB94C8C5FC}"/>
    <cellStyle name="Euro 33" xfId="2531" xr:uid="{07D83B51-887C-4BDF-8052-AC4E0F0A7DB1}"/>
    <cellStyle name="Euro 34" xfId="2532" xr:uid="{66EE245F-2FEA-470C-B400-0E413810C148}"/>
    <cellStyle name="Euro 35" xfId="2533" xr:uid="{C1CE15E2-E257-4BA4-A3D4-95932314556E}"/>
    <cellStyle name="Euro 36" xfId="2534" xr:uid="{440134FB-5001-4C3F-8A6A-F5879968B39F}"/>
    <cellStyle name="Euro 37" xfId="2535" xr:uid="{4851CB7D-F6CA-4808-908A-013F77499509}"/>
    <cellStyle name="Euro 38" xfId="2536" xr:uid="{F9AD0B81-2700-4BA8-9160-1151BCD38AA7}"/>
    <cellStyle name="Euro 39" xfId="2537" xr:uid="{A7A9D52E-F2E8-47EC-A38B-94B0408F6B19}"/>
    <cellStyle name="Euro 4" xfId="173" xr:uid="{364F2CF4-9026-4195-90C7-640885B3C0F0}"/>
    <cellStyle name="Euro 4 2" xfId="2539" xr:uid="{5521AFB5-4B1B-4AD5-B827-720439F54434}"/>
    <cellStyle name="Euro 4 2 2" xfId="2540" xr:uid="{33EA7C94-C6D8-434D-96CB-879DC537ACB1}"/>
    <cellStyle name="Euro 4 3" xfId="2541" xr:uid="{81E06C9B-31B5-4ED3-B7CA-1B8618BACF40}"/>
    <cellStyle name="Euro 4 3 2" xfId="2542" xr:uid="{8D443AFA-64AB-4FC1-9A4D-2455B9535731}"/>
    <cellStyle name="Euro 4 3 3" xfId="2543" xr:uid="{EF0E610C-8F53-4F33-9EBF-37EEA8058D33}"/>
    <cellStyle name="Euro 4 3 4" xfId="2544" xr:uid="{EA9FE639-2001-4FB0-8EAF-B5C5B7D57BA0}"/>
    <cellStyle name="Euro 4 3 4 2" xfId="2545" xr:uid="{578D6268-2DBC-420C-ADE6-E6169BB40D50}"/>
    <cellStyle name="Euro 4 4" xfId="2546" xr:uid="{4573A694-626D-4845-8900-E13BBA147068}"/>
    <cellStyle name="Euro 4 4 2" xfId="2547" xr:uid="{E2C13B51-15C0-44E9-A636-576DAF076D2C}"/>
    <cellStyle name="Euro 4 4 3" xfId="2548" xr:uid="{C37FB3CE-B079-4710-868F-49478F29E40C}"/>
    <cellStyle name="Euro 4 5" xfId="2549" xr:uid="{842A12BE-3C8F-46EC-9EBF-4CBDE56F6BCC}"/>
    <cellStyle name="Euro 4 6" xfId="2538" xr:uid="{D134D9F5-10FA-4E4D-BB95-6F936F691F6D}"/>
    <cellStyle name="Euro 40" xfId="2550" xr:uid="{598639AF-9ED1-4333-A4E9-7AE7E80660BD}"/>
    <cellStyle name="Euro 41" xfId="2551" xr:uid="{5AB8BDDC-DC2C-436C-881D-EB19ED58A4FB}"/>
    <cellStyle name="Euro 42" xfId="2552" xr:uid="{FF6B15D2-6E79-409B-BB4D-0B58D7A9A735}"/>
    <cellStyle name="Euro 43" xfId="2553" xr:uid="{6EA2B78E-E3E2-4E3B-8C00-C1FF13D2C329}"/>
    <cellStyle name="Euro 44" xfId="2554" xr:uid="{0A782D38-53A4-421E-B9FF-DFDBBE0039DE}"/>
    <cellStyle name="Euro 45" xfId="2555" xr:uid="{7DC8937B-8DF4-4820-8672-ACD62C96C06A}"/>
    <cellStyle name="Euro 46" xfId="2556" xr:uid="{EF98D569-D4C0-4000-A0A2-70C679AF8155}"/>
    <cellStyle name="Euro 47" xfId="2557" xr:uid="{84D3F229-3D41-4F2A-A057-53ECEFF11342}"/>
    <cellStyle name="Euro 48" xfId="2558" xr:uid="{8770A208-AC58-4888-9D17-46CD7508DB00}"/>
    <cellStyle name="Euro 48 2" xfId="2559" xr:uid="{03435B7B-6456-4FF4-9920-E38853874751}"/>
    <cellStyle name="Euro 49" xfId="2560" xr:uid="{29D54D4D-3BB6-4308-A3D8-1A1E450F8626}"/>
    <cellStyle name="Euro 49 2" xfId="2561" xr:uid="{8C4ACF50-9C20-4B77-ABAA-9F115A3BD139}"/>
    <cellStyle name="Euro 5" xfId="174" xr:uid="{CD86BC4E-1B04-4EE5-BD71-B37CB4FE767C}"/>
    <cellStyle name="Euro 5 2" xfId="175" xr:uid="{85E16FCC-B6B9-489E-92EA-8CF5BF05306E}"/>
    <cellStyle name="Euro 5 3" xfId="176" xr:uid="{8907F331-FCAD-415F-8514-09BDD518D82F}"/>
    <cellStyle name="Euro 5 4" xfId="2562" xr:uid="{B5C11276-4AAA-4F4D-8B62-6091D1D4E97B}"/>
    <cellStyle name="Euro 5 4 2" xfId="2563" xr:uid="{3A6D80F1-4B1B-4159-A7B0-D79F70A6B973}"/>
    <cellStyle name="Euro 50" xfId="2564" xr:uid="{BA6AD25E-CA09-46CF-BBFB-EE5183D610F7}"/>
    <cellStyle name="Euro 50 2" xfId="2565" xr:uid="{EF78F73F-CF2A-4660-B620-D9A3F386E951}"/>
    <cellStyle name="Euro 51" xfId="2566" xr:uid="{D7D1CA19-4658-4B5B-8300-10710FFBBF67}"/>
    <cellStyle name="Euro 51 2" xfId="2567" xr:uid="{6FC61444-2942-4B16-A4DA-5303232E887A}"/>
    <cellStyle name="Euro 52" xfId="2568" xr:uid="{B7693D9F-6441-416A-8F6E-46A5253E61A8}"/>
    <cellStyle name="Euro 52 2" xfId="2569" xr:uid="{A1E8130A-F148-4127-A494-339F415D01C5}"/>
    <cellStyle name="Euro 53" xfId="2570" xr:uid="{0021A32A-506D-450C-BF87-3C6F8948CA6A}"/>
    <cellStyle name="Euro 53 2" xfId="2571" xr:uid="{5CDC4D9B-25C3-4260-9688-41B8FD245108}"/>
    <cellStyle name="Euro 54" xfId="2572" xr:uid="{3EB2CE9D-AE63-4708-A288-9C032B28EE1B}"/>
    <cellStyle name="Euro 54 2" xfId="2573" xr:uid="{B730C667-F6B4-40EB-844B-47B6F0E03700}"/>
    <cellStyle name="Euro 55" xfId="2574" xr:uid="{F13387F6-2BBC-4926-AB0D-503B3FB630C9}"/>
    <cellStyle name="Euro 55 2" xfId="2575" xr:uid="{F1B13AE9-8DC1-48EB-9D7C-EC4C510F0B24}"/>
    <cellStyle name="Euro 56" xfId="2576" xr:uid="{C83F23C4-801E-49C8-8901-7EFD300EB4DE}"/>
    <cellStyle name="Euro 56 2" xfId="2577" xr:uid="{2FFA708A-C558-4E95-9B64-116A3A6EC206}"/>
    <cellStyle name="Euro 57" xfId="2578" xr:uid="{BA7D7BF4-472E-432E-A9F4-687D6CDAC391}"/>
    <cellStyle name="Euro 58" xfId="2579" xr:uid="{37F86C81-737A-4267-B757-0F34FF0F16B4}"/>
    <cellStyle name="Euro 59" xfId="2580" xr:uid="{A157E100-2453-434C-8ACB-29AEE4A00F0E}"/>
    <cellStyle name="Euro 6" xfId="177" xr:uid="{C1FAD0A1-8906-4AB0-B25A-8CFA1B53E181}"/>
    <cellStyle name="Euro 6 2" xfId="2582" xr:uid="{B6FC2BA6-0AB9-4B62-90CC-E5046A9A2722}"/>
    <cellStyle name="Euro 6 3" xfId="2583" xr:uid="{CA54963C-2101-4A75-A1BC-0FD8F77FB270}"/>
    <cellStyle name="Euro 6 4" xfId="2584" xr:uid="{6D9A6924-A6A7-4A8A-B939-5148A501097E}"/>
    <cellStyle name="Euro 6 5" xfId="2585" xr:uid="{3AE67A6B-B13A-4125-8722-63180FA7CA41}"/>
    <cellStyle name="Euro 6 6" xfId="2581" xr:uid="{129363E9-4F94-44FD-8049-F036E1069EEF}"/>
    <cellStyle name="Euro 60" xfId="2586" xr:uid="{9628D4B6-8F7E-4B08-96DC-1BEDA0B9A51B}"/>
    <cellStyle name="Euro 7" xfId="178" xr:uid="{B23B60C4-F59F-4235-8FD9-9FD6B262B522}"/>
    <cellStyle name="Euro 7 2" xfId="2588" xr:uid="{9EEC7C84-F137-4CBD-843C-D3942BE735B2}"/>
    <cellStyle name="Euro 7 3" xfId="2589" xr:uid="{9E2277B5-7416-44FE-A954-80C5A6A2B3B7}"/>
    <cellStyle name="Euro 7 4" xfId="2587" xr:uid="{9BC04D26-7A5E-435E-A720-49B2907F7DD6}"/>
    <cellStyle name="Euro 8" xfId="179" xr:uid="{F9084839-9247-4E4C-B3C7-F45B3A86C991}"/>
    <cellStyle name="Euro 8 2" xfId="2590" xr:uid="{657319FA-75A7-4EA6-9CDB-6DA2BDB63B58}"/>
    <cellStyle name="Euro 9" xfId="2591" xr:uid="{E5AC78D6-587B-4151-94AB-94006887B169}"/>
    <cellStyle name="Euro 9 2" xfId="2592" xr:uid="{DF2B571C-AA62-4506-9D8F-82F794BF8465}"/>
    <cellStyle name="Euro_Potentials in TIMES" xfId="2593" xr:uid="{13DC4BC3-6776-4E17-830C-F0CC8F48CC30}"/>
    <cellStyle name="Explanatory Text" xfId="19" builtinId="53" customBuiltin="1"/>
    <cellStyle name="Explanatory Text 10" xfId="2594" xr:uid="{B610710F-420D-4577-A835-A014073AE47C}"/>
    <cellStyle name="Explanatory Text 11" xfId="2595" xr:uid="{5ECC2C6B-312B-41CB-B0CD-F8F9A7A37F2B}"/>
    <cellStyle name="Explanatory Text 12" xfId="2596" xr:uid="{0FDDABAD-4087-473E-8DEF-AF94AA5A5591}"/>
    <cellStyle name="Explanatory Text 13" xfId="2597" xr:uid="{CCDA1B33-C696-46EA-8C2E-599F838586B6}"/>
    <cellStyle name="Explanatory Text 14" xfId="2598" xr:uid="{247EBD73-190F-4F58-9D01-397398D8E243}"/>
    <cellStyle name="Explanatory Text 15" xfId="2599" xr:uid="{E9D2DF34-0D93-48D2-8530-974C9D1E4B08}"/>
    <cellStyle name="Explanatory Text 16" xfId="2600" xr:uid="{84969F74-E7A5-422C-AC7E-4474F8D1B853}"/>
    <cellStyle name="Explanatory Text 17" xfId="2601" xr:uid="{B5CCF938-2745-4DC2-B86F-6E3AFC8AD887}"/>
    <cellStyle name="Explanatory Text 18" xfId="2602" xr:uid="{AC3D3635-DD12-49CF-82BB-CCDA6FA9B356}"/>
    <cellStyle name="Explanatory Text 19" xfId="2603" xr:uid="{67BCEA48-2E13-41DC-A0A2-9FC0BF6EFD2D}"/>
    <cellStyle name="Explanatory Text 2" xfId="180" xr:uid="{C4CC77C3-6162-41EC-B07D-B5BD98124DAD}"/>
    <cellStyle name="Explanatory Text 2 10" xfId="2604" xr:uid="{EC6C62D1-B30C-4E03-A717-77B79C642163}"/>
    <cellStyle name="Explanatory Text 2 2" xfId="2605" xr:uid="{23BCDF1E-4A5D-4926-AEB5-368FE9FE19A8}"/>
    <cellStyle name="Explanatory Text 2 3" xfId="2606" xr:uid="{0BD2AA8B-E6CB-4B7A-8484-A431BED14144}"/>
    <cellStyle name="Explanatory Text 2 4" xfId="2607" xr:uid="{97685735-3365-43AC-9CBC-707759490840}"/>
    <cellStyle name="Explanatory Text 2 5" xfId="2608" xr:uid="{A254BCA0-8802-445D-9556-C4F9F370C86A}"/>
    <cellStyle name="Explanatory Text 2 6" xfId="2609" xr:uid="{138ADDDA-A3C3-423B-97B2-2A82869BCA23}"/>
    <cellStyle name="Explanatory Text 2 7" xfId="2610" xr:uid="{94757225-4661-4A66-9EDA-9BAF702F868F}"/>
    <cellStyle name="Explanatory Text 2 8" xfId="2611" xr:uid="{6CB10F2B-15BD-473B-9D0D-341CFFB8DD79}"/>
    <cellStyle name="Explanatory Text 2 9" xfId="2612" xr:uid="{2A587B2E-5F26-4363-9755-7BC5043342D2}"/>
    <cellStyle name="Explanatory Text 20" xfId="2613" xr:uid="{C0B30228-749C-4443-8625-D89E8BD718BE}"/>
    <cellStyle name="Explanatory Text 21" xfId="2614" xr:uid="{8A3DA095-49DE-4C49-B42C-1378715D3B71}"/>
    <cellStyle name="Explanatory Text 22" xfId="2615" xr:uid="{F599E4E0-F5E1-4074-92E7-462E60CCE383}"/>
    <cellStyle name="Explanatory Text 23" xfId="2616" xr:uid="{773D340A-89EC-40B5-B26D-F3C56D233598}"/>
    <cellStyle name="Explanatory Text 24" xfId="2617" xr:uid="{58A34055-7003-4E1A-9176-8967E043EEBF}"/>
    <cellStyle name="Explanatory Text 25" xfId="2618" xr:uid="{DEDAF5A7-F371-47F8-BDBF-EB7B04AB378F}"/>
    <cellStyle name="Explanatory Text 26" xfId="2619" xr:uid="{E1E435A1-C5F2-4FF3-A0B7-56E58B2333C4}"/>
    <cellStyle name="Explanatory Text 27" xfId="2620" xr:uid="{C643ABFF-4E15-4CD3-943D-977857955107}"/>
    <cellStyle name="Explanatory Text 28" xfId="2621" xr:uid="{AE0ED8C6-AD3C-407D-982A-CD3D51454040}"/>
    <cellStyle name="Explanatory Text 29" xfId="2622" xr:uid="{3619933D-0D6F-4537-8038-D659D6F108A1}"/>
    <cellStyle name="Explanatory Text 3" xfId="181" xr:uid="{0CD95741-DB27-4DBD-9396-B34AC9FC7466}"/>
    <cellStyle name="Explanatory Text 3 2" xfId="2623" xr:uid="{30B73A96-A209-48D4-92B8-AC07D24DC3C5}"/>
    <cellStyle name="Explanatory Text 30" xfId="2624" xr:uid="{0188F2F8-A973-4157-B829-037BB1FDFAAC}"/>
    <cellStyle name="Explanatory Text 31" xfId="2625" xr:uid="{D9936EC9-AFCC-41CD-BF53-32B75C5EDCAE}"/>
    <cellStyle name="Explanatory Text 32" xfId="2626" xr:uid="{7F5E735A-94FE-4476-B384-86E4D0FAFCFC}"/>
    <cellStyle name="Explanatory Text 33" xfId="2627" xr:uid="{D730D668-41F3-441B-AFF9-DFEF6716036B}"/>
    <cellStyle name="Explanatory Text 34" xfId="2628" xr:uid="{042C7A96-9BCF-4507-89D0-3E2D27B6C044}"/>
    <cellStyle name="Explanatory Text 35" xfId="2629" xr:uid="{0F1C89D6-F0D4-45E1-B66F-253DC33BC535}"/>
    <cellStyle name="Explanatory Text 36" xfId="2630" xr:uid="{D8B7DF83-5714-4CC9-B8D8-9566F0D32277}"/>
    <cellStyle name="Explanatory Text 37" xfId="2631" xr:uid="{6AE2E130-1B11-4739-81F3-53B2F0BB57F0}"/>
    <cellStyle name="Explanatory Text 38" xfId="2632" xr:uid="{3953872E-79D5-4B69-BF1D-6CEE98E22C32}"/>
    <cellStyle name="Explanatory Text 39" xfId="2633" xr:uid="{E86AE8C9-65CF-4C89-BE82-5784E6A14645}"/>
    <cellStyle name="Explanatory Text 4" xfId="182" xr:uid="{F1F067AB-D655-496A-9DEB-0DDA3422758E}"/>
    <cellStyle name="Explanatory Text 40" xfId="2634" xr:uid="{2910E67E-C33E-4EB5-8936-3626C8C34194}"/>
    <cellStyle name="Explanatory Text 41" xfId="2635" xr:uid="{D2876DDE-290B-4500-84A6-444CCC0560A4}"/>
    <cellStyle name="Explanatory Text 42" xfId="2636" xr:uid="{878272E9-2B06-4678-8D42-D26D308C28A2}"/>
    <cellStyle name="Explanatory Text 43" xfId="2637" xr:uid="{E0D00B09-BF83-4644-91D1-02443073850F}"/>
    <cellStyle name="Explanatory Text 5" xfId="183" xr:uid="{EB2A00E5-D382-4FD6-9597-D0B445D40332}"/>
    <cellStyle name="Explanatory Text 6" xfId="2638" xr:uid="{48E63420-86E7-4E13-9BDF-34119EEA0559}"/>
    <cellStyle name="Explanatory Text 7" xfId="2639" xr:uid="{40DF0E1F-F2A5-404E-91E0-99C5C41EAEF0}"/>
    <cellStyle name="Explanatory Text 8" xfId="2640" xr:uid="{5823A3C6-52A3-45DE-89B8-0128E244D78E}"/>
    <cellStyle name="Explanatory Text 9" xfId="2641" xr:uid="{0D621DE1-4C89-4699-ABA5-F543ED77AB7C}"/>
    <cellStyle name="Ezres_vegleges_en" xfId="464" xr:uid="{583267B4-9421-4831-9B7D-72E058584D08}"/>
    <cellStyle name="Figyelmeztetés" xfId="462" xr:uid="{3E3406B9-D1BB-4879-BBAE-42523E5D13B9}"/>
    <cellStyle name="Float" xfId="184" xr:uid="{54C65642-273D-44BF-971C-28CB84AF7890}"/>
    <cellStyle name="Float 2" xfId="185" xr:uid="{EFED5B7A-8C2B-43FB-B5FE-87DE1FC70AA7}"/>
    <cellStyle name="Float 2 2" xfId="2642" xr:uid="{239EE8F6-D20A-405E-A5D9-E0AC6033380F}"/>
    <cellStyle name="Float 3" xfId="2643" xr:uid="{659BBD86-F71A-4B3A-A984-8C73736D0A45}"/>
    <cellStyle name="Float 3 2" xfId="2644" xr:uid="{4AE05C99-A937-4DCE-A39E-21D3F8FAF3B5}"/>
    <cellStyle name="Float 3 3" xfId="2645" xr:uid="{CB2247B0-4616-4290-BD6A-B747A49DAE44}"/>
    <cellStyle name="Float 4" xfId="2646" xr:uid="{3BFE71AC-8DB8-43D1-AB97-28984D407856}"/>
    <cellStyle name="Good" xfId="11" builtinId="26" customBuiltin="1"/>
    <cellStyle name="Good 10" xfId="2647" xr:uid="{903058F0-DF45-43E3-A2FA-87917C2EF624}"/>
    <cellStyle name="Good 11" xfId="2648" xr:uid="{8B347C3F-784B-4945-B3A8-649A01BF5F04}"/>
    <cellStyle name="Good 12" xfId="2649" xr:uid="{773E34EB-3ACF-40DC-AC98-1BF353C1D922}"/>
    <cellStyle name="Good 13" xfId="2650" xr:uid="{52CF41E0-BCED-4132-99A1-F7033B33E747}"/>
    <cellStyle name="Good 14" xfId="2651" xr:uid="{2D27018D-D7CB-48F6-A17E-30205A220CC9}"/>
    <cellStyle name="Good 15" xfId="2652" xr:uid="{85D2E9FB-25A2-4A93-A03E-BD6F74B934BB}"/>
    <cellStyle name="Good 16" xfId="2653" xr:uid="{669E19A0-6139-4F8A-A83F-056A63E22CC5}"/>
    <cellStyle name="Good 17" xfId="2654" xr:uid="{A1EAE6DF-BDDA-49A5-B7B9-9AAEBF687F61}"/>
    <cellStyle name="Good 18" xfId="2655" xr:uid="{F0BC28E3-61E8-43BD-9CD7-980EB1C843F1}"/>
    <cellStyle name="Good 19" xfId="2656" xr:uid="{DF23750C-16C7-4792-B75E-78C4401D4304}"/>
    <cellStyle name="Good 2" xfId="186" xr:uid="{BC4FDFF3-DA80-4538-B563-2E69F04A9B64}"/>
    <cellStyle name="Good 2 10" xfId="2657" xr:uid="{354DD04D-804D-464B-A515-3D25C8AC6599}"/>
    <cellStyle name="Good 2 2" xfId="2658" xr:uid="{86E07523-A949-47CB-9311-4853C1C90837}"/>
    <cellStyle name="Good 2 2 2" xfId="2659" xr:uid="{12E9EB86-ED86-49A3-AA95-3A00E7CC19C8}"/>
    <cellStyle name="Good 2 2 3" xfId="2660" xr:uid="{917CF0C7-9D72-42E9-8EBD-5CCCC331B990}"/>
    <cellStyle name="Good 2 3" xfId="2661" xr:uid="{CC1427DC-DC54-4769-95AB-9A951B23D06A}"/>
    <cellStyle name="Good 2 3 2" xfId="2662" xr:uid="{222B65B8-7F2F-4F37-A3C8-81110D95655E}"/>
    <cellStyle name="Good 2 3 3" xfId="2663" xr:uid="{4C6EA59B-84E6-4153-9736-35AD16527D17}"/>
    <cellStyle name="Good 2 4" xfId="2664" xr:uid="{E4A8A934-7667-4205-A2D1-95FB01558BC7}"/>
    <cellStyle name="Good 2 5" xfId="2665" xr:uid="{20736501-8E5C-42C1-B53B-0C21F2DF46F0}"/>
    <cellStyle name="Good 2 6" xfId="2666" xr:uid="{42AC70E3-A141-450E-95BB-CA40890C3281}"/>
    <cellStyle name="Good 2 7" xfId="2667" xr:uid="{3DCAA4EE-BBEC-44D3-989F-59B2B5BB7B9E}"/>
    <cellStyle name="Good 2 8" xfId="2668" xr:uid="{01444CE9-085B-4C23-9BB9-D43F5DFF7E0D}"/>
    <cellStyle name="Good 2 9" xfId="2669" xr:uid="{21104669-5A20-4418-AEED-FA30F4D7A990}"/>
    <cellStyle name="Good 20" xfId="2670" xr:uid="{6F09FBF4-0188-446A-A0B3-EF4DE2AA32F2}"/>
    <cellStyle name="Good 21" xfId="2671" xr:uid="{7E9EC621-E4F0-4EDB-B7E2-48D3C70EE455}"/>
    <cellStyle name="Good 22" xfId="2672" xr:uid="{F9001E64-D818-4798-8C6A-0B9826C7C857}"/>
    <cellStyle name="Good 23" xfId="2673" xr:uid="{0AFECF0C-3F4C-42CF-A25F-2191AC284CC6}"/>
    <cellStyle name="Good 24" xfId="2674" xr:uid="{72582803-91EB-4A9F-9BB7-77CB34564DA6}"/>
    <cellStyle name="Good 25" xfId="2675" xr:uid="{EF43FC69-1D02-4C5B-BEE9-355B9A6BAB68}"/>
    <cellStyle name="Good 26" xfId="2676" xr:uid="{F7A5B52F-639D-4671-9A04-135809F16D54}"/>
    <cellStyle name="Good 27" xfId="2677" xr:uid="{A9CF904B-17A2-4A76-8099-DD9D8755F2A6}"/>
    <cellStyle name="Good 28" xfId="2678" xr:uid="{DF6CAD35-EB2F-4FD3-93EB-80F62FDA3F1A}"/>
    <cellStyle name="Good 29" xfId="2679" xr:uid="{675BB1F7-6372-42D9-8A86-55C15A1294AA}"/>
    <cellStyle name="Good 3" xfId="187" xr:uid="{CE495A65-44BE-4C59-A8BD-C360BAD06F35}"/>
    <cellStyle name="Good 3 2" xfId="2681" xr:uid="{71891399-D882-48E8-940F-D8D07A1EE960}"/>
    <cellStyle name="Good 3 3" xfId="2682" xr:uid="{39CE593B-3B5F-450C-A83B-7AA0B53D582A}"/>
    <cellStyle name="Good 3 4" xfId="2683" xr:uid="{143AD28A-14C7-41EE-B483-F7538D73716E}"/>
    <cellStyle name="Good 3 5" xfId="2680" xr:uid="{F0190DD4-2537-4D20-9460-803C56F7192D}"/>
    <cellStyle name="Good 30" xfId="2684" xr:uid="{897DA40D-4E7A-48AC-982E-131EACE340FA}"/>
    <cellStyle name="Good 31" xfId="2685" xr:uid="{3AB80796-D423-46DF-ABEA-179265C1AD4B}"/>
    <cellStyle name="Good 32" xfId="2686" xr:uid="{0BBBAC7D-6E3B-4217-9491-C8FFAEE56953}"/>
    <cellStyle name="Good 33" xfId="2687" xr:uid="{882F0C12-0744-4DD5-9357-16926D4FDE89}"/>
    <cellStyle name="Good 34" xfId="2688" xr:uid="{DEA9B8E0-155C-43DB-86C0-7C7E65214AA7}"/>
    <cellStyle name="Good 35" xfId="2689" xr:uid="{F3AF2C24-904C-4194-A80E-E6162B767F5A}"/>
    <cellStyle name="Good 36" xfId="2690" xr:uid="{FD33B84E-1848-48D8-B619-98F271C2D48C}"/>
    <cellStyle name="Good 37" xfId="2691" xr:uid="{A5C06852-D104-4A92-84F7-1D38365DD5EA}"/>
    <cellStyle name="Good 38" xfId="2692" xr:uid="{D96EA263-7BAB-4F22-B170-FE69390AFE0E}"/>
    <cellStyle name="Good 39" xfId="2693" xr:uid="{DD5FE8FA-5E5A-4B2E-9927-E79B70B07C11}"/>
    <cellStyle name="Good 4" xfId="188" xr:uid="{BF73924A-76FD-4145-B41D-081BEAF5BFC7}"/>
    <cellStyle name="Good 40" xfId="2694" xr:uid="{A484A52A-FF5C-4C8F-BFEA-A4E6B372C432}"/>
    <cellStyle name="Good 41" xfId="2695" xr:uid="{5A6EA5B6-21CA-411A-ACDF-3E4BF706DDC5}"/>
    <cellStyle name="Good 42" xfId="2696" xr:uid="{4059991F-3587-407B-A2D0-A63E4965AF3D}"/>
    <cellStyle name="Good 5" xfId="189" xr:uid="{CF9CB391-F132-4258-BC28-7828A81DE13F}"/>
    <cellStyle name="Good 5 2" xfId="2697" xr:uid="{03F019C3-233A-4BB5-9BCF-52133BCEF1B5}"/>
    <cellStyle name="Good 6" xfId="190" xr:uid="{88E2018E-458A-483E-A917-A18B00BB704D}"/>
    <cellStyle name="Good 7" xfId="2698" xr:uid="{4A24E783-643E-4433-AB27-0D6A18B40846}"/>
    <cellStyle name="Good 8" xfId="2699" xr:uid="{1D9C522C-2B64-4009-9AD8-8CD902AF28FB}"/>
    <cellStyle name="Good 9" xfId="2700" xr:uid="{A9F10924-2185-4944-BD0E-E38E00652922}"/>
    <cellStyle name="Gut" xfId="2701" xr:uid="{E2B74526-D8E4-4C0A-A94F-89AFEC9EBF2E}"/>
    <cellStyle name="Heading 1" xfId="7" builtinId="16" customBuiltin="1"/>
    <cellStyle name="Heading 1 10" xfId="2702" xr:uid="{C407859F-37EB-48A4-8CD5-3BF6366E3176}"/>
    <cellStyle name="Heading 1 11" xfId="2703" xr:uid="{6DD076D1-277F-40EA-84C6-2E7A321E987B}"/>
    <cellStyle name="Heading 1 12" xfId="2704" xr:uid="{19A61132-7FC8-491B-9DCD-B8A6FC00F3C6}"/>
    <cellStyle name="Heading 1 13" xfId="2705" xr:uid="{A1D45591-4177-4D0E-A5EB-A0EC8630F5CF}"/>
    <cellStyle name="Heading 1 14" xfId="2706" xr:uid="{F4650091-3C4F-4920-9F2B-00FDF87C4278}"/>
    <cellStyle name="Heading 1 15" xfId="2707" xr:uid="{AC1209B7-889D-44AD-9B23-5128AF9F9012}"/>
    <cellStyle name="Heading 1 16" xfId="2708" xr:uid="{4339BB54-9A0C-44C0-9C19-E0ADAC377C67}"/>
    <cellStyle name="Heading 1 17" xfId="2709" xr:uid="{4E5C49B0-2CCB-48A0-AB3F-F2455F8980E5}"/>
    <cellStyle name="Heading 1 18" xfId="2710" xr:uid="{F56FF28A-FB6A-4D66-90C2-543858051D06}"/>
    <cellStyle name="Heading 1 19" xfId="2711" xr:uid="{2B39117A-9920-4342-9B54-AB70A4FBCDC2}"/>
    <cellStyle name="Heading 1 2" xfId="191" xr:uid="{200291AB-D754-412F-847A-9A8C791B9A09}"/>
    <cellStyle name="Heading 1 2 10" xfId="2712" xr:uid="{18FAC767-35D5-46B8-9C8D-6F8921217E6B}"/>
    <cellStyle name="Heading 1 2 2" xfId="2713" xr:uid="{AA02FE0A-0200-458A-A15E-8D53E5735996}"/>
    <cellStyle name="Heading 1 2 3" xfId="2714" xr:uid="{901A1763-04AD-44F8-81F6-12C20E3FC3E5}"/>
    <cellStyle name="Heading 1 2 4" xfId="2715" xr:uid="{35643B97-E4A2-4804-B8A4-9247D8CB7AEB}"/>
    <cellStyle name="Heading 1 2 5" xfId="2716" xr:uid="{8339EFB7-9D09-4ED7-BA3D-6F5F98A21437}"/>
    <cellStyle name="Heading 1 2 6" xfId="2717" xr:uid="{FD94E621-0A73-47C8-85CC-69B10C8F3D7E}"/>
    <cellStyle name="Heading 1 2 7" xfId="2718" xr:uid="{A2E3FA98-9E7F-439B-B6CB-F5A4FD549B0D}"/>
    <cellStyle name="Heading 1 2 8" xfId="2719" xr:uid="{BC7B82F3-60A6-4B0D-B92F-60EDCDA7DDC2}"/>
    <cellStyle name="Heading 1 2 9" xfId="2720" xr:uid="{F80D562A-B1FF-4209-8427-D086894989C2}"/>
    <cellStyle name="Heading 1 20" xfId="2721" xr:uid="{4FC1ABF3-795F-498F-95A5-8DAB61000475}"/>
    <cellStyle name="Heading 1 21" xfId="2722" xr:uid="{AF93E51D-2C2E-447C-BDE1-1A082217A006}"/>
    <cellStyle name="Heading 1 22" xfId="2723" xr:uid="{92713413-6CA2-4BD7-B9B7-B1D419C355C8}"/>
    <cellStyle name="Heading 1 23" xfId="2724" xr:uid="{BC1F2C2A-8072-4304-AFE8-2346405E7253}"/>
    <cellStyle name="Heading 1 24" xfId="2725" xr:uid="{3F223A1F-15CC-4D40-97A9-7F62AA2879AE}"/>
    <cellStyle name="Heading 1 25" xfId="2726" xr:uid="{B8E39064-48C6-4F3F-BAFC-70FA29E4D8C6}"/>
    <cellStyle name="Heading 1 26" xfId="2727" xr:uid="{B9BB59CC-BFB6-4C47-B444-01EDA0068C6E}"/>
    <cellStyle name="Heading 1 27" xfId="2728" xr:uid="{AA0AC8AC-A5FC-41BD-B83B-7051532634C6}"/>
    <cellStyle name="Heading 1 28" xfId="2729" xr:uid="{F7F365FC-23BD-45AA-8C45-161CEA4B616C}"/>
    <cellStyle name="Heading 1 29" xfId="2730" xr:uid="{E3808951-616A-42D1-B305-5491DB597EDB}"/>
    <cellStyle name="Heading 1 3" xfId="192" xr:uid="{F19AAE8A-2EE2-4D44-8BD6-5802ABCCAC21}"/>
    <cellStyle name="Heading 1 3 2" xfId="2732" xr:uid="{30E9C6CB-AA2C-4266-B029-478D7620CF59}"/>
    <cellStyle name="Heading 1 3 3" xfId="2733" xr:uid="{6A2C59E1-C555-4707-A108-719AB675D9A2}"/>
    <cellStyle name="Heading 1 3 4" xfId="2734" xr:uid="{EAFD1EDF-E67D-45AC-8915-BB76549137FB}"/>
    <cellStyle name="Heading 1 3 5" xfId="2731" xr:uid="{0701B75C-779C-486A-B91C-2A5047E4A119}"/>
    <cellStyle name="Heading 1 30" xfId="2735" xr:uid="{49E7E008-8EF1-45BB-81DA-57A2958F228B}"/>
    <cellStyle name="Heading 1 31" xfId="2736" xr:uid="{D738D694-C53F-4D59-833A-EA300A191B83}"/>
    <cellStyle name="Heading 1 32" xfId="2737" xr:uid="{51E0F52E-7CBF-4B40-AD6F-6A414875EA9E}"/>
    <cellStyle name="Heading 1 33" xfId="2738" xr:uid="{931082DC-E5C3-4E42-8003-5480E4EC3E9F}"/>
    <cellStyle name="Heading 1 34" xfId="2739" xr:uid="{72278979-5CAC-4A32-8CB8-6709BDBF6494}"/>
    <cellStyle name="Heading 1 35" xfId="2740" xr:uid="{778AFEBF-D1B3-421C-8E96-4DF75F358CE4}"/>
    <cellStyle name="Heading 1 36" xfId="2741" xr:uid="{4B332249-AFC0-4923-A72D-BD174CE04760}"/>
    <cellStyle name="Heading 1 37" xfId="2742" xr:uid="{EA5B382E-1DB8-4BFB-95E3-ADFDA1D92751}"/>
    <cellStyle name="Heading 1 38" xfId="2743" xr:uid="{5273839B-2D08-4B6C-937A-5C38D75515AE}"/>
    <cellStyle name="Heading 1 39" xfId="2744" xr:uid="{7418C066-70C5-4AFC-ACDC-B3AB05010161}"/>
    <cellStyle name="Heading 1 4" xfId="193" xr:uid="{5C62B4F5-3026-45B6-96AF-181844A21269}"/>
    <cellStyle name="Heading 1 40" xfId="2745" xr:uid="{A00E6AD5-B748-49D4-84C7-BE097F53ACD6}"/>
    <cellStyle name="Heading 1 41" xfId="2746" xr:uid="{BFA8C971-6FA1-4D67-AC29-85F4EE917957}"/>
    <cellStyle name="Heading 1 5" xfId="194" xr:uid="{32FD775F-237D-4A87-9C78-5AB4454D20B8}"/>
    <cellStyle name="Heading 1 6" xfId="2747" xr:uid="{6231F4E3-8242-4C9E-9BD7-375662C396B3}"/>
    <cellStyle name="Heading 1 7" xfId="2748" xr:uid="{169F3CD8-8589-4102-B8B0-5305CED0B613}"/>
    <cellStyle name="Heading 1 8" xfId="2749" xr:uid="{BE65DA60-9644-4724-84BD-F42D6CDC3237}"/>
    <cellStyle name="Heading 1 9" xfId="2750" xr:uid="{CF18D957-7502-4F8B-A52A-DC242659E925}"/>
    <cellStyle name="Heading 2" xfId="8" builtinId="17" customBuiltin="1"/>
    <cellStyle name="Heading 2 10" xfId="2751" xr:uid="{683B59BD-D39D-4AE2-BCD4-47AB6E7E88ED}"/>
    <cellStyle name="Heading 2 11" xfId="2752" xr:uid="{D584AE96-ACD6-449E-999C-24036935E2B3}"/>
    <cellStyle name="Heading 2 12" xfId="2753" xr:uid="{4572442B-4219-496B-BF2E-65A3FCE8D272}"/>
    <cellStyle name="Heading 2 13" xfId="2754" xr:uid="{F0BF2204-2CE9-44F4-92BF-F227D1770A67}"/>
    <cellStyle name="Heading 2 14" xfId="2755" xr:uid="{8C4857D0-3140-4AFA-A363-080C85D42403}"/>
    <cellStyle name="Heading 2 15" xfId="2756" xr:uid="{83AC26C8-ABCB-4E3E-9EC2-90AA7E16868C}"/>
    <cellStyle name="Heading 2 16" xfId="2757" xr:uid="{7DF8C287-7806-4040-9822-7ADAE2EBD4DA}"/>
    <cellStyle name="Heading 2 17" xfId="2758" xr:uid="{C33E71C9-A6B5-45EF-B68D-7847CB6C172D}"/>
    <cellStyle name="Heading 2 18" xfId="2759" xr:uid="{F09496F2-F543-4DE0-9DA8-41D65186B049}"/>
    <cellStyle name="Heading 2 19" xfId="2760" xr:uid="{4E9BA595-E24E-4453-8558-A1E19522E0C9}"/>
    <cellStyle name="Heading 2 2" xfId="195" xr:uid="{AC401E90-D3D4-4E87-B64D-6CC57B176932}"/>
    <cellStyle name="Heading 2 2 10" xfId="2761" xr:uid="{2C4A450B-2A73-47E6-876F-E2AEB4D24253}"/>
    <cellStyle name="Heading 2 2 2" xfId="2762" xr:uid="{4B732498-3F61-4309-9DD9-C0F9BA863517}"/>
    <cellStyle name="Heading 2 2 3" xfId="2763" xr:uid="{C5BCE955-E68A-407E-837D-6FC27AA70780}"/>
    <cellStyle name="Heading 2 2 4" xfId="2764" xr:uid="{1ED13D66-E1E2-451D-A437-C01F5C7AAB3F}"/>
    <cellStyle name="Heading 2 2 5" xfId="2765" xr:uid="{70CC0247-DFE6-49D2-BAC3-D1DAE732BE7D}"/>
    <cellStyle name="Heading 2 2 6" xfId="2766" xr:uid="{D1B4DF7B-7240-4582-8E46-4A4CC3C84CC5}"/>
    <cellStyle name="Heading 2 2 7" xfId="2767" xr:uid="{B1DC162B-F5DE-4E06-A0B9-169F8C97AEF9}"/>
    <cellStyle name="Heading 2 2 8" xfId="2768" xr:uid="{B397BE9D-A255-499A-9D78-E6A039C77D29}"/>
    <cellStyle name="Heading 2 2 9" xfId="2769" xr:uid="{5E38EADE-4B8A-4B6D-8A24-011FCD6D414C}"/>
    <cellStyle name="Heading 2 20" xfId="2770" xr:uid="{06AA92E0-8726-41FD-AA30-B434F8BEB2D3}"/>
    <cellStyle name="Heading 2 21" xfId="2771" xr:uid="{8F6C6EC2-AFBA-4E1E-B02E-446D862F459B}"/>
    <cellStyle name="Heading 2 22" xfId="2772" xr:uid="{DEDE4936-E77D-4E56-A373-BB9A8425FD2E}"/>
    <cellStyle name="Heading 2 23" xfId="2773" xr:uid="{AEE73536-F184-4544-976E-1F4780D27227}"/>
    <cellStyle name="Heading 2 24" xfId="2774" xr:uid="{1886C240-E587-48A4-9173-64DFE15B94FE}"/>
    <cellStyle name="Heading 2 25" xfId="2775" xr:uid="{902BB4FE-CAE3-4EAF-AE09-426EAEB47E13}"/>
    <cellStyle name="Heading 2 26" xfId="2776" xr:uid="{C7EC9409-6B05-4258-AAD7-EFD16606A0AF}"/>
    <cellStyle name="Heading 2 27" xfId="2777" xr:uid="{E482B7DC-20AF-4A3E-BB08-425AE15A6E3C}"/>
    <cellStyle name="Heading 2 28" xfId="2778" xr:uid="{D487516A-A340-48A0-AFDB-1A8936816347}"/>
    <cellStyle name="Heading 2 29" xfId="2779" xr:uid="{17CFF771-40A6-45DC-B8A8-B7A7B0C77A6D}"/>
    <cellStyle name="Heading 2 3" xfId="196" xr:uid="{1DF80C08-B97C-4561-BFAA-84572E797769}"/>
    <cellStyle name="Heading 2 3 2" xfId="2781" xr:uid="{F0ADAF1E-130B-4828-A215-18BE978EA329}"/>
    <cellStyle name="Heading 2 3 3" xfId="2782" xr:uid="{39EE73AD-1C2E-4116-B1AF-EB5224AC6ACF}"/>
    <cellStyle name="Heading 2 3 4" xfId="2783" xr:uid="{FA1B703D-1EF2-44F5-8FB1-3F5628A317D0}"/>
    <cellStyle name="Heading 2 3 5" xfId="2780" xr:uid="{B865C64E-10E1-43C4-9A89-2D984F7CE93F}"/>
    <cellStyle name="Heading 2 30" xfId="2784" xr:uid="{8288DF9D-D949-4022-A6C1-7B09DE46E9FE}"/>
    <cellStyle name="Heading 2 31" xfId="2785" xr:uid="{674CA56E-3AFD-4F51-92C4-7B1B58EF2570}"/>
    <cellStyle name="Heading 2 32" xfId="2786" xr:uid="{0B8F26E9-AEA5-4B1E-9EE1-D00FCCACAFFC}"/>
    <cellStyle name="Heading 2 33" xfId="2787" xr:uid="{99D4A67B-A2B7-4DBE-A6BF-56B9440266F9}"/>
    <cellStyle name="Heading 2 34" xfId="2788" xr:uid="{0AB406F0-63DC-41FA-A1E9-38CC4579E285}"/>
    <cellStyle name="Heading 2 35" xfId="2789" xr:uid="{BEB130C7-58D3-4705-B5DD-4B13B7188A8E}"/>
    <cellStyle name="Heading 2 36" xfId="2790" xr:uid="{A0D5BA70-A17F-4E2A-AF8A-64E89FE131A5}"/>
    <cellStyle name="Heading 2 37" xfId="2791" xr:uid="{D30318A7-6C63-4013-9569-1DBBDEEADB11}"/>
    <cellStyle name="Heading 2 38" xfId="2792" xr:uid="{9BA39B5C-1196-41DA-949C-D64296D85C1B}"/>
    <cellStyle name="Heading 2 39" xfId="2793" xr:uid="{15824953-B456-4BF9-8BC1-CA9DA7AB3E7C}"/>
    <cellStyle name="Heading 2 4" xfId="197" xr:uid="{B0CB0769-9E5A-4335-8587-0C048F6CD48D}"/>
    <cellStyle name="Heading 2 40" xfId="2794" xr:uid="{C8CEFDE6-E564-4C61-8888-48A7524530EE}"/>
    <cellStyle name="Heading 2 41" xfId="2795" xr:uid="{C65EC7F4-CBD6-46F7-B1C9-DF324A3A0A1D}"/>
    <cellStyle name="Heading 2 5" xfId="198" xr:uid="{AD34272E-0C1F-4E40-99A6-737050A3BEDE}"/>
    <cellStyle name="Heading 2 6" xfId="2796" xr:uid="{9CAE5CCF-3316-4130-AEAA-F39DF45DF2C0}"/>
    <cellStyle name="Heading 2 7" xfId="2797" xr:uid="{EFAC834D-2BA2-4578-A679-0DFBE4EBE9CA}"/>
    <cellStyle name="Heading 2 8" xfId="2798" xr:uid="{29D6C4B9-CE88-4694-A636-86EA41EC3A75}"/>
    <cellStyle name="Heading 2 9" xfId="2799" xr:uid="{C10CE855-D2F0-4834-8428-6546FC286DAD}"/>
    <cellStyle name="Heading 3" xfId="9" builtinId="18" customBuiltin="1"/>
    <cellStyle name="Heading 3 10" xfId="2800" xr:uid="{4F34D009-C497-478F-A598-4FA05E33A5E7}"/>
    <cellStyle name="Heading 3 11" xfId="2801" xr:uid="{31C15A99-83DF-4AA1-BD42-6244F463C4B8}"/>
    <cellStyle name="Heading 3 12" xfId="2802" xr:uid="{09C640A4-5909-428C-8146-8303B5E6B42A}"/>
    <cellStyle name="Heading 3 13" xfId="2803" xr:uid="{519E78E7-DA9A-4F02-93F3-E93F7B6D5C67}"/>
    <cellStyle name="Heading 3 14" xfId="2804" xr:uid="{4D4DB62F-E721-4BDF-97BA-E2F151A24F4A}"/>
    <cellStyle name="Heading 3 15" xfId="2805" xr:uid="{25DC4A4F-9A74-4966-B441-A50141E8E343}"/>
    <cellStyle name="Heading 3 16" xfId="2806" xr:uid="{B33AF367-ADBA-4B21-8CB4-A1D1D7F4F9D9}"/>
    <cellStyle name="Heading 3 17" xfId="2807" xr:uid="{ECC33BBA-AF92-4953-BB0E-A36C89B5CD4E}"/>
    <cellStyle name="Heading 3 18" xfId="2808" xr:uid="{D58CF37D-4326-446C-B752-36C3CC1A6A63}"/>
    <cellStyle name="Heading 3 19" xfId="2809" xr:uid="{9EE502B3-FB0A-4834-B71F-77525F9EACDC}"/>
    <cellStyle name="Heading 3 2" xfId="199" xr:uid="{5DDA9F30-FACA-46E4-99A2-49185A74BD42}"/>
    <cellStyle name="Heading 3 2 10" xfId="2810" xr:uid="{1852DDDF-7DC0-49E8-82B2-A656498E7E6E}"/>
    <cellStyle name="Heading 3 2 2" xfId="2811" xr:uid="{2BE66B00-A624-4D4F-8650-B409842CDEA2}"/>
    <cellStyle name="Heading 3 2 3" xfId="2812" xr:uid="{B7CFC775-83A2-4675-854C-710362D3F284}"/>
    <cellStyle name="Heading 3 2 4" xfId="2813" xr:uid="{4CF513EF-6357-4404-AFD9-9C0819C55E79}"/>
    <cellStyle name="Heading 3 2 5" xfId="2814" xr:uid="{7D8E13AC-9074-4BBA-914F-0367997B13E8}"/>
    <cellStyle name="Heading 3 2 6" xfId="2815" xr:uid="{48B4E2C1-BD8D-4C32-AA60-339E9097D865}"/>
    <cellStyle name="Heading 3 2 7" xfId="2816" xr:uid="{8F6C44B1-B43D-4EED-A60C-803ED2C4A53E}"/>
    <cellStyle name="Heading 3 2 8" xfId="2817" xr:uid="{104F3621-A6B4-411D-A00C-1C8821DEE07A}"/>
    <cellStyle name="Heading 3 2 9" xfId="2818" xr:uid="{7599B89A-A15B-43DC-B8E6-FA0A0F714446}"/>
    <cellStyle name="Heading 3 20" xfId="2819" xr:uid="{8E4153A2-D6CA-47C5-B63C-2E3F17E65534}"/>
    <cellStyle name="Heading 3 21" xfId="2820" xr:uid="{B399D534-645E-4A09-B3DF-C783152F487F}"/>
    <cellStyle name="Heading 3 22" xfId="2821" xr:uid="{2DF599C7-F6B3-409C-ABC7-78F3419C422D}"/>
    <cellStyle name="Heading 3 23" xfId="2822" xr:uid="{F96C50B0-CE76-4B4D-987F-046D288B5558}"/>
    <cellStyle name="Heading 3 24" xfId="2823" xr:uid="{27EA4EB0-C59E-4DB4-8296-CDCB7F85DF70}"/>
    <cellStyle name="Heading 3 25" xfId="2824" xr:uid="{B3D1D653-44B3-46E1-BC61-25E987084361}"/>
    <cellStyle name="Heading 3 26" xfId="2825" xr:uid="{EC608F4A-B312-4963-8B2E-90190CAC2BFF}"/>
    <cellStyle name="Heading 3 27" xfId="2826" xr:uid="{C8D38139-A5D5-49D5-B1CE-E723614FAED5}"/>
    <cellStyle name="Heading 3 28" xfId="2827" xr:uid="{CCC43F5D-8709-4793-86D6-A6C162DD6815}"/>
    <cellStyle name="Heading 3 29" xfId="2828" xr:uid="{5A76B915-01C5-4E1B-AE8B-4A9BD1F5DC10}"/>
    <cellStyle name="Heading 3 3" xfId="200" xr:uid="{A203509E-AA2F-4165-8614-30BD3F00AFCC}"/>
    <cellStyle name="Heading 3 3 2" xfId="2830" xr:uid="{A14B4F95-37CD-4B69-8D89-BED9EB8A93F3}"/>
    <cellStyle name="Heading 3 3 3" xfId="2831" xr:uid="{AEEC2302-931C-4C41-95D5-E91D83252B8F}"/>
    <cellStyle name="Heading 3 3 4" xfId="2832" xr:uid="{4D127F74-52E7-4AA2-91EE-755406051560}"/>
    <cellStyle name="Heading 3 3 5" xfId="2829" xr:uid="{E9DBDEE6-C409-494A-ACCC-2636B9028700}"/>
    <cellStyle name="Heading 3 30" xfId="2833" xr:uid="{F3EE963E-7B1F-41AD-87F6-5FAA0634DF4F}"/>
    <cellStyle name="Heading 3 31" xfId="2834" xr:uid="{7A8A2C9B-0A2B-4FDD-81A7-F930FC504011}"/>
    <cellStyle name="Heading 3 32" xfId="2835" xr:uid="{503AAB27-EF71-493A-A6B8-55A091BDFBE9}"/>
    <cellStyle name="Heading 3 33" xfId="2836" xr:uid="{669EC852-4611-4B94-BE24-F97A3E577107}"/>
    <cellStyle name="Heading 3 34" xfId="2837" xr:uid="{4895408C-3282-470F-AA1D-8D24B1FED98E}"/>
    <cellStyle name="Heading 3 35" xfId="2838" xr:uid="{89C982D4-1075-49BB-BF1E-C15658C6E9E5}"/>
    <cellStyle name="Heading 3 36" xfId="2839" xr:uid="{2276BCBE-4786-4E26-94BF-B7E60A3F475D}"/>
    <cellStyle name="Heading 3 37" xfId="2840" xr:uid="{BEAB8B38-4561-4F53-8CD4-85E7A0BF592A}"/>
    <cellStyle name="Heading 3 38" xfId="2841" xr:uid="{E425ED4A-6953-4DD5-AD3E-8BA2663DAC5C}"/>
    <cellStyle name="Heading 3 39" xfId="2842" xr:uid="{D9366B9D-893C-4A25-9AF9-C05579694DB0}"/>
    <cellStyle name="Heading 3 4" xfId="201" xr:uid="{C4E90486-5025-46FD-AAB5-393847406FF3}"/>
    <cellStyle name="Heading 3 40" xfId="2843" xr:uid="{AF275D79-1965-4FFB-BF19-46B36739B94A}"/>
    <cellStyle name="Heading 3 41" xfId="2844" xr:uid="{10B6B87B-A83F-44E0-B0CC-D1C2A5BB532F}"/>
    <cellStyle name="Heading 3 5" xfId="202" xr:uid="{CB434A9B-559E-4277-A3ED-18CE45E24B94}"/>
    <cellStyle name="Heading 3 6" xfId="2845" xr:uid="{884D539C-6878-41A8-B389-81F4E3B0A624}"/>
    <cellStyle name="Heading 3 7" xfId="2846" xr:uid="{897A94C6-7CCF-4EEA-A72A-0CC1FBADA39C}"/>
    <cellStyle name="Heading 3 8" xfId="2847" xr:uid="{DA10AE2D-A7E2-40D5-8621-F2B653F68288}"/>
    <cellStyle name="Heading 3 9" xfId="2848" xr:uid="{86BB5CBE-69EB-433E-B4E2-FEE60B9F7B0F}"/>
    <cellStyle name="Heading 4" xfId="10" builtinId="19" customBuiltin="1"/>
    <cellStyle name="Heading 4 10" xfId="2849" xr:uid="{E46DD2E7-D20A-4CE6-A41F-7E8B2529B43A}"/>
    <cellStyle name="Heading 4 11" xfId="2850" xr:uid="{0231FD3A-BAC1-4E03-9C5A-5C0701B727ED}"/>
    <cellStyle name="Heading 4 12" xfId="2851" xr:uid="{1168097B-450D-4E71-B4D1-FE6121E96A90}"/>
    <cellStyle name="Heading 4 13" xfId="2852" xr:uid="{12465E97-CEF4-4D05-95C0-A2C7E1CCF559}"/>
    <cellStyle name="Heading 4 14" xfId="2853" xr:uid="{1FE5C33B-0816-4470-809C-A50791A33EBB}"/>
    <cellStyle name="Heading 4 15" xfId="2854" xr:uid="{3EEF01C6-B180-4E91-AEC5-20D18B3A99EB}"/>
    <cellStyle name="Heading 4 16" xfId="2855" xr:uid="{700E2D82-8066-432E-B4DE-B87706F5C043}"/>
    <cellStyle name="Heading 4 17" xfId="2856" xr:uid="{B5F698FD-A342-4CEE-A219-2F4245E97871}"/>
    <cellStyle name="Heading 4 18" xfId="2857" xr:uid="{CF6FB528-E71E-4BE3-A320-D245CB099521}"/>
    <cellStyle name="Heading 4 19" xfId="2858" xr:uid="{7E5861BD-86A2-490B-A8A3-1F46BF0865F6}"/>
    <cellStyle name="Heading 4 2" xfId="203" xr:uid="{89304041-ABFB-437E-88F6-D50B16E5D9D1}"/>
    <cellStyle name="Heading 4 2 10" xfId="2859" xr:uid="{28FA3711-F7A7-49EA-84F7-423EFFC7E660}"/>
    <cellStyle name="Heading 4 2 2" xfId="2860" xr:uid="{DB9C04F8-5DED-42EE-B78F-B0666B5B60BD}"/>
    <cellStyle name="Heading 4 2 3" xfId="2861" xr:uid="{F8E1A83E-0518-42C5-BA5A-3707B42BCACB}"/>
    <cellStyle name="Heading 4 2 4" xfId="2862" xr:uid="{63ACC570-976B-4432-9CE1-EBAE41120D71}"/>
    <cellStyle name="Heading 4 2 5" xfId="2863" xr:uid="{D743B2D8-2AB3-4402-9E02-820640D5EF3C}"/>
    <cellStyle name="Heading 4 2 6" xfId="2864" xr:uid="{4DF4EECE-9461-40BC-8C92-FF850ACC702F}"/>
    <cellStyle name="Heading 4 2 7" xfId="2865" xr:uid="{C6D4BF61-ACD2-4529-9463-AB8B6D9C30E6}"/>
    <cellStyle name="Heading 4 2 8" xfId="2866" xr:uid="{24A8064D-78EA-4D60-A54A-D14521A200A2}"/>
    <cellStyle name="Heading 4 2 9" xfId="2867" xr:uid="{626D93A1-5FE9-4220-A5E3-9390C2DABC63}"/>
    <cellStyle name="Heading 4 20" xfId="2868" xr:uid="{11133AA7-3DD9-44A1-9767-E499BCC9E3FE}"/>
    <cellStyle name="Heading 4 21" xfId="2869" xr:uid="{605D5B4C-5A5C-428A-90B1-405522B4CA48}"/>
    <cellStyle name="Heading 4 22" xfId="2870" xr:uid="{B4AB9892-67F7-4247-A6CA-CF657DC02C1E}"/>
    <cellStyle name="Heading 4 23" xfId="2871" xr:uid="{9ADE8F25-0306-4F66-AB3F-626F0920D717}"/>
    <cellStyle name="Heading 4 24" xfId="2872" xr:uid="{17EE8E2D-664F-47FF-BB2C-025D5ADC526A}"/>
    <cellStyle name="Heading 4 25" xfId="2873" xr:uid="{F9DB0FE1-B9E1-46B1-8A68-68287A0FFA1A}"/>
    <cellStyle name="Heading 4 26" xfId="2874" xr:uid="{E66139A4-8E36-4847-8A2F-7C6ED8AD1746}"/>
    <cellStyle name="Heading 4 27" xfId="2875" xr:uid="{62E3965C-41B4-4EC3-A0D5-8A56F59A7A93}"/>
    <cellStyle name="Heading 4 28" xfId="2876" xr:uid="{4E4DB361-5C1F-4052-B90A-7F18194E276A}"/>
    <cellStyle name="Heading 4 29" xfId="2877" xr:uid="{B8BCCB3E-380A-413D-A8B0-1D9A131FBF60}"/>
    <cellStyle name="Heading 4 3" xfId="204" xr:uid="{3B777161-8C48-4445-8F27-195A6B8E5DAF}"/>
    <cellStyle name="Heading 4 3 2" xfId="2879" xr:uid="{45F43DB0-2875-4B32-987C-30D22D2D1960}"/>
    <cellStyle name="Heading 4 3 3" xfId="2880" xr:uid="{CE6E8169-EF79-4074-89BD-BB5FADE7A9CD}"/>
    <cellStyle name="Heading 4 3 4" xfId="2881" xr:uid="{202950C8-C16B-4A45-9CFD-DE194FED3A29}"/>
    <cellStyle name="Heading 4 3 5" xfId="2878" xr:uid="{1D3ED778-D2EF-41EA-8966-ECA72B9F436B}"/>
    <cellStyle name="Heading 4 30" xfId="2882" xr:uid="{A4977BD2-94F8-431F-81F0-2A91386FED31}"/>
    <cellStyle name="Heading 4 31" xfId="2883" xr:uid="{48281F72-D5F4-4FA4-8185-E8E61E1A0AA6}"/>
    <cellStyle name="Heading 4 32" xfId="2884" xr:uid="{F3D780E3-675C-4D38-8BD0-20168C4F25E5}"/>
    <cellStyle name="Heading 4 33" xfId="2885" xr:uid="{085DCB58-87B2-4B60-91A9-DDBC7F499471}"/>
    <cellStyle name="Heading 4 34" xfId="2886" xr:uid="{89F76827-5EB1-4D9F-B5A0-E3477B1E52D6}"/>
    <cellStyle name="Heading 4 35" xfId="2887" xr:uid="{5CC4A359-8EBA-4828-B22B-360740BA7237}"/>
    <cellStyle name="Heading 4 36" xfId="2888" xr:uid="{2C74D2F9-5CDE-4EFD-A417-CCBFF4EE8C68}"/>
    <cellStyle name="Heading 4 37" xfId="2889" xr:uid="{B28AD454-9DD0-4836-8092-7FA728B695C1}"/>
    <cellStyle name="Heading 4 38" xfId="2890" xr:uid="{A666CB2C-1FCA-4621-BDCB-165AE82EEFEA}"/>
    <cellStyle name="Heading 4 39" xfId="2891" xr:uid="{4167BB8A-8249-4AEC-A14A-7099F4746279}"/>
    <cellStyle name="Heading 4 4" xfId="205" xr:uid="{16C46B93-728B-4F55-8053-515A1709F23B}"/>
    <cellStyle name="Heading 4 40" xfId="2892" xr:uid="{575DDAA2-0519-4AB8-B0C7-D0DF0A72456A}"/>
    <cellStyle name="Heading 4 41" xfId="2893" xr:uid="{3108D34F-53A7-48CE-B0FC-242934007F12}"/>
    <cellStyle name="Heading 4 5" xfId="206" xr:uid="{CF2F6668-FD50-45EE-8A23-DE333943D19E}"/>
    <cellStyle name="Heading 4 6" xfId="2894" xr:uid="{30C14D56-58C6-468D-8A69-EA6DEC6B301B}"/>
    <cellStyle name="Heading 4 7" xfId="2895" xr:uid="{DE646452-51D5-4C8A-A02B-63E510BCD5BA}"/>
    <cellStyle name="Heading 4 8" xfId="2896" xr:uid="{64CC7FD0-E6B1-4170-8807-BB20980B93D1}"/>
    <cellStyle name="Heading 4 9" xfId="2897" xr:uid="{1D404002-6D88-44F6-993C-0550BF918803}"/>
    <cellStyle name="Headline" xfId="2898" xr:uid="{A1EFA889-7A6C-435D-9230-B3494485C11D}"/>
    <cellStyle name="Hivatkozott cella" xfId="459" xr:uid="{9AD70FDB-13AD-44D9-8DE4-E76311E2E0BD}"/>
    <cellStyle name="Hyperlink" xfId="382" builtinId="8"/>
    <cellStyle name="Hyperlink 2" xfId="2899" xr:uid="{8D49E771-CAAC-4640-B56A-432B40C5E96F}"/>
    <cellStyle name="Hyperlink 2 2" xfId="2900" xr:uid="{B58DC913-AFB2-45E5-9832-DBC425E92148}"/>
    <cellStyle name="Input" xfId="13" builtinId="20" customBuiltin="1"/>
    <cellStyle name="Input 10 2" xfId="2901" xr:uid="{013D499E-A861-4F53-A37A-A28873C72F86}"/>
    <cellStyle name="Input 11 2" xfId="2902" xr:uid="{08F99803-8435-441F-A548-9F9113521C17}"/>
    <cellStyle name="Input 12 2" xfId="2903" xr:uid="{0078680D-24CA-4CA4-BDF7-DEE349337159}"/>
    <cellStyle name="Input 13 2" xfId="2904" xr:uid="{05F4C1BF-8CBF-49F0-B926-90E92CC762B1}"/>
    <cellStyle name="Input 14 2" xfId="2905" xr:uid="{5F5C49B7-DA5B-42AA-9446-45750D84A0E9}"/>
    <cellStyle name="Input 15 2" xfId="2906" xr:uid="{8944C609-9704-482E-AA50-A0509D3AE9C2}"/>
    <cellStyle name="Input 16 2" xfId="2907" xr:uid="{617A9DA3-FF4F-4572-B241-DB68FCC80598}"/>
    <cellStyle name="Input 17 2" xfId="2908" xr:uid="{2AB1E3DF-DD07-4A2C-A9FC-F2FFF3A53FA7}"/>
    <cellStyle name="Input 18 2" xfId="2909" xr:uid="{16FE7842-04BD-4C7D-AF3E-60FA9443379B}"/>
    <cellStyle name="Input 19 2" xfId="2910" xr:uid="{8E932E8E-D41C-4235-95D1-56E8E3F3B59C}"/>
    <cellStyle name="Input 2" xfId="207" xr:uid="{BFB1A561-2EBE-435B-A418-1107B574E9A1}"/>
    <cellStyle name="Input 2 10" xfId="2911" xr:uid="{ADFD68ED-4B51-43D8-BE39-0EB1819F71DE}"/>
    <cellStyle name="Input 2 2" xfId="2912" xr:uid="{8FFA642E-96BE-48B4-947A-8553929F1E37}"/>
    <cellStyle name="Input 2 2 2" xfId="2913" xr:uid="{8764DA60-9AC7-4F59-AA18-337604722D16}"/>
    <cellStyle name="Input 2 2 3" xfId="2914" xr:uid="{D4649B36-7363-462C-BB4F-0AD3F0315DE2}"/>
    <cellStyle name="Input 2 3" xfId="2915" xr:uid="{66DB720B-3E94-4E7B-86B1-9D280F18078B}"/>
    <cellStyle name="Input 2 3 2" xfId="2916" xr:uid="{27C8FF58-23F6-4CA9-B1B8-21B90799B435}"/>
    <cellStyle name="Input 2 3 3" xfId="2917" xr:uid="{BACA4750-E1FD-47B1-AD01-9AD47F6D1D8D}"/>
    <cellStyle name="Input 2 4" xfId="2918" xr:uid="{73494A07-0BE2-4AEC-87B2-E756712D08A7}"/>
    <cellStyle name="Input 2 5" xfId="2919" xr:uid="{CD05BC80-9508-40DB-9BE4-B7204FB27122}"/>
    <cellStyle name="Input 2 6" xfId="2920" xr:uid="{413AF59C-B801-4276-9474-28AECEB5A86F}"/>
    <cellStyle name="Input 2 7" xfId="2921" xr:uid="{724D27CE-8E36-4BCF-AC32-262E6E9BE598}"/>
    <cellStyle name="Input 2 8" xfId="2922" xr:uid="{C760F878-C1F0-4C8B-B503-59859D0D7E09}"/>
    <cellStyle name="Input 2 9" xfId="2923" xr:uid="{F37B59DE-C364-45E0-9374-61DF4177072E}"/>
    <cellStyle name="Input 2_PrimaryEnergyPrices_TIMES" xfId="2924" xr:uid="{8FD33C75-43CC-46F1-A673-C1179B2F6174}"/>
    <cellStyle name="Input 20 2" xfId="2925" xr:uid="{C60F8347-1551-42C1-8BD1-0CC5781F263A}"/>
    <cellStyle name="Input 21 2" xfId="2926" xr:uid="{73A3B4C5-04A6-4CB0-A52D-D5357F5360AE}"/>
    <cellStyle name="Input 22 2" xfId="2927" xr:uid="{50E70A66-BCBD-44BE-AE8C-45CD5922F7B8}"/>
    <cellStyle name="Input 23 2" xfId="2928" xr:uid="{C4084692-6A3E-49BF-9087-9AA27C1B9C80}"/>
    <cellStyle name="Input 24 2" xfId="2929" xr:uid="{A0B19583-D51D-4E9B-9CE8-04F49DD054B6}"/>
    <cellStyle name="Input 25 2" xfId="2930" xr:uid="{F7D653CD-E59C-4B67-8C5A-65710FA0D442}"/>
    <cellStyle name="Input 26 2" xfId="2931" xr:uid="{D8E3B7CA-A60F-40FA-B401-1DD80D11D3CB}"/>
    <cellStyle name="Input 27 2" xfId="2932" xr:uid="{AACA925B-6F37-4E2D-B3CD-657F5ADA719B}"/>
    <cellStyle name="Input 28 2" xfId="2933" xr:uid="{CF18A86F-4DBD-4FD4-86F5-9CC8967FCD2E}"/>
    <cellStyle name="Input 29 2" xfId="2934" xr:uid="{D085DCF0-B752-4AEC-B29B-FDE4AFD8BA6D}"/>
    <cellStyle name="Input 3" xfId="208" xr:uid="{66514D71-817C-4CA2-A734-B6D051F4BAEE}"/>
    <cellStyle name="Input 3 2" xfId="209" xr:uid="{58A9FD91-DBCF-4C72-8091-1AFF39140D63}"/>
    <cellStyle name="Input 3 3" xfId="2936" xr:uid="{9C6DE6E1-0991-4486-B136-0B381DF3A667}"/>
    <cellStyle name="Input 3 4" xfId="2937" xr:uid="{4EBA4173-0CA8-4956-9C3A-EBD2570D45C1}"/>
    <cellStyle name="Input 3 5" xfId="2938" xr:uid="{FBD86EDD-0A7A-4393-913E-793C7EDDABEE}"/>
    <cellStyle name="Input 3 6" xfId="2935" xr:uid="{9D1D09F5-04A7-4616-ADA1-9487BFF97493}"/>
    <cellStyle name="Input 30 2" xfId="2939" xr:uid="{B6F4D272-E0C6-4558-A5F9-1104DE8310F2}"/>
    <cellStyle name="Input 31 2" xfId="2940" xr:uid="{FEB34E16-AE00-4043-9E58-BC75D9ED2EB8}"/>
    <cellStyle name="Input 32 2" xfId="2941" xr:uid="{8AFF87F6-AE4F-4E8F-A623-69118305EAB1}"/>
    <cellStyle name="Input 33 2" xfId="2942" xr:uid="{F2D2A4A3-0E38-4C4C-910F-E68647B33AFF}"/>
    <cellStyle name="Input 34" xfId="2943" xr:uid="{7E5926AC-706F-482A-B1F6-736F0896FB36}"/>
    <cellStyle name="Input 34 2" xfId="2944" xr:uid="{60B6C868-8411-44AA-985D-3927982084E3}"/>
    <cellStyle name="Input 34_ELC_final" xfId="2945" xr:uid="{EB04CB03-82CF-457A-B976-90D38EFC7D9F}"/>
    <cellStyle name="Input 35" xfId="2946" xr:uid="{31F15516-DBC9-4A6E-995C-115785C4EE75}"/>
    <cellStyle name="Input 36" xfId="2947" xr:uid="{634A7C07-6A8D-4B9E-B4C9-72B9F18474AF}"/>
    <cellStyle name="Input 37" xfId="2948" xr:uid="{B16E12EA-A400-4B40-BDB1-39BD81A7B173}"/>
    <cellStyle name="Input 38" xfId="2949" xr:uid="{D33454C3-8E3D-4B43-9ECD-D7E9A4B98090}"/>
    <cellStyle name="Input 39" xfId="2950" xr:uid="{165B2EC6-B6C0-4547-B9BE-B177C8D00574}"/>
    <cellStyle name="Input 4" xfId="210" xr:uid="{9B51EDC6-FABE-4375-9D23-FE44400A129C}"/>
    <cellStyle name="Input 4 2" xfId="2951" xr:uid="{8EAE3AD7-00C6-4B83-83AA-EB0D7E1EB86C}"/>
    <cellStyle name="Input 40" xfId="2952" xr:uid="{43945B81-3EAB-47C8-9F7C-45BB54D23682}"/>
    <cellStyle name="Input 5" xfId="211" xr:uid="{96550C01-057C-4C9A-AC7F-1967AEAB10E7}"/>
    <cellStyle name="Input 5 2" xfId="2953" xr:uid="{0AAC9F0D-5BB8-4967-B587-075806B1581A}"/>
    <cellStyle name="Input 6 2" xfId="2954" xr:uid="{BDC0270D-1650-4EFA-BB53-36B9155D88B8}"/>
    <cellStyle name="Input 7 2" xfId="2955" xr:uid="{AE6C51BF-C1FD-435F-B40A-95E96744F0C6}"/>
    <cellStyle name="Input 8 2" xfId="2956" xr:uid="{A6E940EA-7AC3-4A33-95E5-10AD01030669}"/>
    <cellStyle name="Input 9 2" xfId="2957" xr:uid="{9286B205-CADA-49C6-9ECF-7BC6FC1B03FE}"/>
    <cellStyle name="InputCells" xfId="212" xr:uid="{E802E3F4-995C-4B6C-BC01-DF9952824EEF}"/>
    <cellStyle name="InputCells12" xfId="2958" xr:uid="{FD2EBB65-8C46-4BCA-90FB-477E9A235527}"/>
    <cellStyle name="IntCells" xfId="2959" xr:uid="{C1901F74-7BD7-4B92-B4C9-F4708BDD899C}"/>
    <cellStyle name="Jegyzet" xfId="482" xr:uid="{457AB535-DADC-4B73-88ED-CE329F51BB2D}"/>
    <cellStyle name="Jelölőszín (1)" xfId="481" xr:uid="{E5832885-1E18-474D-961B-9EED14532EC6}"/>
    <cellStyle name="Jelölőszín (2)" xfId="480" xr:uid="{B5580AB5-1AAD-47E0-8E61-69D77EE109A8}"/>
    <cellStyle name="Jelölőszín (3)" xfId="479" xr:uid="{EA76050A-2311-4241-B602-B41EAB8177EF}"/>
    <cellStyle name="Jelölőszín (4)" xfId="478" xr:uid="{D930FDC5-EA55-4DF5-A110-52357BE1D02A}"/>
    <cellStyle name="Jelölőszín (5)" xfId="477" xr:uid="{F71493F6-9C99-4DF9-92FE-0E8F33C7C0E7}"/>
    <cellStyle name="Jelölőszín (6)" xfId="475" xr:uid="{E73CA28D-EBAA-471A-985F-0274C94E8764}"/>
    <cellStyle name="Jó" xfId="472" xr:uid="{50500539-AD9E-4C37-9F8B-15ED47D7AD8E}"/>
    <cellStyle name="Kimenet" xfId="469" xr:uid="{C21DD237-C2CC-4C6B-ACC8-260256299DB4}"/>
    <cellStyle name="ligne_titre_0" xfId="213" xr:uid="{7712F797-6B71-4BDF-93F5-2363F4DB858E}"/>
    <cellStyle name="Linked Cell" xfId="16" builtinId="24" customBuiltin="1"/>
    <cellStyle name="Linked Cell 10" xfId="2960" xr:uid="{32CEC10B-5A1F-40DE-B737-63A4645BE3C1}"/>
    <cellStyle name="Linked Cell 11" xfId="2961" xr:uid="{55998253-1B17-4C53-A9BA-B72A871262CB}"/>
    <cellStyle name="Linked Cell 12" xfId="2962" xr:uid="{9E422428-334F-4A2F-95B4-9563DEC3A5A0}"/>
    <cellStyle name="Linked Cell 13" xfId="2963" xr:uid="{BE980AFF-B110-4C56-A050-2BA9A6151B66}"/>
    <cellStyle name="Linked Cell 14" xfId="2964" xr:uid="{B64A2FE6-2468-429E-83FC-BD8A15A4E8D4}"/>
    <cellStyle name="Linked Cell 15" xfId="2965" xr:uid="{53B84D40-BC7B-4352-8093-CF28D866043A}"/>
    <cellStyle name="Linked Cell 16" xfId="2966" xr:uid="{AAE88398-F778-4142-AD7C-EAB09B55F6FA}"/>
    <cellStyle name="Linked Cell 17" xfId="2967" xr:uid="{01CF117C-7F85-4AFF-AECD-E54B07ED7B71}"/>
    <cellStyle name="Linked Cell 18" xfId="2968" xr:uid="{3ED3C534-5349-48A8-80D9-803E72204BD1}"/>
    <cellStyle name="Linked Cell 19" xfId="2969" xr:uid="{76314789-90E9-47FE-8081-71356879FEDC}"/>
    <cellStyle name="Linked Cell 2" xfId="214" xr:uid="{0907ABDF-7F3A-42D1-8466-400CCAA97B49}"/>
    <cellStyle name="Linked Cell 2 10" xfId="2970" xr:uid="{1AF9AD42-27A6-4B21-B56F-D9590D00E9EB}"/>
    <cellStyle name="Linked Cell 2 2" xfId="2971" xr:uid="{888F5CF2-A9AC-445D-8A50-707C2A45074A}"/>
    <cellStyle name="Linked Cell 2 3" xfId="2972" xr:uid="{19A19958-D099-4428-B669-C99700CA87FB}"/>
    <cellStyle name="Linked Cell 2 4" xfId="2973" xr:uid="{1893C3B7-2E2D-402F-BC32-4BEABA91EA85}"/>
    <cellStyle name="Linked Cell 2 5" xfId="2974" xr:uid="{C94EFA30-E6FE-4718-938E-8E4C812A5C5A}"/>
    <cellStyle name="Linked Cell 2 6" xfId="2975" xr:uid="{C38E9456-2160-42CC-93E7-85AE79891343}"/>
    <cellStyle name="Linked Cell 2 7" xfId="2976" xr:uid="{026B609C-9763-4D6D-8953-698753EA6002}"/>
    <cellStyle name="Linked Cell 2 8" xfId="2977" xr:uid="{946D350B-2622-42EA-AD54-FBD8683F9053}"/>
    <cellStyle name="Linked Cell 2 9" xfId="2978" xr:uid="{CB0AF190-99CC-4721-8DE1-A72A6857CE3C}"/>
    <cellStyle name="Linked Cell 20" xfId="2979" xr:uid="{A4D4A6FF-01D5-4BD0-B241-5259D9F89E80}"/>
    <cellStyle name="Linked Cell 21" xfId="2980" xr:uid="{CA1AE945-CEA7-45E1-855E-277C8A8048D0}"/>
    <cellStyle name="Linked Cell 22" xfId="2981" xr:uid="{4908C332-97D9-42BC-BF8E-D58FC9F80D73}"/>
    <cellStyle name="Linked Cell 23" xfId="2982" xr:uid="{54BF4714-F205-422B-9ECD-558F72C80264}"/>
    <cellStyle name="Linked Cell 24" xfId="2983" xr:uid="{10FA9BF2-5D0C-433E-808C-17B053745EAF}"/>
    <cellStyle name="Linked Cell 25" xfId="2984" xr:uid="{D7CCE128-93A4-4FA6-95A3-8408C0F778E7}"/>
    <cellStyle name="Linked Cell 26" xfId="2985" xr:uid="{3F070B1D-1B7D-4CF9-99F5-CC129FA46DF8}"/>
    <cellStyle name="Linked Cell 27" xfId="2986" xr:uid="{240533CF-19C5-44A2-AC89-8CB79BE5B898}"/>
    <cellStyle name="Linked Cell 28" xfId="2987" xr:uid="{FFBE4E00-77CC-49B7-AF10-BBE23EA83A6F}"/>
    <cellStyle name="Linked Cell 29" xfId="2988" xr:uid="{7573103C-8A97-4DE5-91DF-D4D106C7DF68}"/>
    <cellStyle name="Linked Cell 3" xfId="215" xr:uid="{C18F93B8-B6EF-4C8D-83A4-054F3C36DDC3}"/>
    <cellStyle name="Linked Cell 3 2" xfId="2990" xr:uid="{7FEE4916-BD4E-411D-98D4-785B07850169}"/>
    <cellStyle name="Linked Cell 3 3" xfId="2991" xr:uid="{FCDCE73E-435A-4563-9DF9-A0D961CEA6E8}"/>
    <cellStyle name="Linked Cell 3 4" xfId="2992" xr:uid="{9EC9F976-8220-4850-A123-1A365E48C93E}"/>
    <cellStyle name="Linked Cell 3 5" xfId="2989" xr:uid="{46856D30-3273-4221-96A8-DDF15B228A94}"/>
    <cellStyle name="Linked Cell 30" xfId="2993" xr:uid="{10601323-178C-47C5-8C18-C9E02388510C}"/>
    <cellStyle name="Linked Cell 31" xfId="2994" xr:uid="{ADB3633D-D611-4CF5-9EDE-13D69254793D}"/>
    <cellStyle name="Linked Cell 32" xfId="2995" xr:uid="{CDF749D6-16AE-4DC4-8B15-4059F1AB2AF9}"/>
    <cellStyle name="Linked Cell 33" xfId="2996" xr:uid="{DF4FC136-5B33-4D3A-B8D2-68A1E8D7DB8E}"/>
    <cellStyle name="Linked Cell 34" xfId="2997" xr:uid="{E1197C38-C867-4A60-A001-CAF588313CC2}"/>
    <cellStyle name="Linked Cell 35" xfId="2998" xr:uid="{954CCCB4-6507-457A-83A5-80E09F5F9F29}"/>
    <cellStyle name="Linked Cell 36" xfId="2999" xr:uid="{C5CDC3F0-3155-4750-AF33-DA45AE1951C8}"/>
    <cellStyle name="Linked Cell 37" xfId="3000" xr:uid="{ED1EA9E7-52AF-4330-82F9-BDF1136C682C}"/>
    <cellStyle name="Linked Cell 38" xfId="3001" xr:uid="{8D23E073-A9B1-40EE-AD1D-E065F95BA773}"/>
    <cellStyle name="Linked Cell 39" xfId="3002" xr:uid="{634F0185-49A2-413E-A60C-5AF0536E26E3}"/>
    <cellStyle name="Linked Cell 4" xfId="216" xr:uid="{8F439272-9525-4315-9642-A727D5F96BF7}"/>
    <cellStyle name="Linked Cell 40" xfId="3003" xr:uid="{4F5F9FD1-8366-42C2-A5CB-92395DA5BBCA}"/>
    <cellStyle name="Linked Cell 41" xfId="3004" xr:uid="{F657A7ED-8750-4536-8456-35CD296322F5}"/>
    <cellStyle name="Linked Cell 5" xfId="217" xr:uid="{C3627337-5788-4B5D-938D-E8DE1D2C2329}"/>
    <cellStyle name="Linked Cell 6" xfId="3005" xr:uid="{523462FC-CBD6-4537-9FEB-FE44123D2BB7}"/>
    <cellStyle name="Linked Cell 7" xfId="3006" xr:uid="{85A0030C-4B89-4AB1-A225-1E72C84CABCA}"/>
    <cellStyle name="Linked Cell 8" xfId="3007" xr:uid="{819513C0-4098-4409-8FC1-2F1EB98D0309}"/>
    <cellStyle name="Linked Cell 9" xfId="3008" xr:uid="{B6C7F9D8-E170-4187-83D3-E5E2533D045E}"/>
    <cellStyle name="Magyarázó szöveg" xfId="466" xr:uid="{2EE291D4-698A-47EE-B37F-702F2267F736}"/>
    <cellStyle name="Migliaia_Oil&amp;Gas IFE ARC POLITO" xfId="3009" xr:uid="{30B1ACF6-FF21-44E9-BD9B-81D56C430E7C}"/>
    <cellStyle name="Neutral 10" xfId="3010" xr:uid="{44060A98-CC78-40E0-84C4-0FE701227144}"/>
    <cellStyle name="Neutral 11" xfId="3011" xr:uid="{ADA33330-36A6-4B6E-A56C-B7DBAE92CA59}"/>
    <cellStyle name="Neutral 12" xfId="3012" xr:uid="{AF1023AE-6687-4AE5-BD5E-67569267DE1C}"/>
    <cellStyle name="Neutral 13" xfId="3013" xr:uid="{52C5BD53-1935-4A48-9DA3-B9728FBED072}"/>
    <cellStyle name="Neutral 14" xfId="3014" xr:uid="{33C3989B-CA03-414C-98CA-0699FDA7AB96}"/>
    <cellStyle name="Neutral 15" xfId="3015" xr:uid="{B06A0C6B-BE7C-4C6D-AC2A-4B2521874AF8}"/>
    <cellStyle name="Neutral 16" xfId="3016" xr:uid="{5F230DC0-805F-4EFA-8C4A-6126A45F4912}"/>
    <cellStyle name="Neutral 17" xfId="3017" xr:uid="{EFE70660-16E3-4A79-8E77-13DFDEB7D5F6}"/>
    <cellStyle name="Neutral 18" xfId="3018" xr:uid="{2717353D-94B0-45C4-85CC-E1444A435EE2}"/>
    <cellStyle name="Neutral 19" xfId="3019" xr:uid="{87A14A91-3347-491D-97BC-4E4FF3432BF2}"/>
    <cellStyle name="Neutral 2" xfId="219" xr:uid="{5F380861-1E19-422A-BFF1-77FDCBB5781B}"/>
    <cellStyle name="Neutral 2 10" xfId="3021" xr:uid="{AD2BC17B-80A4-4D92-9DF7-6AD7A15260B4}"/>
    <cellStyle name="Neutral 2 11" xfId="3020" xr:uid="{F9C97123-9295-4CCE-B8DD-75611576E709}"/>
    <cellStyle name="Neutral 2 2" xfId="375" xr:uid="{74E49C2D-503E-4D36-97F7-CF748473D67A}"/>
    <cellStyle name="Neutral 2 2 2" xfId="3022" xr:uid="{AC5F79BF-3E67-4F5F-B77A-67CCC1328ED9}"/>
    <cellStyle name="Neutral 2 3" xfId="3023" xr:uid="{7E45C528-4941-40A7-89D0-8069A796DB24}"/>
    <cellStyle name="Neutral 2 4" xfId="3024" xr:uid="{78ECC991-7C26-448C-8BF7-DE70DD37580A}"/>
    <cellStyle name="Neutral 2 5" xfId="3025" xr:uid="{8A4F5DC6-94E2-4BE6-9B97-9CD427978C36}"/>
    <cellStyle name="Neutral 2 6" xfId="3026" xr:uid="{C4353C33-D0FD-4123-8D40-6AC355C2C1DA}"/>
    <cellStyle name="Neutral 2 7" xfId="3027" xr:uid="{2D12376D-CB49-4F4C-ABFF-FFA7159514D6}"/>
    <cellStyle name="Neutral 2 8" xfId="3028" xr:uid="{71E623C4-1110-4C23-ABE1-CC89E4291CC1}"/>
    <cellStyle name="Neutral 2 9" xfId="3029" xr:uid="{05B72C1B-4CCA-4C43-9960-47ECA9D3966C}"/>
    <cellStyle name="Neutral 20" xfId="3030" xr:uid="{918B1286-954F-473B-BFAC-073390740891}"/>
    <cellStyle name="Neutral 21" xfId="3031" xr:uid="{3FCED60B-FB9E-4F1D-820F-ECF8968284A4}"/>
    <cellStyle name="Neutral 22" xfId="3032" xr:uid="{AE3E2CF1-1A56-4B7F-85C3-1838B5596498}"/>
    <cellStyle name="Neutral 23" xfId="3033" xr:uid="{68379216-DC35-486F-9307-BE683CDA82DE}"/>
    <cellStyle name="Neutral 24" xfId="3034" xr:uid="{0AA77271-9D48-4CD3-9CB0-49D772E8B39F}"/>
    <cellStyle name="Neutral 25" xfId="3035" xr:uid="{BC035313-364E-4226-983F-2B794A87900D}"/>
    <cellStyle name="Neutral 26" xfId="3036" xr:uid="{6A282FBF-A44C-4C30-8363-11B0E787E8F9}"/>
    <cellStyle name="Neutral 27" xfId="3037" xr:uid="{3012D89C-52E1-4B79-835C-6ACB3475FBC2}"/>
    <cellStyle name="Neutral 28" xfId="3038" xr:uid="{2C703E08-5F20-4927-BFCC-F9BE4EA0D51A}"/>
    <cellStyle name="Neutral 29" xfId="3039" xr:uid="{AF49DCA7-3DC7-4AA2-988D-D38601C6A60A}"/>
    <cellStyle name="Neutral 3" xfId="220" xr:uid="{83313FC0-D040-4A37-85E8-19FF4B841DB9}"/>
    <cellStyle name="Neutral 3 2" xfId="3041" xr:uid="{BA6E619B-EBE8-4D0B-9037-114A029F5926}"/>
    <cellStyle name="Neutral 3 3" xfId="3042" xr:uid="{4A089C4B-3137-49CB-B1B3-424D624F464C}"/>
    <cellStyle name="Neutral 3 4" xfId="3043" xr:uid="{D955956C-617A-4030-9BE1-9D58972E4507}"/>
    <cellStyle name="Neutral 3 5" xfId="3044" xr:uid="{22325E5B-7AEF-4E45-8E76-359B364F8FE3}"/>
    <cellStyle name="Neutral 3 6" xfId="3045" xr:uid="{108B6CDE-C40C-46A7-B4A6-C253724897D8}"/>
    <cellStyle name="Neutral 3 7" xfId="3046" xr:uid="{61415912-56C5-460C-92E0-80601DE8DB91}"/>
    <cellStyle name="Neutral 3 8" xfId="3040" xr:uid="{D51F89C0-7057-4794-94AA-06A071652F47}"/>
    <cellStyle name="Neutral 30" xfId="3047" xr:uid="{6F096EF9-CB38-4396-850B-BDFA22F6335A}"/>
    <cellStyle name="Neutral 31" xfId="3048" xr:uid="{BECF9200-686E-4AF4-872F-22BCB0DB4231}"/>
    <cellStyle name="Neutral 32" xfId="3049" xr:uid="{D4A196C8-A156-4364-9367-4CD838401C4B}"/>
    <cellStyle name="Neutral 33" xfId="3050" xr:uid="{836D3EE7-39AC-4450-9965-438962F03409}"/>
    <cellStyle name="Neutral 34" xfId="3051" xr:uid="{F537B22E-7BE5-4147-A316-3F8F0F645006}"/>
    <cellStyle name="Neutral 35" xfId="3052" xr:uid="{10A368C3-9563-4050-98A2-6AF1D64DC00D}"/>
    <cellStyle name="Neutral 36" xfId="3053" xr:uid="{7318A46A-09AF-407A-A541-D98EC6E2B52A}"/>
    <cellStyle name="Neutral 37" xfId="3054" xr:uid="{80DF52DA-65AD-4585-882D-5F45BDA7115D}"/>
    <cellStyle name="Neutral 38" xfId="3055" xr:uid="{2E976D73-EFBB-4EBC-898C-30A347217170}"/>
    <cellStyle name="Neutral 39" xfId="3056" xr:uid="{98D34B1A-BFEB-45DC-846C-16A2F3D86264}"/>
    <cellStyle name="Neutral 4" xfId="221" xr:uid="{FCC57224-A42E-47FD-8E3B-E24D0F03E376}"/>
    <cellStyle name="Neutral 4 2" xfId="3058" xr:uid="{161D543F-00E1-4F49-8FA0-624122DB4FF5}"/>
    <cellStyle name="Neutral 4 3" xfId="3057" xr:uid="{2CD74805-8578-44B2-9E99-BA3C68C10D61}"/>
    <cellStyle name="Neutral 40" xfId="3059" xr:uid="{C70A5C85-7905-4336-BE2F-1076C9947957}"/>
    <cellStyle name="Neutral 41" xfId="3060" xr:uid="{C885CAFF-E6BF-4E74-B807-1CF6411176A9}"/>
    <cellStyle name="Neutral 42" xfId="3061" xr:uid="{07CB28C7-F2C1-4C41-BCED-73E8B9EE1CC6}"/>
    <cellStyle name="Neutral 43" xfId="3062" xr:uid="{0A99771C-FF7F-4D5C-A23F-2A429C46A0EA}"/>
    <cellStyle name="Neutral 5" xfId="222" xr:uid="{47E629A1-9572-489C-89B6-BC5EFE95EE7D}"/>
    <cellStyle name="Neutral 6" xfId="218" xr:uid="{8C0FC503-2BC8-415C-A911-44E69A2781F3}"/>
    <cellStyle name="Neutral 6 2" xfId="3063" xr:uid="{CC4124C1-1E45-4F18-A78A-1E95F6AEEEFA}"/>
    <cellStyle name="Neutral 7" xfId="3064" xr:uid="{9771B113-D854-4CA6-8D0E-235A076813BB}"/>
    <cellStyle name="Neutral 8" xfId="3065" xr:uid="{48F5640D-9BB2-4F1E-B4AA-184CEC99BA9F}"/>
    <cellStyle name="Neutral 9" xfId="3066" xr:uid="{BB1A6BF8-5131-4150-9D53-0B8CFBF05165}"/>
    <cellStyle name="Normal" xfId="0" builtinId="0"/>
    <cellStyle name="Normal 10" xfId="1" xr:uid="{00000000-0005-0000-0000-000001000000}"/>
    <cellStyle name="Normal 10 2" xfId="3067" xr:uid="{98D706E9-7EA4-4CE2-BFD4-61B757F22C0F}"/>
    <cellStyle name="Normal 10 2 2" xfId="3068" xr:uid="{3F49E2C4-BBD6-40C0-845F-2097685A49D6}"/>
    <cellStyle name="Normal 10 2 2 2" xfId="3069" xr:uid="{7AD0DC9C-868D-4CB0-9BEA-EA4F1F781373}"/>
    <cellStyle name="Normal 10 2 2 3" xfId="3070" xr:uid="{48508F34-D835-406E-9E1A-CE6B3F95B184}"/>
    <cellStyle name="Normal 10 2 3" xfId="3071" xr:uid="{011AA348-5F4E-426A-8F87-504C6BEFE76B}"/>
    <cellStyle name="Normal 10 2 3 2" xfId="3072" xr:uid="{6174C301-0CA4-4C44-9547-8DE96B84B35E}"/>
    <cellStyle name="Normal 10 2 4" xfId="3073" xr:uid="{A8AC29FA-6BC6-4515-AC78-B32968740CCC}"/>
    <cellStyle name="Normal 10 2 5" xfId="3074" xr:uid="{2C941CC7-6700-4CC5-8996-F3D929F52427}"/>
    <cellStyle name="Normal 10 2 5 2" xfId="3075" xr:uid="{89EF08FE-F37C-451F-B4B8-C06D331DAF7F}"/>
    <cellStyle name="Normal 10 2 6" xfId="3076" xr:uid="{F941853D-D09C-4D36-902D-FA3FA6018FEF}"/>
    <cellStyle name="Normal 10 2 7" xfId="3077" xr:uid="{47B5EA12-9B5E-4039-AEFA-84741AEACC4E}"/>
    <cellStyle name="Normal 10 3" xfId="3078" xr:uid="{1C9FD613-CEAF-4298-BBA2-8E9107019F70}"/>
    <cellStyle name="Normal 10 4" xfId="3079" xr:uid="{B36A7A94-C80C-4987-827D-DA6B99E75A05}"/>
    <cellStyle name="Normal 10 5" xfId="3080" xr:uid="{79478A20-2228-40F1-80BA-419A61D7DE27}"/>
    <cellStyle name="Normal 10 6" xfId="3081" xr:uid="{B27A06F8-6D2B-49FF-8518-D28EEAB83BC8}"/>
    <cellStyle name="Normal 10 7" xfId="3082" xr:uid="{52C8726B-9D60-4141-8192-E6C79C9D3486}"/>
    <cellStyle name="Normal 10 8" xfId="3083" xr:uid="{A6597709-0315-462A-A0E7-E0C546077CA8}"/>
    <cellStyle name="Normal 10 9" xfId="3084" xr:uid="{AE52E34E-9813-453E-9B73-4F87A0AD7B33}"/>
    <cellStyle name="Normal 11" xfId="223" xr:uid="{21CF3814-32FA-4D1F-AA43-1B1BB0720F12}"/>
    <cellStyle name="Normal 11 2" xfId="224" xr:uid="{9106C332-D5DF-4857-BCEE-D87A1317E25B}"/>
    <cellStyle name="Normal 11 2 2" xfId="415" xr:uid="{DFB2335D-43B8-456B-B4F7-7983219485A5}"/>
    <cellStyle name="Normal 11 2 2 2" xfId="3086" xr:uid="{5995B9DE-BEE8-4184-8C98-7051C0B37116}"/>
    <cellStyle name="Normal 11 2 3" xfId="3085" xr:uid="{822B0091-108A-4F96-A72B-C8EB1721731F}"/>
    <cellStyle name="Normal 11 3" xfId="3087" xr:uid="{30FF8563-FA08-4E67-999A-368713E018FB}"/>
    <cellStyle name="Normal 11 4" xfId="3088" xr:uid="{E6CAA6A2-8F0D-489F-A217-910655FE5406}"/>
    <cellStyle name="Normal 11 4 2" xfId="3089" xr:uid="{82105F2D-9521-459E-BF1D-945FDBDF1A09}"/>
    <cellStyle name="Normal 11 5" xfId="3090" xr:uid="{424F7AD0-F1C2-4ACA-BC8A-1FE73AC3E185}"/>
    <cellStyle name="Normal 11 5 2" xfId="3091" xr:uid="{FE471914-6C99-46ED-9CA6-03391FED1488}"/>
    <cellStyle name="Normal 11 5 3" xfId="3092" xr:uid="{281BA4F0-B023-4E50-90A2-E46061979AA0}"/>
    <cellStyle name="Normal 11 5 4" xfId="3093" xr:uid="{1567F9A6-7E3A-4FBC-9A96-FF59BD1648C4}"/>
    <cellStyle name="Normal 11 6" xfId="3094" xr:uid="{2FCF6B87-ED28-4804-882E-7CD5A9B8930E}"/>
    <cellStyle name="Normal 11 7" xfId="3095" xr:uid="{E5F150F3-B87E-403D-83D9-50A99D728ACF}"/>
    <cellStyle name="Normal 11 8" xfId="3096" xr:uid="{837141D6-7957-429B-A13B-FDA28298D51B}"/>
    <cellStyle name="Normal 12" xfId="225" xr:uid="{C42A84AC-8F6A-4032-841A-CDF7BFCC2F21}"/>
    <cellStyle name="Normal 12 2" xfId="3097" xr:uid="{01855170-383E-45D8-9182-F0E3CDA2714F}"/>
    <cellStyle name="Normal 12 3" xfId="3098" xr:uid="{5FB561C3-DAA2-4B1C-BF28-5BA7D0EE90F4}"/>
    <cellStyle name="Normal 12 4" xfId="3099" xr:uid="{79122543-341A-40B8-975A-0E790EEA069E}"/>
    <cellStyle name="Normal 12 5" xfId="3100" xr:uid="{400F555B-9561-4065-B76F-F4B3283E5E8A}"/>
    <cellStyle name="Normal 12 6" xfId="3101" xr:uid="{7250DDE1-51AF-4CA6-A6DF-16E53A199DE8}"/>
    <cellStyle name="Normal 12 7" xfId="3102" xr:uid="{BBA45EF2-92C9-4829-A3A0-1CEC6EE51353}"/>
    <cellStyle name="Normal 12 8" xfId="3103" xr:uid="{A01A0F5E-D2E5-4486-B999-435EAE78596F}"/>
    <cellStyle name="Normal 13" xfId="39" xr:uid="{EF8DFC64-AE60-4173-A4D8-4BAC1DF6F911}"/>
    <cellStyle name="Normal 13 10" xfId="3105" xr:uid="{2DA143F9-C575-4334-940A-1D8D2BD65BD7}"/>
    <cellStyle name="Normal 13 10 2" xfId="3106" xr:uid="{399A12EF-ECF1-4B10-BA71-91A278BB25B8}"/>
    <cellStyle name="Normal 13 11" xfId="3107" xr:uid="{BD17EF06-0698-44AB-99B3-4971F707BF01}"/>
    <cellStyle name="Normal 13 11 2" xfId="3108" xr:uid="{8C50211B-AF88-46FA-BB60-EE98CEC82737}"/>
    <cellStyle name="Normal 13 12" xfId="3109" xr:uid="{AF8D8031-7C59-4CB7-ACBC-E509C8E0AB3B}"/>
    <cellStyle name="Normal 13 13" xfId="3110" xr:uid="{7D3B85C8-A7EF-49F9-BC68-C40051D3B6B5}"/>
    <cellStyle name="Normal 13 13 2" xfId="3111" xr:uid="{622E845C-AF02-4814-BFCD-C2F383DA0E8D}"/>
    <cellStyle name="Normal 13 14" xfId="3112" xr:uid="{2A5487AA-EF65-4644-BCDF-AB0629A2D87B}"/>
    <cellStyle name="Normal 13 14 2" xfId="3113" xr:uid="{82CC73A2-B905-4050-A473-922665817C83}"/>
    <cellStyle name="Normal 13 15" xfId="3114" xr:uid="{27BCAF33-85A1-41EC-BB4B-E9C37AD0A8EA}"/>
    <cellStyle name="Normal 13 15 2" xfId="3115" xr:uid="{C0DA86D0-A0C9-470E-87E3-111FBC3ED618}"/>
    <cellStyle name="Normal 13 16" xfId="3116" xr:uid="{98863303-5D3A-4B9B-9E68-1BB1A11A416D}"/>
    <cellStyle name="Normal 13 16 2" xfId="3117" xr:uid="{4D98D8C2-2FDA-45D1-838F-4AE8F17115E5}"/>
    <cellStyle name="Normal 13 17" xfId="3118" xr:uid="{68C7266E-519A-4A92-A4AE-070C30770BB4}"/>
    <cellStyle name="Normal 13 18" xfId="3119" xr:uid="{93CCECA1-6F3B-4DFE-A76B-08D4EDAB808C}"/>
    <cellStyle name="Normal 13 19" xfId="3120" xr:uid="{14D78DA0-4E8F-4D50-BEE3-39878A3DC1FE}"/>
    <cellStyle name="Normal 13 2" xfId="416" xr:uid="{716A7BCA-5947-49C0-82A4-31642FD890FD}"/>
    <cellStyle name="Normal 13 2 10" xfId="3122" xr:uid="{0E2A7C79-6652-4D6B-B8E9-C326EB373274}"/>
    <cellStyle name="Normal 13 2 11" xfId="3121" xr:uid="{B1EB3800-AADD-40A0-81F2-6E991104123D}"/>
    <cellStyle name="Normal 13 2 2" xfId="3123" xr:uid="{30C95081-4781-48DE-91FF-DAD3209583EC}"/>
    <cellStyle name="Normal 13 2 2 2" xfId="3124" xr:uid="{16AD9103-92EE-4AC1-92B4-4DA485C6054B}"/>
    <cellStyle name="Normal 13 2 3" xfId="3125" xr:uid="{4B92FC74-8149-4CF1-976F-0B7A9D9BF484}"/>
    <cellStyle name="Normal 13 2 3 2" xfId="3126" xr:uid="{A8FB1270-1671-4C24-BCB1-6DCB631EE284}"/>
    <cellStyle name="Normal 13 2 4" xfId="3127" xr:uid="{89D09D4C-9CFF-4E35-9329-B4EDEF7D12F5}"/>
    <cellStyle name="Normal 13 2 4 2" xfId="3128" xr:uid="{DA8871FE-ECDE-413B-8A77-F967F3F0E4ED}"/>
    <cellStyle name="Normal 13 2 5" xfId="3129" xr:uid="{7CE325F0-2C84-42BA-A469-EE58BA31FA5E}"/>
    <cellStyle name="Normal 13 2 5 2" xfId="3130" xr:uid="{03F404C8-8D69-4FB3-B953-E4DE2E563F60}"/>
    <cellStyle name="Normal 13 2 6" xfId="3131" xr:uid="{90D78DE5-D205-4730-8FFA-FD3F79063B8C}"/>
    <cellStyle name="Normal 13 2 6 2" xfId="3132" xr:uid="{F475878C-62D3-47D4-8A89-119C0C9261D8}"/>
    <cellStyle name="Normal 13 2 7" xfId="3133" xr:uid="{02D10445-5B84-49FA-8A0D-6568DC26535D}"/>
    <cellStyle name="Normal 13 2 7 2" xfId="3134" xr:uid="{EE814660-DB12-4A5B-81A5-52B6C174D955}"/>
    <cellStyle name="Normal 13 2 8" xfId="3135" xr:uid="{A29A8823-FB7B-4354-8995-64AE301866D2}"/>
    <cellStyle name="Normal 13 2 8 2" xfId="3136" xr:uid="{DB35C8F5-3CE7-4F5A-9390-2A5C795A9FF0}"/>
    <cellStyle name="Normal 13 2 9" xfId="3137" xr:uid="{8F19C533-09F6-4680-8280-40ACA32DF121}"/>
    <cellStyle name="Normal 13 20" xfId="3138" xr:uid="{18F83407-3E6C-47D5-BBBF-BDA702CAC233}"/>
    <cellStyle name="Normal 13 21" xfId="3139" xr:uid="{20E3C6DB-2530-4A78-947E-10BE0FA98E97}"/>
    <cellStyle name="Normal 13 22" xfId="3140" xr:uid="{CA0B3054-3280-419B-91FD-7BA80DEC6243}"/>
    <cellStyle name="Normal 13 23" xfId="3141" xr:uid="{75E2A0FE-D3E1-43CD-9719-92722756918A}"/>
    <cellStyle name="Normal 13 24" xfId="3142" xr:uid="{68870279-552E-4E88-878F-645E211425F6}"/>
    <cellStyle name="Normal 13 25" xfId="3143" xr:uid="{12B4AB05-4F67-47E4-B77C-A73B1114E418}"/>
    <cellStyle name="Normal 13 26" xfId="3144" xr:uid="{9477C96A-A812-41E0-9140-78F8BA19CC0E}"/>
    <cellStyle name="Normal 13 27" xfId="3145" xr:uid="{34682236-ADF2-405C-A9C5-3C833618CB62}"/>
    <cellStyle name="Normal 13 28" xfId="3146" xr:uid="{D55A6642-49E3-48A3-88C4-CEB4D94A08E1}"/>
    <cellStyle name="Normal 13 29" xfId="3147" xr:uid="{AEF177AE-ABAC-4FFC-A8CF-21DD610F5B62}"/>
    <cellStyle name="Normal 13 3" xfId="3148" xr:uid="{3976F93F-5547-43A2-8E8C-BBDCB0AE4541}"/>
    <cellStyle name="Normal 13 3 2" xfId="3149" xr:uid="{5A9B8085-D296-4827-A860-7B64534B47C9}"/>
    <cellStyle name="Normal 13 3 2 2" xfId="3150" xr:uid="{60230AB0-93D9-4044-BE4B-8B8D6E157BB3}"/>
    <cellStyle name="Normal 13 3 3" xfId="3151" xr:uid="{794957C1-48CC-4E71-B1B4-C35CD7EF146C}"/>
    <cellStyle name="Normal 13 30" xfId="3152" xr:uid="{42AB3829-A632-4D09-AE18-111EA7E61603}"/>
    <cellStyle name="Normal 13 31" xfId="3153" xr:uid="{ADDC48FE-9EF4-4CF9-9F5C-D931EA518703}"/>
    <cellStyle name="Normal 13 32" xfId="3154" xr:uid="{F0E52E3D-F36A-4549-B01D-539579C8B158}"/>
    <cellStyle name="Normal 13 33" xfId="3155" xr:uid="{E0C80C65-F211-437C-B32C-E8D062525DF5}"/>
    <cellStyle name="Normal 13 34" xfId="3156" xr:uid="{1728328C-1784-47A3-A2EF-86F0E1EFF5D3}"/>
    <cellStyle name="Normal 13 35" xfId="3157" xr:uid="{DAD06511-B311-4BED-A019-5957B9865F41}"/>
    <cellStyle name="Normal 13 36" xfId="3158" xr:uid="{5FD8112F-BAB6-487D-85B4-D937BF167012}"/>
    <cellStyle name="Normal 13 37" xfId="3159" xr:uid="{16FBC9B8-EA0A-4531-9BF2-E6E54A7D50BE}"/>
    <cellStyle name="Normal 13 38" xfId="3160" xr:uid="{E2AC010D-946A-42AE-B17B-D2319A6BC2AD}"/>
    <cellStyle name="Normal 13 39" xfId="3161" xr:uid="{A57D4C55-AB8B-4786-AA6A-3AE63F87103A}"/>
    <cellStyle name="Normal 13 4" xfId="3162" xr:uid="{F07B0198-CED0-49DF-B5A7-11B86CBB46DD}"/>
    <cellStyle name="Normal 13 4 2" xfId="3163" xr:uid="{812DF51E-4A1C-431B-B4C5-2FEEB0B1F132}"/>
    <cellStyle name="Normal 13 4 2 2" xfId="3164" xr:uid="{AE1A4C0E-1A0D-4C71-A8ED-3F31E7A65477}"/>
    <cellStyle name="Normal 13 4 3" xfId="3165" xr:uid="{B6FEB477-BE2F-4C35-A78E-062BE252F31C}"/>
    <cellStyle name="Normal 13 40" xfId="3104" xr:uid="{3EF1B478-7496-4AB8-B15A-D1B3D22CABC6}"/>
    <cellStyle name="Normal 13 5" xfId="3166" xr:uid="{48A152CB-F980-4DCC-A38A-1646902B2B32}"/>
    <cellStyle name="Normal 13 6" xfId="3167" xr:uid="{44AEF343-115E-4FBB-ACD2-0835CF6D8CC6}"/>
    <cellStyle name="Normal 13 7" xfId="3168" xr:uid="{107C4835-33C3-4C22-A808-7B5BB6FBE72C}"/>
    <cellStyle name="Normal 13 8" xfId="3169" xr:uid="{BB1435A7-E090-4912-A36A-65C859BA3A9C}"/>
    <cellStyle name="Normal 13 9" xfId="3170" xr:uid="{0682CC0A-0E9C-4B27-A753-56E7B98B3FFE}"/>
    <cellStyle name="Normal 13 9 2" xfId="3171" xr:uid="{23FA73DC-2A11-4383-A764-04D3143520CF}"/>
    <cellStyle name="Normal 14" xfId="384" xr:uid="{9440D0BF-4447-4DD7-9A73-F0123C993D7F}"/>
    <cellStyle name="Normal 14 10" xfId="3173" xr:uid="{CE9259C3-0274-47E6-904F-0127D247F381}"/>
    <cellStyle name="Normal 14 10 2" xfId="3174" xr:uid="{2EA8B396-5EC4-4081-A190-5C253F340BC9}"/>
    <cellStyle name="Normal 14 11" xfId="3175" xr:uid="{0C6B2641-ABB5-43B9-BD79-C4390B8985B1}"/>
    <cellStyle name="Normal 14 11 2" xfId="3176" xr:uid="{31AF29A2-FA45-474A-AE92-548DDFCCDCCD}"/>
    <cellStyle name="Normal 14 12" xfId="3177" xr:uid="{C7A049E2-A48E-4B5E-84F0-B92B1E3C620B}"/>
    <cellStyle name="Normal 14 12 2" xfId="3178" xr:uid="{9E8FA87C-730B-46AD-870D-8208586EC24A}"/>
    <cellStyle name="Normal 14 13" xfId="3179" xr:uid="{66C0AB45-F9C3-403E-B0DC-521F03E84106}"/>
    <cellStyle name="Normal 14 13 2" xfId="3180" xr:uid="{DB9C9B62-AD73-4C3C-B440-028ABAF63A2E}"/>
    <cellStyle name="Normal 14 14" xfId="3181" xr:uid="{ADCD10F0-1AB6-46EC-96D2-355870A0285A}"/>
    <cellStyle name="Normal 14 14 2" xfId="3182" xr:uid="{741904AC-9820-4A97-95CD-098BE0067070}"/>
    <cellStyle name="Normal 14 15" xfId="3183" xr:uid="{7691E238-FC8F-4B4D-982E-44D6F68A2412}"/>
    <cellStyle name="Normal 14 15 2" xfId="3184" xr:uid="{1C16B15C-29F0-4FE4-B4BE-6DCAF7F449A6}"/>
    <cellStyle name="Normal 14 16" xfId="3185" xr:uid="{E397D191-41E7-484A-9E4B-0636A41555F8}"/>
    <cellStyle name="Normal 14 17" xfId="3186" xr:uid="{7B264E12-7348-49A6-BAE0-36EF2495EE19}"/>
    <cellStyle name="Normal 14 18" xfId="3172" xr:uid="{C9CAF68A-F57B-4ACF-9E21-4A4665215756}"/>
    <cellStyle name="Normal 14 2" xfId="393" xr:uid="{E8F40BFD-4AFC-43BF-9ED6-6980457791EB}"/>
    <cellStyle name="Normal 14 2 10" xfId="3187" xr:uid="{1497869E-7076-48E3-A02C-2CDDB26C5BC9}"/>
    <cellStyle name="Normal 14 2 2" xfId="3188" xr:uid="{09003B9B-1E8A-4E93-8A07-C81FB2634580}"/>
    <cellStyle name="Normal 14 2 3" xfId="3189" xr:uid="{367D9297-C491-47C5-B283-EFAC045BE077}"/>
    <cellStyle name="Normal 14 2 4" xfId="3190" xr:uid="{0CD49271-4F6D-4D5A-864D-7E5A1540E673}"/>
    <cellStyle name="Normal 14 2 5" xfId="3191" xr:uid="{6366DF24-3A47-4C74-BA84-5EEA6214C6EA}"/>
    <cellStyle name="Normal 14 2 6" xfId="3192" xr:uid="{E1F33B64-BB81-46A7-9F20-073C47EFC3C0}"/>
    <cellStyle name="Normal 14 2 7" xfId="3193" xr:uid="{D9D658D0-D5CC-4442-8370-5A0E5D572FFC}"/>
    <cellStyle name="Normal 14 2 8" xfId="3194" xr:uid="{3F3A84C7-2D89-4C99-A7FE-B316819E286D}"/>
    <cellStyle name="Normal 14 2 8 2" xfId="3195" xr:uid="{66A10202-355B-44D8-9DCB-428128E99F0D}"/>
    <cellStyle name="Normal 14 2 9" xfId="3196" xr:uid="{9C7425E3-2865-481A-8142-9B49D062EC5E}"/>
    <cellStyle name="Normal 14 3" xfId="485" xr:uid="{2DEC9887-0A6C-4148-BE39-6AB8A314DFC3}"/>
    <cellStyle name="Normal 14 3 2" xfId="3197" xr:uid="{C8EA0A35-DC5C-4742-9857-872382E68366}"/>
    <cellStyle name="Normal 14 4" xfId="3198" xr:uid="{12A4BD28-DEC8-4AD0-AD90-E1F2F5C49717}"/>
    <cellStyle name="Normal 14 4 2" xfId="3199" xr:uid="{2BD852DA-58CB-44CB-9D2C-7A35F71D8C4B}"/>
    <cellStyle name="Normal 14 5" xfId="3200" xr:uid="{2C73AA91-E93A-4916-BFBA-9C9D4CA738B4}"/>
    <cellStyle name="Normal 14 5 2" xfId="3201" xr:uid="{EE9239D1-1BBE-4FD4-8AF9-184FA9CFAB63}"/>
    <cellStyle name="Normal 14 6" xfId="3202" xr:uid="{862A0161-262B-41B7-84AC-3FBEEB3CB6FF}"/>
    <cellStyle name="Normal 14 7" xfId="3203" xr:uid="{E643153F-68DC-494A-8107-773E7BE7C1F0}"/>
    <cellStyle name="Normal 14 8" xfId="3204" xr:uid="{1E792E75-70EC-41FA-BAAB-899CB1BB1A46}"/>
    <cellStyle name="Normal 14 9" xfId="3205" xr:uid="{31FF68E8-9864-4DF7-B9C3-C72423B09F9E}"/>
    <cellStyle name="Normal 15" xfId="383" xr:uid="{99E89D54-F8BC-4664-95FB-4450877F013D}"/>
    <cellStyle name="Normal 15 2" xfId="3207" xr:uid="{8E5CEABA-7AC1-45B0-8E9A-8BD81924FCEB}"/>
    <cellStyle name="Normal 15 2 2" xfId="3208" xr:uid="{0D5954D9-D000-4C57-A4F3-092F2E8A5C99}"/>
    <cellStyle name="Normal 15 2 3" xfId="3209" xr:uid="{F3D6F542-EC88-4079-BB6E-FF64340982E7}"/>
    <cellStyle name="Normal 15 3" xfId="3210" xr:uid="{64D41C1F-BFA8-4CB8-A4F8-1E2252BAFC01}"/>
    <cellStyle name="Normal 15 4" xfId="3211" xr:uid="{76276AD7-FA09-4C5C-993A-C61BA0CD237F}"/>
    <cellStyle name="Normal 15 5" xfId="3212" xr:uid="{E87E4BF5-7D26-4FA7-AF47-43A2FDD2556E}"/>
    <cellStyle name="Normal 15 6" xfId="3213" xr:uid="{61984868-A3EE-4678-A1D6-6B756AC8AB18}"/>
    <cellStyle name="Normal 15 7" xfId="3214" xr:uid="{749FF8A0-9231-4A42-8247-F9C6D30E703D}"/>
    <cellStyle name="Normal 15 8" xfId="3206" xr:uid="{BCE71CF1-0CC3-439F-9CE8-4C5C940CA257}"/>
    <cellStyle name="Normal 16" xfId="394" xr:uid="{3E91C023-D6FB-40C1-BB92-F596483BE359}"/>
    <cellStyle name="Normal 16 2" xfId="3216" xr:uid="{6E61969E-732A-40FF-9287-BA48FD4D174C}"/>
    <cellStyle name="Normal 16 2 2" xfId="3217" xr:uid="{0582A334-70C6-4804-ACE0-04C4F8526871}"/>
    <cellStyle name="Normal 16 2 3" xfId="3218" xr:uid="{88302221-6DD1-4A61-AA42-A8AE56040C13}"/>
    <cellStyle name="Normal 16 3" xfId="3219" xr:uid="{1F0F4607-217B-49A5-AFA3-A5CF939F8DB4}"/>
    <cellStyle name="Normal 16 4" xfId="3220" xr:uid="{3B21C889-3511-47E0-A5DB-B8FDD5F67BE0}"/>
    <cellStyle name="Normal 16 5" xfId="3221" xr:uid="{BE987A57-2642-4570-8AC8-4203E005DACF}"/>
    <cellStyle name="Normal 16 6" xfId="3222" xr:uid="{2C057F11-0F00-4589-96B2-39E54BFC2E1C}"/>
    <cellStyle name="Normal 16 7" xfId="3223" xr:uid="{C5A39B96-AC03-450E-82CB-BEF6B8E3B71B}"/>
    <cellStyle name="Normal 16 7 2" xfId="3224" xr:uid="{FFEA0607-F803-461D-B0DB-D35C77A7815C}"/>
    <cellStyle name="Normal 16 8" xfId="3215" xr:uid="{97EBF26C-3F49-4409-B155-A6F8E0E3D89B}"/>
    <cellStyle name="Normal 17" xfId="3225" xr:uid="{8E07EC62-348C-46B0-84CA-501E8978FAC0}"/>
    <cellStyle name="Normal 17 10" xfId="3226" xr:uid="{7EFEC4D3-ED70-4AF4-806D-FD0C6BBE12AB}"/>
    <cellStyle name="Normal 17 11" xfId="3227" xr:uid="{7C5E3FFA-A852-4628-9F7F-75CABFC227A1}"/>
    <cellStyle name="Normal 17 12" xfId="3228" xr:uid="{9F095A43-7B43-4842-A21C-F9654FFCB60D}"/>
    <cellStyle name="Normal 17 13" xfId="3229" xr:uid="{F9209E4C-311C-4479-8869-2B4057234039}"/>
    <cellStyle name="Normal 17 14" xfId="3230" xr:uid="{6D315279-EA1D-4D23-86F9-7D6DE516BBEA}"/>
    <cellStyle name="Normal 17 14 2" xfId="3231" xr:uid="{004AD151-3619-4C51-86C7-539915D7A66D}"/>
    <cellStyle name="Normal 17 2" xfId="3232" xr:uid="{54BEA70B-6B8C-45CE-BAC0-5C27088D0B6B}"/>
    <cellStyle name="Normal 17 2 2" xfId="3233" xr:uid="{D346680E-59CB-4130-816A-E2AA783FE787}"/>
    <cellStyle name="Normal 17 2 3" xfId="3234" xr:uid="{571457D3-F5B8-4388-8DBE-660D8B5AC9DB}"/>
    <cellStyle name="Normal 17 3" xfId="3235" xr:uid="{E71E37C0-64BF-44B1-8321-6456063066CD}"/>
    <cellStyle name="Normal 17 4" xfId="3236" xr:uid="{2948AA19-C089-474E-882E-AF6669A34FCF}"/>
    <cellStyle name="Normal 17 5" xfId="3237" xr:uid="{42857988-D5F3-4250-987C-376357CCF329}"/>
    <cellStyle name="Normal 17 6" xfId="3238" xr:uid="{438C1D0B-1830-4A41-B0A0-4AD278A00EA7}"/>
    <cellStyle name="Normal 17 7" xfId="3239" xr:uid="{DA35187B-5F93-49A2-996C-BB09F037BCFE}"/>
    <cellStyle name="Normal 17 8" xfId="3240" xr:uid="{FA44A0C5-13CD-41B8-A7A9-6D90E9A46DE2}"/>
    <cellStyle name="Normal 17 9" xfId="3241" xr:uid="{F4A2756C-222C-4645-BC1F-C6A4F3D540DA}"/>
    <cellStyle name="Normal 18" xfId="3242" xr:uid="{AE4C7F3E-0F11-441C-96F9-386EC51A6935}"/>
    <cellStyle name="Normal 18 2" xfId="3243" xr:uid="{6037C1F1-73EB-4103-B2AB-25540062546E}"/>
    <cellStyle name="Normal 18 3" xfId="3244" xr:uid="{F099B8DC-CDDF-47C5-9E71-815BEF26B995}"/>
    <cellStyle name="Normal 18 3 2" xfId="3245" xr:uid="{4C471D07-D42D-4738-BCDC-BE450979E416}"/>
    <cellStyle name="Normal 18 4" xfId="3246" xr:uid="{F584B330-D03F-438F-8704-D6E89EF472C3}"/>
    <cellStyle name="Normal 19" xfId="3247" xr:uid="{ACE145F6-0308-4639-AC17-61C683E64A55}"/>
    <cellStyle name="Normal 2" xfId="2" xr:uid="{00000000-0005-0000-0000-000002000000}"/>
    <cellStyle name="Normál 2" xfId="461" xr:uid="{03BB87A7-C3A1-49B8-AA50-E66034C813FF}"/>
    <cellStyle name="Normal 2 10" xfId="3248" xr:uid="{386E1F5F-3E6E-4E16-944F-FB9E4E03EEED}"/>
    <cellStyle name="Normal 2 10 2" xfId="3249" xr:uid="{15559031-BEAC-4D19-828B-9ED2C6B4A24D}"/>
    <cellStyle name="Normal 2 10 3" xfId="3250" xr:uid="{D6F31FF1-230F-4519-9CAA-869E994E0975}"/>
    <cellStyle name="Normal 2 10 4" xfId="3251" xr:uid="{6A16E9D3-25EF-44CE-9752-B6CDBA75A97E}"/>
    <cellStyle name="Normal 2 11" xfId="3252" xr:uid="{345C0543-A0B5-40B8-B3FD-7BE32F64E780}"/>
    <cellStyle name="Normal 2 12" xfId="3253" xr:uid="{5DD93048-58F9-4F31-8A6D-88642F99FAA8}"/>
    <cellStyle name="Normal 2 13" xfId="3254" xr:uid="{E9ED9D6A-7CBF-4D9A-891E-A2CA3039B343}"/>
    <cellStyle name="Normal 2 14" xfId="3255" xr:uid="{BFDAF99C-384F-4367-963D-17EE8479F2AE}"/>
    <cellStyle name="Normal 2 15" xfId="3256" xr:uid="{1601B153-EE7A-4D9D-A10B-2DF259C3605B}"/>
    <cellStyle name="Normal 2 16" xfId="3257" xr:uid="{5EFA6CD3-9B99-4C40-A0EB-5D85D6E05946}"/>
    <cellStyle name="Normal 2 17" xfId="3258" xr:uid="{B5301149-5BAD-4464-96E2-334B8F5C2D90}"/>
    <cellStyle name="Normal 2 18" xfId="3259" xr:uid="{6FD4F73A-2182-4764-9C7E-99C9ABFB47EB}"/>
    <cellStyle name="Normal 2 18 2" xfId="3260" xr:uid="{81EF77C2-38B6-416F-9E44-B426404B86E8}"/>
    <cellStyle name="Normal 2 18 2 2" xfId="3261" xr:uid="{A8E9DEAC-BFFD-4EB9-A6A2-554298A56C77}"/>
    <cellStyle name="Normal 2 18 3" xfId="3262" xr:uid="{E81E17B5-4060-421D-BBAF-DAE8E680928F}"/>
    <cellStyle name="Normal 2 19" xfId="3263" xr:uid="{E9E8755C-419F-44D8-8875-A280676D4820}"/>
    <cellStyle name="Normal 2 2" xfId="226" xr:uid="{D1458CAF-3E67-4F1A-876B-3BC76A0106F3}"/>
    <cellStyle name="Normal 2 2 10" xfId="3265" xr:uid="{5062BC76-1384-4169-8549-E4A66B124DB4}"/>
    <cellStyle name="Normal 2 2 10 2" xfId="3266" xr:uid="{326722F8-6595-4A9D-B995-F39156341F60}"/>
    <cellStyle name="Normal 2 2 11" xfId="3267" xr:uid="{7E7BFADF-DC6D-458D-9C1B-FCF5E71B52D1}"/>
    <cellStyle name="Normal 2 2 11 2" xfId="3268" xr:uid="{4B797731-9502-41B2-B4B7-FC1C6E86A59F}"/>
    <cellStyle name="Normal 2 2 12" xfId="3269" xr:uid="{0AD4CE61-52AA-46C5-816F-ADCBCE142BBB}"/>
    <cellStyle name="Normal 2 2 12 2" xfId="3270" xr:uid="{99DA6C05-3752-4BD1-AF3A-85BD74BA847A}"/>
    <cellStyle name="Normal 2 2 13" xfId="3271" xr:uid="{09FCBAB5-C99C-4367-8277-EC461E5204C9}"/>
    <cellStyle name="Normal 2 2 13 2" xfId="3272" xr:uid="{A8F9DBF8-C9FD-4D11-934F-E26C675D3B1A}"/>
    <cellStyle name="Normal 2 2 14" xfId="3273" xr:uid="{382EF194-6193-4287-8217-8CBE0C86CC20}"/>
    <cellStyle name="Normal 2 2 15" xfId="3274" xr:uid="{64C72324-8D27-4301-B624-266D8AEAF06A}"/>
    <cellStyle name="Normal 2 2 15 2" xfId="3275" xr:uid="{751099D4-B63B-4B27-A5AA-1011842150F8}"/>
    <cellStyle name="Normal 2 2 16" xfId="3264" xr:uid="{D6507ACD-DBF2-4819-9DC7-33EEDF17876D}"/>
    <cellStyle name="Normal 2 2 2" xfId="227" xr:uid="{3524560D-1195-4DE5-8EC5-55D3F35985B4}"/>
    <cellStyle name="Normal 2 2 2 2" xfId="3277" xr:uid="{1131160B-C8B4-4629-9A01-56C8352DD919}"/>
    <cellStyle name="Normal 2 2 2 2 2" xfId="3278" xr:uid="{3ACAC6A8-D35B-48F1-A69F-F95BB554AD4D}"/>
    <cellStyle name="Normal 2 2 2 3" xfId="3279" xr:uid="{A3981E26-D977-4C1D-BF65-D91D5B4CDE3D}"/>
    <cellStyle name="Normal 2 2 2 4" xfId="3280" xr:uid="{045FEA49-A5B2-4326-97F2-C2D53085DAB0}"/>
    <cellStyle name="Normal 2 2 2 5" xfId="3281" xr:uid="{7F1E92F3-83C0-4AE7-9CD9-5723F03A6B05}"/>
    <cellStyle name="Normal 2 2 2 5 2" xfId="3282" xr:uid="{41D99911-9B8E-4DF4-9E1A-445C90D857D5}"/>
    <cellStyle name="Normal 2 2 2 6" xfId="3283" xr:uid="{767A07ED-92A0-4254-BB74-E2ED6C47874C}"/>
    <cellStyle name="Normal 2 2 2 6 2" xfId="3284" xr:uid="{C15D9193-B3C9-4149-BE8B-03B42243564A}"/>
    <cellStyle name="Normal 2 2 2 7" xfId="3285" xr:uid="{7E9FC39A-AE05-4843-BAC7-42F3AAF5CB80}"/>
    <cellStyle name="Normal 2 2 2 8" xfId="3276" xr:uid="{4BF2848D-3171-4C39-A4A3-2B79D4382BDF}"/>
    <cellStyle name="Normal 2 2 3" xfId="228" xr:uid="{1860FFC7-4E52-463B-AB74-5D08C49680A9}"/>
    <cellStyle name="Normal 2 2 3 2" xfId="3287" xr:uid="{FE00AF43-479A-4F1B-9DFC-847029F986F9}"/>
    <cellStyle name="Normal 2 2 3 2 2" xfId="3288" xr:uid="{8E1E42B1-DA6D-48C5-9A96-4DF0E68C2F06}"/>
    <cellStyle name="Normal 2 2 3 3" xfId="3289" xr:uid="{BB97DE87-5D17-44DB-B023-84F1F120E8E1}"/>
    <cellStyle name="Normal 2 2 3 4" xfId="3286" xr:uid="{1F07A0A2-182F-48DB-8EE1-715BFA1E0299}"/>
    <cellStyle name="Normal 2 2 4" xfId="3290" xr:uid="{93145064-316B-4C06-A496-75907F936820}"/>
    <cellStyle name="Normal 2 2 4 2" xfId="3291" xr:uid="{9451C0C1-4A5B-4A3A-9A7F-D6F56FDE2CF9}"/>
    <cellStyle name="Normal 2 2 4 3" xfId="3292" xr:uid="{E954B601-34B2-495C-9523-6B3EE5FE1572}"/>
    <cellStyle name="Normal 2 2 4 3 2" xfId="3293" xr:uid="{80FB78EE-11B2-42F4-BBB3-10E1D0E0B8CF}"/>
    <cellStyle name="Normal 2 2 4 4" xfId="3294" xr:uid="{A293659D-9127-44EE-80CF-321E25684691}"/>
    <cellStyle name="Normal 2 2 5" xfId="3295" xr:uid="{596DBC50-8261-4DBD-AB23-851B387CC1F4}"/>
    <cellStyle name="Normal 2 2 5 2" xfId="3296" xr:uid="{F052CE34-6A66-4063-A46C-C4230F68FA14}"/>
    <cellStyle name="Normal 2 2 5 2 2" xfId="3297" xr:uid="{E303ACC3-E787-48B2-A3AA-345E78333050}"/>
    <cellStyle name="Normal 2 2 5 3" xfId="3298" xr:uid="{9B34B5F3-DFFF-4BEE-9AEA-10CBB17D4997}"/>
    <cellStyle name="Normal 2 2 5 3 2" xfId="3299" xr:uid="{492004A8-D487-43B0-A0F9-6332B1861687}"/>
    <cellStyle name="Normal 2 2 5 4" xfId="3300" xr:uid="{9ED8CB75-E7FE-4E05-B3EF-FA26C13FAAB3}"/>
    <cellStyle name="Normal 2 2 6" xfId="3301" xr:uid="{FD95A0A6-A3C4-4355-BF23-7B6ABF85DFE7}"/>
    <cellStyle name="Normal 2 2 6 2" xfId="3302" xr:uid="{B0AC7D1E-C206-4612-9E5B-1B611FA3B8FB}"/>
    <cellStyle name="Normal 2 2 6 2 2" xfId="3303" xr:uid="{1CE7CD29-97B4-417A-9B90-1656B908E99A}"/>
    <cellStyle name="Normal 2 2 6 3" xfId="3304" xr:uid="{1E178540-3E23-4CC4-B4DC-683394F23339}"/>
    <cellStyle name="Normal 2 2 7" xfId="3305" xr:uid="{9DB87DDB-8910-4DF2-9B90-E8CAD256F3FF}"/>
    <cellStyle name="Normal 2 2 7 2" xfId="3306" xr:uid="{348AAE89-8303-43E7-BA7E-15249F32B3B4}"/>
    <cellStyle name="Normal 2 2 7 2 2" xfId="3307" xr:uid="{95A3B9F6-04F4-47BE-985D-B4CF2D5E03A8}"/>
    <cellStyle name="Normal 2 2 7 3" xfId="3308" xr:uid="{ACD669E8-32F4-49FE-B823-1F8E8733CC73}"/>
    <cellStyle name="Normal 2 2 8" xfId="3309" xr:uid="{9EA6336C-ACAE-4604-8B37-D76A8FAAF808}"/>
    <cellStyle name="Normal 2 2 8 2" xfId="3310" xr:uid="{5DCE5271-C478-4518-9AF5-47504D67F355}"/>
    <cellStyle name="Normal 2 2 8 2 2" xfId="3311" xr:uid="{DB078A5A-3216-42F6-94E9-223B53618675}"/>
    <cellStyle name="Normal 2 2 8 3" xfId="3312" xr:uid="{CD2E9087-A8E1-475A-96EA-84EDD643817D}"/>
    <cellStyle name="Normal 2 2 9" xfId="3313" xr:uid="{D4898E9E-3632-4F09-8922-EA77F69C0126}"/>
    <cellStyle name="Normal 2 2 9 2" xfId="3314" xr:uid="{5B0297CA-F8B9-4429-88B7-83A39DA8F452}"/>
    <cellStyle name="Normal 2 2_ELC" xfId="3315" xr:uid="{F73E18D9-7DE4-4B61-8B8C-26FB23FBD99F}"/>
    <cellStyle name="Normal 2 20" xfId="3316" xr:uid="{5159A973-B9A2-4FFB-9DE7-C72241910645}"/>
    <cellStyle name="Normal 2 21" xfId="3317" xr:uid="{6BBA10C0-743D-44B1-93A6-B51B9BCD8082}"/>
    <cellStyle name="Normal 2 22" xfId="3318" xr:uid="{44D7762B-19E0-428B-9AF3-C651CC093A65}"/>
    <cellStyle name="Normal 2 23" xfId="3319" xr:uid="{20F13AA3-7E20-46B4-BE44-68A2C8A24A53}"/>
    <cellStyle name="Normal 2 24" xfId="3320" xr:uid="{736FD5B5-D10B-4382-A254-BFB485D2707D}"/>
    <cellStyle name="Normal 2 25" xfId="3321" xr:uid="{261E1EDD-29CE-4B5E-884B-C8B672987634}"/>
    <cellStyle name="Normal 2 26" xfId="3322" xr:uid="{D165CBE0-F2B8-4D11-98E4-BCEA2099D1E3}"/>
    <cellStyle name="Normal 2 27" xfId="3323" xr:uid="{3CD9C9C8-EB8B-420D-809D-B25863F74AD2}"/>
    <cellStyle name="Normal 2 28" xfId="3324" xr:uid="{9A1B1018-BF55-44DF-B13C-4D302582A49E}"/>
    <cellStyle name="Normal 2 29" xfId="3325" xr:uid="{E6E2B008-8450-42F2-964E-491E506A3E52}"/>
    <cellStyle name="Normal 2 3" xfId="229" xr:uid="{415A1320-4B2E-4B69-B53B-F4509559B70E}"/>
    <cellStyle name="Normal 2 3 10" xfId="3326" xr:uid="{D9619757-1D94-4BA3-8088-F4F29F4F7DC6}"/>
    <cellStyle name="Normal 2 3 10 2" xfId="3327" xr:uid="{AB798EE2-EA8C-4FD8-9291-CED974E9E32A}"/>
    <cellStyle name="Normal 2 3 11" xfId="3328" xr:uid="{F5512D5E-F183-4FB4-B9B7-DDE82DF25021}"/>
    <cellStyle name="Normal 2 3 11 2" xfId="3329" xr:uid="{98907818-0D84-4E4A-9B4A-7F58AAA39694}"/>
    <cellStyle name="Normal 2 3 12" xfId="3330" xr:uid="{B22BBEBA-46CE-471E-8CA8-E4E30E325E03}"/>
    <cellStyle name="Normal 2 3 12 2" xfId="3331" xr:uid="{008E23CC-7580-4D2F-A435-775ED13912E7}"/>
    <cellStyle name="Normal 2 3 13" xfId="3332" xr:uid="{C9B08B3A-E53F-4A75-A664-99F2B281E13D}"/>
    <cellStyle name="Normal 2 3 13 2" xfId="3333" xr:uid="{328C0518-1539-47AA-B634-40977D6D6419}"/>
    <cellStyle name="Normal 2 3 14" xfId="3334" xr:uid="{DB40B509-308C-4489-86C8-E33E5010E6FF}"/>
    <cellStyle name="Normal 2 3 2" xfId="230" xr:uid="{EF839B57-197D-4CF1-8003-26DE9C7ADA98}"/>
    <cellStyle name="Normal 2 3 2 2" xfId="418" xr:uid="{430CFDB8-21A1-407B-B877-A01E898AA5B5}"/>
    <cellStyle name="Normal 2 3 2 2 2" xfId="3337" xr:uid="{B3BA33CE-B0BF-4579-9DE1-5F1796D01A7D}"/>
    <cellStyle name="Normal 2 3 2 2 2 2" xfId="3338" xr:uid="{418AF853-28EC-4090-A9A8-D293971D18A4}"/>
    <cellStyle name="Normal 2 3 2 2 3" xfId="3339" xr:uid="{A2D185B1-F7A9-4105-A88A-331876B29DBF}"/>
    <cellStyle name="Normal 2 3 2 2 3 2" xfId="3340" xr:uid="{933F2221-88CD-4C47-B4BA-A02540D2C280}"/>
    <cellStyle name="Normal 2 3 2 2 4" xfId="3341" xr:uid="{A63CCF6E-9EDE-44CA-A801-C0724B74A94D}"/>
    <cellStyle name="Normal 2 3 2 2 5" xfId="3336" xr:uid="{D5FEC431-11BF-481F-842B-2D61EFCA2BFC}"/>
    <cellStyle name="Normal 2 3 2 3" xfId="3342" xr:uid="{240D5C9B-7614-4373-A528-AB5DAF1A3B5F}"/>
    <cellStyle name="Normal 2 3 2 3 2" xfId="3343" xr:uid="{63BF9A03-1962-4152-8F97-12BD2494C592}"/>
    <cellStyle name="Normal 2 3 2 4" xfId="3344" xr:uid="{0AAB2F66-4C73-45E0-9E78-362577F07D22}"/>
    <cellStyle name="Normal 2 3 2 4 2" xfId="3345" xr:uid="{DFBB1981-3233-4B7A-8332-9C6DC5D2B72E}"/>
    <cellStyle name="Normal 2 3 2 5" xfId="3346" xr:uid="{54B33E16-587F-4AA6-96E8-CFF004BA999F}"/>
    <cellStyle name="Normal 2 3 2 5 2" xfId="3347" xr:uid="{BFFD7C1C-9EAE-4A8C-9AD0-9A63150828EB}"/>
    <cellStyle name="Normal 2 3 2 6" xfId="3348" xr:uid="{EE2919F6-BA7F-40D9-920E-9773C6976DD8}"/>
    <cellStyle name="Normal 2 3 2 6 2" xfId="3349" xr:uid="{81E6FB47-5D73-41B4-828A-C888C38E5395}"/>
    <cellStyle name="Normal 2 3 2 7" xfId="3350" xr:uid="{B7285CA3-0824-46C6-B758-21308C1877B0}"/>
    <cellStyle name="Normal 2 3 2 8" xfId="3335" xr:uid="{9C77B232-8E80-4960-A430-CCD4F434FBA9}"/>
    <cellStyle name="Normal 2 3 3" xfId="231" xr:uid="{04ED6A16-F442-43CA-9F00-6AD98CF7A91E}"/>
    <cellStyle name="Normal 2 3 3 2" xfId="3352" xr:uid="{04B87802-262B-4632-A742-B9235FED2E27}"/>
    <cellStyle name="Normal 2 3 3 2 2" xfId="3353" xr:uid="{E73614C4-8303-4CCC-8D61-C96AF910892B}"/>
    <cellStyle name="Normal 2 3 3 3" xfId="3354" xr:uid="{63D6C0A7-B9EA-4047-BB75-4ABCA3B5871F}"/>
    <cellStyle name="Normal 2 3 3 4" xfId="3351" xr:uid="{D307BEC4-3819-445A-A6F2-5EE9F18076CA}"/>
    <cellStyle name="Normal 2 3 4" xfId="417" xr:uid="{3E98CDF5-DD3D-4804-8111-D00F329F3B06}"/>
    <cellStyle name="Normal 2 3 4 2" xfId="3356" xr:uid="{70E8BD91-6464-4A3C-8030-78BE064BD7C1}"/>
    <cellStyle name="Normal 2 3 4 2 2" xfId="3357" xr:uid="{778AD917-68FF-4219-BB9B-4D4141C1D893}"/>
    <cellStyle name="Normal 2 3 4 2 2 2" xfId="3358" xr:uid="{A852E7AB-621A-4AA1-8B43-D6FC5887C254}"/>
    <cellStyle name="Normal 2 3 4 2 3" xfId="3359" xr:uid="{1FBA3E61-1449-437F-82D9-A4EBEEBA2F87}"/>
    <cellStyle name="Normal 2 3 4 3" xfId="3360" xr:uid="{F7D1F39A-3E32-41E5-9E88-957408D5C22B}"/>
    <cellStyle name="Normal 2 3 4 3 2" xfId="3361" xr:uid="{4DB7CEA9-9CC3-4E88-A85B-6112ECF774B6}"/>
    <cellStyle name="Normal 2 3 4 4" xfId="3362" xr:uid="{A828EF13-318B-4D7C-B7C7-B0FADFFA41A6}"/>
    <cellStyle name="Normal 2 3 4 4 2" xfId="3363" xr:uid="{BA3B6908-6E6A-4CDB-B6AF-DD874A86DBB0}"/>
    <cellStyle name="Normal 2 3 4 5" xfId="3364" xr:uid="{E31619A8-2508-45A3-969F-53D2E9EE8B2F}"/>
    <cellStyle name="Normal 2 3 4 5 2" xfId="3365" xr:uid="{90DF3ECC-CE70-48C1-AFDA-D1C105F3E576}"/>
    <cellStyle name="Normal 2 3 4 6" xfId="3366" xr:uid="{C924D8AC-AC6E-43E0-BBB8-4B1C7AF7307C}"/>
    <cellStyle name="Normal 2 3 4 7" xfId="3355" xr:uid="{437C183B-585A-4C3F-B54C-1F0E7EADB738}"/>
    <cellStyle name="Normal 2 3 5" xfId="3367" xr:uid="{C285008D-6BB6-414C-BA06-21B62B78CF80}"/>
    <cellStyle name="Normal 2 3 5 2" xfId="3368" xr:uid="{753A80BF-790E-4DCD-821D-5449D21EE72F}"/>
    <cellStyle name="Normal 2 3 5 2 2" xfId="3369" xr:uid="{9AD7EC3B-CD43-4515-A339-FFFD48B7B4EC}"/>
    <cellStyle name="Normal 2 3 5 3" xfId="3370" xr:uid="{247226FA-8D98-4589-AB17-4210B7DBB977}"/>
    <cellStyle name="Normal 2 3 5 3 2" xfId="3371" xr:uid="{11080DE4-83CA-4B2A-98D9-AC043BF9F288}"/>
    <cellStyle name="Normal 2 3 5 4" xfId="3372" xr:uid="{A53937F1-E64E-4CC8-9A63-2BF9FADF9165}"/>
    <cellStyle name="Normal 2 3 6" xfId="3373" xr:uid="{599A4046-6ED5-4CA8-8F54-1E35BCF2EBAC}"/>
    <cellStyle name="Normal 2 3 6 2" xfId="3374" xr:uid="{197F131C-4651-4F89-A270-5AC1FA88A71F}"/>
    <cellStyle name="Normal 2 3 6 3" xfId="3375" xr:uid="{DFC69FCE-3332-4759-B2D3-3B695633753B}"/>
    <cellStyle name="Normal 2 3 6 3 2" xfId="3376" xr:uid="{A644D1AA-2443-432F-8889-636B587C6580}"/>
    <cellStyle name="Normal 2 3 6 4" xfId="3377" xr:uid="{6BF262BA-A54F-4B19-AB06-F8362746E01F}"/>
    <cellStyle name="Normal 2 3 7" xfId="3378" xr:uid="{4F63E9BF-2528-4E1F-BA34-E424084CCCC5}"/>
    <cellStyle name="Normal 2 3 7 2" xfId="3379" xr:uid="{8F6E9EFA-13D8-4E9D-8250-205061BB621A}"/>
    <cellStyle name="Normal 2 3 8" xfId="3380" xr:uid="{932F1313-8838-4493-8B29-CF6BADD0DE2E}"/>
    <cellStyle name="Normal 2 3 8 2" xfId="3381" xr:uid="{79B8F923-735D-4A02-A296-46385038A154}"/>
    <cellStyle name="Normal 2 3 9" xfId="3382" xr:uid="{C20F4FF6-1490-46A4-9C56-392F73DB9A96}"/>
    <cellStyle name="Normal 2 3 9 2" xfId="3383" xr:uid="{9F31EEE2-0F39-4822-B9D9-BFEF1A3FB060}"/>
    <cellStyle name="Normal 2 30" xfId="3384" xr:uid="{E14A5A9C-D135-4662-9B34-76C975B0DC36}"/>
    <cellStyle name="Normal 2 31" xfId="3385" xr:uid="{D921361F-7020-4EB4-B40A-E0550E7A7747}"/>
    <cellStyle name="Normal 2 32" xfId="3386" xr:uid="{4D146E56-17DE-4D54-89CA-86517E10DEE4}"/>
    <cellStyle name="Normal 2 33" xfId="3387" xr:uid="{79EBCC46-0361-4225-B529-7FD10C6868B1}"/>
    <cellStyle name="Normal 2 34" xfId="3388" xr:uid="{B617676C-3EBC-4322-ADFB-251EA55F7B08}"/>
    <cellStyle name="Normal 2 35" xfId="3389" xr:uid="{5342D70D-44B1-4FF8-80BF-961D69C90FB8}"/>
    <cellStyle name="Normal 2 36" xfId="3390" xr:uid="{5A5E9EC3-045E-48AA-A19D-CFA82EFDFE17}"/>
    <cellStyle name="Normal 2 37" xfId="3391" xr:uid="{0398FC2A-F536-4EAA-93D9-A6E04219799A}"/>
    <cellStyle name="Normal 2 38" xfId="3392" xr:uid="{3AA5063E-8671-4463-928A-56F5F2C0EE23}"/>
    <cellStyle name="Normal 2 39" xfId="3393" xr:uid="{9A7D679B-300B-4A10-8AEB-DDAB7666A896}"/>
    <cellStyle name="Normal 2 4" xfId="232" xr:uid="{00A61212-1C20-42BF-B9E7-7D19388F99E3}"/>
    <cellStyle name="Normal 2 4 10" xfId="3394" xr:uid="{AA9A4EAF-85A6-4C6D-8333-E5EFFFCD50E9}"/>
    <cellStyle name="Normal 2 4 10 2" xfId="3395" xr:uid="{7E701B8E-8AEC-419E-B66F-163501E8CB5E}"/>
    <cellStyle name="Normal 2 4 11" xfId="3396" xr:uid="{53C06035-0980-4E2A-ACFD-2EBC6F6F3D0D}"/>
    <cellStyle name="Normal 2 4 11 2" xfId="3397" xr:uid="{5748B74A-E56D-47EC-9DEC-DEFDA842A058}"/>
    <cellStyle name="Normal 2 4 12" xfId="3398" xr:uid="{82DA5E7A-433F-449B-8E97-8CC84F1F3762}"/>
    <cellStyle name="Normal 2 4 12 2" xfId="3399" xr:uid="{D06BA538-8E1A-4D22-9AE5-DD5A6B3B5265}"/>
    <cellStyle name="Normal 2 4 13" xfId="3400" xr:uid="{C28D72A9-7951-4660-9308-EE61E6E14EA8}"/>
    <cellStyle name="Normal 2 4 13 2" xfId="3401" xr:uid="{20709B4C-31B0-4BC8-A328-0188816A87A1}"/>
    <cellStyle name="Normal 2 4 14" xfId="3402" xr:uid="{F85C7462-8160-4FDF-B21A-9F4D9D55D455}"/>
    <cellStyle name="Normal 2 4 2" xfId="3403" xr:uid="{E3454254-64FE-4AF4-B1E3-E5AD816CD9A7}"/>
    <cellStyle name="Normal 2 4 2 2" xfId="3404" xr:uid="{4D2CE221-6A7F-410D-AF35-956E9BA6ADB4}"/>
    <cellStyle name="Normal 2 4 2 2 2" xfId="3405" xr:uid="{4D3D1282-7C9A-4805-9FB1-A30ED6466D91}"/>
    <cellStyle name="Normal 2 4 2 3" xfId="3406" xr:uid="{43E02A1B-1538-4E74-B434-BCBDCEA0E6AE}"/>
    <cellStyle name="Normal 2 4 3" xfId="3407" xr:uid="{6910131C-9035-4436-B906-7869B6AAAECC}"/>
    <cellStyle name="Normal 2 4 3 2" xfId="3408" xr:uid="{3BE55481-0F7B-4707-A044-9E292E6D8534}"/>
    <cellStyle name="Normal 2 4 3 2 2" xfId="3409" xr:uid="{8AF5400C-0EAD-492B-8556-B6BAAD5D4D85}"/>
    <cellStyle name="Normal 2 4 3 3" xfId="3410" xr:uid="{53ED7C51-68F7-46F2-9F5B-E6611483FB9C}"/>
    <cellStyle name="Normal 2 4 4" xfId="3411" xr:uid="{59B810CC-2D75-429B-8EDF-3E8B9A5307E9}"/>
    <cellStyle name="Normal 2 4 4 2" xfId="3412" xr:uid="{D8D03519-F5C1-49BE-A392-E6CAF5FB12CB}"/>
    <cellStyle name="Normal 2 4 4 2 2" xfId="3413" xr:uid="{0ECF72CA-1938-4A65-AA59-EB372943402E}"/>
    <cellStyle name="Normal 2 4 4 3" xfId="3414" xr:uid="{73C86598-7161-4ADE-9D93-91C6DEB001EA}"/>
    <cellStyle name="Normal 2 4 5" xfId="3415" xr:uid="{EBCE86CF-D4F3-4F7C-A9BC-318C99C1AB71}"/>
    <cellStyle name="Normal 2 4 5 2" xfId="3416" xr:uid="{724F0C81-9E50-4BA3-ABF4-C4B2D820D4ED}"/>
    <cellStyle name="Normal 2 4 5 2 2" xfId="3417" xr:uid="{C63BB201-2D3D-437F-83F5-97C9CBE79892}"/>
    <cellStyle name="Normal 2 4 5 3" xfId="3418" xr:uid="{203E1CD4-BC1F-48C2-B0CB-FBDF3B1EB5B3}"/>
    <cellStyle name="Normal 2 4 6" xfId="3419" xr:uid="{30509A28-15B5-4074-B075-4DDD32571556}"/>
    <cellStyle name="Normal 2 4 6 2" xfId="3420" xr:uid="{D6523035-2DBC-47A7-A97F-2E115664B8C3}"/>
    <cellStyle name="Normal 2 4 7" xfId="3421" xr:uid="{D2B49BF8-6D56-4289-94EF-4D7C5C8DB462}"/>
    <cellStyle name="Normal 2 4 7 2" xfId="3422" xr:uid="{1E4983ED-92B3-4A7F-BF90-D7143F860457}"/>
    <cellStyle name="Normal 2 4 8" xfId="3423" xr:uid="{A558D6AB-538D-4A47-A6A2-857BCF5EBE27}"/>
    <cellStyle name="Normal 2 4 8 2" xfId="3424" xr:uid="{C998138E-7BFC-44E1-B90E-2B6F381D29F5}"/>
    <cellStyle name="Normal 2 4 9" xfId="3425" xr:uid="{C18D2589-1A18-4337-BAE1-C7024E10CC71}"/>
    <cellStyle name="Normal 2 4 9 2" xfId="3426" xr:uid="{DDBBE9C5-8A6A-4230-975D-E2EF757E35A6}"/>
    <cellStyle name="Normal 2 40" xfId="3427" xr:uid="{7E374AFE-FEEE-4580-8993-C4CBFACFE96E}"/>
    <cellStyle name="Normal 2 41" xfId="3428" xr:uid="{DBA5EAE2-0F89-4F12-A293-03708518343E}"/>
    <cellStyle name="Normal 2 42" xfId="3429" xr:uid="{EE5E19D1-A0C4-4959-A2BA-97EA6C8D8C22}"/>
    <cellStyle name="Normal 2 43" xfId="3430" xr:uid="{40925BAA-3B0D-4C40-AC02-CC9D0432694A}"/>
    <cellStyle name="Normal 2 44" xfId="3431" xr:uid="{B8FA8C6E-E2A0-4618-A8B8-FEC788EDCC30}"/>
    <cellStyle name="Normal 2 45" xfId="3432" xr:uid="{B323D1B4-248F-4E32-9FBE-F6E7FE08B65E}"/>
    <cellStyle name="Normal 2 45 2" xfId="3433" xr:uid="{8F8D1742-B033-4CEF-A092-B5F326DFB169}"/>
    <cellStyle name="Normal 2 46" xfId="3434" xr:uid="{69AC322A-3FD7-43FA-AE09-48CBC271937E}"/>
    <cellStyle name="Normal 2 46 2" xfId="3435" xr:uid="{451DE0DA-88F4-4027-9DCD-75B8F4C1EFEB}"/>
    <cellStyle name="Normal 2 47" xfId="3436" xr:uid="{6FEA127D-C4BD-4F65-92B1-DA92F920B535}"/>
    <cellStyle name="Normal 2 47 2" xfId="3437" xr:uid="{2E422441-4A76-46BC-805C-B2FF8D019B9A}"/>
    <cellStyle name="Normal 2 48" xfId="3438" xr:uid="{705BEAA8-B16D-47D6-9B81-069AC43D2F31}"/>
    <cellStyle name="Normal 2 48 2" xfId="3439" xr:uid="{C27F825E-96A1-435B-9FA8-032F9A1A6BFE}"/>
    <cellStyle name="Normal 2 49" xfId="3440" xr:uid="{7CD1241A-7F7F-45A7-9242-A459A769DEE6}"/>
    <cellStyle name="Normal 2 5" xfId="233" xr:uid="{A7770CBD-6329-4E26-B17E-0EC125F6F82F}"/>
    <cellStyle name="Normal 2 5 10" xfId="3442" xr:uid="{6B2EEE86-5F35-4E04-A5BB-734889F5A416}"/>
    <cellStyle name="Normal 2 5 11" xfId="3443" xr:uid="{81E055F1-C8FA-405C-B8FA-C0915876C71E}"/>
    <cellStyle name="Normal 2 5 12" xfId="3444" xr:uid="{F9B9986A-76C8-4BA2-85AD-8926297819EE}"/>
    <cellStyle name="Normal 2 5 13" xfId="3445" xr:uid="{E129E3D7-B6C2-4C36-AAFE-9C7481BF961B}"/>
    <cellStyle name="Normal 2 5 14" xfId="3446" xr:uid="{E330A313-2D74-451A-8709-F0FEC1FC1DDB}"/>
    <cellStyle name="Normal 2 5 15" xfId="3447" xr:uid="{8DA001C9-E049-4367-A74E-8DC4050ABAC7}"/>
    <cellStyle name="Normal 2 5 16" xfId="3448" xr:uid="{6951C09B-7C14-446F-8311-E78BBD3E49E0}"/>
    <cellStyle name="Normal 2 5 17" xfId="3449" xr:uid="{0FBD773B-563B-4C98-AE9C-AD85EFAD36D0}"/>
    <cellStyle name="Normal 2 5 18" xfId="3441" xr:uid="{0A3C79F1-9A30-4946-9376-37F9A2C5BA0F}"/>
    <cellStyle name="Normal 2 5 2" xfId="3450" xr:uid="{444DF654-FD80-4077-89CF-F43193788DC1}"/>
    <cellStyle name="Normal 2 5 2 2" xfId="3451" xr:uid="{45FE40B5-561E-4970-9EBF-26F52D6838FD}"/>
    <cellStyle name="Normal 2 5 2 2 2" xfId="3452" xr:uid="{FBBB127E-6402-4BFE-A6D6-7A5E9BF78833}"/>
    <cellStyle name="Normal 2 5 2 2 3" xfId="3453" xr:uid="{49A61655-EE0E-446D-A284-E61B8BA2B9D1}"/>
    <cellStyle name="Normal 2 5 2 3" xfId="3454" xr:uid="{12C30C92-F62B-40F4-B987-E1FAD2C86642}"/>
    <cellStyle name="Normal 2 5 2 3 2" xfId="3455" xr:uid="{832FE4D3-FE3D-4048-914A-4B04D06CB69E}"/>
    <cellStyle name="Normal 2 5 2 4" xfId="3456" xr:uid="{DE7B1A07-82B3-4EBD-928B-7216477A65E7}"/>
    <cellStyle name="Normal 2 5 2 4 2" xfId="3457" xr:uid="{04DC0190-A238-408C-B488-A9A0BC0B63B3}"/>
    <cellStyle name="Normal 2 5 2 5" xfId="3458" xr:uid="{62FB01E0-D472-4FE6-A428-64A9FCB241B9}"/>
    <cellStyle name="Normal 2 5 2 5 2" xfId="3459" xr:uid="{A2851B83-D15D-4845-B1C2-0ECFA03B5AB3}"/>
    <cellStyle name="Normal 2 5 2 6" xfId="3460" xr:uid="{11E8C3B7-D36C-44E6-8B77-21B6AF1B12A4}"/>
    <cellStyle name="Normal 2 5 3" xfId="3461" xr:uid="{73164020-9B14-44A0-8DFF-FE76486D7D50}"/>
    <cellStyle name="Normal 2 5 4" xfId="3462" xr:uid="{CE2B65CE-F257-4ADF-B50A-3D2C441CF7ED}"/>
    <cellStyle name="Normal 2 5 5" xfId="3463" xr:uid="{F7FC19B3-4BFE-4644-BE39-377127497181}"/>
    <cellStyle name="Normal 2 5 6" xfId="3464" xr:uid="{3385359D-445C-434E-A282-041E18102DA6}"/>
    <cellStyle name="Normal 2 5 7" xfId="3465" xr:uid="{3CF9D0AB-8E24-4FFC-9D44-15FF3192A32E}"/>
    <cellStyle name="Normal 2 5 8" xfId="3466" xr:uid="{0AE551DC-37B0-4FE7-9D71-AED9E5005790}"/>
    <cellStyle name="Normal 2 5 9" xfId="3467" xr:uid="{562A547C-DBA4-4811-9730-4AEA4BA35DEC}"/>
    <cellStyle name="Normal 2 6" xfId="234" xr:uid="{D4A3CB74-ACE8-494D-9CCD-C3541552E43B}"/>
    <cellStyle name="Normal 2 6 10" xfId="3469" xr:uid="{487DC128-95C2-4C57-9EB1-8EAAC18623B6}"/>
    <cellStyle name="Normal 2 6 11" xfId="3470" xr:uid="{BC621E2D-B52F-4F2E-A1C3-5DBFB60D435B}"/>
    <cellStyle name="Normal 2 6 12" xfId="3471" xr:uid="{8BEEC837-5C26-497D-AA65-82251039EC80}"/>
    <cellStyle name="Normal 2 6 13" xfId="3472" xr:uid="{275DF16B-84DE-4982-BEF9-D16ECD9BB67E}"/>
    <cellStyle name="Normal 2 6 14" xfId="3473" xr:uid="{FAE6365F-DAF1-49A5-8727-911111A274CC}"/>
    <cellStyle name="Normal 2 6 15" xfId="3474" xr:uid="{C80EFBB7-9869-4AE3-B0DB-F26D0483866F}"/>
    <cellStyle name="Normal 2 6 16" xfId="3475" xr:uid="{FB5CEC93-9E5A-4354-BC6D-9FB92AF81072}"/>
    <cellStyle name="Normal 2 6 17" xfId="3476" xr:uid="{28E3A484-5790-4837-BE4D-FB8D3BA0C28B}"/>
    <cellStyle name="Normal 2 6 17 2" xfId="3477" xr:uid="{E139278B-F5BD-4AF5-A166-68551CAB436F}"/>
    <cellStyle name="Normal 2 6 18" xfId="3478" xr:uid="{40FAED49-3706-4DA7-8DE1-18D76EDA1850}"/>
    <cellStyle name="Normal 2 6 18 2" xfId="3479" xr:uid="{937A4519-46D9-40F3-A2E4-5C13643F6683}"/>
    <cellStyle name="Normal 2 6 19" xfId="3480" xr:uid="{D9D98D22-BF4D-4664-A66A-5ECEA9A730B7}"/>
    <cellStyle name="Normal 2 6 2" xfId="419" xr:uid="{67A037D2-A642-47D1-B460-03291E967E34}"/>
    <cellStyle name="Normal 2 6 2 2" xfId="3482" xr:uid="{85F8DE9C-0B52-4F29-A06C-C3DD3A36DAA3}"/>
    <cellStyle name="Normal 2 6 2 3" xfId="3483" xr:uid="{14FFEC77-D9B9-421C-8FBF-956BDE3A1062}"/>
    <cellStyle name="Normal 2 6 2 3 2" xfId="3484" xr:uid="{D3DB2C2A-E1E4-4C77-96E1-CD2680887B1B}"/>
    <cellStyle name="Normal 2 6 2 4" xfId="3485" xr:uid="{E9AAAF30-2F16-4DDD-A41C-4B4ADA2A5BDA}"/>
    <cellStyle name="Normal 2 6 2 4 2" xfId="3486" xr:uid="{FE47B864-2E09-4BE2-BFD5-CB26100D73C2}"/>
    <cellStyle name="Normal 2 6 2 5" xfId="3487" xr:uid="{3BE76815-5B67-48F1-AA4C-6F40BBCC7AC0}"/>
    <cellStyle name="Normal 2 6 2 6" xfId="3481" xr:uid="{597F21B2-A0BA-40D4-9B5F-F9D977E0DA5D}"/>
    <cellStyle name="Normal 2 6 20" xfId="3468" xr:uid="{F54CF7C3-AED0-46AA-8789-7420291638E9}"/>
    <cellStyle name="Normal 2 6 3" xfId="3488" xr:uid="{BE81E483-A024-4B1E-B1DF-54FB2CFCF78E}"/>
    <cellStyle name="Normal 2 6 3 2" xfId="3489" xr:uid="{B59C69B3-B3D0-4EDE-9705-367813492CD7}"/>
    <cellStyle name="Normal 2 6 3 3" xfId="3490" xr:uid="{6F1E8CA3-B4E3-4CF1-AF12-D2094055ABE7}"/>
    <cellStyle name="Normal 2 6 4" xfId="3491" xr:uid="{C5C34F31-ED42-4C85-99D0-61910327C8A7}"/>
    <cellStyle name="Normal 2 6 5" xfId="3492" xr:uid="{FDD44F3C-6CED-46BA-B38F-7CB2BEAD62A3}"/>
    <cellStyle name="Normal 2 6 6" xfId="3493" xr:uid="{04928E76-9016-40E3-869E-2D903CBCB41E}"/>
    <cellStyle name="Normal 2 6 7" xfId="3494" xr:uid="{8EC21D5E-C2F7-4662-AA43-E1F55950B0E4}"/>
    <cellStyle name="Normal 2 6 8" xfId="3495" xr:uid="{E9DE4927-EB64-4E20-AF72-3443475F3A8A}"/>
    <cellStyle name="Normal 2 6 9" xfId="3496" xr:uid="{FAC18C5D-94DC-4CB8-87C8-17458317F9AD}"/>
    <cellStyle name="Normal 2 7" xfId="235" xr:uid="{8ED7BEAE-114E-493A-A917-7F16B9E51945}"/>
    <cellStyle name="Normal 2 7 2" xfId="3498" xr:uid="{58F93961-F45D-45A5-95DD-67049C6855D0}"/>
    <cellStyle name="Normal 2 7 3" xfId="3497" xr:uid="{2576E570-A049-4102-9080-D406694B106F}"/>
    <cellStyle name="Normal 2 8" xfId="3499" xr:uid="{A8636A24-89D0-4ADC-A79A-4089E51A9D97}"/>
    <cellStyle name="Normal 2 8 2" xfId="3500" xr:uid="{8EA0162C-B601-419B-9A50-08F309EC9814}"/>
    <cellStyle name="Normal 2 8 3" xfId="3501" xr:uid="{1D886912-F36D-40E0-8934-74F63F5C4971}"/>
    <cellStyle name="Normal 2 8 4" xfId="3502" xr:uid="{BE4511EC-542A-4734-A4DF-587143B95734}"/>
    <cellStyle name="Normal 2 8 4 2" xfId="3503" xr:uid="{23ED0FB1-CD3B-49CB-B74F-10A9BD2A8988}"/>
    <cellStyle name="Normal 2 9" xfId="3504" xr:uid="{4F35836E-72DB-44A3-BAB3-473E124DC0DC}"/>
    <cellStyle name="Normal 2 9 2" xfId="3505" xr:uid="{ACDE9DE4-2A38-4309-A351-3158C709A8DC}"/>
    <cellStyle name="Normal 2 9 2 2" xfId="3506" xr:uid="{F7B908F4-7C4F-485F-B63B-16D390224DF2}"/>
    <cellStyle name="Normal 2 9 2 3" xfId="3507" xr:uid="{2D026F37-7A13-4168-8763-C053948531B9}"/>
    <cellStyle name="Normal 2 9 3" xfId="3508" xr:uid="{68196C16-82FB-4EFF-934D-92C3C38E0E57}"/>
    <cellStyle name="Normal 2 9 3 2" xfId="3509" xr:uid="{0461DE07-8B5C-44AB-B245-8E784D7984D4}"/>
    <cellStyle name="Normal 2 9 4" xfId="3510" xr:uid="{78E67073-4057-426F-BF03-E3EB575D95BE}"/>
    <cellStyle name="Normal 2 9 5" xfId="3511" xr:uid="{B9E60C60-AEA2-4695-94BD-7E0FC9FD0AEB}"/>
    <cellStyle name="Normal 2_FILL-ICM" xfId="3512" xr:uid="{6A5D4464-003D-4661-B9D7-14E711D2EC9D}"/>
    <cellStyle name="Normal 20" xfId="3513" xr:uid="{1ABAAAD4-BEEC-4488-8873-604A7650CA60}"/>
    <cellStyle name="Normal 20 2" xfId="3514" xr:uid="{7A93E51B-87A2-4C94-A43A-0EFF9E7F0D35}"/>
    <cellStyle name="Normal 20 3" xfId="3515" xr:uid="{587EC28F-1FC4-479B-82A6-9FF84E14953F}"/>
    <cellStyle name="Normal 20 4" xfId="3516" xr:uid="{47B5162E-8D2C-40C6-B7CB-401F07298008}"/>
    <cellStyle name="Normal 21" xfId="3517" xr:uid="{B8ECA98A-7456-4E19-9018-7BCC56C0C5DF}"/>
    <cellStyle name="Normal 21 2" xfId="3518" xr:uid="{C2A2C523-85F5-42CD-8FEB-FEB61D323F51}"/>
    <cellStyle name="Normal 21 3" xfId="3519" xr:uid="{AA1C8CB7-D76D-459D-9998-E616C7B391FA}"/>
    <cellStyle name="Normal 21 4" xfId="3520" xr:uid="{E1F3A94B-5CBF-42EA-8E56-A71A975E801B}"/>
    <cellStyle name="Normal 21_Scen_XBase" xfId="3521" xr:uid="{96AD1673-B009-433A-91D2-C0E07AA4DE33}"/>
    <cellStyle name="Normal 22" xfId="3522" xr:uid="{3865BA18-512D-4BEE-BF75-5BECCE84BE3B}"/>
    <cellStyle name="Normal 23" xfId="3523" xr:uid="{B74C82FB-20A2-4177-9898-FA3F126ED6F2}"/>
    <cellStyle name="Normal 23 2" xfId="3524" xr:uid="{B9D5F347-4419-45E4-8112-73857849F639}"/>
    <cellStyle name="Normal 23 3" xfId="3525" xr:uid="{2ECA5E84-DAFA-4121-AA14-E5FA15095886}"/>
    <cellStyle name="Normal 24" xfId="3526" xr:uid="{CECF5D43-6651-42C7-8D48-6D26AF718240}"/>
    <cellStyle name="Normal 24 10" xfId="3527" xr:uid="{979F4789-00C2-4236-8604-3F4A0A7A30F1}"/>
    <cellStyle name="Normal 24 11" xfId="3528" xr:uid="{9BF80A14-986B-4214-8CB6-62FD622E0996}"/>
    <cellStyle name="Normal 24 12" xfId="3529" xr:uid="{811C10CD-D8B7-4499-95C2-1A405091FC6E}"/>
    <cellStyle name="Normal 24 13" xfId="3530" xr:uid="{A872D691-B69E-45CF-8A38-5C28E54867BB}"/>
    <cellStyle name="Normal 24 14" xfId="3531" xr:uid="{4D1766A5-D355-4CDE-9A5E-31D241B41827}"/>
    <cellStyle name="Normal 24 15" xfId="3532" xr:uid="{2267424F-4517-41CE-A006-86EF0397E613}"/>
    <cellStyle name="Normal 24 16" xfId="3533" xr:uid="{CBCE1608-3978-46B9-979E-87D6D529A4C9}"/>
    <cellStyle name="Normal 24 17" xfId="3534" xr:uid="{130CEE4A-E005-4168-8EFB-25658AE8EB88}"/>
    <cellStyle name="Normal 24 18" xfId="3535" xr:uid="{90179E61-2CB7-4937-AE01-76B15A0BF216}"/>
    <cellStyle name="Normal 24 19" xfId="3536" xr:uid="{A382BC31-74C6-4315-A3AE-4973FF00CC80}"/>
    <cellStyle name="Normal 24 2" xfId="3537" xr:uid="{2A28212C-4746-40A3-A740-F7D9859BF8A0}"/>
    <cellStyle name="Normal 24 20" xfId="3538" xr:uid="{3956D2AD-B845-4DC3-ADF1-A8B78683DE0E}"/>
    <cellStyle name="Normal 24 3" xfId="3539" xr:uid="{BAABF9C4-B2AD-452E-B3F7-B2F8C6F51A93}"/>
    <cellStyle name="Normal 24 4" xfId="3540" xr:uid="{AE68CD06-DF3E-4B3D-9FC9-16FD4448881B}"/>
    <cellStyle name="Normal 24 5" xfId="3541" xr:uid="{4C599F6B-6A73-4074-A0B7-33DE6AEDC525}"/>
    <cellStyle name="Normal 24 6" xfId="3542" xr:uid="{AA58B48C-1F68-4564-BD7B-0C619AD3D7EE}"/>
    <cellStyle name="Normal 24 7" xfId="3543" xr:uid="{2C78E3F7-F004-457A-91A2-F09C1440B5F7}"/>
    <cellStyle name="Normal 24 8" xfId="3544" xr:uid="{E0130F5D-2E8D-42EB-BFCE-5B237FB9C67E}"/>
    <cellStyle name="Normal 24 9" xfId="3545" xr:uid="{236E0491-4328-4BCF-95BB-61612A4DE11A}"/>
    <cellStyle name="Normal 25" xfId="3546" xr:uid="{662F7225-87A9-43C2-BE5E-588BB9A37556}"/>
    <cellStyle name="Normal 26" xfId="3547" xr:uid="{07B1CB54-39CA-4536-A1CE-CD9A213CFE88}"/>
    <cellStyle name="Normal 26 2" xfId="3548" xr:uid="{509FC230-2DA6-4CCB-B852-A338E9F293D5}"/>
    <cellStyle name="Normal 26 3" xfId="3549" xr:uid="{927FC3FB-7C73-49BD-B1B3-C1AD8C986945}"/>
    <cellStyle name="Normal 27" xfId="3550" xr:uid="{50874502-1650-4F4A-B910-8487727DCAAC}"/>
    <cellStyle name="Normal 27 2" xfId="3551" xr:uid="{C5F58B1A-CEF9-4C24-B36F-709E27D011FE}"/>
    <cellStyle name="Normal 28" xfId="3552" xr:uid="{29996087-3023-488D-9C9C-AB1406E9F75E}"/>
    <cellStyle name="Normal 29" xfId="3553" xr:uid="{71B12757-A4E8-4A68-A2C8-296EE80D655D}"/>
    <cellStyle name="Normal 3" xfId="3" xr:uid="{00000000-0005-0000-0000-000003000000}"/>
    <cellStyle name="Normal 3 10" xfId="3554" xr:uid="{268D6D47-4660-4AB6-9C94-2D79E333C403}"/>
    <cellStyle name="Normal 3 11" xfId="3555" xr:uid="{7E9C3522-B874-4821-89C2-FF8331DBF472}"/>
    <cellStyle name="Normal 3 12" xfId="3556" xr:uid="{C6C7030D-B6F7-427E-A8A8-E84249D15A29}"/>
    <cellStyle name="Normal 3 13" xfId="3557" xr:uid="{1E0AB8FB-0AEC-4C41-8493-8F0F5A1BF19F}"/>
    <cellStyle name="Normal 3 14" xfId="3558" xr:uid="{65525A40-3137-4677-92EA-84DB0EDF2A73}"/>
    <cellStyle name="Normal 3 15" xfId="3559" xr:uid="{1F0B6F5B-2440-4A5E-BD54-C0E31420D6EE}"/>
    <cellStyle name="Normal 3 16" xfId="3560" xr:uid="{E4231D60-5684-4E67-8F66-54AD3BC50616}"/>
    <cellStyle name="Normal 3 17" xfId="3561" xr:uid="{66552EAD-24DB-4DAE-8271-D3D6FE03166A}"/>
    <cellStyle name="Normal 3 18" xfId="3562" xr:uid="{1868304D-4DD0-427D-8817-DB41EEB21CC9}"/>
    <cellStyle name="Normal 3 19" xfId="3563" xr:uid="{D0DA3FDD-AF3C-4EE2-B00C-9225D48AB293}"/>
    <cellStyle name="Normal 3 2" xfId="236" xr:uid="{1060EB14-436F-4905-89BA-FAFA0C31BF8E}"/>
    <cellStyle name="Normal 3 2 10" xfId="3565" xr:uid="{3FB08989-DC6C-4CBE-8AC0-B42C6DEDE473}"/>
    <cellStyle name="Normal 3 2 11" xfId="3566" xr:uid="{5ACA6BFC-C7C1-4F79-8CB1-496712AAD311}"/>
    <cellStyle name="Normal 3 2 11 2" xfId="3567" xr:uid="{D550CC2A-89A8-40B3-A31E-3849F86583FB}"/>
    <cellStyle name="Normal 3 2 12" xfId="3568" xr:uid="{6F0B3BD0-2C09-4307-B53C-2B7225C0C76C}"/>
    <cellStyle name="Normal 3 2 13" xfId="3564" xr:uid="{C3A8082B-69C5-497D-A04E-60704865E345}"/>
    <cellStyle name="Normal 3 2 2" xfId="237" xr:uid="{A917155F-6E0B-45BD-965F-ED1736D6517C}"/>
    <cellStyle name="Normal 3 2 2 2" xfId="3569" xr:uid="{D624A97F-822C-4F7D-80F7-3BD069332629}"/>
    <cellStyle name="Normal 3 2 2 3" xfId="3570" xr:uid="{47512612-17BD-4442-BECC-AE7F140DC3FF}"/>
    <cellStyle name="Normal 3 2 2 4" xfId="3571" xr:uid="{294AC542-9319-4DFA-AE41-336B67171A24}"/>
    <cellStyle name="Normal 3 2 2 4 2" xfId="3572" xr:uid="{A7FCBF8E-AEDD-4D77-8921-7E2014FECE88}"/>
    <cellStyle name="Normal 3 2 3" xfId="442" xr:uid="{F4B64291-BE9A-4093-8C4B-F9BBB4CF624F}"/>
    <cellStyle name="Normal 3 2 3 2" xfId="3574" xr:uid="{0D07B350-0BEA-4EE3-809F-1388472CC5E8}"/>
    <cellStyle name="Normal 3 2 3 3" xfId="3575" xr:uid="{FB14BD4E-934C-4FAE-B443-42D5CC3A440D}"/>
    <cellStyle name="Normal 3 2 3 4" xfId="3576" xr:uid="{AF9EBC54-D517-44CB-9403-82AB7247257C}"/>
    <cellStyle name="Normal 3 2 3 5" xfId="3573" xr:uid="{92A7CAAC-9423-4EBB-BDBA-C07494DB70CF}"/>
    <cellStyle name="Normal 3 2 4" xfId="3577" xr:uid="{A4A8D118-B327-4773-A355-92B4B8866C33}"/>
    <cellStyle name="Normal 3 2 4 2" xfId="3578" xr:uid="{9C93E2ED-34B2-43CE-861C-C3CA0542A314}"/>
    <cellStyle name="Normal 3 2 4 3" xfId="3579" xr:uid="{8C5CE55B-28A0-4C6B-9035-F17B42CE7AA3}"/>
    <cellStyle name="Normal 3 2 5" xfId="3580" xr:uid="{D5B3BF60-64DF-4BAA-9D97-C272194E341B}"/>
    <cellStyle name="Normal 3 2 6" xfId="3581" xr:uid="{55458E41-B6E3-4603-8F38-97D0F0EED730}"/>
    <cellStyle name="Normal 3 2 7" xfId="3582" xr:uid="{DA389B91-A61C-4753-BDA8-74EF839495FB}"/>
    <cellStyle name="Normal 3 2 8" xfId="3583" xr:uid="{212CDCAF-2BFA-45EF-8656-5F16118FA8F8}"/>
    <cellStyle name="Normal 3 2 9" xfId="3584" xr:uid="{523C54A4-32F7-466B-B89D-EF92EA624E51}"/>
    <cellStyle name="Normal 3 2 9 2" xfId="3585" xr:uid="{E0722AC1-E206-4457-AF92-9EED3FFAD67D}"/>
    <cellStyle name="Normal 3 2 9 2 2" xfId="3586" xr:uid="{02127C97-47CC-49AE-9C1A-2BF2935504EC}"/>
    <cellStyle name="Normal 3 2_ELC" xfId="3587" xr:uid="{3D38D82E-0041-4D64-BA49-C84D6018F56A}"/>
    <cellStyle name="Normal 3 20" xfId="3588" xr:uid="{54E04272-AD40-45D7-BB84-2EA6EF92F7AF}"/>
    <cellStyle name="Normal 3 21" xfId="3589" xr:uid="{B5551890-D943-4EF6-8F21-12BE49EAB402}"/>
    <cellStyle name="Normal 3 22" xfId="3590" xr:uid="{2E25DDC6-3275-4931-AB8C-3CF7B06097D6}"/>
    <cellStyle name="Normal 3 23" xfId="3591" xr:uid="{9F1FEF51-4D1E-418E-8C61-8708B4BB6750}"/>
    <cellStyle name="Normal 3 24" xfId="3592" xr:uid="{15B87BDC-28B8-4EF0-95F8-0D4E892D2827}"/>
    <cellStyle name="Normal 3 25" xfId="3593" xr:uid="{5AB4DCCD-ED20-40BD-9D61-B25D4B93278C}"/>
    <cellStyle name="Normal 3 26" xfId="3594" xr:uid="{C9EED17E-0E21-4F60-A384-6EBC90FFCECA}"/>
    <cellStyle name="Normal 3 27" xfId="3595" xr:uid="{D73A9751-6F0B-4979-823C-E63B42C8B4F2}"/>
    <cellStyle name="Normal 3 28" xfId="3596" xr:uid="{49F185EF-289B-47BF-9BE0-199D51B1ADCE}"/>
    <cellStyle name="Normal 3 29" xfId="3597" xr:uid="{14FC1180-2E93-4B2C-A1D9-79DD105931DE}"/>
    <cellStyle name="Normal 3 3" xfId="238" xr:uid="{A955D633-C70E-42BC-95EE-4661E3F9CA61}"/>
    <cellStyle name="Normal 3 3 2" xfId="445" xr:uid="{7F27431C-6BB8-46C0-8BE6-598A6A544A87}"/>
    <cellStyle name="Normal 3 3 2 2" xfId="3599" xr:uid="{91B148C7-1373-4765-9146-5F64B5CB5EE1}"/>
    <cellStyle name="Normal 3 3 2 3" xfId="3600" xr:uid="{874A0108-D319-41D2-9EB1-BC23F79EB426}"/>
    <cellStyle name="Normal 3 3 2 4" xfId="3598" xr:uid="{AE7C29EF-041B-4207-B9DC-F6FA8FC74FD2}"/>
    <cellStyle name="Normal 3 3 3" xfId="3601" xr:uid="{C575CBC5-5472-448D-8571-E956092D8A7F}"/>
    <cellStyle name="Normal 3 3 4" xfId="3602" xr:uid="{1D24832C-E76C-41E7-89D1-DDAA4E742E12}"/>
    <cellStyle name="Normal 3 3 5" xfId="3603" xr:uid="{6DEBD713-0ACC-4398-97D1-9BF6B16427DB}"/>
    <cellStyle name="Normal 3 3 6" xfId="3604" xr:uid="{BECCF615-3E50-4545-8CFA-E25370B75516}"/>
    <cellStyle name="Normal 3 3 7" xfId="3605" xr:uid="{1200FC4A-B25E-46A8-A6E4-42115B67A883}"/>
    <cellStyle name="Normal 3 3 8" xfId="3606" xr:uid="{1025E08D-ACF4-4F7A-B2DD-6D0810EF1651}"/>
    <cellStyle name="Normal 3 3 9" xfId="3607" xr:uid="{DFFCAF16-A89E-4A8F-98C5-DBAC84C700FC}"/>
    <cellStyle name="Normal 3 30" xfId="3608" xr:uid="{31BE0025-CA59-4EAB-8571-08B1F36FB72A}"/>
    <cellStyle name="Normal 3 4" xfId="239" xr:uid="{760B271A-8F12-4960-90A5-B36BAEB8E249}"/>
    <cellStyle name="Normal 3 4 2" xfId="240" xr:uid="{6D206FE7-95B8-43A3-B3AC-13476B48D60A}"/>
    <cellStyle name="Normal 3 4 3" xfId="3609" xr:uid="{5F5A79C1-53E4-4BC6-ACAB-C293A654AD8A}"/>
    <cellStyle name="Normal 3 4 4" xfId="3610" xr:uid="{FE71ECB5-CD0A-4AF6-9117-CF8876C93A90}"/>
    <cellStyle name="Normal 3 4 4 2" xfId="3611" xr:uid="{78DAA6C8-B580-4527-B252-7326064BA9DA}"/>
    <cellStyle name="Normal 3 4 4 3" xfId="3612" xr:uid="{BF3DC853-34C4-469A-981E-3E029DECFCE2}"/>
    <cellStyle name="Normal 3 4 5" xfId="3613" xr:uid="{E2BB6492-A94C-4B54-97B8-0D38DA026112}"/>
    <cellStyle name="Normal 3 4 6" xfId="3614" xr:uid="{4480298E-C0A1-4D1A-BD79-740EFCD1F94E}"/>
    <cellStyle name="Normal 3 4 7" xfId="3615" xr:uid="{2F415570-AF4A-4CC7-8920-3C1B1522A015}"/>
    <cellStyle name="Normal 3 4 8" xfId="3616" xr:uid="{197EE0E8-6499-41A9-9B6C-AAB72B7749D5}"/>
    <cellStyle name="Normal 3 5" xfId="241" xr:uid="{FB7DF3CB-BE17-4343-88C8-64710E2420CF}"/>
    <cellStyle name="Normal 3 5 10" xfId="3617" xr:uid="{35241AF6-6F33-486C-A27F-2AB8A5AD4C1B}"/>
    <cellStyle name="Normal 3 5 2" xfId="3618" xr:uid="{A42ADF3B-85E1-411E-8B59-11FEAC71F5C2}"/>
    <cellStyle name="Normal 3 5 3" xfId="3619" xr:uid="{F41273D0-96C1-4547-B3F1-CB4F3E39178E}"/>
    <cellStyle name="Normal 3 5 3 2" xfId="3620" xr:uid="{9ED2B98B-AB85-4C48-9A42-1FBAE0436673}"/>
    <cellStyle name="Normal 3 5 3 3" xfId="3621" xr:uid="{A3C5E013-604F-48CD-A40F-7097D0E4CB42}"/>
    <cellStyle name="Normal 3 5 4" xfId="3622" xr:uid="{2F292AE9-864B-4B6E-AFDA-C6F1A7B79532}"/>
    <cellStyle name="Normal 3 5 4 2" xfId="3623" xr:uid="{7C617029-7B9A-4B8D-B819-05C77A6154F1}"/>
    <cellStyle name="Normal 3 5 4 3" xfId="3624" xr:uid="{CAD08594-8A9D-476F-9C57-C5FBE5A6D744}"/>
    <cellStyle name="Normal 3 5 4 4" xfId="3625" xr:uid="{880952B7-D202-4025-B5D6-BD997B9EE180}"/>
    <cellStyle name="Normal 3 5 5" xfId="3626" xr:uid="{9A1F0253-441F-4E9E-8BCC-1F06578C3999}"/>
    <cellStyle name="Normal 3 5 6" xfId="3627" xr:uid="{8260AF60-5313-4866-BCAA-83D60F0CE837}"/>
    <cellStyle name="Normal 3 5 7" xfId="3628" xr:uid="{2C639DF0-046E-4237-AE07-9E452AC8CCC6}"/>
    <cellStyle name="Normal 3 5 8" xfId="3629" xr:uid="{0F32EFFF-7E7A-4E18-82EC-01ACEF6E7D29}"/>
    <cellStyle name="Normal 3 5 9" xfId="3630" xr:uid="{FB276EAC-5120-4DF7-B553-93ECC492767A}"/>
    <cellStyle name="Normal 3 6" xfId="242" xr:uid="{DEF7CEFB-4752-4BE2-9C07-3DC5980485BA}"/>
    <cellStyle name="Normal 3 6 2" xfId="3632" xr:uid="{E7FECC7D-1DE2-4EDE-A835-789FA5AFC84A}"/>
    <cellStyle name="Normal 3 6 3" xfId="3633" xr:uid="{2E97A8F4-25FB-4CFC-A70D-6661BD5108AD}"/>
    <cellStyle name="Normal 3 6 4" xfId="3631" xr:uid="{93C26392-647A-414B-B448-7D9249FDCFDE}"/>
    <cellStyle name="Normal 3 7" xfId="3634" xr:uid="{439AB0C3-7C88-4DDC-9E9D-036658009BAC}"/>
    <cellStyle name="Normal 3 7 2" xfId="3635" xr:uid="{433E3702-C59B-46B3-977E-14AA7A8E2CEC}"/>
    <cellStyle name="Normal 3 7 3" xfId="3636" xr:uid="{BD1CCABE-9A95-4A1C-BDF7-F215C6341806}"/>
    <cellStyle name="Normal 3 8" xfId="3637" xr:uid="{0A06F81F-EEE2-4065-B43D-CFAFEDF9D3C2}"/>
    <cellStyle name="Normal 3 9" xfId="3638" xr:uid="{0E757685-F19F-4131-8C5D-C72A9103F1FB}"/>
    <cellStyle name="Normal 3_UC_ICM" xfId="3639" xr:uid="{0C9203B1-B638-4331-B4C8-21AB008B891A}"/>
    <cellStyle name="Normal 30" xfId="3640" xr:uid="{F763375F-D429-476B-A539-40E5CCDB7EBA}"/>
    <cellStyle name="Normal 31" xfId="3641" xr:uid="{89AC9465-A13D-4BEC-B598-143D7B116193}"/>
    <cellStyle name="Normal 31 2" xfId="3642" xr:uid="{F7A95770-CA84-4665-AA66-AD8EC2F270F9}"/>
    <cellStyle name="Normal 32" xfId="3643" xr:uid="{49135535-C62C-4CEB-B467-D56BA984FA82}"/>
    <cellStyle name="Normal 32 2" xfId="3644" xr:uid="{64257DB6-E659-445F-BEDF-F3EBCF6772AF}"/>
    <cellStyle name="Normal 33" xfId="3645" xr:uid="{053667D3-F33D-479E-9FB6-03117E51F369}"/>
    <cellStyle name="Normal 33 10" xfId="3646" xr:uid="{334C3462-FC95-4B53-8CDD-B475914D4A69}"/>
    <cellStyle name="Normal 33 11" xfId="3647" xr:uid="{09C5C376-98BF-4918-BCB2-A27AABB7CDE7}"/>
    <cellStyle name="Normal 33 12" xfId="3648" xr:uid="{32AC400C-AF10-4C08-A607-3EA2E22C41CE}"/>
    <cellStyle name="Normal 33 13" xfId="3649" xr:uid="{1550D100-802B-4975-A5A6-4B281443D320}"/>
    <cellStyle name="Normal 33 2" xfId="3650" xr:uid="{06A69B16-F428-4B72-A684-664FD2B8347E}"/>
    <cellStyle name="Normal 33 3" xfId="3651" xr:uid="{E04FFAEE-A96B-49A0-A6E6-AE6ACA73E212}"/>
    <cellStyle name="Normal 33 4" xfId="3652" xr:uid="{82018006-80FC-4C64-96C1-75355B498A0D}"/>
    <cellStyle name="Normal 33 5" xfId="3653" xr:uid="{011553C5-E236-49F1-B630-198761C8DD79}"/>
    <cellStyle name="Normal 33 6" xfId="3654" xr:uid="{437D5D33-D5E7-469A-A330-40F80C8A18C0}"/>
    <cellStyle name="Normal 33 7" xfId="3655" xr:uid="{3267365A-5F84-47B3-B509-C1352AB63CEB}"/>
    <cellStyle name="Normal 33 8" xfId="3656" xr:uid="{71D544E7-98E2-450A-AEED-EE09015707B6}"/>
    <cellStyle name="Normal 33 9" xfId="3657" xr:uid="{DD7BDFFE-B907-4EAC-A587-0CE189F94FF7}"/>
    <cellStyle name="Normal 33_Scen_XBase" xfId="3658" xr:uid="{F45EEC4E-A2B6-4F05-94F0-8DDFF8B773D6}"/>
    <cellStyle name="Normal 34" xfId="3659" xr:uid="{050188AD-48AF-4D38-8FA6-AB4E0C761EB7}"/>
    <cellStyle name="Normal 35" xfId="3660" xr:uid="{E86DBA53-DEE6-456B-8308-6BDE70F0B58F}"/>
    <cellStyle name="Normal 35 2" xfId="3661" xr:uid="{62AEB685-E388-4E46-BDE8-2790EC338301}"/>
    <cellStyle name="Normal 36" xfId="3662" xr:uid="{5B1152C5-46C7-4949-8944-8FBA6FBD0C93}"/>
    <cellStyle name="Normal 36 2" xfId="3663" xr:uid="{F1794494-2674-4C81-A104-0C2CC041ABE4}"/>
    <cellStyle name="Normal 37" xfId="3664" xr:uid="{8CDDB3EB-0BB3-468F-AB65-D1FDEA3C5A32}"/>
    <cellStyle name="Normal 37 2" xfId="3665" xr:uid="{92DB935F-21E4-4E65-88AA-0473F918625F}"/>
    <cellStyle name="Normal 38" xfId="3666" xr:uid="{62D8C6E1-F642-4BFA-A81A-8657AB54CE78}"/>
    <cellStyle name="Normal 4" xfId="4" xr:uid="{00000000-0005-0000-0000-000004000000}"/>
    <cellStyle name="Normal 4 10" xfId="3667" xr:uid="{F64595D3-B8A4-4234-8CC5-C0BCA39FB085}"/>
    <cellStyle name="Normal 4 10 2" xfId="3668" xr:uid="{5E9A6C9F-5DBB-4845-B51D-87022F3AADD3}"/>
    <cellStyle name="Normal 4 10 3" xfId="3669" xr:uid="{69DAAF53-29EF-45DA-AF8A-7A828B51CAF7}"/>
    <cellStyle name="Normal 4 11" xfId="3670" xr:uid="{3003B926-D62B-41C7-91ED-34CE3F184E97}"/>
    <cellStyle name="Normal 4 11 2" xfId="3671" xr:uid="{76C41A82-AD14-4C9E-84F2-40E879333A6C}"/>
    <cellStyle name="Normal 4 11 3" xfId="3672" xr:uid="{15F6BB51-6E14-480A-9E90-56CFA19FD4B7}"/>
    <cellStyle name="Normal 4 12" xfId="3673" xr:uid="{F91715C0-24FE-4488-B2E6-E15038004F09}"/>
    <cellStyle name="Normal 4 13" xfId="3674" xr:uid="{E8E8219F-8E39-493F-94A7-7C8DB9EDCEE3}"/>
    <cellStyle name="Normal 4 2" xfId="244" xr:uid="{903D1A78-677D-42A7-9E2C-CA120F5C9B93}"/>
    <cellStyle name="Normal 4 2 10" xfId="3676" xr:uid="{98E0B533-0829-4415-B72F-A130EFDC90C9}"/>
    <cellStyle name="Normal 4 2 10 2" xfId="3677" xr:uid="{0DF1CBFC-11D0-412C-A590-2F4D00C880F2}"/>
    <cellStyle name="Normal 4 2 11" xfId="3678" xr:uid="{05EE164B-7588-49C5-9E47-1A17EB8F11C3}"/>
    <cellStyle name="Normal 4 2 12" xfId="3675" xr:uid="{BC49F579-034A-4DC9-8FF7-3450199DE894}"/>
    <cellStyle name="Normal 4 2 2" xfId="245" xr:uid="{6F46E545-829C-48DF-871F-77FA4068FBB0}"/>
    <cellStyle name="Normal 4 2 2 10" xfId="3680" xr:uid="{267C2B4E-BBBD-4F7A-B386-9C03B99148CE}"/>
    <cellStyle name="Normal 4 2 2 10 2" xfId="3681" xr:uid="{9973BAC8-AA08-4AA8-9B5C-312B70939ACF}"/>
    <cellStyle name="Normal 4 2 2 11" xfId="3682" xr:uid="{CA96FD8D-B110-454B-AD14-86A9FEBC4628}"/>
    <cellStyle name="Normal 4 2 2 11 2" xfId="3683" xr:uid="{68656533-C442-4395-9D09-B26AB2B0021B}"/>
    <cellStyle name="Normal 4 2 2 12" xfId="3684" xr:uid="{5BE077BA-5C9E-481E-A821-E63D82B84048}"/>
    <cellStyle name="Normal 4 2 2 12 2" xfId="3685" xr:uid="{B791BFD3-2554-4656-95CF-0E7CEC939775}"/>
    <cellStyle name="Normal 4 2 2 13" xfId="3686" xr:uid="{1D999AD3-81C7-452E-ACBA-159F4664D8C3}"/>
    <cellStyle name="Normal 4 2 2 13 2" xfId="3687" xr:uid="{C4F1AA87-AEBF-4FA7-B568-40DE88EB345C}"/>
    <cellStyle name="Normal 4 2 2 14" xfId="3688" xr:uid="{B7C82CE0-1E76-436B-9B08-5E0CF06BE07C}"/>
    <cellStyle name="Normal 4 2 2 15" xfId="3679" xr:uid="{6077620C-B7FA-4E90-829B-3A6112593856}"/>
    <cellStyle name="Normal 4 2 2 2" xfId="3689" xr:uid="{6E9240D2-4ED7-4196-B3D5-C1F7631191B2}"/>
    <cellStyle name="Normal 4 2 2 2 10" xfId="3690" xr:uid="{CD214E68-2D60-4DAF-BA46-03DF08A372BF}"/>
    <cellStyle name="Normal 4 2 2 2 11" xfId="3691" xr:uid="{FE45660B-493D-4D7F-9575-8C591B93E98A}"/>
    <cellStyle name="Normal 4 2 2 2 12" xfId="3692" xr:uid="{8E883AC1-047D-4E8E-B5F2-3E22B2C5AC4C}"/>
    <cellStyle name="Normal 4 2 2 2 13" xfId="3693" xr:uid="{4546FB34-E0C3-4B79-85A9-47123518EDFA}"/>
    <cellStyle name="Normal 4 2 2 2 14" xfId="3694" xr:uid="{5E979FE3-CE58-4901-81E2-D172B05D7B19}"/>
    <cellStyle name="Normal 4 2 2 2 14 2" xfId="3695" xr:uid="{4D35860A-0FFB-4DCB-80BC-62D9CB0B9EEF}"/>
    <cellStyle name="Normal 4 2 2 2 2" xfId="3696" xr:uid="{2306599F-0A82-4294-A0D6-50E40C8BBD15}"/>
    <cellStyle name="Normal 4 2 2 2 3" xfId="3697" xr:uid="{50FC2A10-87F7-44D0-8303-BEEA8D761153}"/>
    <cellStyle name="Normal 4 2 2 2 4" xfId="3698" xr:uid="{4D468736-059B-45FB-98E8-DD723AA88FE1}"/>
    <cellStyle name="Normal 4 2 2 2 5" xfId="3699" xr:uid="{CA8EE14E-8D1F-4530-81B4-BB9CA0C792B5}"/>
    <cellStyle name="Normal 4 2 2 2 6" xfId="3700" xr:uid="{D7DFFE92-591D-4505-AD98-82BF06D9870D}"/>
    <cellStyle name="Normal 4 2 2 2 7" xfId="3701" xr:uid="{AE7159AD-65A6-43B5-BDB9-FD33FBA2E987}"/>
    <cellStyle name="Normal 4 2 2 2 8" xfId="3702" xr:uid="{AB57FF61-3970-4484-BEE3-E2C523513800}"/>
    <cellStyle name="Normal 4 2 2 2 9" xfId="3703" xr:uid="{A8ABCE9A-A3C4-40DA-8349-1529C24870F2}"/>
    <cellStyle name="Normal 4 2 2 3" xfId="3704" xr:uid="{D2B86C50-C901-41B4-A38E-FF6A2D1E2C11}"/>
    <cellStyle name="Normal 4 2 2 3 2" xfId="3705" xr:uid="{A5AFE07B-4095-450C-86A3-A99650EA4296}"/>
    <cellStyle name="Normal 4 2 2 4" xfId="3706" xr:uid="{FFC05C2E-DE7A-4D2A-A61A-A080BEFDAC7C}"/>
    <cellStyle name="Normal 4 2 2 4 2" xfId="3707" xr:uid="{4509F6C3-3444-4E5D-8016-9AEA3901DAF1}"/>
    <cellStyle name="Normal 4 2 2 5" xfId="3708" xr:uid="{DFBA4086-9A9F-4154-BFB4-6647F341142A}"/>
    <cellStyle name="Normal 4 2 2 5 2" xfId="3709" xr:uid="{C88E0424-4D65-47D1-B69F-D20BB22516F8}"/>
    <cellStyle name="Normal 4 2 2 6" xfId="3710" xr:uid="{542C4187-97A9-47B1-BF90-14079F436DAB}"/>
    <cellStyle name="Normal 4 2 2 6 2" xfId="3711" xr:uid="{FB27FA68-8C3F-47C2-89E8-CABD16BCFA9D}"/>
    <cellStyle name="Normal 4 2 2 7" xfId="3712" xr:uid="{D350C78A-D840-429B-8DDD-385C749E5053}"/>
    <cellStyle name="Normal 4 2 2 7 2" xfId="3713" xr:uid="{FECD26A3-0E25-4D34-9E3F-E1BB9FC66702}"/>
    <cellStyle name="Normal 4 2 2 8" xfId="3714" xr:uid="{EEFC5837-7D11-4813-AFAF-02AA595D1CD9}"/>
    <cellStyle name="Normal 4 2 2 8 2" xfId="3715" xr:uid="{F8276605-3947-4154-9719-A4956FA8015B}"/>
    <cellStyle name="Normal 4 2 2 9" xfId="3716" xr:uid="{164BF234-8503-4A3D-A7E2-B28ABD3C5234}"/>
    <cellStyle name="Normal 4 2 2 9 2" xfId="3717" xr:uid="{3E37BBDC-7DC6-45AA-AE2B-83348E54F0BA}"/>
    <cellStyle name="Normal 4 2 3" xfId="372" xr:uid="{DC6BC0AC-B0A8-4217-98FF-764FB97F9CDE}"/>
    <cellStyle name="Normal 4 2 3 2" xfId="3718" xr:uid="{95734728-5DFD-44DD-B4B3-6DEFD6B4E5B3}"/>
    <cellStyle name="Normal 4 2 3 2 2" xfId="3719" xr:uid="{26A08554-6AF6-405F-9A88-745794A5EEA7}"/>
    <cellStyle name="Normal 4 2 3 3" xfId="3720" xr:uid="{BE3CB353-69E4-49EC-9A34-3477CB131C76}"/>
    <cellStyle name="Normal 4 2 3 4" xfId="3721" xr:uid="{4E24D3B9-09F4-402D-B4A9-A3250CAAA7EA}"/>
    <cellStyle name="Normal 4 2 4" xfId="420" xr:uid="{A3B5BD9D-F5FA-4852-BBE1-3DB5645A0ACB}"/>
    <cellStyle name="Normal 4 2 4 2" xfId="3722" xr:uid="{2029801E-90E5-4A62-A4B7-AF1130815D13}"/>
    <cellStyle name="Normal 4 2 5" xfId="3723" xr:uid="{1041360D-D6FE-4E9A-B1FE-9C19F2EE88E3}"/>
    <cellStyle name="Normal 4 2 6" xfId="3724" xr:uid="{2006FDCA-FBC7-4970-AFC1-651A1A3DE454}"/>
    <cellStyle name="Normal 4 2 7" xfId="3725" xr:uid="{28C54392-198B-4614-B39B-7743752BD523}"/>
    <cellStyle name="Normal 4 2 8" xfId="3726" xr:uid="{C900EDF3-8126-4303-9CF0-E71A63F78F74}"/>
    <cellStyle name="Normal 4 2 9" xfId="3727" xr:uid="{F00198FB-5BCF-4749-99F0-84F4534B7172}"/>
    <cellStyle name="Normal 4 2_Scen_XBase" xfId="3728" xr:uid="{4C70160A-5F48-45D3-BEFB-53F16CF5B74D}"/>
    <cellStyle name="Normal 4 3" xfId="246" xr:uid="{B401E8DB-9745-4045-90A4-4D815D8E4018}"/>
    <cellStyle name="Normal 4 3 10" xfId="3730" xr:uid="{58D9A0F6-1A34-4242-826C-2621070742C4}"/>
    <cellStyle name="Normal 4 3 11" xfId="3731" xr:uid="{D69E9575-33D8-4D84-B985-ED8E0540F539}"/>
    <cellStyle name="Normal 4 3 12" xfId="3729" xr:uid="{CF4E2E9E-159F-4360-85D6-52735B79DF45}"/>
    <cellStyle name="Normal 4 3 2" xfId="421" xr:uid="{2A43AA8F-0ABE-4DE1-9B48-E5ED6E92C1DB}"/>
    <cellStyle name="Normal 4 3 2 2" xfId="3733" xr:uid="{55AE6040-DA31-4FCD-8654-EA8CF8AA6ABF}"/>
    <cellStyle name="Normal 4 3 2 3" xfId="3734" xr:uid="{EBAC9E6C-06D9-45F4-B77B-FFE0BA9CD6CC}"/>
    <cellStyle name="Normal 4 3 2 4" xfId="3732" xr:uid="{22C63AD4-A9DA-48DE-8395-F0A0BBE40067}"/>
    <cellStyle name="Normal 4 3 3" xfId="3735" xr:uid="{33F7D0FA-693E-4E54-8A04-2E5F9ED1C10F}"/>
    <cellStyle name="Normal 4 3 3 2" xfId="3736" xr:uid="{26991FBA-D237-4571-BDCD-4A65F15FA31B}"/>
    <cellStyle name="Normal 4 3 3 2 2" xfId="3737" xr:uid="{6B9858B4-DEBA-4409-8360-3A18264DED7A}"/>
    <cellStyle name="Normal 4 3 3 3" xfId="3738" xr:uid="{26303673-955A-431E-A303-7DB9F1601C0B}"/>
    <cellStyle name="Normal 4 3 3 4" xfId="3739" xr:uid="{F37E3670-8B2F-47A7-A720-E6F1DE5862B5}"/>
    <cellStyle name="Normal 4 3 3 5" xfId="3740" xr:uid="{50318118-BD3C-417E-A8F7-A8D8BB2BB146}"/>
    <cellStyle name="Normal 4 3 4" xfId="3741" xr:uid="{46401FCD-C1E4-4659-9BFB-7D0973871F7E}"/>
    <cellStyle name="Normal 4 3 4 2" xfId="3742" xr:uid="{1190A952-3138-49C4-8061-5E94CC471133}"/>
    <cellStyle name="Normal 4 3 4 3" xfId="3743" xr:uid="{28B0CDB0-8BDA-4018-8C5B-23434767D39A}"/>
    <cellStyle name="Normal 4 3 4 4" xfId="3744" xr:uid="{11740192-AC30-4C87-A2B7-25D988E610D7}"/>
    <cellStyle name="Normal 4 3 4 5" xfId="3745" xr:uid="{574C29D1-5BC2-4472-85B0-A9199D119E06}"/>
    <cellStyle name="Normal 4 3 5" xfId="3746" xr:uid="{29BB98BD-60CA-4EA7-B0D7-0F1269F75E86}"/>
    <cellStyle name="Normal 4 3 5 2" xfId="3747" xr:uid="{12149FFE-5AA5-40FF-93F7-079A72B53932}"/>
    <cellStyle name="Normal 4 3 5 3" xfId="3748" xr:uid="{F5EBFB01-99F2-40F4-BDEC-B71BB7F3EC51}"/>
    <cellStyle name="Normal 4 3 5 4" xfId="3749" xr:uid="{BCB24C1E-25D3-4465-AF71-72F3E79B9E93}"/>
    <cellStyle name="Normal 4 3 6" xfId="3750" xr:uid="{0AF28AA6-7736-4C32-BED9-B76C3F3D683E}"/>
    <cellStyle name="Normal 4 3 7" xfId="3751" xr:uid="{96FEB693-6994-44D3-BEA6-18D5A832463E}"/>
    <cellStyle name="Normal 4 3 8" xfId="3752" xr:uid="{CB41C54D-CB39-421D-94D1-378DF7FF08D7}"/>
    <cellStyle name="Normal 4 3 9" xfId="3753" xr:uid="{73B055DA-863A-4CE0-A998-809A84A321A4}"/>
    <cellStyle name="Normal 4 3 9 2" xfId="3754" xr:uid="{A666718A-03A9-4F76-A339-E36E695E4569}"/>
    <cellStyle name="Normal 4 3_Scen_XBase" xfId="3755" xr:uid="{48CBCBAD-04E5-40D4-A0C7-948A4E62C820}"/>
    <cellStyle name="Normal 4 4" xfId="247" xr:uid="{6041B359-1E9F-41A2-AAD3-733EE918A940}"/>
    <cellStyle name="Normal 4 4 10" xfId="3756" xr:uid="{8823D41D-DE78-4BFA-A62C-4055FBC2761E}"/>
    <cellStyle name="Normal 4 4 2" xfId="3757" xr:uid="{FF46906F-D6DE-4E07-A525-7FD77FF2FAAF}"/>
    <cellStyle name="Normal 4 4 3" xfId="3758" xr:uid="{524239D9-C3A2-4067-883B-32753856FF16}"/>
    <cellStyle name="Normal 4 4 3 2" xfId="3759" xr:uid="{5608B3DA-A113-4369-B3D8-5DD4BED7BB72}"/>
    <cellStyle name="Normal 4 4 3 3" xfId="3760" xr:uid="{AF745C9A-4F32-452C-8981-7E48FB804797}"/>
    <cellStyle name="Normal 4 4 4" xfId="3761" xr:uid="{6EF9B7DD-2CCB-4CF9-987E-06D1F9133D63}"/>
    <cellStyle name="Normal 4 4 5" xfId="3762" xr:uid="{36D575F1-695B-4329-B417-83C08586A36C}"/>
    <cellStyle name="Normal 4 4 6" xfId="3763" xr:uid="{E19F1D8D-3CF3-451B-841F-6F1E948E76A4}"/>
    <cellStyle name="Normal 4 4 7" xfId="3764" xr:uid="{A48FE3D7-691E-48EF-AD55-2F8E298A8516}"/>
    <cellStyle name="Normal 4 4 8" xfId="3765" xr:uid="{00EBC3E1-69C8-4D0D-AFA3-DE2550681CF4}"/>
    <cellStyle name="Normal 4 4 9" xfId="3766" xr:uid="{E73F5780-1458-4C93-96D8-8E5793B20B30}"/>
    <cellStyle name="Normal 4 5" xfId="243" xr:uid="{63D64FE2-F900-4085-8C18-A7D854D88656}"/>
    <cellStyle name="Normal 4 5 10" xfId="3768" xr:uid="{745CBD32-2745-480F-A4CA-40D31D1BC54E}"/>
    <cellStyle name="Normal 4 5 11" xfId="3769" xr:uid="{CBC5FDF7-4CA8-4EA9-94A7-864BB8909E3F}"/>
    <cellStyle name="Normal 4 5 12" xfId="3767" xr:uid="{9551198F-AB01-426A-939F-4D8F7DF5D535}"/>
    <cellStyle name="Normal 4 5 2" xfId="3770" xr:uid="{28BB785B-CA17-456F-B1AF-46808CA27135}"/>
    <cellStyle name="Normal 4 5 2 2" xfId="3771" xr:uid="{E57ECBCC-16E8-48FA-AF5F-7BA792F293DE}"/>
    <cellStyle name="Normal 4 5 2 3" xfId="3772" xr:uid="{384885F2-506C-42D1-B6AC-B47E5B6DDCCD}"/>
    <cellStyle name="Normal 4 5 2 4" xfId="3773" xr:uid="{0230DB06-AD59-4234-BA0E-6B988DC67871}"/>
    <cellStyle name="Normal 4 5 3" xfId="3774" xr:uid="{AD16DA1B-5B62-45FB-B583-58C1D7EEA60E}"/>
    <cellStyle name="Normal 4 5 3 2" xfId="3775" xr:uid="{F315C09F-BEF2-4CB6-931F-FE5407ECBCB6}"/>
    <cellStyle name="Normal 4 5 3 3" xfId="3776" xr:uid="{30D98916-0798-434C-91AB-F637204E06E0}"/>
    <cellStyle name="Normal 4 5 3 4" xfId="3777" xr:uid="{65D3472E-2C56-48AB-9EDC-B352ADE1F7EA}"/>
    <cellStyle name="Normal 4 5 4" xfId="3778" xr:uid="{D375095A-89CC-4D79-BC03-9D38B69B0264}"/>
    <cellStyle name="Normal 4 5 5" xfId="3779" xr:uid="{321DC9A7-96FD-4320-9C24-86EA2CC6C877}"/>
    <cellStyle name="Normal 4 5 6" xfId="3780" xr:uid="{35D4E083-D234-45B2-89F8-33ED6477B6E0}"/>
    <cellStyle name="Normal 4 5 7" xfId="3781" xr:uid="{627C6445-7DCA-4DBD-8E24-3B03EE00DA43}"/>
    <cellStyle name="Normal 4 5 8" xfId="3782" xr:uid="{29F1ECA4-AE6B-489B-A5FE-C46CEAD8434F}"/>
    <cellStyle name="Normal 4 5 9" xfId="3783" xr:uid="{982591C4-13DD-4642-8CDA-869141BBAF1E}"/>
    <cellStyle name="Normal 4 5 9 2" xfId="3784" xr:uid="{891601F0-A424-4EEC-A3C2-1C4C26744764}"/>
    <cellStyle name="Normal 4 6" xfId="385" xr:uid="{ED9FC65E-EC13-4849-B220-7A6B875A2467}"/>
    <cellStyle name="Normal 4 6 2" xfId="3785" xr:uid="{246EEAC3-AD74-4A39-85C5-ECB5EC927C0C}"/>
    <cellStyle name="Normal 4 6 2 2" xfId="3786" xr:uid="{D0F4DFC1-4A5F-4A06-A6D0-25388B0A4621}"/>
    <cellStyle name="Normal 4 6 2 3" xfId="3787" xr:uid="{82C09010-CF70-44F8-9526-E0BE5B2EC9EF}"/>
    <cellStyle name="Normal 4 6 3" xfId="3788" xr:uid="{E091BAF1-2044-4111-94AC-93D060ABD1D7}"/>
    <cellStyle name="Normal 4 6 4" xfId="3789" xr:uid="{6BA052A5-4ECC-4AFD-99F9-04E62A618EE9}"/>
    <cellStyle name="Normal 4 6 4 2" xfId="3790" xr:uid="{852AE1A6-3B15-4822-A59C-43ECF8351132}"/>
    <cellStyle name="Normal 4 6 5" xfId="3791" xr:uid="{DFA92C1C-107A-40FF-B6B8-07557DA48FAD}"/>
    <cellStyle name="Normal 4 6 5 2" xfId="3792" xr:uid="{40145588-3B4F-4F3F-85FD-5804C61B7DE2}"/>
    <cellStyle name="Normal 4 6 6" xfId="3793" xr:uid="{2D40B14C-7C04-4477-8AC1-FD8E47B7A679}"/>
    <cellStyle name="Normal 4 6 7" xfId="3794" xr:uid="{77B29009-D39C-42C3-B3FE-D7213042C6EC}"/>
    <cellStyle name="Normal 4 7" xfId="3795" xr:uid="{D13ECA10-A2F7-4351-8EBC-675F5DD70715}"/>
    <cellStyle name="Normal 4 7 2" xfId="3796" xr:uid="{CB54C1FD-4176-4C93-B092-670E1C9EAC1F}"/>
    <cellStyle name="Normal 4 7 2 2" xfId="3797" xr:uid="{6ECA3C15-FC96-4E5C-99FF-F287C599B97D}"/>
    <cellStyle name="Normal 4 7 3" xfId="3798" xr:uid="{C1C2E313-7CE9-45DF-84F1-90C51AD23C3B}"/>
    <cellStyle name="Normal 4 7 4" xfId="3799" xr:uid="{A72AC4DD-9E73-4796-AFC6-1642930533E3}"/>
    <cellStyle name="Normal 4 7 5" xfId="3800" xr:uid="{DCD90D73-EC74-4838-9400-8227ABB7B204}"/>
    <cellStyle name="Normal 4 8" xfId="3801" xr:uid="{215F7CC4-76F5-41F0-B0B4-320F750F8C75}"/>
    <cellStyle name="Normal 4 8 2" xfId="3802" xr:uid="{B408E35E-4816-4705-9EEB-61A1C83D0DD4}"/>
    <cellStyle name="Normal 4 8 3" xfId="3803" xr:uid="{0A26AE7C-ABE9-49AA-B3FE-7CF8B1AD3460}"/>
    <cellStyle name="Normal 4 8 4" xfId="3804" xr:uid="{23CE53CD-97B0-4819-9744-F2A5F325BD6F}"/>
    <cellStyle name="Normal 4 8 5" xfId="3805" xr:uid="{4CEFFE91-72CF-4E38-BBFB-9E232A27301B}"/>
    <cellStyle name="Normal 4 9" xfId="3806" xr:uid="{73A74C71-C748-4062-B4B0-2F7778A0AA5E}"/>
    <cellStyle name="Normal 4 9 2" xfId="3807" xr:uid="{BB2742B0-D3C5-45ED-BA95-46C026666152}"/>
    <cellStyle name="Normal 4 9 3" xfId="3808" xr:uid="{C907892C-8A37-4A19-B32B-5774D99F7E7B}"/>
    <cellStyle name="Normal 4_SUP" xfId="3809" xr:uid="{E5D4188F-AE49-4644-9E66-251ED7C4922B}"/>
    <cellStyle name="Normal 40" xfId="3810" xr:uid="{2E2C00BD-8207-4A12-B235-D3AA7BB7CD68}"/>
    <cellStyle name="Normal 5" xfId="248" xr:uid="{BB9FF152-7541-4CBA-9230-67C2B800A72B}"/>
    <cellStyle name="Normal 5 10" xfId="3812" xr:uid="{2A0B301F-196E-45AE-9A36-052D21749A6D}"/>
    <cellStyle name="Normal 5 10 2" xfId="3813" xr:uid="{A6ADBD5E-D59E-4DBD-B505-D794198EB7FF}"/>
    <cellStyle name="Normal 5 10 3" xfId="3814" xr:uid="{BA44F754-466B-4A93-A65C-3E1AE099D678}"/>
    <cellStyle name="Normal 5 11" xfId="3815" xr:uid="{2805E292-70F3-4CBD-A177-ED3C75F1D887}"/>
    <cellStyle name="Normal 5 11 2" xfId="3816" xr:uid="{05AED0B5-2FEF-42CC-9CC7-5EF9E91DC310}"/>
    <cellStyle name="Normal 5 11 3" xfId="3817" xr:uid="{02A6786D-A15D-4630-A545-F85839FA9558}"/>
    <cellStyle name="Normal 5 12" xfId="3818" xr:uid="{63D4421D-C385-44E8-8FE6-7BD01BC55D1D}"/>
    <cellStyle name="Normal 5 12 2" xfId="3819" xr:uid="{5E5A07FE-7AD6-43F5-A60E-05982F7A0B57}"/>
    <cellStyle name="Normal 5 12 3" xfId="3820" xr:uid="{91FAB749-A9F0-441E-A17B-08F905D1031F}"/>
    <cellStyle name="Normal 5 12 4" xfId="3821" xr:uid="{28D18505-860E-43F6-9ED9-7B195474B906}"/>
    <cellStyle name="Normal 5 13" xfId="3822" xr:uid="{0FAF0DFB-1885-4CF0-8065-182D0F89B912}"/>
    <cellStyle name="Normal 5 13 2" xfId="3823" xr:uid="{200156A4-0C68-4571-A45E-72CD32578CC8}"/>
    <cellStyle name="Normal 5 14" xfId="3824" xr:uid="{A8F0B0E9-9D75-4ABE-95A8-A5BCE380EF3C}"/>
    <cellStyle name="Normal 5 15" xfId="3811" xr:uid="{061B65B9-32F8-4B73-B1BE-91C91C118525}"/>
    <cellStyle name="Normal 5 16" xfId="531" xr:uid="{B2457AF1-2E36-4ADE-82C2-5C53E12B0627}"/>
    <cellStyle name="Normal 5 2" xfId="249" xr:uid="{58A59715-DB7D-4AA2-8664-59960B02C89E}"/>
    <cellStyle name="Normal 5 2 2" xfId="3825" xr:uid="{09F89AE4-63C5-4548-948A-0749416D39A2}"/>
    <cellStyle name="Normal 5 2 2 10" xfId="3826" xr:uid="{4596330E-B726-415F-B67B-D9BDD3C8229E}"/>
    <cellStyle name="Normal 5 2 2 10 2" xfId="3827" xr:uid="{3608DDCA-3E2C-49E5-AA2F-C7A29F959362}"/>
    <cellStyle name="Normal 5 2 2 11" xfId="3828" xr:uid="{7E3193B8-97FE-4B41-96BB-9E30FA4E06D1}"/>
    <cellStyle name="Normal 5 2 2 11 2" xfId="3829" xr:uid="{49918C32-5359-41FC-9B69-7E6FD29EDDD5}"/>
    <cellStyle name="Normal 5 2 2 12" xfId="3830" xr:uid="{383DF2E7-E4DA-45E5-8908-B0D0F8C388D3}"/>
    <cellStyle name="Normal 5 2 2 12 2" xfId="3831" xr:uid="{9575475A-2F14-4DBB-9485-F9E789BCBA33}"/>
    <cellStyle name="Normal 5 2 2 13" xfId="3832" xr:uid="{187E80A0-95A7-47CF-91D1-7616CDDA33BE}"/>
    <cellStyle name="Normal 5 2 2 13 2" xfId="3833" xr:uid="{2C9FF825-12FD-451A-A96F-2ABA457E07CF}"/>
    <cellStyle name="Normal 5 2 2 14" xfId="3834" xr:uid="{730DE90E-FED1-482A-A881-993FCA0D64B9}"/>
    <cellStyle name="Normal 5 2 2 15" xfId="3835" xr:uid="{25327D61-466B-4CEE-8232-12F78ECA9AEC}"/>
    <cellStyle name="Normal 5 2 2 2" xfId="3836" xr:uid="{8A7F5125-B4F0-40E7-8B83-CC34CAE0F010}"/>
    <cellStyle name="Normal 5 2 2 2 10" xfId="3837" xr:uid="{A7915A86-29CD-43EC-B638-E57DB2AA0B25}"/>
    <cellStyle name="Normal 5 2 2 2 11" xfId="3838" xr:uid="{784BF265-5F35-41F0-8363-18D3B7931C5E}"/>
    <cellStyle name="Normal 5 2 2 2 12" xfId="3839" xr:uid="{23DED3C4-2ABD-433A-BC99-BE2F8B06B560}"/>
    <cellStyle name="Normal 5 2 2 2 13" xfId="3840" xr:uid="{EF9CCDE4-C380-43EA-A044-B1FA230F49E0}"/>
    <cellStyle name="Normal 5 2 2 2 14" xfId="3841" xr:uid="{872D0DA0-115C-4361-A671-1A064D720CC6}"/>
    <cellStyle name="Normal 5 2 2 2 14 2" xfId="3842" xr:uid="{5F92BA39-18A0-4F55-BAFA-527F76BF684C}"/>
    <cellStyle name="Normal 5 2 2 2 15" xfId="3843" xr:uid="{924245E5-EBDF-4717-866C-625AE1B1A4F3}"/>
    <cellStyle name="Normal 5 2 2 2 2" xfId="3844" xr:uid="{0383E67A-8935-4F1F-8B13-07079BFFE9D8}"/>
    <cellStyle name="Normal 5 2 2 2 3" xfId="3845" xr:uid="{E2AA2B61-7115-4098-B1D2-383A5F6BA421}"/>
    <cellStyle name="Normal 5 2 2 2 4" xfId="3846" xr:uid="{BF396C02-69E4-4B48-B977-96947CE1AF08}"/>
    <cellStyle name="Normal 5 2 2 2 5" xfId="3847" xr:uid="{709F3590-CF60-4B3B-87D9-61688D366257}"/>
    <cellStyle name="Normal 5 2 2 2 6" xfId="3848" xr:uid="{C86686B8-72FD-4545-BFCF-BE30F5EDA89E}"/>
    <cellStyle name="Normal 5 2 2 2 7" xfId="3849" xr:uid="{3FBDA356-C4A6-42C5-9B71-A08DC0EC4872}"/>
    <cellStyle name="Normal 5 2 2 2 8" xfId="3850" xr:uid="{26600B62-0E74-4EA1-AB67-EB2707D7C6CC}"/>
    <cellStyle name="Normal 5 2 2 2 9" xfId="3851" xr:uid="{948EB1EC-C9A4-4E2B-96B8-80AD88763D7B}"/>
    <cellStyle name="Normal 5 2 2 3" xfId="3852" xr:uid="{9D0C671F-B0DC-4768-9300-AC020CF08A0B}"/>
    <cellStyle name="Normal 5 2 2 3 2" xfId="3853" xr:uid="{B1BA5158-6A2B-4B0B-A23D-091B582B9F47}"/>
    <cellStyle name="Normal 5 2 2 3 2 2" xfId="3854" xr:uid="{64226A4C-4CEC-421A-A55C-4ECF1ED8A658}"/>
    <cellStyle name="Normal 5 2 2 3 3" xfId="3855" xr:uid="{25DC6421-2CE1-48B2-AA9A-924001234A66}"/>
    <cellStyle name="Normal 5 2 2 4" xfId="3856" xr:uid="{DCCC6C6A-B895-41E6-A783-D50B7604EFD6}"/>
    <cellStyle name="Normal 5 2 2 4 2" xfId="3857" xr:uid="{9C908691-165F-4CF3-A4D9-851E1D1106DE}"/>
    <cellStyle name="Normal 5 2 2 5" xfId="3858" xr:uid="{29FD3E17-2B8B-4B40-9A8E-5441ABA5A207}"/>
    <cellStyle name="Normal 5 2 2 5 2" xfId="3859" xr:uid="{00EFCC4C-C9E5-48A1-A467-6B964DA7B9E1}"/>
    <cellStyle name="Normal 5 2 2 6" xfId="3860" xr:uid="{48FD50E8-EB34-4337-AFC4-4D37E591A0C8}"/>
    <cellStyle name="Normal 5 2 2 6 2" xfId="3861" xr:uid="{62D5025E-934D-478B-9BF3-7E617D1AB9D2}"/>
    <cellStyle name="Normal 5 2 2 7" xfId="3862" xr:uid="{0ACB0959-A6FF-4D5C-A572-3401ED564789}"/>
    <cellStyle name="Normal 5 2 2 7 2" xfId="3863" xr:uid="{EFAFDB4D-8EF7-485E-8B2A-4CDA852AC23D}"/>
    <cellStyle name="Normal 5 2 2 8" xfId="3864" xr:uid="{1F7B52C4-7951-4A6C-933B-AC2172769B1D}"/>
    <cellStyle name="Normal 5 2 2 8 2" xfId="3865" xr:uid="{3D9B23AA-4AD3-470D-B468-32A1305B753A}"/>
    <cellStyle name="Normal 5 2 2 9" xfId="3866" xr:uid="{AFCEFB6F-5C11-49E4-950C-B027CEC2E056}"/>
    <cellStyle name="Normal 5 2 2 9 2" xfId="3867" xr:uid="{549D18BF-F062-4034-AC9E-78FFC21FDC80}"/>
    <cellStyle name="Normal 5 2 3" xfId="3868" xr:uid="{E7EB177B-A62A-4040-AE12-EB21BB668171}"/>
    <cellStyle name="Normal 5 2 3 2" xfId="3869" xr:uid="{0C4A6B51-5EF4-4E8D-AC8D-C9F413F9A24A}"/>
    <cellStyle name="Normal 5 2 3 3" xfId="3870" xr:uid="{02820A3A-6344-4B63-AE31-B96CE76AD147}"/>
    <cellStyle name="Normal 5 2 3 4" xfId="3871" xr:uid="{7B9EA48A-A529-4DD1-BAFB-AB70094C0C7F}"/>
    <cellStyle name="Normal 5 2 4" xfId="3872" xr:uid="{B59BB8BC-1142-47F2-8D7D-C882939062F1}"/>
    <cellStyle name="Normal 5 2 5" xfId="3873" xr:uid="{7D04343C-0296-4261-87E6-988326E8EAC7}"/>
    <cellStyle name="Normal 5 2 6" xfId="3874" xr:uid="{E18352F9-C040-4F34-B4BE-FB898A4094EF}"/>
    <cellStyle name="Normal 5 2 7" xfId="3875" xr:uid="{57D89253-0DBD-42B8-A5D2-25BF19AC44EE}"/>
    <cellStyle name="Normal 5 2 8" xfId="3876" xr:uid="{B8D92047-248B-4537-AAD2-9B55EF123615}"/>
    <cellStyle name="Normal 5 3" xfId="250" xr:uid="{ACA4C9D0-4B75-425A-BBCA-8EC58DAF2EC6}"/>
    <cellStyle name="Normal 5 3 10" xfId="3878" xr:uid="{AA389553-0A3C-44D9-9553-6CCFE5DD948D}"/>
    <cellStyle name="Normal 5 3 11" xfId="3877" xr:uid="{20B9E92D-E357-421F-970E-4E4DCB37E9C0}"/>
    <cellStyle name="Normal 5 3 2" xfId="3879" xr:uid="{1C1B3E3F-291A-4DF6-B5FE-8CCB1EC672DE}"/>
    <cellStyle name="Normal 5 3 2 2" xfId="3880" xr:uid="{F7422F07-C7C1-43BD-BCFD-6557A1CE4FB2}"/>
    <cellStyle name="Normal 5 3 2 3" xfId="3881" xr:uid="{BECAE57A-76EA-4FC8-AE5E-64BCA03A1398}"/>
    <cellStyle name="Normal 5 3 3" xfId="3882" xr:uid="{054446BC-8D03-41F3-89B2-C659B55D4B06}"/>
    <cellStyle name="Normal 5 3 3 2" xfId="3883" xr:uid="{4B38C7A8-3D68-433F-86CD-1BDFD40E71E6}"/>
    <cellStyle name="Normal 5 3 3 3" xfId="3884" xr:uid="{EB358901-E4E3-4BBB-AEBA-4AE7870AA554}"/>
    <cellStyle name="Normal 5 3 3 4" xfId="3885" xr:uid="{548E0EC8-5F31-4539-A9C6-00AD84EF4D2B}"/>
    <cellStyle name="Normal 5 3 4" xfId="3886" xr:uid="{7043394C-5FCE-4AB9-A11C-DA6B6BE831FA}"/>
    <cellStyle name="Normal 5 3 5" xfId="3887" xr:uid="{08D53463-3E5F-466E-85A4-D6CBA3A8BB5C}"/>
    <cellStyle name="Normal 5 3 6" xfId="3888" xr:uid="{A58B6EFB-A463-4498-98E6-41254770ABDA}"/>
    <cellStyle name="Normal 5 3 7" xfId="3889" xr:uid="{EA3665B3-5C4B-441A-AB84-DAD9CE61D9F2}"/>
    <cellStyle name="Normal 5 3 8" xfId="3890" xr:uid="{4F5C304C-0481-4BE6-9443-A213C8D27591}"/>
    <cellStyle name="Normal 5 3 9" xfId="3891" xr:uid="{C49E4876-5474-4F4E-9D34-AEAEE380D298}"/>
    <cellStyle name="Normal 5 4" xfId="251" xr:uid="{42255E4A-F0D1-4839-948C-4A75FE7165CD}"/>
    <cellStyle name="Normal 5 4 2" xfId="3892" xr:uid="{4D79EE92-3E54-4B40-9D95-B1991C258161}"/>
    <cellStyle name="Normal 5 4 3" xfId="3893" xr:uid="{7F681D63-6CED-41F7-BA9E-2EC44CCF4645}"/>
    <cellStyle name="Normal 5 4 4" xfId="3894" xr:uid="{DDF0E5D2-20CA-435E-A77A-16963B7F556A}"/>
    <cellStyle name="Normal 5 4 5" xfId="3895" xr:uid="{E62C0F81-467B-4F5D-97CD-B03C6C6064B9}"/>
    <cellStyle name="Normal 5 4 6" xfId="3896" xr:uid="{104CFC24-D9DF-48E2-A8BF-C325B7D5E134}"/>
    <cellStyle name="Normal 5 4 7" xfId="3897" xr:uid="{73E2522C-5542-4289-962F-23C13E936A7B}"/>
    <cellStyle name="Normal 5 4 8" xfId="3898" xr:uid="{FC10CC1B-1712-451E-80AC-65CEFD4A4495}"/>
    <cellStyle name="Normal 5 5" xfId="252" xr:uid="{8EE495ED-F1B9-4F6F-A6FD-EB6199BCDA66}"/>
    <cellStyle name="Normal 5 5 10" xfId="3900" xr:uid="{B0C5DBCE-0D00-4B65-9FB0-6FA4CCA7E18A}"/>
    <cellStyle name="Normal 5 5 11" xfId="3901" xr:uid="{F5136F30-13EE-4BD4-9812-C64B9BBA906D}"/>
    <cellStyle name="Normal 5 5 12" xfId="3899" xr:uid="{07EEC947-1A83-4CCD-BD64-85FE9B02A8D0}"/>
    <cellStyle name="Normal 5 5 2" xfId="422" xr:uid="{1588AC08-9F65-47CC-BDB3-6B32C1B7FC49}"/>
    <cellStyle name="Normal 5 5 2 2" xfId="3903" xr:uid="{A41A531F-7ED8-4B30-A701-B0ACBC72E96B}"/>
    <cellStyle name="Normal 5 5 2 2 2" xfId="3904" xr:uid="{670E314E-6DCB-4B3E-ADE8-099B923EA340}"/>
    <cellStyle name="Normal 5 5 2 3" xfId="3905" xr:uid="{D17E83AA-B1EF-4450-9499-32D51749DED0}"/>
    <cellStyle name="Normal 5 5 2 4" xfId="3906" xr:uid="{0B6EEBBB-1A20-4DC0-ACF4-FE1E966D8CE2}"/>
    <cellStyle name="Normal 5 5 2 5" xfId="3907" xr:uid="{DF169855-7D73-45F3-BBAE-8338589DD14A}"/>
    <cellStyle name="Normal 5 5 2 6" xfId="3902" xr:uid="{E0A7B369-0B14-4531-9376-B6EC92FBFB76}"/>
    <cellStyle name="Normal 5 5 3" xfId="3908" xr:uid="{4B5C65F5-B69E-4190-9E9F-03D6A182D0A7}"/>
    <cellStyle name="Normal 5 5 3 2" xfId="3909" xr:uid="{AAAC21C7-B6E8-4218-A6AD-CB59933D99BC}"/>
    <cellStyle name="Normal 5 5 3 3" xfId="3910" xr:uid="{8501DC58-88DE-4399-A903-4351FD0776C1}"/>
    <cellStyle name="Normal 5 5 3 4" xfId="3911" xr:uid="{C61B5AB9-7E0B-4980-BA34-D44BCD235730}"/>
    <cellStyle name="Normal 5 5 4" xfId="3912" xr:uid="{148FE224-187A-453F-824C-11CE8FD52551}"/>
    <cellStyle name="Normal 5 5 4 2" xfId="3913" xr:uid="{6E567186-8B2E-40F3-9954-DA303E5A09DE}"/>
    <cellStyle name="Normal 5 5 4 3" xfId="3914" xr:uid="{C359C17C-07ED-4CB8-94FD-D9A1334B348F}"/>
    <cellStyle name="Normal 5 5 4 4" xfId="3915" xr:uid="{75E459A3-47F8-435F-83A5-38F2C3C32248}"/>
    <cellStyle name="Normal 5 5 5" xfId="3916" xr:uid="{436734FB-4142-412A-8BE8-EC2F841B25DF}"/>
    <cellStyle name="Normal 5 5 6" xfId="3917" xr:uid="{AA10B0AF-AB76-497B-BDD0-997681E7F7DC}"/>
    <cellStyle name="Normal 5 5 7" xfId="3918" xr:uid="{74B1FCF3-FAD1-4530-9A12-7F45BE26648D}"/>
    <cellStyle name="Normal 5 5 8" xfId="3919" xr:uid="{4A3BF363-4717-48E9-A13E-13862F050806}"/>
    <cellStyle name="Normal 5 5 9" xfId="3920" xr:uid="{3FC6E71C-FEEB-4452-B896-BA5739087920}"/>
    <cellStyle name="Normal 5 5 9 2" xfId="3921" xr:uid="{9B9C19C8-15F1-45E4-9AEF-F14B443D8203}"/>
    <cellStyle name="Normal 5 6" xfId="446" xr:uid="{E1745B0E-ABEB-4FED-AC7F-8E2C7F5C2A6C}"/>
    <cellStyle name="Normal 5 6 2" xfId="3923" xr:uid="{F81BDE49-AE02-48BE-9561-00FB83C7AFFD}"/>
    <cellStyle name="Normal 5 6 3" xfId="3924" xr:uid="{B402341C-3154-485D-BD92-EF9C3AA8364D}"/>
    <cellStyle name="Normal 5 6 4" xfId="3922" xr:uid="{4C8BA63E-F17C-41BA-B663-7743295CC33D}"/>
    <cellStyle name="Normal 5 7" xfId="3925" xr:uid="{22C42DD3-3660-49AF-B8E5-B026DCD7883E}"/>
    <cellStyle name="Normal 5 8" xfId="3926" xr:uid="{BBD68613-AC25-4879-9796-E0475F2710BE}"/>
    <cellStyle name="Normal 5 9" xfId="3927" xr:uid="{1B1FB503-6844-487C-AFCB-D0F9ECA6D154}"/>
    <cellStyle name="Normal 50" xfId="3928" xr:uid="{1DC7E9D0-6387-405E-B66C-E7CBC4614E9A}"/>
    <cellStyle name="Normal 51" xfId="3929" xr:uid="{3CE5D30A-8FE5-45BC-A81C-A2EC0DCFD6BF}"/>
    <cellStyle name="Normal 52" xfId="3930" xr:uid="{BACE2B69-43BC-4948-96C3-7992AFF19448}"/>
    <cellStyle name="Normal 53" xfId="3931" xr:uid="{0E07B4B6-AA5E-4E17-8B22-E156F4E56F1C}"/>
    <cellStyle name="Normal 54" xfId="3932" xr:uid="{98DBC169-D449-4C5F-86E8-25F3CF4CD445}"/>
    <cellStyle name="Normal 55" xfId="3933" xr:uid="{2C989769-5032-431E-A54B-59873C13F990}"/>
    <cellStyle name="Normal 6" xfId="253" xr:uid="{0756B3EF-23C9-4A43-A40A-FF6BC3B81F56}"/>
    <cellStyle name="Normal 6 10" xfId="3934" xr:uid="{B0D769E5-C9D3-4323-A7C9-5CBD33D9E13F}"/>
    <cellStyle name="Normal 6 10 2" xfId="3935" xr:uid="{0D85A426-D551-46B2-BA20-0511702FD93A}"/>
    <cellStyle name="Normal 6 10 3" xfId="3936" xr:uid="{D44E025F-11A9-4CD4-8BB2-CD589EF465E6}"/>
    <cellStyle name="Normal 6 11" xfId="3937" xr:uid="{9F075051-AF26-4FF1-8123-C3C6EF3809AA}"/>
    <cellStyle name="Normal 6 12" xfId="3938" xr:uid="{45B04610-DF11-424A-B9B1-82686F9FC2DB}"/>
    <cellStyle name="Normal 6 12 2" xfId="3939" xr:uid="{A2EB21B7-2010-4104-84C6-59DA6C8D79E1}"/>
    <cellStyle name="Normal 6 12 3" xfId="3940" xr:uid="{CAFC1781-DD80-4748-8746-42B703C1DC61}"/>
    <cellStyle name="Normal 6 2" xfId="254" xr:uid="{79B408B0-E48B-489C-A458-B7DCD2A120BC}"/>
    <cellStyle name="Normal 6 2 10" xfId="3941" xr:uid="{0C968156-E303-4DCB-BA7C-8C7B53011E6D}"/>
    <cellStyle name="Normal 6 2 11" xfId="3942" xr:uid="{20AC0AA5-6A4E-4B32-9E87-E4D338FE960F}"/>
    <cellStyle name="Normal 6 2 12" xfId="3943" xr:uid="{B5A9A80A-BFA9-45C2-A486-65675D52C842}"/>
    <cellStyle name="Normal 6 2 13" xfId="3944" xr:uid="{26306E2E-1F22-4E78-ADB2-B34CBAF1971E}"/>
    <cellStyle name="Normal 6 2 14" xfId="3945" xr:uid="{2851AEA2-0AE4-48DB-AE6C-4DF8AB51B875}"/>
    <cellStyle name="Normal 6 2 2" xfId="255" xr:uid="{012CB2F8-2856-45B7-8FE3-D66AB0AD745F}"/>
    <cellStyle name="Normal 6 2 2 10" xfId="3946" xr:uid="{E551646F-0423-4170-870B-C7A39DD1EEBA}"/>
    <cellStyle name="Normal 6 2 2 10 2" xfId="3947" xr:uid="{6B29852A-84D4-4B88-B789-1B20E240FC24}"/>
    <cellStyle name="Normal 6 2 2 11" xfId="3948" xr:uid="{ADE1E3C3-9D78-4577-97DB-8B81E1193ABD}"/>
    <cellStyle name="Normal 6 2 2 11 2" xfId="3949" xr:uid="{FD65D4BF-A1F3-493D-913F-7B5F1765848B}"/>
    <cellStyle name="Normal 6 2 2 12" xfId="3950" xr:uid="{62A369AA-36D9-482A-BD2A-A0800FFB3E70}"/>
    <cellStyle name="Normal 6 2 2 12 2" xfId="3951" xr:uid="{456314CB-490B-47E2-8F51-C228A363897E}"/>
    <cellStyle name="Normal 6 2 2 13" xfId="3952" xr:uid="{8F9E4E5D-12D1-4F70-BE34-2A0EA81BD74A}"/>
    <cellStyle name="Normal 6 2 2 13 2" xfId="3953" xr:uid="{EEA35555-D1F1-4FDF-8AC6-EB03F6F5FAC0}"/>
    <cellStyle name="Normal 6 2 2 2" xfId="3954" xr:uid="{B3B43FC3-ADC0-45C4-A186-4BE5D4A47006}"/>
    <cellStyle name="Normal 6 2 2 2 2" xfId="3955" xr:uid="{D9934269-20FF-4582-90B5-D2E1112C79C7}"/>
    <cellStyle name="Normal 6 2 2 3" xfId="3956" xr:uid="{CC8D7C26-06EB-4498-B9E3-74352AA2AA2A}"/>
    <cellStyle name="Normal 6 2 2 3 2" xfId="3957" xr:uid="{AC7CE21C-F5B6-4B01-925B-34BE3AF7D132}"/>
    <cellStyle name="Normal 6 2 2 4" xfId="3958" xr:uid="{42A75E18-8AC8-46FA-9567-845CF55FCD74}"/>
    <cellStyle name="Normal 6 2 2 4 2" xfId="3959" xr:uid="{D33231E6-29C1-4E28-A8BB-2BE1428DC475}"/>
    <cellStyle name="Normal 6 2 2 5" xfId="3960" xr:uid="{39CBA0E1-B3FA-4C26-A438-AE3E0579CED7}"/>
    <cellStyle name="Normal 6 2 2 5 2" xfId="3961" xr:uid="{A1D1F5A0-EC61-4161-BEAD-F02C732347F6}"/>
    <cellStyle name="Normal 6 2 2 6" xfId="3962" xr:uid="{A3342CA9-2F79-4D15-B9F7-65B8D37E5A12}"/>
    <cellStyle name="Normal 6 2 2 6 2" xfId="3963" xr:uid="{0005A92C-8264-4EF8-83CC-7CB782520298}"/>
    <cellStyle name="Normal 6 2 2 7" xfId="3964" xr:uid="{1F8341E4-A637-47AA-B99D-30DB4407D45E}"/>
    <cellStyle name="Normal 6 2 2 7 2" xfId="3965" xr:uid="{C4F41329-974E-45E6-96A1-4A0452419395}"/>
    <cellStyle name="Normal 6 2 2 8" xfId="3966" xr:uid="{F088AE0F-BD0C-43A3-89C5-ACFCC0188EA3}"/>
    <cellStyle name="Normal 6 2 2 8 2" xfId="3967" xr:uid="{C8010508-D883-468B-8595-410FAA0F75EF}"/>
    <cellStyle name="Normal 6 2 2 9" xfId="3968" xr:uid="{2744B908-A148-40F7-BE1A-5945412C66BD}"/>
    <cellStyle name="Normal 6 2 2 9 2" xfId="3969" xr:uid="{0B5A5791-9AD4-4A46-B9E5-28494D914B6A}"/>
    <cellStyle name="Normal 6 2 3" xfId="3970" xr:uid="{D3A009B3-3B5A-4917-BAC2-CF57475FC10E}"/>
    <cellStyle name="Normal 6 2 4" xfId="3971" xr:uid="{CD122FD7-7E13-4B39-8E19-05163A252E0B}"/>
    <cellStyle name="Normal 6 2 4 2" xfId="3972" xr:uid="{A4221927-D810-4BF8-9FB2-4DD2F63D3A7E}"/>
    <cellStyle name="Normal 6 2 5" xfId="3973" xr:uid="{A50D3913-6C94-48BE-80BD-98847EA2788A}"/>
    <cellStyle name="Normal 6 2 6" xfId="3974" xr:uid="{774767B1-20CA-4389-A99F-6675FD1F4253}"/>
    <cellStyle name="Normal 6 2 7" xfId="3975" xr:uid="{D07CAF4C-ED41-485C-A238-CDC76B526FAE}"/>
    <cellStyle name="Normal 6 2 8" xfId="3976" xr:uid="{DB49DA3B-A35B-4711-AD5C-AD2A99E1F228}"/>
    <cellStyle name="Normal 6 2 9" xfId="3977" xr:uid="{92B90455-D0E0-4CEF-AC12-94DB4BAA2FE5}"/>
    <cellStyle name="Normal 6 3" xfId="256" xr:uid="{3E7073B7-296F-44F1-B5A2-16EAE634DA63}"/>
    <cellStyle name="Normal 6 3 10" xfId="3979" xr:uid="{53C3C8D4-85AC-4124-A57B-796FF57449BE}"/>
    <cellStyle name="Normal 6 3 11" xfId="3980" xr:uid="{EBB3C94E-8381-4BE8-89F7-37EA30DA75F5}"/>
    <cellStyle name="Normal 6 3 12" xfId="3981" xr:uid="{D27B9F7F-08B3-4088-9A26-DD24308BC79B}"/>
    <cellStyle name="Normal 6 3 13" xfId="3982" xr:uid="{06214C43-8B30-413C-AE09-7FD7F6DB1F6A}"/>
    <cellStyle name="Normal 6 3 14" xfId="3983" xr:uid="{47990D9B-BEB7-4441-A570-6DB0508BA5F8}"/>
    <cellStyle name="Normal 6 3 15" xfId="3984" xr:uid="{1E9CE903-524D-4931-B484-CB13FE2C69F6}"/>
    <cellStyle name="Normal 6 3 16" xfId="3985" xr:uid="{4C8C495F-8B84-4C3C-821B-D5C59AD1B919}"/>
    <cellStyle name="Normal 6 3 17" xfId="3986" xr:uid="{E33B4439-64E3-4A33-B137-C94AFB2A29C9}"/>
    <cellStyle name="Normal 6 3 17 2" xfId="3987" xr:uid="{3C71FB86-B97A-4A57-869F-6EF5FCD186BE}"/>
    <cellStyle name="Normal 6 3 18" xfId="3988" xr:uid="{3C97D6EC-A472-41A9-9C14-9EF3AF72131F}"/>
    <cellStyle name="Normal 6 3 19" xfId="3978" xr:uid="{4A6B88D9-5964-4456-AB8C-B4C247CBFF27}"/>
    <cellStyle name="Normal 6 3 2" xfId="3989" xr:uid="{EB25F08E-8FF6-4F67-8714-2F30EEA31CC3}"/>
    <cellStyle name="Normal 6 3 3" xfId="3990" xr:uid="{AAF22ADE-F470-4769-9A07-3B4746DBFF2E}"/>
    <cellStyle name="Normal 6 3 4" xfId="3991" xr:uid="{5297090B-DC07-4C54-99A1-3756BF7552B4}"/>
    <cellStyle name="Normal 6 3 5" xfId="3992" xr:uid="{B4544737-34CE-4773-A1D6-66D68B0C18CD}"/>
    <cellStyle name="Normal 6 3 6" xfId="3993" xr:uid="{13B24927-D6FC-411C-837F-1FFA49296DB8}"/>
    <cellStyle name="Normal 6 3 7" xfId="3994" xr:uid="{1041FA81-7DD7-454E-813D-24AEE144E681}"/>
    <cellStyle name="Normal 6 3 8" xfId="3995" xr:uid="{6229F78F-9103-445C-AD3B-0B6B2D759987}"/>
    <cellStyle name="Normal 6 3 9" xfId="3996" xr:uid="{37E1737A-9690-4E5D-A4F0-4515CE0A4DF5}"/>
    <cellStyle name="Normal 6 4" xfId="257" xr:uid="{ADA69D26-C0DA-41D7-AB8D-E4A6B8A32CB3}"/>
    <cellStyle name="Normal 6 4 2" xfId="3997" xr:uid="{5D62562E-0BD1-4CDF-BE74-FD2B102F944F}"/>
    <cellStyle name="Normal 6 4 3" xfId="3998" xr:uid="{0CF8C2BB-4960-43EA-987A-5D81011F63C1}"/>
    <cellStyle name="Normal 6 4 4" xfId="3999" xr:uid="{6D8C0CC8-1BAC-42B6-8AF4-440A7784458C}"/>
    <cellStyle name="Normal 6 4 5" xfId="4000" xr:uid="{3E2E811D-8D20-4A2A-9F31-9366D8F7E62C}"/>
    <cellStyle name="Normal 6 4 6" xfId="4001" xr:uid="{EC2547DB-7874-4DD1-AC94-755634831DF0}"/>
    <cellStyle name="Normal 6 4 7" xfId="4002" xr:uid="{AA530CD7-4049-4CD4-AB2D-0E247D5054DB}"/>
    <cellStyle name="Normal 6 4 8" xfId="4003" xr:uid="{497E3C13-B601-43F2-96AB-CE0F4A9CCC65}"/>
    <cellStyle name="Normal 6 5" xfId="4004" xr:uid="{89EECE83-1278-4FEA-809B-FD2880E94F5F}"/>
    <cellStyle name="Normal 6 5 2" xfId="4005" xr:uid="{34693FB2-CDA1-45BA-B02C-FB2CE908B799}"/>
    <cellStyle name="Normal 6 5 3" xfId="4006" xr:uid="{A66ED6EB-7F17-43DB-9467-7D149CB99B9C}"/>
    <cellStyle name="Normal 6 5 4" xfId="4007" xr:uid="{052BEFDC-AFD9-413A-AD3D-9CEDCAE35F6D}"/>
    <cellStyle name="Normal 6 5 5" xfId="4008" xr:uid="{D80B3DD8-4C3A-4C2E-90B9-EA6AF47C5DEE}"/>
    <cellStyle name="Normal 6 5 6" xfId="4009" xr:uid="{6C17A21E-2E7C-4F36-B716-A408E2F2DA7E}"/>
    <cellStyle name="Normal 6 5 7" xfId="4010" xr:uid="{90796E56-339D-47C5-BCED-84E76A36EF0B}"/>
    <cellStyle name="Normal 6 5 8" xfId="4011" xr:uid="{23E9B5FD-4E35-45A3-9EE5-CB1496679D17}"/>
    <cellStyle name="Normal 6 6" xfId="4012" xr:uid="{66BE5D8D-887D-49BA-BB12-79B879F03144}"/>
    <cellStyle name="Normal 6 7" xfId="4013" xr:uid="{F5024003-CBBA-4332-97DD-D8A44AD1EFB5}"/>
    <cellStyle name="Normal 6 8" xfId="4014" xr:uid="{10C0EEB6-197A-44C3-9C5C-507C82B1A467}"/>
    <cellStyle name="Normal 6 9" xfId="4015" xr:uid="{BF976045-A4D8-43CD-9236-ED7466CC3DA8}"/>
    <cellStyle name="Normal 6_ELC" xfId="4016" xr:uid="{919CD2B7-DA54-4ECB-9D6A-F0DB97AD3845}"/>
    <cellStyle name="Normal 7" xfId="258" xr:uid="{C08017A0-5E8E-49DB-A1E3-43B879775948}"/>
    <cellStyle name="Normal 7 10" xfId="4017" xr:uid="{F1190005-9F88-42B5-81B5-2DDC6AE06AF4}"/>
    <cellStyle name="Normal 7 11" xfId="4018" xr:uid="{96356629-32CE-4FBF-9E14-6EA42D0BD2CB}"/>
    <cellStyle name="Normal 7 12" xfId="4019" xr:uid="{422C9D1A-E750-4123-8D21-49FE8DF79208}"/>
    <cellStyle name="Normal 7 13" xfId="4020" xr:uid="{D04634F7-906E-4359-B608-4D81698B4094}"/>
    <cellStyle name="Normal 7 2" xfId="259" xr:uid="{D3444F10-AE38-4982-9039-7597D540F7AA}"/>
    <cellStyle name="Normal 7 2 2" xfId="4021" xr:uid="{9449F704-6FC3-41F0-8E53-5B380185BE44}"/>
    <cellStyle name="Normal 7 2 3" xfId="4022" xr:uid="{AA3EB193-59BA-488A-A5A4-70634BE2099B}"/>
    <cellStyle name="Normal 7 2 3 2" xfId="4023" xr:uid="{2B732AEF-D236-4ACC-BCCB-69E2A6CC08D1}"/>
    <cellStyle name="Normal 7 2 3 3" xfId="4024" xr:uid="{04839E5B-766C-4895-9A7C-280DD86663B8}"/>
    <cellStyle name="Normal 7 2 4" xfId="4025" xr:uid="{37939A50-2E6E-4084-A3FD-A205A8C1C60C}"/>
    <cellStyle name="Normal 7 2 5" xfId="4026" xr:uid="{9B8E6D70-4FC7-48EC-8DFB-EAF65D1659D8}"/>
    <cellStyle name="Normal 7 2 6" xfId="4027" xr:uid="{E968FFB3-FA3D-4962-9A80-E8944E2B97D9}"/>
    <cellStyle name="Normal 7 2 7" xfId="4028" xr:uid="{9EC32AD7-0B06-4639-AD7D-59635AE03314}"/>
    <cellStyle name="Normal 7 2 8" xfId="4029" xr:uid="{3123FE15-7680-4602-8AE3-32A0C93FC294}"/>
    <cellStyle name="Normal 7 2 9" xfId="4030" xr:uid="{B6A69724-8E21-490E-833E-C98E9438CF7A}"/>
    <cellStyle name="Normal 7 2_Scen_XBase" xfId="4031" xr:uid="{CD672AAB-0AA5-48F6-B2C1-DF87693FB94C}"/>
    <cellStyle name="Normal 7 3" xfId="440" xr:uid="{B58BE090-1A66-47B2-8965-6E73AE5357AB}"/>
    <cellStyle name="Normal 7 3 10" xfId="4033" xr:uid="{4C4767CF-63FF-439D-993B-783D08A4C4DF}"/>
    <cellStyle name="Normal 7 3 11" xfId="4034" xr:uid="{DD8FEC07-0FA2-4078-8608-8A1B2F5C9E6E}"/>
    <cellStyle name="Normal 7 3 12" xfId="4032" xr:uid="{B19543CF-A02A-4192-B4FF-8F7D425ABF24}"/>
    <cellStyle name="Normal 7 3 2" xfId="4035" xr:uid="{CED77917-62C9-4C91-9A85-87CFF883013B}"/>
    <cellStyle name="Normal 7 3 3" xfId="4036" xr:uid="{E47B061C-8462-4CCB-B16B-4A89C9DC1E2C}"/>
    <cellStyle name="Normal 7 3 4" xfId="4037" xr:uid="{7AD452EA-6EAC-4CC7-9629-BB751D2BC36B}"/>
    <cellStyle name="Normal 7 3 5" xfId="4038" xr:uid="{33D191BC-03BE-47D9-8567-AE43E0E94DA5}"/>
    <cellStyle name="Normal 7 3 6" xfId="4039" xr:uid="{77032B1B-9E78-43C5-806B-901DB54071A0}"/>
    <cellStyle name="Normal 7 3 7" xfId="4040" xr:uid="{541B6D6A-25B6-4B8C-BC8A-B95AFB1F2F89}"/>
    <cellStyle name="Normal 7 3 8" xfId="4041" xr:uid="{9C2F6014-50F8-4273-931A-F292F262AF2D}"/>
    <cellStyle name="Normal 7 3 9" xfId="4042" xr:uid="{C1D2E716-8262-4AC0-B452-07D893420827}"/>
    <cellStyle name="Normal 7 4" xfId="4043" xr:uid="{97AD4BCB-829F-4BEF-8E4E-B6B9E766D3E7}"/>
    <cellStyle name="Normal 7 4 2" xfId="4044" xr:uid="{659234F6-FD83-461D-B94E-25094C159A95}"/>
    <cellStyle name="Normal 7 4 3" xfId="4045" xr:uid="{9F4AA42B-BCA6-424B-8368-5CEAF19EF947}"/>
    <cellStyle name="Normal 7 4 4" xfId="4046" xr:uid="{000BFE5A-B96D-4615-A25E-1FBAD30282FF}"/>
    <cellStyle name="Normal 7 4 5" xfId="4047" xr:uid="{468527AE-6F68-44A5-A584-89EE605EC2DE}"/>
    <cellStyle name="Normal 7 4 6" xfId="4048" xr:uid="{152E3A55-7D0D-4C15-8EA7-1F114E2D71E8}"/>
    <cellStyle name="Normal 7 4 7" xfId="4049" xr:uid="{D9F04B91-9717-4757-82A3-D44B3680F638}"/>
    <cellStyle name="Normal 7 4 8" xfId="4050" xr:uid="{A95CFB43-7CBE-41B6-8E87-A9E6518D119A}"/>
    <cellStyle name="Normal 7 5" xfId="4051" xr:uid="{E7A9BFE5-9D5D-40A5-9A96-B05C43AD4457}"/>
    <cellStyle name="Normal 7 5 2" xfId="4052" xr:uid="{D6C1EF57-D9D7-4637-B45F-92338F0F6390}"/>
    <cellStyle name="Normal 7 5 3" xfId="4053" xr:uid="{8DFD1AA7-54FE-44FF-9BDF-85E608E66738}"/>
    <cellStyle name="Normal 7 5 4" xfId="4054" xr:uid="{2083DD65-8B6B-494C-94ED-A21BF2FD2209}"/>
    <cellStyle name="Normal 7 5 5" xfId="4055" xr:uid="{60A14B63-DB31-4D78-8F07-DC284B1323F4}"/>
    <cellStyle name="Normal 7 5 6" xfId="4056" xr:uid="{135F2E02-2F96-4073-883D-415DBC6A1BFA}"/>
    <cellStyle name="Normal 7 5 7" xfId="4057" xr:uid="{DB700DF6-C016-4B94-A214-ACC73A4B3019}"/>
    <cellStyle name="Normal 7 5 8" xfId="4058" xr:uid="{5559D072-2BBB-4F13-AE39-E05171D177AE}"/>
    <cellStyle name="Normal 7 6" xfId="4059" xr:uid="{2C181E5C-1BF3-4B97-BAD8-6BE59A1D05CA}"/>
    <cellStyle name="Normal 7 7" xfId="4060" xr:uid="{A729BE7D-4568-4027-B9D7-56D515C64532}"/>
    <cellStyle name="Normal 7 8" xfId="4061" xr:uid="{77EDDBCC-9140-46FA-8A77-637B4C005D5A}"/>
    <cellStyle name="Normal 7 9" xfId="4062" xr:uid="{B227F05C-09EA-4FFC-815B-E1E5A998C637}"/>
    <cellStyle name="Normal 8" xfId="260" xr:uid="{7E8D41B8-0DDF-4630-BD9B-95D9B82A6D28}"/>
    <cellStyle name="Normal 8 10" xfId="4063" xr:uid="{74A4320D-91EF-4C16-A383-79122517C7D8}"/>
    <cellStyle name="Normal 8 10 2" xfId="4064" xr:uid="{A4CC5DF9-D1EE-43D9-9ECB-6C3F8EFCA205}"/>
    <cellStyle name="Normal 8 10 3" xfId="4065" xr:uid="{37F3F100-7248-40DD-AADB-C1BE73CD84A3}"/>
    <cellStyle name="Normal 8 11" xfId="4066" xr:uid="{4EA36D77-A940-4705-A8C7-7DCE22FDA756}"/>
    <cellStyle name="Normal 8 11 2" xfId="4067" xr:uid="{CEC087B1-BEBF-4CB2-931A-BB5158D2CB33}"/>
    <cellStyle name="Normal 8 11 3" xfId="4068" xr:uid="{A772A4CF-40CC-4D6C-872D-269DDDC8A43D}"/>
    <cellStyle name="Normal 8 11 4" xfId="4069" xr:uid="{3CB655AA-7757-4C31-8A69-4F112CE68140}"/>
    <cellStyle name="Normal 8 12" xfId="4070" xr:uid="{54CDC138-BC86-4878-9FBC-229F3693F69D}"/>
    <cellStyle name="Normal 8 13" xfId="4071" xr:uid="{7AAAD0D5-3CDC-494F-8857-2E91B44B1142}"/>
    <cellStyle name="Normal 8 2" xfId="261" xr:uid="{239A72CA-50AF-470B-9C46-209515E8C39D}"/>
    <cellStyle name="Normal 8 2 2" xfId="4072" xr:uid="{92A27D2A-F4F1-462C-A567-33EEC7297EDD}"/>
    <cellStyle name="Normal 8 2 3" xfId="4073" xr:uid="{83E8A523-A737-4973-8FB1-1B533CE7CD3E}"/>
    <cellStyle name="Normal 8 2 4" xfId="4074" xr:uid="{EFD1691C-18A3-4B4C-A4BF-EF2473EBB669}"/>
    <cellStyle name="Normal 8 2 5" xfId="4075" xr:uid="{4FEBCCF6-C9C2-4172-A730-EB5F04C33F3F}"/>
    <cellStyle name="Normal 8 2 6" xfId="4076" xr:uid="{CB94E86E-1D46-42B6-89C8-A928096FDFC1}"/>
    <cellStyle name="Normal 8 2 7" xfId="4077" xr:uid="{BDDF954C-2C29-4187-B7E4-D84424D1C766}"/>
    <cellStyle name="Normal 8 2 8" xfId="4078" xr:uid="{87E62F94-DCE1-4E48-8B58-13D7155A3001}"/>
    <cellStyle name="Normal 8 2 9" xfId="4079" xr:uid="{C6BE2E4B-838F-458C-8B21-A22D6D23FF21}"/>
    <cellStyle name="Normal 8 3" xfId="371" xr:uid="{2D7BD3B0-3D5D-4C4E-B03D-3427BF9D86D7}"/>
    <cellStyle name="Normal 8 3 2" xfId="423" xr:uid="{FEAC6DA0-7C3F-43C9-A0E7-A50B72C64E32}"/>
    <cellStyle name="Normal 8 3 2 2" xfId="4081" xr:uid="{DD11E002-BF11-42CD-9076-243CB858F348}"/>
    <cellStyle name="Normal 8 3 3" xfId="4082" xr:uid="{33FDF7AB-8DCB-48A1-8519-71B74BA2BA04}"/>
    <cellStyle name="Normal 8 3 4" xfId="4083" xr:uid="{25A51A34-8BE4-4143-82B3-06DAE29413B8}"/>
    <cellStyle name="Normal 8 3 5" xfId="4084" xr:uid="{572A55D4-ED48-47D9-899D-9411FDE1EA58}"/>
    <cellStyle name="Normal 8 3 6" xfId="4085" xr:uid="{1C46A74F-BDF9-4DA2-808C-417D367E06AB}"/>
    <cellStyle name="Normal 8 3 7" xfId="4086" xr:uid="{168F347E-9A27-4E25-B788-8893D6A3D3E4}"/>
    <cellStyle name="Normal 8 3 8" xfId="4087" xr:uid="{1D8A052D-76B3-4E31-B9B8-4C3A474C32E9}"/>
    <cellStyle name="Normal 8 3 9" xfId="4080" xr:uid="{8D58D906-B89F-47E5-AE8A-2BD05FAAEBF2}"/>
    <cellStyle name="Normal 8 4" xfId="4088" xr:uid="{80BE5C73-2F0F-4445-ADDD-443ABA7C43B9}"/>
    <cellStyle name="Normal 8 4 2" xfId="4089" xr:uid="{3BE4EA13-B123-42FD-8130-686F32EF146D}"/>
    <cellStyle name="Normal 8 4 3" xfId="4090" xr:uid="{6A51A0F0-B99D-41EA-B927-14BE7C721BC6}"/>
    <cellStyle name="Normal 8 4 4" xfId="4091" xr:uid="{9D4D5C3B-5F47-412C-A73D-0CCA2C77391C}"/>
    <cellStyle name="Normal 8 4 5" xfId="4092" xr:uid="{48052C70-AB9A-4F59-9AC7-A5E6ED424A1A}"/>
    <cellStyle name="Normal 8 4 6" xfId="4093" xr:uid="{EB7428FB-2842-437D-84FC-FED7552B9532}"/>
    <cellStyle name="Normal 8 4 7" xfId="4094" xr:uid="{F3C31899-01B9-4772-A453-6DD279B742C3}"/>
    <cellStyle name="Normal 8 4 8" xfId="4095" xr:uid="{F19F28DE-0A5E-4AE1-A50C-0EEF19E8199F}"/>
    <cellStyle name="Normal 8 5" xfId="4096" xr:uid="{8E518F2E-7151-4DA0-B8C3-80D99AB81848}"/>
    <cellStyle name="Normal 8 5 2" xfId="4097" xr:uid="{0FDB7487-D9B2-47AA-A2DB-76E4FBCBD479}"/>
    <cellStyle name="Normal 8 5 3" xfId="4098" xr:uid="{2CB8C45A-41BD-45DD-8774-C5A34A5DF248}"/>
    <cellStyle name="Normal 8 5 4" xfId="4099" xr:uid="{7406A1B4-29E2-4050-8C6B-C87EAA49E612}"/>
    <cellStyle name="Normal 8 5 5" xfId="4100" xr:uid="{8FCDC522-BF7C-4735-BFF6-079888CAD838}"/>
    <cellStyle name="Normal 8 5 6" xfId="4101" xr:uid="{4796504E-E151-4FCA-8FA4-CED5C9EAEE3D}"/>
    <cellStyle name="Normal 8 5 7" xfId="4102" xr:uid="{86DDBA43-E481-45F8-B22D-92E6FA30E919}"/>
    <cellStyle name="Normal 8 5 8" xfId="4103" xr:uid="{4AA87D1D-AE86-4E30-BE3E-0352ECBB24BA}"/>
    <cellStyle name="Normal 8 6" xfId="4104" xr:uid="{0C421DDF-01D7-48BD-82EB-A5E415D83890}"/>
    <cellStyle name="Normal 8 7" xfId="4105" xr:uid="{211B025F-89CB-491C-916C-E3DBC7C22CA1}"/>
    <cellStyle name="Normal 8 8" xfId="4106" xr:uid="{3CFA90BB-D430-436E-AD75-FDE7E56334B3}"/>
    <cellStyle name="Normal 8 9" xfId="4107" xr:uid="{2ACD26C8-44C6-402C-83EE-7CACBB6C5876}"/>
    <cellStyle name="Normal 9" xfId="262" xr:uid="{F00AEDD6-E6ED-4D0C-894C-35D09CC537DA}"/>
    <cellStyle name="Normal 9 10" xfId="4108" xr:uid="{3B955EF4-4B6F-4CE3-81F6-C6163000BFA8}"/>
    <cellStyle name="Normal 9 10 2" xfId="4109" xr:uid="{F821B6A3-47C3-4C17-8697-23C14F6E856E}"/>
    <cellStyle name="Normal 9 11" xfId="4110" xr:uid="{FEAC5B18-DE2A-4FD4-97F7-88125AD26465}"/>
    <cellStyle name="Normal 9 11 2" xfId="4111" xr:uid="{4BC9D10F-5BDC-4BD2-A27D-9F2EA5925FEA}"/>
    <cellStyle name="Normal 9 12" xfId="4112" xr:uid="{137FE5E8-573A-454F-8252-2AFE944CBD89}"/>
    <cellStyle name="Normal 9 13" xfId="4113" xr:uid="{C1A85FF3-72F0-408F-8EE9-638C39A5CA84}"/>
    <cellStyle name="Normal 9 2" xfId="370" xr:uid="{898C9559-6D5C-47AA-BEAB-52B3A53F34FA}"/>
    <cellStyle name="Normal 9 2 2" xfId="4114" xr:uid="{24862862-C9CE-40C8-BE4E-88CEE2A83C69}"/>
    <cellStyle name="Normal 9 2 2 2" xfId="4115" xr:uid="{DF2DA75F-6127-4F32-8052-66770C3C2A2D}"/>
    <cellStyle name="Normal 9 2 2 3" xfId="4116" xr:uid="{C2040DA0-92DB-43FF-AFD3-DE26F7E0938A}"/>
    <cellStyle name="Normal 9 2 3" xfId="4117" xr:uid="{F31B1DDE-87C1-4FD3-AC84-C887370E64E7}"/>
    <cellStyle name="Normal 9 2 3 2" xfId="4118" xr:uid="{8E8F4C48-1E33-41E3-B0D2-DFE9C527AD6E}"/>
    <cellStyle name="Normal 9 2 4" xfId="4119" xr:uid="{A866FC5B-7097-4EE4-8CBA-750FD08568CD}"/>
    <cellStyle name="Normal 9 2 4 2" xfId="4120" xr:uid="{420C096F-C9A2-4ED4-9E2A-90D16C32ACFA}"/>
    <cellStyle name="Normal 9 2 5" xfId="4121" xr:uid="{34AB244C-EE4C-4591-811C-D44095E03105}"/>
    <cellStyle name="Normal 9 2 6" xfId="4122" xr:uid="{E6CB155B-B85D-45A0-B3A3-D9A926F2008E}"/>
    <cellStyle name="Normal 9 3" xfId="424" xr:uid="{03AF21ED-B661-443F-A03A-99782F7E3706}"/>
    <cellStyle name="Normal 9 3 2" xfId="4124" xr:uid="{EBDDAE41-A383-4DFD-B21C-1DFE3DE0A20F}"/>
    <cellStyle name="Normal 9 3 3" xfId="4125" xr:uid="{63F1D223-FBDD-43F0-BB23-1CA71BA98703}"/>
    <cellStyle name="Normal 9 3 4" xfId="4126" xr:uid="{EAEE902E-47B8-4A18-AC22-5CC425C95FE8}"/>
    <cellStyle name="Normal 9 3 5" xfId="4123" xr:uid="{3B1665D9-9F66-45BA-BCE4-444F5967A73A}"/>
    <cellStyle name="Normal 9 4" xfId="4127" xr:uid="{1B21E7D4-90C3-4075-AECB-DCA57DD716E6}"/>
    <cellStyle name="Normal 9 5" xfId="4128" xr:uid="{49548A06-1F9C-42D9-A259-494A12CF90BF}"/>
    <cellStyle name="Normal 9 6" xfId="4129" xr:uid="{6E646AF6-36F2-4840-97BC-16C641240210}"/>
    <cellStyle name="Normal 9 7" xfId="4130" xr:uid="{749DB59D-71C7-43B1-8590-2B7DEC7DEB89}"/>
    <cellStyle name="Normal 9 8" xfId="4131" xr:uid="{B63702ED-FA5C-44F6-BF85-DFB76FF069BA}"/>
    <cellStyle name="Normal 9 9" xfId="4132" xr:uid="{19963422-2477-474D-979C-6CFD6800F9A8}"/>
    <cellStyle name="Normal GHG Numbers (0.00)" xfId="263" xr:uid="{CC249022-AF94-4A99-BA0C-F572282ABC4C}"/>
    <cellStyle name="Normal GHG Textfiels Bold" xfId="264" xr:uid="{EB6CBC19-9A7D-4EF9-8A2D-FF0CF0CA838E}"/>
    <cellStyle name="Normal GHG whole table" xfId="4133" xr:uid="{4BE5103B-726D-4CD0-B872-59466B3B5107}"/>
    <cellStyle name="Normal GHG-Shade" xfId="265" xr:uid="{F9E6668D-87B7-4448-91B6-1A39921FAFDC}"/>
    <cellStyle name="Normál_C3EM_v2" xfId="474" xr:uid="{A8BD2B2A-EC2F-430A-A974-B9E14D5CA42B}"/>
    <cellStyle name="Normale_B2020" xfId="5" xr:uid="{00000000-0005-0000-0000-000005000000}"/>
    <cellStyle name="normální_List1" xfId="471" xr:uid="{DC23E1B9-14D5-4B58-BA5E-CEEE433179B8}"/>
    <cellStyle name="Note 10" xfId="4134" xr:uid="{BC269459-58F3-4B8B-A3F7-71726364F17B}"/>
    <cellStyle name="Note 10 2" xfId="4135" xr:uid="{7D92C214-A7F5-491F-9029-5F2DE81ED2CD}"/>
    <cellStyle name="Note 10 3" xfId="4136" xr:uid="{8B6DA2D0-09A8-46E1-917B-B47E1B230F48}"/>
    <cellStyle name="Note 10 3 2" xfId="4137" xr:uid="{409821BA-87B6-4212-8B22-A64FC4FDE5CA}"/>
    <cellStyle name="Note 10 3_ELC_final" xfId="4138" xr:uid="{0A3B1621-39E9-41D2-B563-2C92433D5B1A}"/>
    <cellStyle name="Note 10_ELC_final" xfId="4139" xr:uid="{3E3B7DF0-AD27-430A-99D5-97476F61E017}"/>
    <cellStyle name="Note 11" xfId="4140" xr:uid="{6C254CAE-81E2-4F69-821F-C07D257AD58D}"/>
    <cellStyle name="Note 11 2" xfId="4141" xr:uid="{BE2DDBCE-CB24-4C97-95C1-59035159A4C7}"/>
    <cellStyle name="Note 11_ELC_final" xfId="4142" xr:uid="{18D2926F-4B15-4B8E-8ED7-06B84A2097A5}"/>
    <cellStyle name="Note 12" xfId="4143" xr:uid="{2C6BF430-9ADE-4E92-9639-7F594210C3BD}"/>
    <cellStyle name="Note 12 2" xfId="4144" xr:uid="{D172A140-D8A5-44BA-B413-9148EA0206D7}"/>
    <cellStyle name="Note 12_ELC_final" xfId="4145" xr:uid="{F95102C5-E3EC-4100-BF73-E7D8B6C00446}"/>
    <cellStyle name="Note 13" xfId="4146" xr:uid="{4BF7B1DA-621C-44B9-9823-29548B4C2817}"/>
    <cellStyle name="Note 13 2" xfId="4147" xr:uid="{9D64D8CC-DC1C-46FD-ADF4-FC1B122A3ED5}"/>
    <cellStyle name="Note 13_ELC_final" xfId="4148" xr:uid="{A14851EB-ABCD-4325-8C6A-8AB325257C08}"/>
    <cellStyle name="Note 14" xfId="4149" xr:uid="{57212F27-FBF9-4FDC-8127-15869ACE8161}"/>
    <cellStyle name="Note 14 2" xfId="4150" xr:uid="{4D0B66FB-56E5-4D1C-B5B6-44AE2DB582F3}"/>
    <cellStyle name="Note 14_ELC_final" xfId="4151" xr:uid="{3E263E1E-A406-4AEE-ABF7-85F26E755E87}"/>
    <cellStyle name="Note 15" xfId="4152" xr:uid="{A86A6C9A-B55E-4BAC-A921-16D8C14A324B}"/>
    <cellStyle name="Note 15 2" xfId="4153" xr:uid="{E36C1A45-B4D9-4981-8924-6D57F562DACE}"/>
    <cellStyle name="Note 15_ELC_final" xfId="4154" xr:uid="{3DDF2EBA-E9F6-4CB3-984C-C78C161FD45E}"/>
    <cellStyle name="Note 16" xfId="4155" xr:uid="{600FE434-0783-41E2-B438-B22278698E60}"/>
    <cellStyle name="Note 16 2" xfId="4156" xr:uid="{507E17BE-7605-489B-B18F-4C63E776B302}"/>
    <cellStyle name="Note 16_ELC_final" xfId="4157" xr:uid="{9D47D6D9-9CF7-4B9D-A426-BB917CFAA811}"/>
    <cellStyle name="Note 17" xfId="4158" xr:uid="{ADBB1059-530E-4D62-BC97-CB7069F5ED84}"/>
    <cellStyle name="Note 17 2" xfId="4159" xr:uid="{B15C7C5B-2E83-4EB1-A5F8-F8E6AC9FF909}"/>
    <cellStyle name="Note 17_ELC_final" xfId="4160" xr:uid="{5F025204-FFB2-4A96-AE8E-AF9B910E05B3}"/>
    <cellStyle name="Note 18" xfId="4161" xr:uid="{6C539C7E-8ED9-4939-8097-7C13E8CE9BD7}"/>
    <cellStyle name="Note 18 2" xfId="4162" xr:uid="{702F9595-49C5-4CAE-95FE-EC1470D03542}"/>
    <cellStyle name="Note 18_ELC_final" xfId="4163" xr:uid="{17FEFAC0-989C-44A0-BBF9-B841C51D26FF}"/>
    <cellStyle name="Note 19" xfId="4164" xr:uid="{6AB3E840-24F6-4A52-8135-D048538315DD}"/>
    <cellStyle name="Note 2" xfId="267" xr:uid="{DF8FCA13-47FF-4EAA-A577-6C063219AF71}"/>
    <cellStyle name="Note 2 10" xfId="4166" xr:uid="{3112E3EF-43CA-4266-BDF7-53D10CC3A49B}"/>
    <cellStyle name="Note 2 11" xfId="4167" xr:uid="{B2B8E1AD-64B9-45EF-92DC-A305FDB1A27D}"/>
    <cellStyle name="Note 2 12" xfId="4168" xr:uid="{3F3E3BB9-26CB-440F-9400-732262C307E8}"/>
    <cellStyle name="Note 2 13" xfId="4169" xr:uid="{4020EDFE-531B-48BB-903A-8CD3B61A8C03}"/>
    <cellStyle name="Note 2 14" xfId="4170" xr:uid="{F6B2574C-D9BA-475B-9BD1-40AB43299B9E}"/>
    <cellStyle name="Note 2 15" xfId="4171" xr:uid="{4C59D1D4-9D52-4636-8684-E36EF7828253}"/>
    <cellStyle name="Note 2 16" xfId="4165" xr:uid="{E2EC07E8-9544-4956-AFCA-929F43F47EBA}"/>
    <cellStyle name="Note 2 17" xfId="532" xr:uid="{0508FAD3-58D4-464F-B043-B0BEAB0E5C62}"/>
    <cellStyle name="Note 2 2" xfId="268" xr:uid="{62597014-81AC-4572-A909-9EBE9F742FF3}"/>
    <cellStyle name="Note 2 2 2" xfId="4172" xr:uid="{992AD005-EB34-4BEC-96A1-ECDE7B78FD5F}"/>
    <cellStyle name="Note 2 3" xfId="374" xr:uid="{28B2056E-7DD3-41C9-B3AD-E23249A1CE2F}"/>
    <cellStyle name="Note 2 3 2" xfId="426" xr:uid="{346FC57C-7CCC-4994-9AD5-886EF684E458}"/>
    <cellStyle name="Note 2 3 3" xfId="4173" xr:uid="{D20326BA-4353-4227-9F9F-0CF5B71C95C2}"/>
    <cellStyle name="Note 2 4" xfId="4174" xr:uid="{A46F09E9-BA66-43A9-944A-3623090CF7C1}"/>
    <cellStyle name="Note 2 5" xfId="4175" xr:uid="{6F0E46EA-FC76-4268-A04E-92E8F8EEBAA9}"/>
    <cellStyle name="Note 2 6" xfId="4176" xr:uid="{8DAF4089-A6EF-4ACC-8723-8A4B615FBB45}"/>
    <cellStyle name="Note 2 7" xfId="4177" xr:uid="{60737C31-E667-4C7E-972F-3C928EEF37E0}"/>
    <cellStyle name="Note 2 8" xfId="4178" xr:uid="{2B1B497D-6417-45D7-91E8-922473333C39}"/>
    <cellStyle name="Note 2 9" xfId="4179" xr:uid="{9FAFC40F-E17E-46C5-9DEB-2E78812C0943}"/>
    <cellStyle name="Note 2_PrimaryEnergyPrices_TIMES" xfId="4180" xr:uid="{6F2B9EC1-D760-40D7-BD47-24295EB6EFB0}"/>
    <cellStyle name="Note 20" xfId="4181" xr:uid="{7000DF73-72A7-4D9C-9DD9-947E03A66981}"/>
    <cellStyle name="Note 21" xfId="4182" xr:uid="{3D053E1F-A7B5-499E-A5B6-0186E8B6B91A}"/>
    <cellStyle name="Note 22" xfId="4183" xr:uid="{9071133A-CF6A-420D-B2F2-41D2E2CCB1CF}"/>
    <cellStyle name="Note 23" xfId="4184" xr:uid="{AAD530E4-AE54-403D-B407-7E11BB9D2E44}"/>
    <cellStyle name="Note 24" xfId="4185" xr:uid="{C8ACDDB3-8485-44FA-B517-F516E20E9698}"/>
    <cellStyle name="Note 25" xfId="4186" xr:uid="{8F6A14E9-641D-4185-B9A7-20CE104EC7B4}"/>
    <cellStyle name="Note 26" xfId="4187" xr:uid="{AD18D413-E3A8-43F4-8C91-4A50D0C849E1}"/>
    <cellStyle name="Note 27" xfId="4188" xr:uid="{05C81901-16ED-4EF6-B3C4-460185B498F3}"/>
    <cellStyle name="Note 28" xfId="4189" xr:uid="{B5B0CDD8-7FE0-4FFC-9BDF-966FE8F902D5}"/>
    <cellStyle name="Note 29" xfId="4190" xr:uid="{B3AA71EA-8346-46A8-AF6D-C6B90BFEAFE1}"/>
    <cellStyle name="Note 3" xfId="269" xr:uid="{6C1D227D-53B0-4388-8996-F834220C381B}"/>
    <cellStyle name="Note 3 2" xfId="270" xr:uid="{491EE45A-00D9-40DD-9F4D-60FC99EB0154}"/>
    <cellStyle name="Note 3 2 2" xfId="4191" xr:uid="{4AA12459-BF8E-43B9-8ECB-4B6EB6C060EB}"/>
    <cellStyle name="Note 3 3" xfId="4192" xr:uid="{833DB084-3A1D-4284-AF95-A671E0FC15A0}"/>
    <cellStyle name="Note 3 4" xfId="4193" xr:uid="{CF34D12A-2E1A-4420-87BC-EADD9794363D}"/>
    <cellStyle name="Note 3 4 2" xfId="4194" xr:uid="{7C6FEB43-D0E0-455A-B5C0-82CB373CB556}"/>
    <cellStyle name="Note 3 4 3" xfId="4195" xr:uid="{C413C6E4-0F78-4438-9CBA-8181AAFF7706}"/>
    <cellStyle name="Note 3 5" xfId="4196" xr:uid="{9971E6E5-0E61-4787-9A97-D9716908A8FF}"/>
    <cellStyle name="Note 3 6" xfId="4197" xr:uid="{3EB9681C-D91B-43BD-A55C-308DF2FBB019}"/>
    <cellStyle name="Note 3 7" xfId="4198" xr:uid="{F1CF907D-9A31-4B4B-8A12-8A6A53A2FC0C}"/>
    <cellStyle name="Note 30" xfId="4199" xr:uid="{9EE4F6E8-AF9A-41FD-8BFA-84883B16B001}"/>
    <cellStyle name="Note 31" xfId="4200" xr:uid="{0EBE8DC0-85C5-4EEB-A748-887B57140EE8}"/>
    <cellStyle name="Note 32" xfId="4201" xr:uid="{A9A93771-957D-45EC-ADF9-8DE15E977CE6}"/>
    <cellStyle name="Note 33" xfId="4202" xr:uid="{4A06A4DB-54CA-4F48-B46E-1E806AB808D6}"/>
    <cellStyle name="Note 34" xfId="4203" xr:uid="{5FAE638E-4601-4A05-8623-60B3BF031D85}"/>
    <cellStyle name="Note 35" xfId="4204" xr:uid="{BA916F63-FDC2-4B4E-938A-9F365B6341A0}"/>
    <cellStyle name="Note 36" xfId="4205" xr:uid="{74A4F9C5-D39F-4BC5-ACB8-05B64864AA75}"/>
    <cellStyle name="Note 37" xfId="4206" xr:uid="{D5908A39-C15E-45EE-B916-D222C57364A9}"/>
    <cellStyle name="Note 38" xfId="4207" xr:uid="{E57A6D64-CA2D-411F-901D-744455CA8156}"/>
    <cellStyle name="Note 39" xfId="4208" xr:uid="{F12A10A6-B671-4A86-899C-A02A82344BA2}"/>
    <cellStyle name="Note 4" xfId="271" xr:uid="{EA51F50C-ADC8-43FA-B5D7-02910FB83F5B}"/>
    <cellStyle name="Note 4 2" xfId="272" xr:uid="{84C20E89-FF21-41CB-B256-82EED464AA73}"/>
    <cellStyle name="Note 4 3" xfId="273" xr:uid="{4A051AD1-6378-4F92-9F85-2137FC7C68B5}"/>
    <cellStyle name="Note 4 3 2" xfId="4209" xr:uid="{AB7CBD8C-E770-4109-A387-D176CCF7C8EB}"/>
    <cellStyle name="Note 4 3_ELC_final" xfId="4210" xr:uid="{06B1ABF3-CB5D-45C1-8ABD-E92445E35539}"/>
    <cellStyle name="Note 4 4" xfId="4211" xr:uid="{BC21667E-1FFF-4A95-A85C-EF8AA9195F10}"/>
    <cellStyle name="Note 4_ELC_final" xfId="4212" xr:uid="{09E7F114-BB46-4814-B7EA-9D46AB067A2D}"/>
    <cellStyle name="Note 40" xfId="4213" xr:uid="{EDE16EA3-D5E0-401F-9C81-830EDE0BFF00}"/>
    <cellStyle name="Note 41" xfId="4214" xr:uid="{2A12F552-36C0-44D1-817A-DA0E169011F6}"/>
    <cellStyle name="Note 5" xfId="274" xr:uid="{C5F6BD06-144E-4354-9307-683F4D2B84EB}"/>
    <cellStyle name="Note 5 2" xfId="4215" xr:uid="{582BF3AC-E1BA-45A8-9A24-CDB2526975B6}"/>
    <cellStyle name="Note 5 3" xfId="4216" xr:uid="{A5B21CEF-AF5F-4EAB-B41A-1691B24B015D}"/>
    <cellStyle name="Note 5 3 2" xfId="4217" xr:uid="{6DC51497-FD82-45E7-A22C-D9AAE03B7D99}"/>
    <cellStyle name="Note 5 3_ELC_final" xfId="4218" xr:uid="{4F481191-FE89-4DBE-8093-F2B03817AFEA}"/>
    <cellStyle name="Note 5 4" xfId="4219" xr:uid="{C2CED542-3263-405F-B4B5-6164E44F980A}"/>
    <cellStyle name="Note 5_ELC_final" xfId="4220" xr:uid="{1A21983B-37EC-4653-8755-DE38F1501C1A}"/>
    <cellStyle name="Note 6" xfId="275" xr:uid="{169F7649-32C2-4332-A350-33AC9D44D13A}"/>
    <cellStyle name="Note 6 2" xfId="276" xr:uid="{BDA45263-E620-4CC9-96B0-184D43258683}"/>
    <cellStyle name="Note 6 3" xfId="277" xr:uid="{0448C28B-07A5-4FCD-A80F-D7549FF3DCCF}"/>
    <cellStyle name="Note 6 3 2" xfId="4221" xr:uid="{5203666D-5C79-41EE-A192-9A16988750B6}"/>
    <cellStyle name="Note 6 3_ELC_final" xfId="4222" xr:uid="{2BF37C6A-71CB-45AE-97BE-A2A0AD05B148}"/>
    <cellStyle name="Note 6 4" xfId="4223" xr:uid="{E382076C-49D2-4BBF-B36D-5A1B75BE482A}"/>
    <cellStyle name="Note 6_ELC_final" xfId="4224" xr:uid="{5AE3AEE5-395C-4C19-B4B6-A7D4FE44ED1E}"/>
    <cellStyle name="Note 7" xfId="278" xr:uid="{0BBEB8FB-F389-4975-9467-4049A0728998}"/>
    <cellStyle name="Note 7 2" xfId="427" xr:uid="{30D2796B-EEA5-42B2-B875-D440ADA26605}"/>
    <cellStyle name="Note 7 2 2" xfId="4226" xr:uid="{AFE77F90-E70D-415A-B232-D602423A77D1}"/>
    <cellStyle name="Note 7 3" xfId="4227" xr:uid="{3C5C0A53-A376-452D-8CBC-38C851F4AAEB}"/>
    <cellStyle name="Note 7 3 2" xfId="4228" xr:uid="{EE37C8F1-ADEB-4C20-A563-38B664C9000F}"/>
    <cellStyle name="Note 7 3_ELC_final" xfId="4229" xr:uid="{9832EB59-0A33-43DD-88D0-99FAEE23B5D8}"/>
    <cellStyle name="Note 7 4" xfId="4230" xr:uid="{C0921926-62F8-45BA-AD53-CAEF01783C83}"/>
    <cellStyle name="Note 7 5" xfId="4225" xr:uid="{FD029215-1301-4E46-BAEA-4A44B6B5A2E3}"/>
    <cellStyle name="Note 7_ELC_final" xfId="4231" xr:uid="{C8B2E695-57CD-4435-A845-9D19D1A5296F}"/>
    <cellStyle name="Note 8" xfId="266" xr:uid="{9B209DAC-E694-402C-A5F7-7C4D97092A52}"/>
    <cellStyle name="Note 8 2" xfId="428" xr:uid="{8727456F-B5A8-48EE-9A21-3C78AF3754BB}"/>
    <cellStyle name="Note 8 2 2" xfId="4233" xr:uid="{37DBA5B9-8FD4-419B-A56F-2CCBEC39980A}"/>
    <cellStyle name="Note 8 3" xfId="4234" xr:uid="{7D44695C-9380-4143-AB02-1FB585B373A1}"/>
    <cellStyle name="Note 8 3 2" xfId="4235" xr:uid="{32C895E9-A298-4453-AC9F-A298E2DA6882}"/>
    <cellStyle name="Note 8 3_ELC_final" xfId="4236" xr:uid="{6B556104-39C5-4112-8CFD-4E582279F65E}"/>
    <cellStyle name="Note 8 4" xfId="4237" xr:uid="{43D99053-6CE3-4BCB-85E9-E9B22A0D335A}"/>
    <cellStyle name="Note 8 5" xfId="4232" xr:uid="{C2ED9D9A-C995-4817-B24F-4BA56DC0E3C1}"/>
    <cellStyle name="Note 8_ELC_final" xfId="4238" xr:uid="{A8ABA389-644C-4D17-A5C7-033586290ED9}"/>
    <cellStyle name="Note 9" xfId="425" xr:uid="{BC683B5C-CBFE-44EB-A8CB-5A7C9F370EEA}"/>
    <cellStyle name="Note 9 2" xfId="4240" xr:uid="{5684C6DE-1EBD-453D-85E1-CBB4AC7A0B07}"/>
    <cellStyle name="Note 9 3" xfId="4241" xr:uid="{9630EE73-3628-4FFA-9940-E37FAE74DC38}"/>
    <cellStyle name="Note 9 3 2" xfId="4242" xr:uid="{41AA5A44-7C10-4B26-8563-FCED25F2CE4C}"/>
    <cellStyle name="Note 9 3_ELC_final" xfId="4243" xr:uid="{F12A7BD8-BA98-4A7D-8930-F2957B40180D}"/>
    <cellStyle name="Note 9 4" xfId="4244" xr:uid="{2C355897-BC5F-4A62-84DA-1F41AF543F16}"/>
    <cellStyle name="Note 9 5" xfId="4239" xr:uid="{F7754942-650A-4C82-8252-5AC51760ACCB}"/>
    <cellStyle name="Note 9_ELC_final" xfId="4245" xr:uid="{ADB6F912-8994-497F-A040-A5131A3CD8EF}"/>
    <cellStyle name="Notiz" xfId="4246" xr:uid="{56D85093-C90E-4231-AF4E-5974CCBDCA6E}"/>
    <cellStyle name="Notiz 2" xfId="4247" xr:uid="{8F57EE9B-0112-49DF-8456-A5CCEEEA4866}"/>
    <cellStyle name="Notiz 3" xfId="4248" xr:uid="{4EF8A214-5B84-4628-B901-60C4E4ED74F4}"/>
    <cellStyle name="num_note" xfId="279" xr:uid="{DC7CFC7D-F726-495E-9E3C-1F1D709ED463}"/>
    <cellStyle name="Nuovo" xfId="280" xr:uid="{0543A8B0-FC6D-443F-B637-577C95D39605}"/>
    <cellStyle name="Nuovo 10" xfId="4249" xr:uid="{BF0961AE-0D01-4F25-A197-A0ED4FD0A16B}"/>
    <cellStyle name="Nuovo 11" xfId="4250" xr:uid="{FC306DA7-F298-4A5A-BE50-5CDC32DCADEF}"/>
    <cellStyle name="Nuovo 12" xfId="4251" xr:uid="{291BAF2A-15F3-4750-9263-7836954C9873}"/>
    <cellStyle name="Nuovo 13" xfId="4252" xr:uid="{CB3FCB7A-29B7-44D7-BE0A-79B2DF8F1BDB}"/>
    <cellStyle name="Nuovo 14" xfId="4253" xr:uid="{9F0E546B-1B69-4097-A702-F60931D2CC96}"/>
    <cellStyle name="Nuovo 15" xfId="4254" xr:uid="{ACDA8C61-EADD-4EB4-AAFD-458DBAA0F566}"/>
    <cellStyle name="Nuovo 16" xfId="4255" xr:uid="{0DC5B331-FB21-4BD6-8C63-687186E911EE}"/>
    <cellStyle name="Nuovo 17" xfId="4256" xr:uid="{AA3473D0-BA82-4C08-9342-A6C0467A7A97}"/>
    <cellStyle name="Nuovo 18" xfId="4257" xr:uid="{F8139946-04DF-4BB7-8BFC-9D971DD21BD8}"/>
    <cellStyle name="Nuovo 19" xfId="4258" xr:uid="{BD900326-8641-4145-A470-EDC5D54D2384}"/>
    <cellStyle name="Nuovo 2" xfId="281" xr:uid="{8C33F9E3-1A4C-4D71-BC63-1B7C85EEDFB7}"/>
    <cellStyle name="Nuovo 2 2" xfId="282" xr:uid="{7CB5EB0F-0ECB-407B-A1DB-70B52FD351EA}"/>
    <cellStyle name="Nuovo 2 3" xfId="283" xr:uid="{C8F33924-29BF-451A-A8B5-BDE185828048}"/>
    <cellStyle name="Nuovo 20" xfId="4259" xr:uid="{0A1F0CCE-F2A9-4CD0-A8DF-D7BB95C11F1C}"/>
    <cellStyle name="Nuovo 21" xfId="4260" xr:uid="{212933ED-8730-42A0-BC33-C0FB8669F944}"/>
    <cellStyle name="Nuovo 22" xfId="4261" xr:uid="{18CE325C-15FA-4082-B3E3-7F8D5D9E239C}"/>
    <cellStyle name="Nuovo 23" xfId="4262" xr:uid="{DF1361BD-C55D-4089-8F91-C01669223ABC}"/>
    <cellStyle name="Nuovo 24" xfId="4263" xr:uid="{2F75CB6E-0633-42CE-8CA6-3EE9446F35C2}"/>
    <cellStyle name="Nuovo 25" xfId="4264" xr:uid="{2181596C-7D49-4F92-8114-F36BC5F03CA3}"/>
    <cellStyle name="Nuovo 26" xfId="4265" xr:uid="{87C3F6AE-83CF-4F3A-8D30-DDE629AA5F4F}"/>
    <cellStyle name="Nuovo 27" xfId="4266" xr:uid="{24879AEC-81B8-4718-BAE3-C9CE41AF946D}"/>
    <cellStyle name="Nuovo 28" xfId="4267" xr:uid="{C4E16A39-0BA4-46D5-B6CC-09E6C888876C}"/>
    <cellStyle name="Nuovo 29" xfId="4268" xr:uid="{E703D3D2-1564-4B1E-9794-31E96CFB32C8}"/>
    <cellStyle name="Nuovo 3" xfId="284" xr:uid="{30C8E8D3-AAD8-4D4B-BBA5-412528B72069}"/>
    <cellStyle name="Nuovo 30" xfId="4269" xr:uid="{3C245C1E-5612-4EE9-AD56-ECF590CA6EAF}"/>
    <cellStyle name="Nuovo 31" xfId="4270" xr:uid="{1FF6F3FE-5F21-435B-8C12-5933EF91455B}"/>
    <cellStyle name="Nuovo 32" xfId="4271" xr:uid="{5CE35738-0E8A-4415-9EA5-56C6E49F8CA8}"/>
    <cellStyle name="Nuovo 33" xfId="4272" xr:uid="{7F128582-8343-4151-830D-C22D4E03017F}"/>
    <cellStyle name="Nuovo 34" xfId="4273" xr:uid="{15400A53-5708-45FC-895D-8513F6B061F4}"/>
    <cellStyle name="Nuovo 35" xfId="4274" xr:uid="{53EBA251-A9A6-4CF2-8C7F-1FD0A3903D14}"/>
    <cellStyle name="Nuovo 36" xfId="4275" xr:uid="{CB5D8212-2442-4FDB-81DA-DA53A21020A4}"/>
    <cellStyle name="Nuovo 37" xfId="4276" xr:uid="{64CDAA8D-5672-464C-BCEC-ACEEF160BBCE}"/>
    <cellStyle name="Nuovo 38" xfId="4277" xr:uid="{F318CF60-A081-4D91-AABF-94B4F70C1FD6}"/>
    <cellStyle name="Nuovo 4" xfId="285" xr:uid="{17B8F7D6-0267-4ECD-803A-52CB6D482D6F}"/>
    <cellStyle name="Nuovo 4 2" xfId="4278" xr:uid="{4664A06F-A65A-40EB-9761-0EC4E114A1A7}"/>
    <cellStyle name="Nuovo 5" xfId="286" xr:uid="{F0305241-BE96-4B52-8BA9-17EBA643D6AA}"/>
    <cellStyle name="Nuovo 6" xfId="4279" xr:uid="{36DE0D2B-09E3-4116-B718-17E939A5B108}"/>
    <cellStyle name="Nuovo 7" xfId="4280" xr:uid="{0CBC12DD-450E-4CF7-B312-A867FEF400B2}"/>
    <cellStyle name="Nuovo 8" xfId="4281" xr:uid="{043072EE-E218-46A1-87A1-0C6655FD07D9}"/>
    <cellStyle name="Nuovo 9" xfId="4282" xr:uid="{DAA8561D-2103-4909-8543-6D83F0CEC10E}"/>
    <cellStyle name="Összesen" xfId="468" xr:uid="{33365569-A3AF-45AC-AC1A-E1BCE2627795}"/>
    <cellStyle name="Output" xfId="14" builtinId="21" customBuiltin="1"/>
    <cellStyle name="Output 10" xfId="4283" xr:uid="{9BCFA2ED-F5F4-4D59-B774-6C67F6D1E63E}"/>
    <cellStyle name="Output 11" xfId="4284" xr:uid="{B7A79C14-6F58-4C36-9749-C844A7C714B9}"/>
    <cellStyle name="Output 12" xfId="4285" xr:uid="{83074C84-9F6E-49F6-8939-6578E053985E}"/>
    <cellStyle name="Output 13" xfId="4286" xr:uid="{392486F7-1538-42A1-A6BF-B5263867A9AA}"/>
    <cellStyle name="Output 14" xfId="4287" xr:uid="{2002FA0A-22AB-4B01-AC5D-F2704741DD60}"/>
    <cellStyle name="Output 15" xfId="4288" xr:uid="{86C01689-FBAE-43E7-8DD6-B7359FC0AAAD}"/>
    <cellStyle name="Output 16" xfId="4289" xr:uid="{9A533E06-8EE6-4F37-A170-97F9FFA12BB0}"/>
    <cellStyle name="Output 17" xfId="4290" xr:uid="{7D14A820-B404-46B7-82BC-E868C555631F}"/>
    <cellStyle name="Output 18" xfId="4291" xr:uid="{08D005DF-C3B3-4438-9987-DF7D6D3AF929}"/>
    <cellStyle name="Output 19" xfId="4292" xr:uid="{12A9E281-CB38-4ADF-9422-BC3EE79A6259}"/>
    <cellStyle name="Output 2" xfId="287" xr:uid="{FBFDD4F5-AB44-4C74-82BA-9E40C3E0186B}"/>
    <cellStyle name="Output 2 10" xfId="4293" xr:uid="{9E4A9B64-A801-4FB6-93C5-6B8AE6F1F535}"/>
    <cellStyle name="Output 2 2" xfId="4294" xr:uid="{C0FF7F98-0284-406A-8998-D701A04040B0}"/>
    <cellStyle name="Output 2 3" xfId="4295" xr:uid="{3CAB608B-79F5-485E-862E-B8A073F6D57C}"/>
    <cellStyle name="Output 2 4" xfId="4296" xr:uid="{E6117ACE-E459-430A-A2B4-DA08487D8573}"/>
    <cellStyle name="Output 2 5" xfId="4297" xr:uid="{A40FEF92-894C-4C5A-B77C-313859ABFCC5}"/>
    <cellStyle name="Output 2 6" xfId="4298" xr:uid="{8C8E58C5-BEE3-4B7C-8263-504EFDFC04C9}"/>
    <cellStyle name="Output 2 7" xfId="4299" xr:uid="{3FEDDFCE-1E45-4028-B48C-F307A294D0A8}"/>
    <cellStyle name="Output 2 8" xfId="4300" xr:uid="{425848E4-FC0A-4BD7-99AD-CF58D48A6018}"/>
    <cellStyle name="Output 2 9" xfId="4301" xr:uid="{D676F922-F2D2-4E9A-B69D-3B4F413FDEDD}"/>
    <cellStyle name="Output 20" xfId="4302" xr:uid="{71CA4A36-4BD5-4BE4-991F-D6F51CA1F363}"/>
    <cellStyle name="Output 21" xfId="4303" xr:uid="{9593556B-F734-4999-ADC3-EC5CCE8E0578}"/>
    <cellStyle name="Output 22" xfId="4304" xr:uid="{43BD7111-276F-4DF8-A22E-BE5AA2F2C90E}"/>
    <cellStyle name="Output 23" xfId="4305" xr:uid="{A0CB8A6D-B0C8-47A8-998D-189E0C4B40BD}"/>
    <cellStyle name="Output 24" xfId="4306" xr:uid="{530C4E12-B55E-407A-8404-26368DD8A704}"/>
    <cellStyle name="Output 25" xfId="4307" xr:uid="{18962008-2B9E-422A-9D69-1E66A2FAB8A4}"/>
    <cellStyle name="Output 26" xfId="4308" xr:uid="{57DFE183-8615-4359-B57A-523F0E651946}"/>
    <cellStyle name="Output 27" xfId="4309" xr:uid="{DDD6AA14-B673-4BA5-9E16-6ACFC09D5845}"/>
    <cellStyle name="Output 28" xfId="4310" xr:uid="{87C8D719-E681-4712-852A-3DEBF98CEF31}"/>
    <cellStyle name="Output 29" xfId="4311" xr:uid="{FD04F3BE-72E0-46A6-978F-F0FFB9FBDECA}"/>
    <cellStyle name="Output 3" xfId="288" xr:uid="{2F0C1652-A404-4018-9AF8-E3FE38EF4DC0}"/>
    <cellStyle name="Output 3 2" xfId="4313" xr:uid="{1756A1F7-30B2-4206-92EE-78E3DA862A16}"/>
    <cellStyle name="Output 3 3" xfId="4314" xr:uid="{007B293E-2DCA-4D5C-82CB-43C0AFAC1A84}"/>
    <cellStyle name="Output 3 4" xfId="4315" xr:uid="{EFE49BE6-EC06-4764-ABBC-812D6102DE0A}"/>
    <cellStyle name="Output 3 5" xfId="4312" xr:uid="{7E4231E6-8B2A-407A-AA1B-7EA1BB3EEB83}"/>
    <cellStyle name="Output 30" xfId="4316" xr:uid="{8FFA2387-62ED-4068-BFFF-BEDC33990B8C}"/>
    <cellStyle name="Output 31" xfId="4317" xr:uid="{9B4D7232-2EDA-4C4E-BBFB-6483E90D65CA}"/>
    <cellStyle name="Output 32" xfId="4318" xr:uid="{850BE8E5-581D-4C27-8C42-A3FF91FA93B3}"/>
    <cellStyle name="Output 33" xfId="4319" xr:uid="{B9803D46-3A04-44D4-B946-7DC6CEA6A742}"/>
    <cellStyle name="Output 34" xfId="4320" xr:uid="{9ED1752A-84C3-4540-B078-066AD4D6D8F2}"/>
    <cellStyle name="Output 35" xfId="4321" xr:uid="{4AF57B23-43E0-4271-A0F6-2ACFBC659C1D}"/>
    <cellStyle name="Output 36" xfId="4322" xr:uid="{4BE6412C-DE0E-4483-A53E-4355ADE6385B}"/>
    <cellStyle name="Output 37" xfId="4323" xr:uid="{3C56FE72-9E25-4FDC-98AD-6CCF9A533765}"/>
    <cellStyle name="Output 38" xfId="4324" xr:uid="{19DC9BB6-6B2E-4966-9097-D76530B7F141}"/>
    <cellStyle name="Output 39" xfId="4325" xr:uid="{4AE3A5B1-60A1-4D9E-A9B3-27EBD5DBAA53}"/>
    <cellStyle name="Output 4" xfId="289" xr:uid="{40D150ED-33AF-4152-9A62-686701E82BBA}"/>
    <cellStyle name="Output 40" xfId="4326" xr:uid="{F86E8677-DC13-4FBE-8C9A-D2B4B1A2E68D}"/>
    <cellStyle name="Output 41" xfId="4327" xr:uid="{6C256925-3819-4474-ABF4-5A7C5F1F53DC}"/>
    <cellStyle name="Output 42" xfId="4328" xr:uid="{1C74C2DD-79D0-4649-B1FC-E70D50F773E0}"/>
    <cellStyle name="Output 43" xfId="4329" xr:uid="{B4746F03-D3DF-4623-B53A-1F4C5BBC8584}"/>
    <cellStyle name="Output 5" xfId="290" xr:uid="{9054E111-B775-4B9A-9887-5D2E22955489}"/>
    <cellStyle name="Output 6" xfId="4330" xr:uid="{F6601F03-815A-421C-A533-A2C4DA0532BC}"/>
    <cellStyle name="Output 7" xfId="4331" xr:uid="{5F6DDDEA-F894-4ED3-8D1B-4CB97A1B8958}"/>
    <cellStyle name="Output 8" xfId="4332" xr:uid="{65E5C91B-BD43-435C-B546-4D9DC21D7F04}"/>
    <cellStyle name="Output 9" xfId="4333" xr:uid="{5C36D301-339A-4BEA-B3E2-044374329F11}"/>
    <cellStyle name="Pattern" xfId="4334" xr:uid="{AE60AFEE-F889-4AEB-B4C2-C9D3438E43F9}"/>
    <cellStyle name="Percent 10" xfId="4335" xr:uid="{32E67655-E0E2-46CE-888F-B2F8A31A2EB4}"/>
    <cellStyle name="Percent 10 10" xfId="4336" xr:uid="{497CCADD-7A44-4EA3-82D1-FE5330341219}"/>
    <cellStyle name="Percent 10 11" xfId="4337" xr:uid="{B054494B-C7D9-4338-AEB9-41D8CE96C98B}"/>
    <cellStyle name="Percent 10 12" xfId="4338" xr:uid="{190987EE-7028-48B4-BD0A-7B870D6309BA}"/>
    <cellStyle name="Percent 10 13" xfId="4339" xr:uid="{E52D7770-A45E-4FEA-ABE8-E83B47EF7A5B}"/>
    <cellStyle name="Percent 10 14" xfId="4340" xr:uid="{86694946-3D1A-496D-A7B2-C24D538C49D8}"/>
    <cellStyle name="Percent 10 15" xfId="4341" xr:uid="{FA2F5C9D-CFEF-44F4-AC3E-0F610BC54C08}"/>
    <cellStyle name="Percent 10 16" xfId="4342" xr:uid="{078CD90B-4A92-4D64-B1A0-5B1CB57DFFA3}"/>
    <cellStyle name="Percent 10 17" xfId="4343" xr:uid="{A2CFDD36-A0F6-4FC3-B4F3-648DC37D82D3}"/>
    <cellStyle name="Percent 10 18" xfId="4344" xr:uid="{29A529E9-2E50-4740-9D20-E034C4FDD9E2}"/>
    <cellStyle name="Percent 10 19" xfId="4345" xr:uid="{7263510C-6C21-4DC2-9E64-BF5BCEE4B290}"/>
    <cellStyle name="Percent 10 2" xfId="4346" xr:uid="{1E960546-E9E9-4522-9192-CB819EEF0530}"/>
    <cellStyle name="Percent 10 2 2" xfId="4347" xr:uid="{986B63C1-D9E9-40DF-9B59-3BFE3A45CAD2}"/>
    <cellStyle name="Percent 10 2 3" xfId="4348" xr:uid="{3034332D-A643-4D39-B69D-F1A0D1572E23}"/>
    <cellStyle name="Percent 10 20" xfId="4349" xr:uid="{1C55A3DF-7749-42BA-A922-7595C4535885}"/>
    <cellStyle name="Percent 10 3" xfId="4350" xr:uid="{12D41DF6-4516-4752-866A-259FDCD7E978}"/>
    <cellStyle name="Percent 10 3 2" xfId="4351" xr:uid="{EE623170-62E9-4448-A152-8BA8C573B992}"/>
    <cellStyle name="Percent 10 3 3" xfId="4352" xr:uid="{1FA6E648-FA21-4E48-97E2-9CBA7068BF88}"/>
    <cellStyle name="Percent 10 4" xfId="4353" xr:uid="{4E79FF0A-47EC-4C00-B638-751EBB054461}"/>
    <cellStyle name="Percent 10 4 2" xfId="4354" xr:uid="{AFA27F72-7C6A-43B6-8D9A-8604887ED99C}"/>
    <cellStyle name="Percent 10 4 3" xfId="4355" xr:uid="{915CB0CC-EB81-4419-910F-10DFAFD8AAC4}"/>
    <cellStyle name="Percent 10 5" xfId="4356" xr:uid="{4A8F7A0D-FC14-43BF-A91F-2C2940B02364}"/>
    <cellStyle name="Percent 10 5 2" xfId="4357" xr:uid="{0B18FC5F-C97F-4C98-ABFD-11D0F856710A}"/>
    <cellStyle name="Percent 10 5 3" xfId="4358" xr:uid="{A5C1F008-3B99-459C-AA9E-C42779F7D33B}"/>
    <cellStyle name="Percent 10 6" xfId="4359" xr:uid="{EBE4361E-F6F4-422C-A3A9-0D57CD8091F0}"/>
    <cellStyle name="Percent 10 6 2" xfId="4360" xr:uid="{60D02725-EFE9-4361-A13A-97643E87463D}"/>
    <cellStyle name="Percent 10 6 3" xfId="4361" xr:uid="{51B5817D-0FBC-4F1A-A4CB-73AFD4E5A725}"/>
    <cellStyle name="Percent 10 7" xfId="4362" xr:uid="{D0FA47D5-0CAE-48E1-BD18-FC47A43A87BC}"/>
    <cellStyle name="Percent 10 7 2" xfId="4363" xr:uid="{F1FF0C9B-368D-4CBB-9898-1A276C0F03F9}"/>
    <cellStyle name="Percent 10 7 3" xfId="4364" xr:uid="{240D712A-7F89-4CF5-B9FA-E8A3BB3F02ED}"/>
    <cellStyle name="Percent 10 7 4" xfId="4365" xr:uid="{72327113-2DC2-4BC5-B19B-77812CE5AAC5}"/>
    <cellStyle name="Percent 10 7 5" xfId="4366" xr:uid="{B1EC0A50-1F65-4692-B7F1-3237F415C58D}"/>
    <cellStyle name="Percent 10 8" xfId="4367" xr:uid="{BB9B06F3-89CD-4AE6-BA06-55284F95ABBA}"/>
    <cellStyle name="Percent 10 8 2" xfId="4368" xr:uid="{2866F2F5-18E8-4AB5-87FB-BCBB89424357}"/>
    <cellStyle name="Percent 10 8 3" xfId="4369" xr:uid="{3DF4BA36-87F0-428F-92B0-A7D2C5F25D7C}"/>
    <cellStyle name="Percent 10 9" xfId="4370" xr:uid="{FB813D50-0613-4296-9B64-33BE8CA04315}"/>
    <cellStyle name="Percent 11" xfId="4371" xr:uid="{584DF40F-C14E-45FA-BE35-4CE8E125A64D}"/>
    <cellStyle name="Percent 11 10" xfId="4372" xr:uid="{0220D969-0358-49A1-8174-FA10D5E00C44}"/>
    <cellStyle name="Percent 11 2" xfId="4373" xr:uid="{17B40AC0-62C2-489F-996A-E091FB8AD191}"/>
    <cellStyle name="Percent 11 2 2" xfId="4374" xr:uid="{6DA93B35-2378-481C-B67A-C52D53D2A17C}"/>
    <cellStyle name="Percent 11 2 3" xfId="4375" xr:uid="{39A39E21-FD98-4AA1-BC33-F6B7E9D9F0F6}"/>
    <cellStyle name="Percent 11 3" xfId="4376" xr:uid="{4742FAD8-735B-4F28-8484-B82E268A6880}"/>
    <cellStyle name="Percent 11 3 2" xfId="4377" xr:uid="{55B8C681-D1B0-4291-8FBC-F3D4521BA7C0}"/>
    <cellStyle name="Percent 11 3 3" xfId="4378" xr:uid="{D97595F4-022E-4AC9-9C11-4CAFA5A275CB}"/>
    <cellStyle name="Percent 11 4" xfId="4379" xr:uid="{5A3C4764-EBA9-46CD-B9EB-BCA398C5D369}"/>
    <cellStyle name="Percent 11 4 2" xfId="4380" xr:uid="{025FEF46-CE5E-4C3E-941F-9D785111EB33}"/>
    <cellStyle name="Percent 11 4 3" xfId="4381" xr:uid="{B41820BA-E3B9-48D5-97DB-85178176ADB5}"/>
    <cellStyle name="Percent 11 5" xfId="4382" xr:uid="{E33E57D9-B1E1-4B24-BD77-692205A39453}"/>
    <cellStyle name="Percent 11 5 2" xfId="4383" xr:uid="{C0C30270-4D8D-4D9A-829D-FC1DA8065467}"/>
    <cellStyle name="Percent 11 5 3" xfId="4384" xr:uid="{1A9DDEF3-9E42-4229-97AA-494A34FE6C8D}"/>
    <cellStyle name="Percent 11 6" xfId="4385" xr:uid="{F5CF3CB8-4599-4F79-A7EB-3C9231799287}"/>
    <cellStyle name="Percent 11 6 2" xfId="4386" xr:uid="{9D9997AB-F0A3-47F4-B7A4-6F6D72545894}"/>
    <cellStyle name="Percent 11 6 3" xfId="4387" xr:uid="{A8DBE5CD-BAA3-4068-B629-BA0D768AFF0F}"/>
    <cellStyle name="Percent 11 7" xfId="4388" xr:uid="{71E749B4-216C-4AF0-9453-EAB460CFE350}"/>
    <cellStyle name="Percent 11 7 2" xfId="4389" xr:uid="{7254D9D3-D304-4F0D-9A53-F867F9C3808A}"/>
    <cellStyle name="Percent 11 7 3" xfId="4390" xr:uid="{E7F48C91-1A7F-4519-BC16-1C7A502F7094}"/>
    <cellStyle name="Percent 11 7 4" xfId="4391" xr:uid="{45B297B4-9BD5-448D-BD44-3E22ECD6FAF6}"/>
    <cellStyle name="Percent 11 7 5" xfId="4392" xr:uid="{A67F66A9-19C7-4A3E-AF13-582460DE1512}"/>
    <cellStyle name="Percent 11 8" xfId="4393" xr:uid="{2AB4636B-365E-4F26-936E-0C297D3B8030}"/>
    <cellStyle name="Percent 11 8 2" xfId="4394" xr:uid="{FED8CAB6-8F1A-4E29-9038-0E99185D77FE}"/>
    <cellStyle name="Percent 11 8 3" xfId="4395" xr:uid="{00A1D1E3-E5AE-4EF0-94FD-31381B93A3A3}"/>
    <cellStyle name="Percent 11 9" xfId="4396" xr:uid="{FD9CE740-87B2-4F58-9BA4-78C45AD41037}"/>
    <cellStyle name="Percent 12" xfId="4397" xr:uid="{ABA7B63A-3BE8-4FD6-8ADC-8A3BF37DDF60}"/>
    <cellStyle name="Percent 12 10" xfId="4398" xr:uid="{23DBC756-E61E-4DBB-9D7D-91E16F0718F7}"/>
    <cellStyle name="Percent 12 2" xfId="4399" xr:uid="{1385A84D-622E-4717-AE66-114E4F066980}"/>
    <cellStyle name="Percent 12 2 2" xfId="4400" xr:uid="{5B3154FF-5032-4B3D-A0DD-154079C6FA2D}"/>
    <cellStyle name="Percent 12 2 3" xfId="4401" xr:uid="{3EBE67F2-57FF-469E-AB20-11D39F871658}"/>
    <cellStyle name="Percent 12 3" xfId="4402" xr:uid="{6B5C00EB-CDB2-40E3-8C57-109FC9950E8B}"/>
    <cellStyle name="Percent 12 3 2" xfId="4403" xr:uid="{8C6DDD99-1E6A-48B2-96BA-8FCC1E9CC6B8}"/>
    <cellStyle name="Percent 12 3 3" xfId="4404" xr:uid="{51FFF73C-25F6-4A71-9742-82875219EE43}"/>
    <cellStyle name="Percent 12 4" xfId="4405" xr:uid="{A5BCBAF9-A48E-413A-BCDB-F7DC48BD562B}"/>
    <cellStyle name="Percent 12 4 2" xfId="4406" xr:uid="{FE644A61-8133-49CF-9C91-73BE50E59B42}"/>
    <cellStyle name="Percent 12 4 3" xfId="4407" xr:uid="{CDBE2831-48C9-4149-A8A7-647705BD6381}"/>
    <cellStyle name="Percent 12 5" xfId="4408" xr:uid="{349C37B5-54F0-440B-B23A-A77B2EC6BB6C}"/>
    <cellStyle name="Percent 12 5 2" xfId="4409" xr:uid="{F4CE44C7-15B8-43FE-98AA-8362792DDCC6}"/>
    <cellStyle name="Percent 12 5 3" xfId="4410" xr:uid="{1A04A843-4687-4BD8-89E8-D6AA8DB19DA9}"/>
    <cellStyle name="Percent 12 6" xfId="4411" xr:uid="{E7F160E3-0DE3-4CB5-BD7A-B402273C5438}"/>
    <cellStyle name="Percent 12 6 2" xfId="4412" xr:uid="{08919AEF-BAE4-4220-9F6F-518C88F4E29B}"/>
    <cellStyle name="Percent 12 6 3" xfId="4413" xr:uid="{8EC62012-91AD-49C2-A019-B3FDAFEAF3A6}"/>
    <cellStyle name="Percent 12 7" xfId="4414" xr:uid="{9857F7C5-F6D7-48F7-A73C-8E5783FF8DC7}"/>
    <cellStyle name="Percent 12 7 2" xfId="4415" xr:uid="{78D1D776-1A4D-4D5E-BB73-B4B25ED3D0E9}"/>
    <cellStyle name="Percent 12 7 3" xfId="4416" xr:uid="{CB8E66FE-4756-4BEB-99A2-E4837801308F}"/>
    <cellStyle name="Percent 12 7 4" xfId="4417" xr:uid="{16CFAA36-C653-4F05-82F6-92BAAF80464C}"/>
    <cellStyle name="Percent 12 7 5" xfId="4418" xr:uid="{910819DC-1FFB-4F5C-805D-ED3009F379CC}"/>
    <cellStyle name="Percent 12 8" xfId="4419" xr:uid="{286388B7-7465-43B3-94BE-970BEB6A3392}"/>
    <cellStyle name="Percent 12 8 2" xfId="4420" xr:uid="{36538973-37E7-40DC-A6B6-5A5749568547}"/>
    <cellStyle name="Percent 12 8 3" xfId="4421" xr:uid="{7C04AFCB-D52C-4A11-99FA-CF3A52ABF812}"/>
    <cellStyle name="Percent 12 9" xfId="4422" xr:uid="{91018A20-DF56-4253-90A4-A9C64721572C}"/>
    <cellStyle name="Percent 13" xfId="4423" xr:uid="{38875E36-4874-4548-AD8A-B81142860E75}"/>
    <cellStyle name="Percent 13 10" xfId="4424" xr:uid="{4427E6EF-E581-443A-BBA3-55848481FE1E}"/>
    <cellStyle name="Percent 13 2" xfId="4425" xr:uid="{1029B5B2-5689-4089-AF4B-CEDCD3BC27E8}"/>
    <cellStyle name="Percent 13 2 2" xfId="4426" xr:uid="{E477EC52-AB2D-4BC9-8CA2-2DF4CD9D9A60}"/>
    <cellStyle name="Percent 13 2 3" xfId="4427" xr:uid="{A9AA0281-AEE7-45D5-B6B8-D0A8A17347DE}"/>
    <cellStyle name="Percent 13 3" xfId="4428" xr:uid="{9FAA7AB0-D949-45D5-85E3-F28B9421EE75}"/>
    <cellStyle name="Percent 13 3 2" xfId="4429" xr:uid="{94A73FB4-119D-416F-86BB-F24154C33F5A}"/>
    <cellStyle name="Percent 13 3 3" xfId="4430" xr:uid="{2D18EC55-9109-44B8-992F-4C10440F0004}"/>
    <cellStyle name="Percent 13 4" xfId="4431" xr:uid="{C822E6AE-4A05-4B22-A9CF-24FA19753ADA}"/>
    <cellStyle name="Percent 13 4 2" xfId="4432" xr:uid="{77018902-AFD2-4134-9787-AB81F8FA88DA}"/>
    <cellStyle name="Percent 13 4 3" xfId="4433" xr:uid="{FF96C9F1-5952-478A-8632-34CD66D3E165}"/>
    <cellStyle name="Percent 13 5" xfId="4434" xr:uid="{8534BBD0-9AB8-4C6F-AD7B-F1673A7A422C}"/>
    <cellStyle name="Percent 13 5 2" xfId="4435" xr:uid="{717B4847-F31D-4E9B-B909-E26BEDD67B2F}"/>
    <cellStyle name="Percent 13 5 3" xfId="4436" xr:uid="{A7B15D6C-1682-4853-AD09-84F1249CEE7A}"/>
    <cellStyle name="Percent 13 6" xfId="4437" xr:uid="{82F5BC5F-669C-4918-92CC-AEE364E807AD}"/>
    <cellStyle name="Percent 13 6 2" xfId="4438" xr:uid="{0167597F-2C95-4B5A-8286-CE7361186444}"/>
    <cellStyle name="Percent 13 6 3" xfId="4439" xr:uid="{BE462B60-867B-4409-ACA2-83A79B4D66C0}"/>
    <cellStyle name="Percent 13 7" xfId="4440" xr:uid="{364E8D31-DB39-4B0D-A07C-FE6A25276997}"/>
    <cellStyle name="Percent 13 7 2" xfId="4441" xr:uid="{CC7AEFC5-F39A-4386-9F90-1094D28D504D}"/>
    <cellStyle name="Percent 13 7 3" xfId="4442" xr:uid="{DACE95E8-D801-4F20-A93D-32C2B975CAD2}"/>
    <cellStyle name="Percent 13 7 4" xfId="4443" xr:uid="{07DD51E8-B07E-4332-8BBC-1D9EB291EB0B}"/>
    <cellStyle name="Percent 13 7 5" xfId="4444" xr:uid="{4077BBF2-9175-4F10-91DD-FF5F33B098B5}"/>
    <cellStyle name="Percent 13 8" xfId="4445" xr:uid="{4D21E5F5-EA47-4C90-BBA6-3C8260694645}"/>
    <cellStyle name="Percent 13 8 2" xfId="4446" xr:uid="{6C6E1A61-EA3A-43F6-A24F-5933D8413E08}"/>
    <cellStyle name="Percent 13 8 3" xfId="4447" xr:uid="{463704C7-4CB8-4473-B1B2-012A8FB6D310}"/>
    <cellStyle name="Percent 13 9" xfId="4448" xr:uid="{3CA4B921-89E9-4827-B771-BBD5D256E3F7}"/>
    <cellStyle name="Percent 14" xfId="4449" xr:uid="{90CE9DC3-F3F0-48FB-9CC6-F11F8602AD23}"/>
    <cellStyle name="Percent 14 10" xfId="4450" xr:uid="{E32B963D-C36D-4146-B022-58C853B30090}"/>
    <cellStyle name="Percent 14 2" xfId="4451" xr:uid="{43930F55-1FA2-448E-8D9F-6FBB5E0F6CA6}"/>
    <cellStyle name="Percent 14 2 2" xfId="4452" xr:uid="{5D109D1E-D43D-4FDB-9057-F3C6673C2811}"/>
    <cellStyle name="Percent 14 2 3" xfId="4453" xr:uid="{DB987A3D-C9E9-467A-9A66-F779DDBC5C68}"/>
    <cellStyle name="Percent 14 3" xfId="4454" xr:uid="{CCF39355-8EA5-45B1-813E-9A3403291591}"/>
    <cellStyle name="Percent 14 3 2" xfId="4455" xr:uid="{AAA12B3F-410C-4590-BF18-5539164D1D36}"/>
    <cellStyle name="Percent 14 3 3" xfId="4456" xr:uid="{74606771-DF14-4530-8FF8-E03F40F6BD61}"/>
    <cellStyle name="Percent 14 4" xfId="4457" xr:uid="{2F583B6D-AFA3-4C58-9F87-C53CDB36F542}"/>
    <cellStyle name="Percent 14 4 2" xfId="4458" xr:uid="{82B05F30-C493-47BA-9319-F6F335FC9F71}"/>
    <cellStyle name="Percent 14 4 3" xfId="4459" xr:uid="{463DE742-034E-4ED9-A2F9-97800323DEF3}"/>
    <cellStyle name="Percent 14 5" xfId="4460" xr:uid="{514DFDF8-E4AC-4931-9FA1-FD464239E657}"/>
    <cellStyle name="Percent 14 5 2" xfId="4461" xr:uid="{E2D61AD9-8327-4740-A970-2A1FF3D44A0F}"/>
    <cellStyle name="Percent 14 5 3" xfId="4462" xr:uid="{5937C495-E430-4C64-A4EB-50FAFD7E630F}"/>
    <cellStyle name="Percent 14 6" xfId="4463" xr:uid="{93814F10-8225-4DF2-A4F7-7F81551A2A92}"/>
    <cellStyle name="Percent 14 6 2" xfId="4464" xr:uid="{4A036D83-6244-4D90-BB11-E797B5B0F45A}"/>
    <cellStyle name="Percent 14 6 3" xfId="4465" xr:uid="{286A4CA4-2D34-4C90-845E-018D1EA98677}"/>
    <cellStyle name="Percent 14 7" xfId="4466" xr:uid="{2297B319-A5D8-4A43-9F3F-1EBF5CC14CE2}"/>
    <cellStyle name="Percent 14 7 2" xfId="4467" xr:uid="{8CA6B769-FFD7-491A-AFB9-597B74FD5B8A}"/>
    <cellStyle name="Percent 14 7 3" xfId="4468" xr:uid="{3F71262E-9396-4785-A28F-8892993F41C1}"/>
    <cellStyle name="Percent 14 7 4" xfId="4469" xr:uid="{1E836327-D9CB-4737-815D-986B98AEFEFD}"/>
    <cellStyle name="Percent 14 7 5" xfId="4470" xr:uid="{BA1178BA-934E-4349-974F-9EF7C6F5F358}"/>
    <cellStyle name="Percent 14 8" xfId="4471" xr:uid="{3F968C47-4BA7-4C82-86AB-1B05F2802389}"/>
    <cellStyle name="Percent 14 8 2" xfId="4472" xr:uid="{D68B6686-C004-42C4-9F69-575924ED44B2}"/>
    <cellStyle name="Percent 14 8 3" xfId="4473" xr:uid="{A004BC3F-DA33-4849-866B-28B93CD2B1BE}"/>
    <cellStyle name="Percent 14 9" xfId="4474" xr:uid="{64445BF5-E596-4024-A96E-A8DA303ACAE2}"/>
    <cellStyle name="Percent 15" xfId="4475" xr:uid="{5AC8A1CD-0B94-4F62-80F6-5C1279E51577}"/>
    <cellStyle name="Percent 15 10" xfId="4476" xr:uid="{76C54022-A493-45C6-AF11-FF02730EB9C9}"/>
    <cellStyle name="Percent 15 11" xfId="4477" xr:uid="{9EFF76E5-F428-4487-8630-9472F34640D0}"/>
    <cellStyle name="Percent 15 12" xfId="4478" xr:uid="{4F9907EC-EB50-4454-84B4-5FBE11B015A6}"/>
    <cellStyle name="Percent 15 13" xfId="4479" xr:uid="{E2A2DC47-286A-45BC-A918-26BA7B2AAD51}"/>
    <cellStyle name="Percent 15 14" xfId="4480" xr:uid="{B1F755E9-0F0F-4C35-A429-D68C355AA5B5}"/>
    <cellStyle name="Percent 15 15" xfId="4481" xr:uid="{7C514CE1-53AC-47BD-8EA1-FD67BDD7F5CF}"/>
    <cellStyle name="Percent 15 2" xfId="4482" xr:uid="{7FD5A0F9-00A1-419A-8EB1-C974570682AC}"/>
    <cellStyle name="Percent 15 2 2" xfId="4483" xr:uid="{ED769D8C-23D8-4550-A7C8-59FF08C90D0F}"/>
    <cellStyle name="Percent 15 2 3" xfId="4484" xr:uid="{2F95E702-30D2-4D3A-A7B8-A546C6F826DC}"/>
    <cellStyle name="Percent 15 2 4" xfId="4485" xr:uid="{8AA507AE-FCDE-4D08-A5FC-4B46F0EB1928}"/>
    <cellStyle name="Percent 15 2 5" xfId="4486" xr:uid="{23C5DAAE-D62C-4F9A-AB3F-02020F56A365}"/>
    <cellStyle name="Percent 15 2 6" xfId="4487" xr:uid="{067BB1A7-16B8-4176-A2AA-2FB83711C9AC}"/>
    <cellStyle name="Percent 15 2 7" xfId="4488" xr:uid="{FA513E6D-1F35-4E87-B098-7013CE20FEC4}"/>
    <cellStyle name="Percent 15 2 8" xfId="4489" xr:uid="{310D9FC9-70D1-4574-8026-27677DC0A66D}"/>
    <cellStyle name="Percent 15 3" xfId="4490" xr:uid="{ED979CA1-B5A8-4A04-AFA4-F2A5149C0C6B}"/>
    <cellStyle name="Percent 15 4" xfId="4491" xr:uid="{423F8A6E-739F-4D61-820B-F0A0A1AF3DCC}"/>
    <cellStyle name="Percent 15 4 2" xfId="4492" xr:uid="{0A0BD2FF-0A70-47EE-9F5F-6C0FF67301DC}"/>
    <cellStyle name="Percent 15 4 3" xfId="4493" xr:uid="{FCE7A6D4-EAED-41A8-85B1-6EC45DF70D34}"/>
    <cellStyle name="Percent 15 5" xfId="4494" xr:uid="{DAC67C1A-8C60-48AE-AB72-F2BF2EF5C8DD}"/>
    <cellStyle name="Percent 15 6" xfId="4495" xr:uid="{A52C28CD-6EB2-4A42-A10E-9FD014D0335D}"/>
    <cellStyle name="Percent 15 7" xfId="4496" xr:uid="{6B4E62F5-2C07-416D-91CB-55DBDC49055F}"/>
    <cellStyle name="Percent 15 7 2" xfId="4497" xr:uid="{479B332F-D520-4E6B-B587-0DFE5C74B646}"/>
    <cellStyle name="Percent 15 7 3" xfId="4498" xr:uid="{98FD4D07-2B84-445F-B40E-4F775FDB28CA}"/>
    <cellStyle name="Percent 15 8" xfId="4499" xr:uid="{653CAD8C-9C6B-4A12-A306-61064538EC2B}"/>
    <cellStyle name="Percent 15 9" xfId="4500" xr:uid="{F4B036FA-F4F4-4B64-81AB-B1712C39A5E0}"/>
    <cellStyle name="Percent 16" xfId="4501" xr:uid="{99CE1929-EB1A-412C-BA13-2AE50C0B1FFD}"/>
    <cellStyle name="Percent 16 2" xfId="4502" xr:uid="{F7498944-2638-4005-94A4-6D96E4269E5B}"/>
    <cellStyle name="Percent 16 2 2" xfId="4503" xr:uid="{C2E17F48-7E08-4C0A-963C-A3968503CF90}"/>
    <cellStyle name="Percent 16 2 3" xfId="4504" xr:uid="{63477390-D08B-42E7-8307-67C47963DB02}"/>
    <cellStyle name="Percent 16 3" xfId="4505" xr:uid="{0748B927-0DCD-4F7F-8838-BB8096AF6CAC}"/>
    <cellStyle name="Percent 16 3 10" xfId="4506" xr:uid="{1B50787D-B1AB-4F1D-9A8F-F6504B41DDDC}"/>
    <cellStyle name="Percent 16 3 11" xfId="4507" xr:uid="{27AEA85F-6ECD-4753-8CE4-4E143A776A57}"/>
    <cellStyle name="Percent 16 3 12" xfId="4508" xr:uid="{9958AB00-0845-4AB7-99C1-EE72D1C4D264}"/>
    <cellStyle name="Percent 16 3 13" xfId="4509" xr:uid="{BD08DABE-A8AB-4D18-B11C-D78EFF637585}"/>
    <cellStyle name="Percent 16 3 14" xfId="4510" xr:uid="{42566242-37F8-4C58-AA6A-8DEB29F117FC}"/>
    <cellStyle name="Percent 16 3 15" xfId="4511" xr:uid="{E82A7FB2-40D0-426B-B0EA-C28D45259FB0}"/>
    <cellStyle name="Percent 16 3 16" xfId="4512" xr:uid="{E265CC9D-B6DE-41BC-BCC5-AB0B42357F3C}"/>
    <cellStyle name="Percent 16 3 17" xfId="4513" xr:uid="{7B95F597-6D78-432B-A234-75A9A02B53D3}"/>
    <cellStyle name="Percent 16 3 18" xfId="4514" xr:uid="{695F13A7-8191-4970-B17F-29C86A776903}"/>
    <cellStyle name="Percent 16 3 19" xfId="4515" xr:uid="{EB9ADFE5-44D6-4784-B701-71089956E32E}"/>
    <cellStyle name="Percent 16 3 2" xfId="4516" xr:uid="{1F81C40D-78E8-4C5E-A259-28820632EBE1}"/>
    <cellStyle name="Percent 16 3 3" xfId="4517" xr:uid="{5B1D43AD-6225-4B52-838C-85BC6296F081}"/>
    <cellStyle name="Percent 16 3 4" xfId="4518" xr:uid="{82007658-CB06-40CF-89C0-FFF18F1C8941}"/>
    <cellStyle name="Percent 16 3 5" xfId="4519" xr:uid="{392B8E62-B111-4BAD-8FBC-34CA085052D0}"/>
    <cellStyle name="Percent 16 3 6" xfId="4520" xr:uid="{4B7EDBFF-D607-4AB1-BD12-F620E7E32925}"/>
    <cellStyle name="Percent 16 3 7" xfId="4521" xr:uid="{786839D4-CAE6-4A84-B54D-F86586FE88F2}"/>
    <cellStyle name="Percent 16 3 8" xfId="4522" xr:uid="{E6A835AF-F213-4F4C-970C-A05B523D4042}"/>
    <cellStyle name="Percent 16 3 9" xfId="4523" xr:uid="{6D86FD24-CDFF-4076-A039-EA69F078FEDF}"/>
    <cellStyle name="Percent 16 4" xfId="4524" xr:uid="{DF3A3C63-7711-4DBC-AA91-17B9AA8C3CD2}"/>
    <cellStyle name="Percent 16 4 10" xfId="4525" xr:uid="{C9E66407-6394-43BA-8D5D-5BC4291A0B42}"/>
    <cellStyle name="Percent 16 4 11" xfId="4526" xr:uid="{9A405BA0-2BC9-466C-BC7E-A77318B22118}"/>
    <cellStyle name="Percent 16 4 12" xfId="4527" xr:uid="{0A9EE2FD-AA56-4BD6-8D87-AAB35937AE91}"/>
    <cellStyle name="Percent 16 4 13" xfId="4528" xr:uid="{2F58D00A-6A9D-4AE2-A918-8C3A0346CF0D}"/>
    <cellStyle name="Percent 16 4 14" xfId="4529" xr:uid="{346A3FAD-0813-4360-80E3-62248EA582DB}"/>
    <cellStyle name="Percent 16 4 15" xfId="4530" xr:uid="{B074323D-6FB1-43FC-A990-CA97F2A1A0B3}"/>
    <cellStyle name="Percent 16 4 16" xfId="4531" xr:uid="{6303F8DD-8AF5-4F0B-B70E-37FBD214E13A}"/>
    <cellStyle name="Percent 16 4 17" xfId="4532" xr:uid="{95EEC18F-BC93-49B5-8083-0D81496B3E49}"/>
    <cellStyle name="Percent 16 4 18" xfId="4533" xr:uid="{D89B2787-87C2-4D47-91AA-044C8F2A7B23}"/>
    <cellStyle name="Percent 16 4 19" xfId="4534" xr:uid="{D9471F14-4C7A-470B-9C5C-509BB2157877}"/>
    <cellStyle name="Percent 16 4 2" xfId="4535" xr:uid="{8C321ECC-EE3E-4656-AF79-D56C9C74765B}"/>
    <cellStyle name="Percent 16 4 3" xfId="4536" xr:uid="{D15320CE-659B-4749-876B-41FCE041779D}"/>
    <cellStyle name="Percent 16 4 4" xfId="4537" xr:uid="{3465F01A-5432-4213-ADB5-1B757615FA05}"/>
    <cellStyle name="Percent 16 4 5" xfId="4538" xr:uid="{F99C2A85-8232-4C6B-82E0-64F83510E496}"/>
    <cellStyle name="Percent 16 4 6" xfId="4539" xr:uid="{F8EE0A8E-9BAD-430D-B3E2-8432274599CD}"/>
    <cellStyle name="Percent 16 4 7" xfId="4540" xr:uid="{A41C66A7-3341-4AF6-90B4-F8273ACB9788}"/>
    <cellStyle name="Percent 16 4 8" xfId="4541" xr:uid="{4BD5D736-6841-43F2-AFA7-0FF825E27B68}"/>
    <cellStyle name="Percent 16 4 9" xfId="4542" xr:uid="{1C693351-1C9B-49F9-BD3C-67CEA8F12948}"/>
    <cellStyle name="Percent 16 5" xfId="4543" xr:uid="{E7E5F92E-AAA1-40E4-A0FA-18B0536A5579}"/>
    <cellStyle name="Percent 16 5 10" xfId="4544" xr:uid="{C006B76D-A907-4AAF-9322-0659DAC8BF79}"/>
    <cellStyle name="Percent 16 5 11" xfId="4545" xr:uid="{6EB1AFEF-5AF2-4CE8-9B1B-1CCE4FC175A1}"/>
    <cellStyle name="Percent 16 5 12" xfId="4546" xr:uid="{C5D14BAE-E981-4624-8C24-168887BF1407}"/>
    <cellStyle name="Percent 16 5 13" xfId="4547" xr:uid="{CBA4E18C-5254-4999-B32B-9A797313C31A}"/>
    <cellStyle name="Percent 16 5 14" xfId="4548" xr:uid="{BE7021BD-D7F0-4150-8744-D8C7F3A51E2A}"/>
    <cellStyle name="Percent 16 5 15" xfId="4549" xr:uid="{815678F5-DFEC-4D88-BB91-D46DC7F4E015}"/>
    <cellStyle name="Percent 16 5 16" xfId="4550" xr:uid="{0F14E49E-1DAE-4B86-AC5A-D2EB45A1650F}"/>
    <cellStyle name="Percent 16 5 17" xfId="4551" xr:uid="{A55EC964-3F0F-4CBD-AC4B-A99EB2E98D49}"/>
    <cellStyle name="Percent 16 5 18" xfId="4552" xr:uid="{50F31915-50C6-4F5A-B02B-3324EB5A3D35}"/>
    <cellStyle name="Percent 16 5 19" xfId="4553" xr:uid="{ADF89E2A-60EB-4F9C-A65F-B87553852C4F}"/>
    <cellStyle name="Percent 16 5 2" xfId="4554" xr:uid="{808ADB20-164C-4C89-8A7B-6321E4049E4C}"/>
    <cellStyle name="Percent 16 5 3" xfId="4555" xr:uid="{54877AA5-70CE-47C4-9BE7-043CED046E9E}"/>
    <cellStyle name="Percent 16 5 4" xfId="4556" xr:uid="{10D0D709-09DC-4251-BBF1-67D354094C15}"/>
    <cellStyle name="Percent 16 5 5" xfId="4557" xr:uid="{5BCA2B6B-04C0-4699-A3B6-9215C4372CC3}"/>
    <cellStyle name="Percent 16 5 6" xfId="4558" xr:uid="{83DC94E9-9D3D-4E83-AA42-4832A04F26F0}"/>
    <cellStyle name="Percent 16 5 7" xfId="4559" xr:uid="{D4ADBEC9-E4DE-4A5E-A68E-70B68D496568}"/>
    <cellStyle name="Percent 16 5 8" xfId="4560" xr:uid="{BC156BBB-E50D-4B41-8C59-1349C469F2B5}"/>
    <cellStyle name="Percent 16 5 9" xfId="4561" xr:uid="{02E22317-30D8-4E27-B1E5-EF1419F2AFC4}"/>
    <cellStyle name="Percent 16 6" xfId="4562" xr:uid="{37F70E43-65A5-4761-BFD3-1F2B90515871}"/>
    <cellStyle name="Percent 16 6 10" xfId="4563" xr:uid="{180E5442-DED2-4CBC-BA05-6AB8774DF754}"/>
    <cellStyle name="Percent 16 6 11" xfId="4564" xr:uid="{BDD4B022-7065-4B23-BB85-53631D64C7D0}"/>
    <cellStyle name="Percent 16 6 12" xfId="4565" xr:uid="{C5EAC30B-8FB3-4CE5-A7C1-8065DD7F09FA}"/>
    <cellStyle name="Percent 16 6 13" xfId="4566" xr:uid="{4DB98A0F-CDD2-4AA5-9504-F17CE462AF93}"/>
    <cellStyle name="Percent 16 6 14" xfId="4567" xr:uid="{DAA3AD41-2DC1-47F3-8CF1-E5AD40B7F7BD}"/>
    <cellStyle name="Percent 16 6 15" xfId="4568" xr:uid="{BFFA0797-1BF4-4FD3-B373-D0BCB2C7134D}"/>
    <cellStyle name="Percent 16 6 16" xfId="4569" xr:uid="{BD883A7E-028C-4097-A4C6-453B086DB531}"/>
    <cellStyle name="Percent 16 6 17" xfId="4570" xr:uid="{F35F69E2-966C-417A-87D5-7B4D0BA184B7}"/>
    <cellStyle name="Percent 16 6 18" xfId="4571" xr:uid="{AEF73892-9C31-4B52-A39E-3CB39978BEC2}"/>
    <cellStyle name="Percent 16 6 19" xfId="4572" xr:uid="{F716056D-B3B2-48F4-9936-00E1DC799A1F}"/>
    <cellStyle name="Percent 16 6 2" xfId="4573" xr:uid="{13A5551E-6D4E-4A82-BED0-F34AF321D38E}"/>
    <cellStyle name="Percent 16 6 3" xfId="4574" xr:uid="{6D262B1A-3F79-4648-812B-BC8B9197B60C}"/>
    <cellStyle name="Percent 16 6 4" xfId="4575" xr:uid="{E536AF77-F289-4F1E-B31D-CDD275921958}"/>
    <cellStyle name="Percent 16 6 5" xfId="4576" xr:uid="{FEA35886-589C-4B0E-AA5A-1D1E93F37EC3}"/>
    <cellStyle name="Percent 16 6 6" xfId="4577" xr:uid="{068456B7-C4DF-4BB4-8ACE-DDF33432240A}"/>
    <cellStyle name="Percent 16 6 7" xfId="4578" xr:uid="{CC0AC82E-B241-4F58-938B-A987570409CF}"/>
    <cellStyle name="Percent 16 6 8" xfId="4579" xr:uid="{58E9F362-A004-4AB5-8D4A-FB9CDA111485}"/>
    <cellStyle name="Percent 16 6 9" xfId="4580" xr:uid="{EC34D591-5D27-456A-8E3D-C2F44DE64ED3}"/>
    <cellStyle name="Percent 16 7" xfId="4581" xr:uid="{9B4B0936-1856-4EF0-9980-DB8A1124C225}"/>
    <cellStyle name="Percent 16 7 10" xfId="4582" xr:uid="{18339FA5-F8C1-4564-9D6A-2A09D14750AE}"/>
    <cellStyle name="Percent 16 7 11" xfId="4583" xr:uid="{BB9594A4-EB33-45C5-9470-A5DC22886567}"/>
    <cellStyle name="Percent 16 7 12" xfId="4584" xr:uid="{A3D20C4A-4E8B-441A-A2B9-20AA60E04B21}"/>
    <cellStyle name="Percent 16 7 13" xfId="4585" xr:uid="{5690A7E8-3DBA-48D8-8B4F-7EFFBF1EBAEB}"/>
    <cellStyle name="Percent 16 7 14" xfId="4586" xr:uid="{95735061-96C3-4A57-A02D-08B4EFF39F41}"/>
    <cellStyle name="Percent 16 7 15" xfId="4587" xr:uid="{7CF61FDF-CE0E-47F2-9D24-E300F1B87872}"/>
    <cellStyle name="Percent 16 7 16" xfId="4588" xr:uid="{BA7B87AF-E201-4E77-A559-CA068C7E39CE}"/>
    <cellStyle name="Percent 16 7 17" xfId="4589" xr:uid="{E42C8290-1B03-4E1D-9861-54112E7A01A7}"/>
    <cellStyle name="Percent 16 7 18" xfId="4590" xr:uid="{8B3AB122-1DB6-4AF3-81F3-A0043539DBBE}"/>
    <cellStyle name="Percent 16 7 19" xfId="4591" xr:uid="{3938B585-E79E-4787-8C5A-17E257E5AA8E}"/>
    <cellStyle name="Percent 16 7 2" xfId="4592" xr:uid="{8508C963-EFAE-48CF-8720-8FAD5A3FD24C}"/>
    <cellStyle name="Percent 16 7 2 2" xfId="4593" xr:uid="{F5C27833-B0CA-4455-9AA2-28D92AB5B798}"/>
    <cellStyle name="Percent 16 7 2 3" xfId="4594" xr:uid="{520C1C74-86C8-485E-96BF-F84620BFAA65}"/>
    <cellStyle name="Percent 16 7 3" xfId="4595" xr:uid="{84AD0DB1-2DF8-4A9C-81CF-84FE93D405AC}"/>
    <cellStyle name="Percent 16 7 3 2" xfId="4596" xr:uid="{C9E4EFB6-02D6-4E84-899D-AF124E81B312}"/>
    <cellStyle name="Percent 16 7 3 3" xfId="4597" xr:uid="{F38936C3-ADDD-4124-A7E9-A8EC6CACA1F2}"/>
    <cellStyle name="Percent 16 7 4" xfId="4598" xr:uid="{0554071C-B0F8-419C-84FC-F0C235A350D2}"/>
    <cellStyle name="Percent 16 7 5" xfId="4599" xr:uid="{F3E49694-7FEB-4ABF-AA06-D3E1B1112D03}"/>
    <cellStyle name="Percent 16 7 6" xfId="4600" xr:uid="{15C45412-ED41-4B6F-8D84-17ADC7D104B1}"/>
    <cellStyle name="Percent 16 7 7" xfId="4601" xr:uid="{49DD26BB-F22A-4C71-AD52-66821275D54B}"/>
    <cellStyle name="Percent 16 7 8" xfId="4602" xr:uid="{E4950311-E9B2-45D0-BA8A-4C5584630A70}"/>
    <cellStyle name="Percent 16 7 9" xfId="4603" xr:uid="{8E717021-EC40-4FC3-BB8C-B95A3A28C8B0}"/>
    <cellStyle name="Percent 16 8" xfId="4604" xr:uid="{98A0B6AD-6C59-41C6-A897-A53F36F412E1}"/>
    <cellStyle name="Percent 16 8 10" xfId="4605" xr:uid="{3D122FE6-C75D-4390-A22A-1E61B4F83C4D}"/>
    <cellStyle name="Percent 16 8 11" xfId="4606" xr:uid="{5BA649DA-3F35-4B80-B190-E196EF1ECCF2}"/>
    <cellStyle name="Percent 16 8 12" xfId="4607" xr:uid="{6E3A277D-C441-4D58-8DA9-FBC3BA627290}"/>
    <cellStyle name="Percent 16 8 13" xfId="4608" xr:uid="{97FAE24D-A7BA-4923-8EB2-2370FA298C4B}"/>
    <cellStyle name="Percent 16 8 14" xfId="4609" xr:uid="{2B55067F-D7B6-4650-BDBF-9F956D02369E}"/>
    <cellStyle name="Percent 16 8 15" xfId="4610" xr:uid="{5F186CAE-33E3-4570-B221-FD8F17DDF5E0}"/>
    <cellStyle name="Percent 16 8 16" xfId="4611" xr:uid="{082B0420-9550-46F0-B2FB-52D1D5268D5A}"/>
    <cellStyle name="Percent 16 8 17" xfId="4612" xr:uid="{09111143-0AE8-486D-88F8-5AF4095ADB8D}"/>
    <cellStyle name="Percent 16 8 2" xfId="4613" xr:uid="{59325D0E-4F1E-45F9-BCE9-9580B093324B}"/>
    <cellStyle name="Percent 16 8 3" xfId="4614" xr:uid="{947E2CA2-31D2-49CE-AFE0-B9A8F5A1ECB7}"/>
    <cellStyle name="Percent 16 8 4" xfId="4615" xr:uid="{11990E38-3FAE-4633-9665-3260B612569B}"/>
    <cellStyle name="Percent 16 8 5" xfId="4616" xr:uid="{A8783D27-6A7E-4F39-B3DD-F36C629B08EA}"/>
    <cellStyle name="Percent 16 8 6" xfId="4617" xr:uid="{8473EE3C-90CD-4C0B-B57F-CC7E766EE60D}"/>
    <cellStyle name="Percent 16 8 7" xfId="4618" xr:uid="{5D97F2E0-882E-43B2-AFEF-F26ED03B1F28}"/>
    <cellStyle name="Percent 16 8 8" xfId="4619" xr:uid="{9A8E1A86-1572-473C-9AAD-F6152F314899}"/>
    <cellStyle name="Percent 16 8 9" xfId="4620" xr:uid="{EB7D07C0-B218-4243-9EB4-2BEA26AAA9B5}"/>
    <cellStyle name="Percent 16 9" xfId="4621" xr:uid="{1F2902CF-A087-4727-8799-A069D01C87A0}"/>
    <cellStyle name="Percent 16 9 10" xfId="4622" xr:uid="{EE214408-ECBB-4201-870B-7038AB35E63D}"/>
    <cellStyle name="Percent 16 9 11" xfId="4623" xr:uid="{2233CCD9-69C1-4E48-8426-4C8C46A83F0F}"/>
    <cellStyle name="Percent 16 9 12" xfId="4624" xr:uid="{7643C763-20D2-4CFE-9D3F-0FD2C1E3E923}"/>
    <cellStyle name="Percent 16 9 13" xfId="4625" xr:uid="{7305BC44-30B8-4962-AC25-8FC04322D39B}"/>
    <cellStyle name="Percent 16 9 14" xfId="4626" xr:uid="{6DE74D73-5BBF-4BE3-8E9D-1B440F0B4550}"/>
    <cellStyle name="Percent 16 9 15" xfId="4627" xr:uid="{3973B499-1120-4520-A758-654B106DF106}"/>
    <cellStyle name="Percent 16 9 16" xfId="4628" xr:uid="{D091436D-FD3D-4ED7-B4F2-92142CAF8CA3}"/>
    <cellStyle name="Percent 16 9 17" xfId="4629" xr:uid="{F6ABC326-F22F-43EB-9589-5A2378714BF2}"/>
    <cellStyle name="Percent 16 9 2" xfId="4630" xr:uid="{04CD9F55-B092-4724-808A-1AAC17CEF28F}"/>
    <cellStyle name="Percent 16 9 3" xfId="4631" xr:uid="{BC1E58AA-9933-4643-8516-7C7412E5485C}"/>
    <cellStyle name="Percent 16 9 4" xfId="4632" xr:uid="{FF847452-4054-46C5-AA9D-6CD7977A2BF8}"/>
    <cellStyle name="Percent 16 9 5" xfId="4633" xr:uid="{C2ED528E-356F-4C84-81C1-6C599BF0F7FE}"/>
    <cellStyle name="Percent 16 9 6" xfId="4634" xr:uid="{9C6EB57D-9851-4ADA-BAE6-A61F60C04A54}"/>
    <cellStyle name="Percent 16 9 7" xfId="4635" xr:uid="{E52E6D02-8D11-4993-8F8D-8D7C72AE2519}"/>
    <cellStyle name="Percent 16 9 8" xfId="4636" xr:uid="{7B7658B3-C3E5-4ADA-AE56-2E636FA0895B}"/>
    <cellStyle name="Percent 16 9 9" xfId="4637" xr:uid="{6F63C97F-4309-4BE0-A234-4E44BEEBAEC1}"/>
    <cellStyle name="Percent 17" xfId="4638" xr:uid="{C70D3CF0-1625-488B-A4AA-50E3566648C0}"/>
    <cellStyle name="Percent 17 2" xfId="4639" xr:uid="{613550A6-B81C-4B09-AC5C-786BAEADF017}"/>
    <cellStyle name="Percent 17 3" xfId="4640" xr:uid="{DC57D4F7-1F66-40D5-875B-8414E2C3971C}"/>
    <cellStyle name="Percent 17 4" xfId="4641" xr:uid="{4C7B080F-8C0C-4172-B6C4-0ED6CCBB03ED}"/>
    <cellStyle name="Percent 17 5" xfId="4642" xr:uid="{78991211-AB91-4360-A77B-2356D559107E}"/>
    <cellStyle name="Percent 17 6" xfId="4643" xr:uid="{0592503D-BFED-4549-B86A-0B0EB7F7EAE4}"/>
    <cellStyle name="Percent 17 7" xfId="4644" xr:uid="{2842F179-AB3F-43F0-B409-87889F933816}"/>
    <cellStyle name="Percent 17 7 2" xfId="4645" xr:uid="{419067BE-5386-4B34-AFC7-16F1DA98EA15}"/>
    <cellStyle name="Percent 17 7 3" xfId="4646" xr:uid="{07E62DC3-8C94-49BB-819A-7C6AF0A66D97}"/>
    <cellStyle name="Percent 17 8" xfId="4647" xr:uid="{09DCBB5D-80D1-4D78-AE17-C6AA8DE74574}"/>
    <cellStyle name="Percent 17 8 2" xfId="4648" xr:uid="{4892E333-17A2-41BB-896B-F18D9221A24A}"/>
    <cellStyle name="Percent 17 9" xfId="4649" xr:uid="{B9C3EDA5-ECBF-4356-A9CB-38F24A935EE7}"/>
    <cellStyle name="Percent 18" xfId="4650" xr:uid="{2EDF6A50-8F9C-4AC4-8F8B-ED3E5B851880}"/>
    <cellStyle name="Percent 18 2" xfId="4651" xr:uid="{D1D9EDEF-F3B1-4323-BB2F-6946722FAED1}"/>
    <cellStyle name="Percent 19" xfId="4652" xr:uid="{1CCA3FD6-6EB6-4914-AF47-8D56E0C90D9B}"/>
    <cellStyle name="Percent 19 2" xfId="4653" xr:uid="{7FFA2400-0D0E-4991-918D-E55768A2DD69}"/>
    <cellStyle name="Percent 2" xfId="292" xr:uid="{25B306ED-7EFF-4E77-B869-29A6D46007D1}"/>
    <cellStyle name="Percent 2 10" xfId="4654" xr:uid="{12FE3576-329B-4985-9982-0C554413D613}"/>
    <cellStyle name="Percent 2 10 2" xfId="4655" xr:uid="{5951147D-F7F1-4C37-9EE6-0016F017F6E3}"/>
    <cellStyle name="Percent 2 10 3" xfId="4656" xr:uid="{69151E56-D871-415B-9692-DDC6E8140153}"/>
    <cellStyle name="Percent 2 10 4" xfId="4657" xr:uid="{A543F57D-A78B-4694-AFCB-D0902F0E2861}"/>
    <cellStyle name="Percent 2 10 5" xfId="4658" xr:uid="{71E270A0-0F0D-4995-AA59-43BE68FFA6FE}"/>
    <cellStyle name="Percent 2 10 6" xfId="4659" xr:uid="{53B8185B-CE49-4792-BEB6-6CBBC4E4048E}"/>
    <cellStyle name="Percent 2 10 7" xfId="4660" xr:uid="{D186A310-CDA1-43B3-A361-E361F2AA8E32}"/>
    <cellStyle name="Percent 2 10 8" xfId="4661" xr:uid="{D838331F-EC79-47DC-9661-52C128BBD128}"/>
    <cellStyle name="Percent 2 11" xfId="4662" xr:uid="{41FA02DD-8FD2-456B-A1A1-C7DE427C0C25}"/>
    <cellStyle name="Percent 2 11 2" xfId="4663" xr:uid="{E65911C8-5630-46BD-86D2-3E6606211E6C}"/>
    <cellStyle name="Percent 2 11 3" xfId="4664" xr:uid="{033554A9-D0B9-42EB-A45E-887C07E45626}"/>
    <cellStyle name="Percent 2 11 4" xfId="4665" xr:uid="{5C8B350E-B217-48E0-B395-75F5146FAAC0}"/>
    <cellStyle name="Percent 2 11 5" xfId="4666" xr:uid="{C9387653-D2D2-451D-A03A-DAC548A364FC}"/>
    <cellStyle name="Percent 2 11 6" xfId="4667" xr:uid="{B148332C-471B-4D46-8C3E-219E94161396}"/>
    <cellStyle name="Percent 2 11 7" xfId="4668" xr:uid="{76E93816-01CF-404D-9D9A-0D3899571C23}"/>
    <cellStyle name="Percent 2 11 8" xfId="4669" xr:uid="{189299A1-3884-4659-A6EA-849CD8ECCD15}"/>
    <cellStyle name="Percent 2 12" xfId="4670" xr:uid="{614C681B-EFEF-4040-AD20-7A09DADB4FF3}"/>
    <cellStyle name="Percent 2 13" xfId="4671" xr:uid="{CC9C5755-0D7E-4104-8E94-4E9921ED8D45}"/>
    <cellStyle name="Percent 2 14" xfId="4672" xr:uid="{D11C79EE-BEC2-44E7-9AB8-AB033C134BA1}"/>
    <cellStyle name="Percent 2 15" xfId="4673" xr:uid="{C0544FAF-5B57-4013-B58A-6A365474E1E9}"/>
    <cellStyle name="Percent 2 16" xfId="4674" xr:uid="{FA4DC95D-2F24-46C1-8157-D65B30F23C66}"/>
    <cellStyle name="Percent 2 17" xfId="4675" xr:uid="{E9AB5C14-E396-485B-B502-4BD6084CD135}"/>
    <cellStyle name="Percent 2 18" xfId="4676" xr:uid="{52FB6176-B792-4902-A4E3-03C5C889DCC6}"/>
    <cellStyle name="Percent 2 19" xfId="4677" xr:uid="{BB653697-F0C9-4702-B764-4FBFA6B71FF3}"/>
    <cellStyle name="Percent 2 2" xfId="293" xr:uid="{5E04DCAB-72A6-4464-B2AD-C78233CC028B}"/>
    <cellStyle name="Percent 2 2 10" xfId="4678" xr:uid="{D39FA283-05CB-4882-B2C8-AF9C96FEE4AE}"/>
    <cellStyle name="Percent 2 2 2" xfId="294" xr:uid="{322FAC7E-30B3-4087-BFF3-F22E3C125930}"/>
    <cellStyle name="Percent 2 2 2 2" xfId="4679" xr:uid="{1F5C3780-E41C-4ABA-AF03-EA0501628F80}"/>
    <cellStyle name="Percent 2 2 3" xfId="295" xr:uid="{D1678A8F-81F8-4C56-8E96-EA72320A121B}"/>
    <cellStyle name="Percent 2 2 3 2" xfId="296" xr:uid="{1B8EAE1C-AB21-4324-9549-6A6DC7777F37}"/>
    <cellStyle name="Percent 2 2 3 2 2" xfId="4681" xr:uid="{DCC06F62-23F4-497E-A53E-B46277EAF556}"/>
    <cellStyle name="Percent 2 2 3 3" xfId="4682" xr:uid="{B1655B61-6DEC-41AB-ACE9-B776F41159F5}"/>
    <cellStyle name="Percent 2 2 3 4" xfId="4683" xr:uid="{C4A81B5B-D738-4D47-89BB-CAD15CFBC789}"/>
    <cellStyle name="Percent 2 2 3 4 2" xfId="4684" xr:uid="{91F5D9FC-F49A-4EB7-A731-84D47E1876C8}"/>
    <cellStyle name="Percent 2 2 3 5" xfId="4680" xr:uid="{ABDDBC6E-C7AD-4EDD-8EC1-4643CF82EAD5}"/>
    <cellStyle name="Percent 2 2 4" xfId="4685" xr:uid="{48BC84CE-A144-4A53-906F-8D662F20522F}"/>
    <cellStyle name="Percent 2 2 4 2" xfId="4686" xr:uid="{05ABBCB7-35B1-4A87-A1C5-75547BC152E8}"/>
    <cellStyle name="Percent 2 2 4 3" xfId="4687" xr:uid="{61C2AA9A-3B73-4DAB-A691-4A9EB509E74E}"/>
    <cellStyle name="Percent 2 2 5" xfId="4688" xr:uid="{F19503CE-31F0-430D-8CBC-0B39FD414066}"/>
    <cellStyle name="Percent 2 2 6" xfId="4689" xr:uid="{6EA86398-8A21-4DAC-8154-B5FFE6AA6F50}"/>
    <cellStyle name="Percent 2 2 6 2" xfId="4690" xr:uid="{CAADCD0C-483E-4353-AA27-5EE7F940A415}"/>
    <cellStyle name="Percent 2 2 6 3" xfId="4691" xr:uid="{674CD9DE-5276-4405-8839-49C43ED36BCD}"/>
    <cellStyle name="Percent 2 2 7" xfId="4692" xr:uid="{E239169B-450E-4667-8E17-2F69D429A68F}"/>
    <cellStyle name="Percent 2 2 7 2" xfId="4693" xr:uid="{5B77CAFF-E47C-4797-8C42-2C580F76632B}"/>
    <cellStyle name="Percent 2 2 7 3" xfId="4694" xr:uid="{8ECF5678-6F0D-40E2-B7A0-156CC486496C}"/>
    <cellStyle name="Percent 2 2 8" xfId="4695" xr:uid="{35B22DD4-FB6D-484E-9FFA-BC9C7AD60234}"/>
    <cellStyle name="Percent 2 2 9" xfId="4696" xr:uid="{F5F94FD1-F984-457A-86F8-0B547B562404}"/>
    <cellStyle name="Percent 2 20" xfId="4697" xr:uid="{F58C6879-8BA1-4C1B-9592-F559120781F7}"/>
    <cellStyle name="Percent 2 21" xfId="4698" xr:uid="{EAC3B3CC-EB2A-426D-BE72-05A8D155DD66}"/>
    <cellStyle name="Percent 2 22" xfId="4699" xr:uid="{C889A6B3-4311-4ABC-9E2C-D9A516FF6B0E}"/>
    <cellStyle name="Percent 2 23" xfId="4700" xr:uid="{4D3E62CC-3458-4B17-9AF7-0B6366F5BFC2}"/>
    <cellStyle name="Percent 2 24" xfId="4701" xr:uid="{5AD56BE5-79E4-43D8-8F69-C6381D3B5196}"/>
    <cellStyle name="Percent 2 25" xfId="4702" xr:uid="{A3A66D9D-3205-496B-897F-1B18C41CCB64}"/>
    <cellStyle name="Percent 2 26" xfId="4703" xr:uid="{9AD7F908-DF9A-42A6-B0EB-8FEACE299047}"/>
    <cellStyle name="Percent 2 27" xfId="4704" xr:uid="{13604617-4C8A-42E8-8AD2-6A7C74A9DB50}"/>
    <cellStyle name="Percent 2 28" xfId="4705" xr:uid="{E60B1290-2366-422E-BC54-52A5F4160DA9}"/>
    <cellStyle name="Percent 2 29" xfId="4706" xr:uid="{A98464F8-D318-4F3F-99B3-B580A3556EB0}"/>
    <cellStyle name="Percent 2 3" xfId="297" xr:uid="{928F940F-B173-401D-AF53-2DE4F7C775F3}"/>
    <cellStyle name="Percent 2 3 10" xfId="4708" xr:uid="{A89EF8F3-E324-4A4D-AFFE-46EA94A284DB}"/>
    <cellStyle name="Percent 2 3 11" xfId="4709" xr:uid="{EEE2538F-1F16-43BC-A890-FB3C3F66A054}"/>
    <cellStyle name="Percent 2 3 12" xfId="4710" xr:uid="{62B32442-2428-42CA-9190-A2A4B650AF8C}"/>
    <cellStyle name="Percent 2 3 13" xfId="4711" xr:uid="{DC06C1A7-45B6-45B7-9094-69A8DBEF4813}"/>
    <cellStyle name="Percent 2 3 14" xfId="4712" xr:uid="{6F27F575-2EA1-4B29-8E6F-CF64142A2E31}"/>
    <cellStyle name="Percent 2 3 15" xfId="4713" xr:uid="{B8808820-BED8-426A-BBAC-774F39C17043}"/>
    <cellStyle name="Percent 2 3 16" xfId="4714" xr:uid="{A24C9076-06E1-4639-9A03-640BDE4DC683}"/>
    <cellStyle name="Percent 2 3 17" xfId="4707" xr:uid="{77CA914C-FD39-4CB9-9B1C-C73F8AB51078}"/>
    <cellStyle name="Percent 2 3 2" xfId="298" xr:uid="{0B06CBCE-AF52-4054-A910-D39B8C50B3AF}"/>
    <cellStyle name="Percent 2 3 2 2" xfId="4715" xr:uid="{10599956-32BC-44A1-B281-70C8D8810447}"/>
    <cellStyle name="Percent 2 3 3" xfId="299" xr:uid="{BFCEA2E8-D98D-47A1-9136-308FCA54CE17}"/>
    <cellStyle name="Percent 2 3 3 2" xfId="300" xr:uid="{35465A5B-CE12-4E6A-9089-DBB4AC0C8F42}"/>
    <cellStyle name="Percent 2 3 3 2 2" xfId="4717" xr:uid="{3B083032-744C-4D7D-A1D5-1BE26F6C5811}"/>
    <cellStyle name="Percent 2 3 3 3" xfId="4718" xr:uid="{DAF67AEA-3017-4C6B-9729-25D034A7EA71}"/>
    <cellStyle name="Percent 2 3 3 3 2" xfId="4719" xr:uid="{B52B0D5D-0D10-492D-A805-5967646AA02E}"/>
    <cellStyle name="Percent 2 3 3 3 3" xfId="4720" xr:uid="{7F1B03B5-3E03-49AA-93D0-0F79811E148C}"/>
    <cellStyle name="Percent 2 3 3 3 4" xfId="4721" xr:uid="{9ADD13C6-DFA2-497A-B03F-033AC30F6389}"/>
    <cellStyle name="Percent 2 3 3 3 4 2" xfId="4722" xr:uid="{36D53EE3-0325-4006-A298-EE55FA9DDFFF}"/>
    <cellStyle name="Percent 2 3 3 4" xfId="4716" xr:uid="{56E97406-98CD-4517-9F64-AA5B57BF1B8F}"/>
    <cellStyle name="Percent 2 3 4" xfId="4723" xr:uid="{E770D7AF-E072-4D0B-9BE0-A031BA5F9827}"/>
    <cellStyle name="Percent 2 3 5" xfId="4724" xr:uid="{A48004A8-E3D6-41A8-9184-07ED106E131C}"/>
    <cellStyle name="Percent 2 3 5 2" xfId="4725" xr:uid="{9A113E98-A847-4A24-AF98-88D2127BF1FE}"/>
    <cellStyle name="Percent 2 3 6" xfId="4726" xr:uid="{1429B99E-38D5-4140-BAB2-F58EFD9B7366}"/>
    <cellStyle name="Percent 2 3 7" xfId="4727" xr:uid="{E5AEFD8D-D850-4CAE-871C-4194320BA804}"/>
    <cellStyle name="Percent 2 3 8" xfId="4728" xr:uid="{BA8B78D9-A482-42BB-AEC3-D3356873872F}"/>
    <cellStyle name="Percent 2 3 9" xfId="4729" xr:uid="{8BEA184D-088D-4C94-8AA9-E6FD62894DDC}"/>
    <cellStyle name="Percent 2 30" xfId="4730" xr:uid="{D0403924-AD09-4B0C-9F67-C809DF3EA955}"/>
    <cellStyle name="Percent 2 31" xfId="4731" xr:uid="{47F7F429-F63E-4298-8D0A-542BBF993B59}"/>
    <cellStyle name="Percent 2 32" xfId="4732" xr:uid="{FB339AD2-B077-405E-9066-889460EE8B83}"/>
    <cellStyle name="Percent 2 33" xfId="4733" xr:uid="{CB702D0F-B9F7-4F29-8890-7F57588F5C29}"/>
    <cellStyle name="Percent 2 34" xfId="4734" xr:uid="{1EDFE649-DA45-46FE-B211-571A5420C2E6}"/>
    <cellStyle name="Percent 2 35" xfId="4735" xr:uid="{1045EA3B-66EF-439D-AD42-07C14EB2D9EF}"/>
    <cellStyle name="Percent 2 36" xfId="4736" xr:uid="{0E8FD31C-C3EF-4E92-B53C-9D78EF206435}"/>
    <cellStyle name="Percent 2 37" xfId="4737" xr:uid="{9743FEE0-3404-4642-8D13-D98DD7AB0370}"/>
    <cellStyle name="Percent 2 38" xfId="4738" xr:uid="{523A6CE3-62F5-4C34-9C9A-2F874235CBBD}"/>
    <cellStyle name="Percent 2 39" xfId="4739" xr:uid="{2917AAF9-FCC5-444B-B6D8-2F8DEB2CCE9F}"/>
    <cellStyle name="Percent 2 4" xfId="301" xr:uid="{7CD40989-4B60-48F0-8A3C-DE2454F1F7EA}"/>
    <cellStyle name="Percent 2 4 10" xfId="4741" xr:uid="{E4BB8FF2-95F2-44C1-A75B-D3F6324BBEBF}"/>
    <cellStyle name="Percent 2 4 11" xfId="4742" xr:uid="{1EB178DC-30EF-4C6A-9D3C-491156E9591D}"/>
    <cellStyle name="Percent 2 4 12" xfId="4743" xr:uid="{3DCBC7BE-94D0-4D7A-8803-7E110FAE4E16}"/>
    <cellStyle name="Percent 2 4 13" xfId="4744" xr:uid="{C710AF92-4B71-42D8-B39B-615F91861495}"/>
    <cellStyle name="Percent 2 4 14" xfId="4745" xr:uid="{3A5C5D3B-A3A4-46F8-A9D9-8B1921E444A0}"/>
    <cellStyle name="Percent 2 4 15" xfId="4746" xr:uid="{8EDB3EA6-5530-4CF1-B96A-E0E6A4AE03CB}"/>
    <cellStyle name="Percent 2 4 16" xfId="4747" xr:uid="{FCFC3D37-2DB5-4D77-9901-CFB0C98A4F3B}"/>
    <cellStyle name="Percent 2 4 17" xfId="4748" xr:uid="{B18B13AE-0D8E-40BD-9F2B-2B69CD5E5438}"/>
    <cellStyle name="Percent 2 4 18" xfId="4740" xr:uid="{0282B758-8F32-4483-91C4-DDF829AC8F54}"/>
    <cellStyle name="Percent 2 4 2" xfId="4749" xr:uid="{64C40C11-CAA1-4D7C-9D23-20C5656EF118}"/>
    <cellStyle name="Percent 2 4 3" xfId="4750" xr:uid="{F18B0A46-C5FE-412C-9EBE-3225919F9722}"/>
    <cellStyle name="Percent 2 4 4" xfId="4751" xr:uid="{60FD2D6F-486C-4851-8B81-154E23E87AEC}"/>
    <cellStyle name="Percent 2 4 5" xfId="4752" xr:uid="{DC19B6F8-A58D-4938-BA36-FD17710B5C02}"/>
    <cellStyle name="Percent 2 4 6" xfId="4753" xr:uid="{8073CD71-4F8E-49F6-856B-0502C4555075}"/>
    <cellStyle name="Percent 2 4 7" xfId="4754" xr:uid="{C9A763BC-9326-4AAF-A1AE-E4AB9ECD2845}"/>
    <cellStyle name="Percent 2 4 8" xfId="4755" xr:uid="{BC5A987A-805D-4077-979E-B32DBEC9120A}"/>
    <cellStyle name="Percent 2 4 9" xfId="4756" xr:uid="{2BE6AA69-49ED-4DA7-BE82-1B2BA40D41A8}"/>
    <cellStyle name="Percent 2 40" xfId="4757" xr:uid="{4D50F09D-1D92-4104-9B26-EBC8F12BC3C8}"/>
    <cellStyle name="Percent 2 41" xfId="4758" xr:uid="{1A9CABA3-94A1-42F8-91A5-172515B69B33}"/>
    <cellStyle name="Percent 2 42" xfId="4759" xr:uid="{B985C4A6-B908-4E36-B2A1-3EF3274DF21C}"/>
    <cellStyle name="Percent 2 43" xfId="4760" xr:uid="{0B60AEE5-CD58-4AAD-8B12-CB24C79446D7}"/>
    <cellStyle name="Percent 2 44" xfId="4761" xr:uid="{FA7586A2-E292-4DE0-8D75-E97354463A79}"/>
    <cellStyle name="Percent 2 45" xfId="4762" xr:uid="{92E3EB8F-05E2-4FEC-9137-C1077C4CE9EB}"/>
    <cellStyle name="Percent 2 46" xfId="4763" xr:uid="{BBEECC76-412E-441B-9786-7FC083A7F48C}"/>
    <cellStyle name="Percent 2 47" xfId="4764" xr:uid="{65E573A1-B300-4E9C-B7BB-C66770E4BC39}"/>
    <cellStyle name="Percent 2 48" xfId="4765" xr:uid="{5C478E42-5ED9-4648-AD62-BC02DA06D731}"/>
    <cellStyle name="Percent 2 48 2" xfId="4766" xr:uid="{6C61FA56-3C1C-41AE-B5B3-F1EEE9E7E44D}"/>
    <cellStyle name="Percent 2 49" xfId="4767" xr:uid="{B4647544-CD20-418B-B8F0-DCB7D113E086}"/>
    <cellStyle name="Percent 2 5" xfId="302" xr:uid="{1E90B89A-A60A-4C1E-A7A1-8D999728FB2A}"/>
    <cellStyle name="Percent 2 5 10" xfId="4769" xr:uid="{9A7541AA-F0E7-4931-B741-ECEBF98F9331}"/>
    <cellStyle name="Percent 2 5 11" xfId="4770" xr:uid="{E3A95904-C7B9-4140-BDA9-68BA5FA797C7}"/>
    <cellStyle name="Percent 2 5 12" xfId="4771" xr:uid="{B683E31E-0630-4BA2-B7D2-02EC4B9FDB72}"/>
    <cellStyle name="Percent 2 5 13" xfId="4772" xr:uid="{CF73A43C-AB2C-4EF3-92C0-BD709324A9DC}"/>
    <cellStyle name="Percent 2 5 14" xfId="4773" xr:uid="{08D5BB59-4C5C-4AC4-AAA6-52C7C6473087}"/>
    <cellStyle name="Percent 2 5 15" xfId="4774" xr:uid="{CEA5CEFC-2430-4C6C-B839-1BE387B8F3EE}"/>
    <cellStyle name="Percent 2 5 16" xfId="4768" xr:uid="{F56136AD-19A1-40F0-B1E9-7D14E2BFC565}"/>
    <cellStyle name="Percent 2 5 2" xfId="303" xr:uid="{6B1D67B5-19A4-4D8F-A957-89BDB1C23DAC}"/>
    <cellStyle name="Percent 2 5 2 2" xfId="4775" xr:uid="{F2CCF161-0458-48FE-AD70-2AE00AD55035}"/>
    <cellStyle name="Percent 2 5 3" xfId="304" xr:uid="{9F5900E3-3D5E-47DE-9B9C-2783F0F9125B}"/>
    <cellStyle name="Percent 2 5 3 2" xfId="4776" xr:uid="{9026347E-00A3-466D-8B4B-5AFB5A72C968}"/>
    <cellStyle name="Percent 2 5 4" xfId="4777" xr:uid="{DE60C930-464B-4B72-B0BA-2BBD7D42AA89}"/>
    <cellStyle name="Percent 2 5 5" xfId="4778" xr:uid="{6CE11B9B-5591-4B9E-BD47-D2B551173321}"/>
    <cellStyle name="Percent 2 5 6" xfId="4779" xr:uid="{17965EC7-25EF-44FA-A275-5A8B5C364621}"/>
    <cellStyle name="Percent 2 5 7" xfId="4780" xr:uid="{F67C2199-F653-4977-810B-FA0A0D6430E0}"/>
    <cellStyle name="Percent 2 5 8" xfId="4781" xr:uid="{7E50769B-5D89-4F65-B06C-FE95DE151419}"/>
    <cellStyle name="Percent 2 5 9" xfId="4782" xr:uid="{EEB60A90-E16E-4AC2-BCBC-72A81745327C}"/>
    <cellStyle name="Percent 2 6" xfId="441" xr:uid="{A8279DE4-66E0-44F4-A9CE-A4C003AF9059}"/>
    <cellStyle name="Percent 2 6 10" xfId="4784" xr:uid="{1530754C-ACFA-43E3-9978-014A96FEDF6D}"/>
    <cellStyle name="Percent 2 6 11" xfId="4785" xr:uid="{5BDC43AE-A71C-4065-8B1C-6CC32E779484}"/>
    <cellStyle name="Percent 2 6 12" xfId="4786" xr:uid="{FEB26D0F-6404-4391-97DC-802FC71D7F20}"/>
    <cellStyle name="Percent 2 6 13" xfId="4787" xr:uid="{C643A402-2F68-44CB-B3F6-EAA3FA10032B}"/>
    <cellStyle name="Percent 2 6 14" xfId="4788" xr:uid="{860EE7FA-3720-42BB-88CF-4B26EA60FD62}"/>
    <cellStyle name="Percent 2 6 15" xfId="4789" xr:uid="{33F3A59A-57D6-42B7-9048-1C13816CA697}"/>
    <cellStyle name="Percent 2 6 16" xfId="4783" xr:uid="{01FE81C9-3C8A-4D03-A2C0-CDED7B5A0FA4}"/>
    <cellStyle name="Percent 2 6 2" xfId="4790" xr:uid="{4A913F30-CE71-46AB-B9FA-BE2AA59F4BFD}"/>
    <cellStyle name="Percent 2 6 3" xfId="4791" xr:uid="{F4C80DF9-26BB-4413-976B-347D88DAF911}"/>
    <cellStyle name="Percent 2 6 4" xfId="4792" xr:uid="{BD58547B-93F3-4121-9648-C29F0886D63D}"/>
    <cellStyle name="Percent 2 6 5" xfId="4793" xr:uid="{985CE876-4937-47DA-A266-4B641B3A11AB}"/>
    <cellStyle name="Percent 2 6 6" xfId="4794" xr:uid="{BA0287B7-5E16-4397-86B4-954E0BD2DCA1}"/>
    <cellStyle name="Percent 2 6 7" xfId="4795" xr:uid="{AA37811B-2BDD-43E4-9000-73BC28F95ED5}"/>
    <cellStyle name="Percent 2 6 8" xfId="4796" xr:uid="{0E6F6649-7DF2-43CD-BDEA-276813395EF1}"/>
    <cellStyle name="Percent 2 6 9" xfId="4797" xr:uid="{2E093F9A-B814-476A-A47B-23C186886955}"/>
    <cellStyle name="Percent 2 7" xfId="4798" xr:uid="{2904EA84-1B32-459A-AEC4-6585D1B6DC01}"/>
    <cellStyle name="Percent 2 7 2" xfId="4799" xr:uid="{61A9F956-B73B-4F34-BC83-5A6FADA388F8}"/>
    <cellStyle name="Percent 2 7 3" xfId="4800" xr:uid="{FEB7F003-A4F8-4635-AF61-8DB9266CA758}"/>
    <cellStyle name="Percent 2 7 4" xfId="4801" xr:uid="{EC9BBACF-26F6-473E-9673-33097B4D42F1}"/>
    <cellStyle name="Percent 2 7 5" xfId="4802" xr:uid="{49E02721-94A5-4FD9-A8F4-1F88CDECA8F4}"/>
    <cellStyle name="Percent 2 7 6" xfId="4803" xr:uid="{A84C6BB5-CA0C-4A36-A2A8-F4E25E3703AB}"/>
    <cellStyle name="Percent 2 7 7" xfId="4804" xr:uid="{B1E48FFF-E830-47DC-B44C-7B533E7B1212}"/>
    <cellStyle name="Percent 2 7 8" xfId="4805" xr:uid="{4C7DAACD-8FA9-4C35-AF88-B35293E8178F}"/>
    <cellStyle name="Percent 2 8" xfId="4806" xr:uid="{7D4F520D-57F2-4C33-9CF2-E30CBB43C63C}"/>
    <cellStyle name="Percent 2 8 2" xfId="4807" xr:uid="{FDBE4D29-916F-4F5D-94AB-91E370B02013}"/>
    <cellStyle name="Percent 2 8 3" xfId="4808" xr:uid="{9DB71BA0-423F-4C4C-B53D-8618ACDABC4D}"/>
    <cellStyle name="Percent 2 8 4" xfId="4809" xr:uid="{F5E2314E-153D-4031-8B39-0A31CDE2FB7E}"/>
    <cellStyle name="Percent 2 8 5" xfId="4810" xr:uid="{D822B2E9-FA71-4234-B40D-5B08C4D4EF57}"/>
    <cellStyle name="Percent 2 8 6" xfId="4811" xr:uid="{2DB4D8A3-6A40-49D2-BB55-24067A8D097A}"/>
    <cellStyle name="Percent 2 8 7" xfId="4812" xr:uid="{1F7BA8B1-A60C-44C0-BE06-321F787BCC8A}"/>
    <cellStyle name="Percent 2 8 8" xfId="4813" xr:uid="{51B1C15D-96BC-4262-9890-E907F5CF4443}"/>
    <cellStyle name="Percent 2 9" xfId="4814" xr:uid="{122EB118-B79C-4B60-9CC0-57F8A18272AC}"/>
    <cellStyle name="Percent 2 9 2" xfId="4815" xr:uid="{1A0A8176-C5DB-4CEC-B02D-5119F821A029}"/>
    <cellStyle name="Percent 2 9 3" xfId="4816" xr:uid="{0A983D41-C9D5-4819-943A-E8865DC06171}"/>
    <cellStyle name="Percent 2 9 4" xfId="4817" xr:uid="{F70D1885-6BEC-43E6-BEA8-1E38BCFE2133}"/>
    <cellStyle name="Percent 2 9 5" xfId="4818" xr:uid="{370E011E-D0A9-4BC9-AAAC-9606A5E4BD9D}"/>
    <cellStyle name="Percent 2 9 6" xfId="4819" xr:uid="{AFBD6A25-B953-496B-8215-818E5F4DFB21}"/>
    <cellStyle name="Percent 2 9 7" xfId="4820" xr:uid="{C3B1B837-5858-48D5-AED5-313500844793}"/>
    <cellStyle name="Percent 2 9 8" xfId="4821" xr:uid="{DEE3C663-4E06-43E6-AB11-C103837CBBAA}"/>
    <cellStyle name="Percent 20" xfId="4822" xr:uid="{64403124-2510-4909-91B1-3F8FEA0099DC}"/>
    <cellStyle name="Percent 20 2" xfId="4823" xr:uid="{097D9A01-4173-4A87-B8BF-7C232A61EBC3}"/>
    <cellStyle name="Percent 20 3" xfId="4824" xr:uid="{5111FAF3-FE7D-42CC-BA35-9C4A4F8C1A68}"/>
    <cellStyle name="Percent 20 4" xfId="4825" xr:uid="{ED1BEC22-F81A-4CFA-9891-55D965CD1208}"/>
    <cellStyle name="Percent 20 5" xfId="4826" xr:uid="{E4D49F5B-2F0B-43CE-B9AB-DD68D9B9387C}"/>
    <cellStyle name="Percent 20 6" xfId="4827" xr:uid="{4CA93E2F-940D-40D7-B5A7-78724EB05195}"/>
    <cellStyle name="Percent 20 7" xfId="4828" xr:uid="{CAEB61F5-2FB3-442C-B7D1-54CBEDE016AE}"/>
    <cellStyle name="Percent 20 7 2" xfId="4829" xr:uid="{F0F81367-2A53-4657-AE70-123305CB7343}"/>
    <cellStyle name="Percent 20 7 3" xfId="4830" xr:uid="{AB72A0E8-EDF8-45B0-9808-5EFBEFA47118}"/>
    <cellStyle name="Percent 21" xfId="4831" xr:uid="{EB1CEDFF-CE21-4FA4-B965-F1BF663DCB47}"/>
    <cellStyle name="Percent 21 2" xfId="4832" xr:uid="{42A6C938-B083-4987-B303-84EBB5F326A6}"/>
    <cellStyle name="Percent 21 3" xfId="4833" xr:uid="{31CAF292-8EAF-427D-A5C5-8732DA5F9F2B}"/>
    <cellStyle name="Percent 21 4" xfId="4834" xr:uid="{81138DEB-A2E0-4604-BD99-50358C9E138E}"/>
    <cellStyle name="Percent 21 5" xfId="4835" xr:uid="{250F44F5-495D-43A1-9267-7ECA06EAB426}"/>
    <cellStyle name="Percent 21 6" xfId="4836" xr:uid="{17358CE0-4582-493B-BFD9-707753A090F8}"/>
    <cellStyle name="Percent 21 7" xfId="4837" xr:uid="{D93D60A6-7439-4930-9677-47C2BE936856}"/>
    <cellStyle name="Percent 21 7 2" xfId="4838" xr:uid="{9FF71A88-C652-4B1A-AC37-F9CAD1268B00}"/>
    <cellStyle name="Percent 21 7 3" xfId="4839" xr:uid="{7913FEA5-76E1-40A9-B5BC-49204BDC25DD}"/>
    <cellStyle name="Percent 22" xfId="4840" xr:uid="{2BB29CBE-D9DA-4ADC-97C6-1A56B3FC6220}"/>
    <cellStyle name="Percent 22 2" xfId="4841" xr:uid="{89BE3D28-D8D5-4C35-8B70-CF443CCAE2B4}"/>
    <cellStyle name="Percent 22 3" xfId="4842" xr:uid="{4B86B2AD-637A-4744-8425-3F949AD6D600}"/>
    <cellStyle name="Percent 22 4" xfId="4843" xr:uid="{FDAD77DF-E689-45B6-BA6D-8FE476CF0E72}"/>
    <cellStyle name="Percent 22 5" xfId="4844" xr:uid="{D9551DC9-BF7C-46C7-8AE0-F0AF8C39206B}"/>
    <cellStyle name="Percent 22 6" xfId="4845" xr:uid="{24FBFF31-BF4C-40BB-9329-B3D35078BA7E}"/>
    <cellStyle name="Percent 22 7" xfId="4846" xr:uid="{901384A1-C359-436A-8D62-782A5515DA4D}"/>
    <cellStyle name="Percent 22 7 2" xfId="4847" xr:uid="{AA5EB1B3-68BF-4202-A76F-F166CB758174}"/>
    <cellStyle name="Percent 22 7 3" xfId="4848" xr:uid="{2B22242C-B1A0-4D5F-9D18-B249E1562155}"/>
    <cellStyle name="Percent 23" xfId="4849" xr:uid="{4FF38530-D9FF-4A5E-8924-5350D49ABDA5}"/>
    <cellStyle name="Percent 23 2" xfId="4850" xr:uid="{EE2531A6-1782-40DA-BF57-2412D8D6D48E}"/>
    <cellStyle name="Percent 23 3" xfId="4851" xr:uid="{451A026C-8A87-4455-A60F-F79F7A36A1EA}"/>
    <cellStyle name="Percent 23 4" xfId="4852" xr:uid="{AE68B701-A380-4A8A-99AE-37E5D92BE314}"/>
    <cellStyle name="Percent 23 5" xfId="4853" xr:uid="{9FF47052-E398-44A5-93CF-01674526CA94}"/>
    <cellStyle name="Percent 23 6" xfId="4854" xr:uid="{FC17C82B-77C9-4EBC-A59F-5784DB32C20A}"/>
    <cellStyle name="Percent 23 7" xfId="4855" xr:uid="{B6E1CB50-46D6-412D-AC59-C4DB4F6B7693}"/>
    <cellStyle name="Percent 23 7 2" xfId="4856" xr:uid="{9D294A8C-7B4B-455C-9D1B-52DFE5173C2B}"/>
    <cellStyle name="Percent 23 7 3" xfId="4857" xr:uid="{0A0EB1B1-C9DC-4FD2-91CE-786F08BB7812}"/>
    <cellStyle name="Percent 24" xfId="4858" xr:uid="{A23F1839-D2FF-4B02-AE72-7897E2E0BDB4}"/>
    <cellStyle name="Percent 24 2" xfId="4859" xr:uid="{F1A93E7A-6DBA-42CA-8E5E-7238116F9FCE}"/>
    <cellStyle name="Percent 24 3" xfId="4860" xr:uid="{FE2A6575-867E-45F0-ACAF-0B2B91097237}"/>
    <cellStyle name="Percent 24 4" xfId="4861" xr:uid="{6BBF96A1-6AB8-4D50-A1CB-B59A40B6BBF8}"/>
    <cellStyle name="Percent 24 5" xfId="4862" xr:uid="{30E7E04B-7E0B-43C1-9754-FA054DC66156}"/>
    <cellStyle name="Percent 24 6" xfId="4863" xr:uid="{1914998D-A637-4282-A0BE-D27B41190632}"/>
    <cellStyle name="Percent 24 7" xfId="4864" xr:uid="{84130836-E93E-49DE-8F8E-7564467EDE7F}"/>
    <cellStyle name="Percent 24 7 2" xfId="4865" xr:uid="{9250F5C2-9E7C-4A86-AF64-BC4659D57861}"/>
    <cellStyle name="Percent 24 7 3" xfId="4866" xr:uid="{B53FC558-6031-4C20-A1E6-F72FE4E08913}"/>
    <cellStyle name="Percent 24 8" xfId="4867" xr:uid="{C61E4D2A-376D-4E1F-BBB3-66486665A0D4}"/>
    <cellStyle name="Percent 25" xfId="4868" xr:uid="{8B16FE0F-BA93-4516-8186-BC7FBE5344CA}"/>
    <cellStyle name="Percent 25 2" xfId="4869" xr:uid="{D493483C-07DF-4185-830A-39597474264F}"/>
    <cellStyle name="Percent 25 3" xfId="4870" xr:uid="{A498D2A1-AF13-4901-9A37-8452F0FF6F76}"/>
    <cellStyle name="Percent 25 4" xfId="4871" xr:uid="{FF890B8B-E14F-48EB-8288-AECD05A7ADA0}"/>
    <cellStyle name="Percent 25 5" xfId="4872" xr:uid="{33642074-576A-4B49-9059-C99E43E4EF63}"/>
    <cellStyle name="Percent 25 6" xfId="4873" xr:uid="{B99B5E77-536B-4FC8-84E9-0788383A0B88}"/>
    <cellStyle name="Percent 25 7" xfId="4874" xr:uid="{B2600FF2-80FF-4A37-A57C-BFF25471D4E1}"/>
    <cellStyle name="Percent 25 7 2" xfId="4875" xr:uid="{BF5D32FF-E30D-450E-92C7-D15D92BBD55F}"/>
    <cellStyle name="Percent 25 7 3" xfId="4876" xr:uid="{44CDA976-FA81-4AF2-9EF9-45D8ACF70EEB}"/>
    <cellStyle name="Percent 26" xfId="4877" xr:uid="{A9D996A0-AA25-4C60-A56D-189E06EB86E5}"/>
    <cellStyle name="Percent 26 2" xfId="4878" xr:uid="{3F9E7098-3ADD-45D8-B198-5E308CED5D79}"/>
    <cellStyle name="Percent 26 3" xfId="4879" xr:uid="{21C41C67-75AF-47B5-9A9E-A6C3DA2AD252}"/>
    <cellStyle name="Percent 26 4" xfId="4880" xr:uid="{C2F66FC8-E442-4203-B522-28BB2C63EA1E}"/>
    <cellStyle name="Percent 26 5" xfId="4881" xr:uid="{B1C8AEE0-C66E-4CA4-BB27-F8B7B15C5F73}"/>
    <cellStyle name="Percent 26 6" xfId="4882" xr:uid="{1E74C06C-7884-4D1D-9BCF-230169FE22F0}"/>
    <cellStyle name="Percent 26 7" xfId="4883" xr:uid="{869747DA-D0FF-4C3B-97D0-0E2DE42B2F41}"/>
    <cellStyle name="Percent 26 7 2" xfId="4884" xr:uid="{8A38212F-4AAE-4DB6-9352-9A3FC495B536}"/>
    <cellStyle name="Percent 26 7 3" xfId="4885" xr:uid="{DBE20CAD-EF94-41E6-8F5C-DCD125C5306A}"/>
    <cellStyle name="Percent 27" xfId="4886" xr:uid="{4C1B7E01-963F-4498-B00E-ADC55CD35E8F}"/>
    <cellStyle name="Percent 28" xfId="4887" xr:uid="{6666B25D-0FE2-45DB-81E6-70A0E68D9BA4}"/>
    <cellStyle name="Percent 28 2" xfId="4888" xr:uid="{1B159E34-98D8-4642-AF34-BDE6EB914454}"/>
    <cellStyle name="Percent 3" xfId="305" xr:uid="{8D08D4D2-3643-494C-BC45-BBF19D4BAFAE}"/>
    <cellStyle name="Percent 3 10" xfId="4889" xr:uid="{047A506A-CC31-4A6A-AF80-512283AAB0B0}"/>
    <cellStyle name="Percent 3 10 10" xfId="4890" xr:uid="{3570A102-E24E-449E-9EE6-F70E710D2B54}"/>
    <cellStyle name="Percent 3 10 11" xfId="4891" xr:uid="{581D26E4-9E15-4D3F-9537-B4DEA2E59D43}"/>
    <cellStyle name="Percent 3 10 12" xfId="4892" xr:uid="{E536605E-2CF3-4633-ABBB-8794F62D9478}"/>
    <cellStyle name="Percent 3 10 13" xfId="4893" xr:uid="{7C45D856-D097-4E18-82F6-2E46E66F9C2D}"/>
    <cellStyle name="Percent 3 10 14" xfId="4894" xr:uid="{3669F995-6016-4BF9-B8DC-889EAE44FE2B}"/>
    <cellStyle name="Percent 3 10 15" xfId="4895" xr:uid="{606DFF81-6397-433D-A3A2-7092E3A46334}"/>
    <cellStyle name="Percent 3 10 2" xfId="4896" xr:uid="{332F824D-4FF0-4320-AA17-456E8FAE120D}"/>
    <cellStyle name="Percent 3 10 3" xfId="4897" xr:uid="{AC21CC8A-1094-436A-B2E4-B10D0213B958}"/>
    <cellStyle name="Percent 3 10 4" xfId="4898" xr:uid="{C5BDED42-9AD5-49B7-BECA-C0916A563788}"/>
    <cellStyle name="Percent 3 10 5" xfId="4899" xr:uid="{922DF169-B73D-40D9-89B8-A6604057DBAE}"/>
    <cellStyle name="Percent 3 10 6" xfId="4900" xr:uid="{496CDD56-8B38-43BB-B52E-D40D9382BF79}"/>
    <cellStyle name="Percent 3 10 7" xfId="4901" xr:uid="{435F7852-8CD5-4466-992E-147BCB9D3C25}"/>
    <cellStyle name="Percent 3 10 8" xfId="4902" xr:uid="{A773436E-1E86-4975-B78A-B3BE7C8A354A}"/>
    <cellStyle name="Percent 3 10 9" xfId="4903" xr:uid="{7B45BB61-326E-47DF-8849-213BAC9C97F8}"/>
    <cellStyle name="Percent 3 11" xfId="4904" xr:uid="{24CAA640-3363-4C37-BE05-75A404C78FC2}"/>
    <cellStyle name="Percent 3 12" xfId="4905" xr:uid="{A440B14C-7D00-4F00-BDC9-E6A06F862E42}"/>
    <cellStyle name="Percent 3 13" xfId="4906" xr:uid="{CF6F4B0B-39D7-48E9-A07D-B9D890F3ADFF}"/>
    <cellStyle name="Percent 3 14" xfId="4907" xr:uid="{BCF0D07E-C983-4E29-AE8D-B43AD27D385D}"/>
    <cellStyle name="Percent 3 15" xfId="4908" xr:uid="{E2D4213E-4ED3-452E-B30C-FEB30337505E}"/>
    <cellStyle name="Percent 3 16" xfId="4909" xr:uid="{9AE43145-D8A7-4AB3-9C45-453F01C0E55F}"/>
    <cellStyle name="Percent 3 17" xfId="4910" xr:uid="{86A645D0-D77A-4832-BBCB-284A25399D98}"/>
    <cellStyle name="Percent 3 18" xfId="4911" xr:uid="{BFD4BA39-3FF9-4783-8EDD-2B1DA63430BB}"/>
    <cellStyle name="Percent 3 19" xfId="4912" xr:uid="{D76D88F2-7EDB-48B2-AB65-833921D5BE7C}"/>
    <cellStyle name="Percent 3 2" xfId="306" xr:uid="{A19BF299-AE99-4EAF-87F4-237F4DD5E613}"/>
    <cellStyle name="Percent 3 2 10" xfId="4914" xr:uid="{3F3EE363-380F-4949-BAFA-554AE3E61D77}"/>
    <cellStyle name="Percent 3 2 11" xfId="4915" xr:uid="{16773B91-FB95-4E8B-928A-04B10B774874}"/>
    <cellStyle name="Percent 3 2 12" xfId="4916" xr:uid="{FD06D223-5860-4F9F-9B0D-C41F47F8144F}"/>
    <cellStyle name="Percent 3 2 13" xfId="4917" xr:uid="{30D0409A-9D1E-4426-AFA3-FB48AC824CB4}"/>
    <cellStyle name="Percent 3 2 14" xfId="4918" xr:uid="{00916874-C38D-406A-A77C-080B4DA9ECF9}"/>
    <cellStyle name="Percent 3 2 15" xfId="4919" xr:uid="{9B381CCF-B48A-4A8C-ABBA-437083F8CC06}"/>
    <cellStyle name="Percent 3 2 16" xfId="4920" xr:uid="{8D8B8E2D-EF7D-471B-9B90-CD261A926E6C}"/>
    <cellStyle name="Percent 3 2 17" xfId="4921" xr:uid="{900DA5D3-2F35-4928-9536-3FC9119A17F0}"/>
    <cellStyle name="Percent 3 2 18" xfId="4913" xr:uid="{EEC981EA-3EC0-4CC6-8283-C111444062E8}"/>
    <cellStyle name="Percent 3 2 2" xfId="307" xr:uid="{D60FCED5-BFED-4D45-9218-4F5F46DBBFFC}"/>
    <cellStyle name="Percent 3 2 2 2" xfId="4923" xr:uid="{41A71FB1-0335-4EBF-BA72-D3E5F955E081}"/>
    <cellStyle name="Percent 3 2 2 2 2" xfId="4924" xr:uid="{15879753-DA0D-404A-9423-61CB883D4BBD}"/>
    <cellStyle name="Percent 3 2 2 2 3" xfId="4925" xr:uid="{0C2E7871-DC4E-429B-ADC3-47FDCBDE188A}"/>
    <cellStyle name="Percent 3 2 2 3" xfId="4926" xr:uid="{6C1877F7-A798-48AC-B849-7AF39D9EAEC2}"/>
    <cellStyle name="Percent 3 2 2 4" xfId="4922" xr:uid="{97D55FD8-F387-4251-B58B-378420A61376}"/>
    <cellStyle name="Percent 3 2 3" xfId="308" xr:uid="{11FD87CE-E114-4300-9D31-0F21AE1B23CE}"/>
    <cellStyle name="Percent 3 2 3 2" xfId="4928" xr:uid="{88DF540F-E383-423E-B663-95D53A172F42}"/>
    <cellStyle name="Percent 3 2 3 3" xfId="4929" xr:uid="{35D52A6D-3B88-417B-B29B-C17E4CCB8647}"/>
    <cellStyle name="Percent 3 2 3 4" xfId="4927" xr:uid="{C000C80A-5990-4B04-B334-E2133F915F36}"/>
    <cellStyle name="Percent 3 2 4" xfId="4930" xr:uid="{6EA2A08E-2376-4D37-ABD7-944DEDF4EEF0}"/>
    <cellStyle name="Percent 3 2 5" xfId="4931" xr:uid="{3823351B-107C-459F-9B0D-39B5117F4AFB}"/>
    <cellStyle name="Percent 3 2 6" xfId="4932" xr:uid="{3D4ED9ED-3B7A-4FC6-9B90-92B25C9EE26B}"/>
    <cellStyle name="Percent 3 2 7" xfId="4933" xr:uid="{D835972C-A76E-4ECB-B663-1F773E37D881}"/>
    <cellStyle name="Percent 3 2 8" xfId="4934" xr:uid="{6C60D5D8-C6F7-4C30-A0CF-F72554303669}"/>
    <cellStyle name="Percent 3 2 9" xfId="4935" xr:uid="{5F0CEAC8-B3BC-4BB8-B9D3-ABA533159F07}"/>
    <cellStyle name="Percent 3 20" xfId="4936" xr:uid="{744E8BAA-AA66-4D53-A4EF-30622E72E336}"/>
    <cellStyle name="Percent 3 21" xfId="4937" xr:uid="{A42610BF-449F-484B-B443-6B044932D7DD}"/>
    <cellStyle name="Percent 3 22" xfId="4938" xr:uid="{85BBA46E-3C50-4F4D-86DF-D3595B2F3F75}"/>
    <cellStyle name="Percent 3 23" xfId="4939" xr:uid="{9DAB555C-82A6-49D0-B88C-A69D74898A8F}"/>
    <cellStyle name="Percent 3 24" xfId="4940" xr:uid="{A1042880-4D4E-42F8-9662-B6AF117EF505}"/>
    <cellStyle name="Percent 3 25" xfId="4941" xr:uid="{5840CC82-E506-41ED-9985-8EBD9F31D017}"/>
    <cellStyle name="Percent 3 26" xfId="4942" xr:uid="{9C323D17-BFB7-4A85-8A7F-FA9A04E669B7}"/>
    <cellStyle name="Percent 3 27" xfId="4943" xr:uid="{E4D32335-3E4F-480C-8B88-C2FDAC49B296}"/>
    <cellStyle name="Percent 3 28" xfId="4944" xr:uid="{3AB59583-3982-4380-9277-EA205E3FA99A}"/>
    <cellStyle name="Percent 3 29" xfId="4945" xr:uid="{613F1BEA-114F-4805-939A-6782681FC161}"/>
    <cellStyle name="Percent 3 3" xfId="309" xr:uid="{EF183A95-B556-4613-8E63-D7BEF6AC049F}"/>
    <cellStyle name="Percent 3 3 10" xfId="4947" xr:uid="{F64A7959-7C74-4C4A-B9E4-2E90F2AE3B39}"/>
    <cellStyle name="Percent 3 3 11" xfId="4948" xr:uid="{5D86E82E-FA4C-4AFB-B84D-32C7B6DF0DC0}"/>
    <cellStyle name="Percent 3 3 12" xfId="4949" xr:uid="{CAC3C7D2-8B1D-48D4-AD87-140C68D1FA22}"/>
    <cellStyle name="Percent 3 3 13" xfId="4950" xr:uid="{3266E8CA-0810-48C6-8760-3ACF8301FCB1}"/>
    <cellStyle name="Percent 3 3 14" xfId="4951" xr:uid="{C8ADCB56-FA98-44E1-9D57-3E2ADD41DCEE}"/>
    <cellStyle name="Percent 3 3 15" xfId="4952" xr:uid="{57311D7A-3EC0-474D-92B4-03B61FC59319}"/>
    <cellStyle name="Percent 3 3 16" xfId="4946" xr:uid="{563660A8-44D3-42DF-A0F4-F4A1831F2FC2}"/>
    <cellStyle name="Percent 3 3 2" xfId="310" xr:uid="{97529052-DE12-4759-B6E6-07D089EF0F4C}"/>
    <cellStyle name="Percent 3 3 2 2" xfId="4953" xr:uid="{135E3416-0405-4E2A-A5AE-C0260BE7A8E8}"/>
    <cellStyle name="Percent 3 3 3" xfId="311" xr:uid="{9328DC5B-240D-437F-8F3D-D14A7F132E13}"/>
    <cellStyle name="Percent 3 3 3 2" xfId="312" xr:uid="{C8DA57B9-646B-4D56-BCD4-5305361C634C}"/>
    <cellStyle name="Percent 3 3 3 2 2" xfId="4955" xr:uid="{49B4CB50-9022-4812-B6F5-FB2988070A91}"/>
    <cellStyle name="Percent 3 3 3 3" xfId="4956" xr:uid="{8258F011-04B1-462F-B7A0-A764F5566A76}"/>
    <cellStyle name="Percent 3 3 3 3 2" xfId="4957" xr:uid="{5DE146A3-0230-4A36-907D-9997953F6BB7}"/>
    <cellStyle name="Percent 3 3 3 3 3" xfId="4958" xr:uid="{F384ADDD-6C99-408B-8BE4-A3D7D0BF063D}"/>
    <cellStyle name="Percent 3 3 3 3 4" xfId="4959" xr:uid="{677C156B-E7B0-44D5-B585-4EAD9A8363E2}"/>
    <cellStyle name="Percent 3 3 3 3 4 2" xfId="4960" xr:uid="{21ACF598-2ED8-49E0-92A9-3F216D52A605}"/>
    <cellStyle name="Percent 3 3 3 4" xfId="4954" xr:uid="{2C270D49-DB88-4127-BBB7-2A6B0793A6F6}"/>
    <cellStyle name="Percent 3 3 4" xfId="4961" xr:uid="{1755E818-B27D-4C06-9208-343770786FCF}"/>
    <cellStyle name="Percent 3 3 4 2" xfId="4962" xr:uid="{29EACD31-52A7-49CB-AC16-D472A357D5C1}"/>
    <cellStyle name="Percent 3 3 5" xfId="4963" xr:uid="{4CA7F4E5-F5A1-4C03-94E2-56FDA994961B}"/>
    <cellStyle name="Percent 3 3 6" xfId="4964" xr:uid="{EA5496E3-7B4F-4191-86DB-664793D67847}"/>
    <cellStyle name="Percent 3 3 6 2" xfId="4965" xr:uid="{FF8C36F0-63CD-4999-A9AC-F0B05136E787}"/>
    <cellStyle name="Percent 3 3 7" xfId="4966" xr:uid="{80F85E14-81BE-407F-B408-B3480328855E}"/>
    <cellStyle name="Percent 3 3 8" xfId="4967" xr:uid="{26EC6B4C-9BDA-4BCC-A537-C57F54DFA53D}"/>
    <cellStyle name="Percent 3 3 9" xfId="4968" xr:uid="{55202CF4-068B-4FC6-9F65-668E24E744E9}"/>
    <cellStyle name="Percent 3 30" xfId="4969" xr:uid="{E63CD21B-C09E-4928-8621-A6467AA162CB}"/>
    <cellStyle name="Percent 3 4" xfId="313" xr:uid="{1CD8E807-B111-4D61-9054-2BEA93F097BF}"/>
    <cellStyle name="Percent 3 4 10" xfId="4971" xr:uid="{40F2C501-E05D-4B5E-8FA0-7D9612C6CAFF}"/>
    <cellStyle name="Percent 3 4 11" xfId="4972" xr:uid="{A7680C7B-61AA-463D-902C-8B71270BF697}"/>
    <cellStyle name="Percent 3 4 12" xfId="4973" xr:uid="{B72F8AFC-EFA3-45EC-9195-D852C91E864B}"/>
    <cellStyle name="Percent 3 4 13" xfId="4974" xr:uid="{61025DB1-F9F7-41C7-9E7B-B2AB392FBDFA}"/>
    <cellStyle name="Percent 3 4 14" xfId="4975" xr:uid="{AA835C7C-27F6-47F6-BB77-9DEFFF1C4CE2}"/>
    <cellStyle name="Percent 3 4 15" xfId="4976" xr:uid="{424238BB-16FF-4489-B444-EE43727F502B}"/>
    <cellStyle name="Percent 3 4 16" xfId="4970" xr:uid="{C0F68B04-C349-422E-A560-E5D0706EDC57}"/>
    <cellStyle name="Percent 3 4 2" xfId="314" xr:uid="{7FE7A77C-08A8-44DC-B852-95A725D97D4B}"/>
    <cellStyle name="Percent 3 4 2 2" xfId="4977" xr:uid="{960F5D3B-7D4E-4145-9B98-3AAE8D01D3AC}"/>
    <cellStyle name="Percent 3 4 3" xfId="4978" xr:uid="{80F5CEA6-158F-4A35-875F-84AE4D808CF6}"/>
    <cellStyle name="Percent 3 4 4" xfId="4979" xr:uid="{E5B0F620-A1B6-4DCF-958A-3BB6093A8CE0}"/>
    <cellStyle name="Percent 3 4 4 2" xfId="4980" xr:uid="{A198C926-8C60-4A2A-B493-F9C1AAB1F742}"/>
    <cellStyle name="Percent 3 4 5" xfId="4981" xr:uid="{46E0D545-C9BC-40B3-82BD-B8FC0D286038}"/>
    <cellStyle name="Percent 3 4 6" xfId="4982" xr:uid="{6A4D7881-9D51-4971-BDBD-3C843F48C346}"/>
    <cellStyle name="Percent 3 4 7" xfId="4983" xr:uid="{B51525AE-99E6-41BC-805A-F35143E694CD}"/>
    <cellStyle name="Percent 3 4 8" xfId="4984" xr:uid="{D5654F90-3429-4655-BFAC-E2A6F88CFCAB}"/>
    <cellStyle name="Percent 3 4 9" xfId="4985" xr:uid="{3B6E497E-756D-4081-B29F-B54A7A323876}"/>
    <cellStyle name="Percent 3 5" xfId="315" xr:uid="{5B246FF8-75FE-4587-BD30-1CD51810F742}"/>
    <cellStyle name="Percent 3 5 10" xfId="4987" xr:uid="{A8566C67-E36C-4DD0-85B1-5F6ED8879503}"/>
    <cellStyle name="Percent 3 5 11" xfId="4988" xr:uid="{FBFFA16C-8FCE-4254-B407-2973DBEEC8A6}"/>
    <cellStyle name="Percent 3 5 12" xfId="4989" xr:uid="{C1F900E5-AE7F-4E37-9DE5-9AC07A111AA3}"/>
    <cellStyle name="Percent 3 5 13" xfId="4990" xr:uid="{F1C0EB03-9786-434E-88D4-334C388D318E}"/>
    <cellStyle name="Percent 3 5 14" xfId="4991" xr:uid="{C59BB8FC-C4C9-4247-9625-5546FFA8AFDA}"/>
    <cellStyle name="Percent 3 5 15" xfId="4992" xr:uid="{7475737B-D467-455D-A0AA-B8FB868BB81D}"/>
    <cellStyle name="Percent 3 5 16" xfId="4993" xr:uid="{114D10ED-F4E1-436B-8B33-27343537E727}"/>
    <cellStyle name="Percent 3 5 17" xfId="4994" xr:uid="{4600115B-73F4-422E-BAD1-C20B0CA74D9E}"/>
    <cellStyle name="Percent 3 5 18" xfId="4986" xr:uid="{A50F652F-F602-4AA9-BAE4-2399D34B28FD}"/>
    <cellStyle name="Percent 3 5 2" xfId="4995" xr:uid="{095DDC80-C752-4CF8-B878-AB51ED16CE09}"/>
    <cellStyle name="Percent 3 5 3" xfId="4996" xr:uid="{A0AA17B1-C21D-4952-8353-35075BABEAD8}"/>
    <cellStyle name="Percent 3 5 4" xfId="4997" xr:uid="{4967F9D2-84B6-4EA6-9AF6-39835583E5EC}"/>
    <cellStyle name="Percent 3 5 5" xfId="4998" xr:uid="{9E1DFC3F-8A98-4CF1-B1BF-E47DE1A97EE4}"/>
    <cellStyle name="Percent 3 5 6" xfId="4999" xr:uid="{50810C16-7307-4EE6-B45C-0A07403757AA}"/>
    <cellStyle name="Percent 3 5 7" xfId="5000" xr:uid="{59E2BE8A-0B07-4BB3-97C8-5C7DB5A42432}"/>
    <cellStyle name="Percent 3 5 8" xfId="5001" xr:uid="{CBA8993A-C49A-473A-BCA6-2DE05D94658B}"/>
    <cellStyle name="Percent 3 5 9" xfId="5002" xr:uid="{C789AACF-CC66-46F1-826F-E1A1C3314790}"/>
    <cellStyle name="Percent 3 6" xfId="316" xr:uid="{63C1DD52-061D-49BA-8535-6B3C03D9B30F}"/>
    <cellStyle name="Percent 3 6 10" xfId="5004" xr:uid="{FE4CD230-C62C-4739-B1AB-346B820D34C5}"/>
    <cellStyle name="Percent 3 6 11" xfId="5005" xr:uid="{CEBEA8B2-B305-4991-A748-4B9A244719D7}"/>
    <cellStyle name="Percent 3 6 12" xfId="5006" xr:uid="{66EE5577-1762-4956-8C8E-E466EBEB8785}"/>
    <cellStyle name="Percent 3 6 13" xfId="5007" xr:uid="{EF631B7C-FE9E-4013-B198-14D950A1FE19}"/>
    <cellStyle name="Percent 3 6 14" xfId="5008" xr:uid="{3BB825B5-C9CF-481E-BA5C-C09721EE3055}"/>
    <cellStyle name="Percent 3 6 15" xfId="5009" xr:uid="{33FE969D-4200-4796-B79B-4E9090010A52}"/>
    <cellStyle name="Percent 3 6 16" xfId="5003" xr:uid="{889EA637-3866-43BD-9658-0794A9932F2E}"/>
    <cellStyle name="Percent 3 6 2" xfId="317" xr:uid="{D99202B9-92A0-49B4-8AD4-5652A31813FE}"/>
    <cellStyle name="Percent 3 6 2 2" xfId="5010" xr:uid="{8032CAE0-34C3-4B2A-8A19-6CAD4282886C}"/>
    <cellStyle name="Percent 3 6 3" xfId="318" xr:uid="{3995DCB1-EB02-4F49-B83F-CC72BD806D5F}"/>
    <cellStyle name="Percent 3 6 3 2" xfId="5011" xr:uid="{0BD7B8C2-EA74-424A-A7F0-012C75850E68}"/>
    <cellStyle name="Percent 3 6 4" xfId="5012" xr:uid="{93A6C8F5-DFC3-4839-B2BB-139F826DEA7A}"/>
    <cellStyle name="Percent 3 6 5" xfId="5013" xr:uid="{39143DAB-C291-46D3-B7AF-F9D8F9CA581B}"/>
    <cellStyle name="Percent 3 6 6" xfId="5014" xr:uid="{58F31F99-FD86-4D93-AFA1-4D03C6878F72}"/>
    <cellStyle name="Percent 3 6 7" xfId="5015" xr:uid="{F8240B37-68BE-44D0-9CAC-411D08765C2D}"/>
    <cellStyle name="Percent 3 6 8" xfId="5016" xr:uid="{2F3B1573-4367-4CE8-933A-677AADFE2474}"/>
    <cellStyle name="Percent 3 6 9" xfId="5017" xr:uid="{6329A284-B3A5-431B-B9EC-CEAE92426410}"/>
    <cellStyle name="Percent 3 7" xfId="449" xr:uid="{61053C6E-3264-4167-87F4-D5FD3EAC07F8}"/>
    <cellStyle name="Percent 3 7 10" xfId="5019" xr:uid="{01041E57-A029-4441-9B1C-BC32F058E281}"/>
    <cellStyle name="Percent 3 7 11" xfId="5020" xr:uid="{C392D805-8760-48DF-89FB-0FA2F8FA4497}"/>
    <cellStyle name="Percent 3 7 12" xfId="5021" xr:uid="{701ABA3A-3832-459F-BA55-8636093274EA}"/>
    <cellStyle name="Percent 3 7 13" xfId="5022" xr:uid="{3F57D7F8-854B-4BAD-9211-25B800A12D8F}"/>
    <cellStyle name="Percent 3 7 14" xfId="5023" xr:uid="{3E5DBC02-EB3C-4907-ABE4-00EADDBF55AF}"/>
    <cellStyle name="Percent 3 7 15" xfId="5024" xr:uid="{CBA63645-71B3-4E41-8888-B62EBB17C277}"/>
    <cellStyle name="Percent 3 7 16" xfId="5018" xr:uid="{1EC81643-E6B0-4B15-84A8-18B8D8824C26}"/>
    <cellStyle name="Percent 3 7 2" xfId="5025" xr:uid="{BE3FE74D-39C4-4BE7-98CF-51B336359A55}"/>
    <cellStyle name="Percent 3 7 3" xfId="5026" xr:uid="{8BC1CCFA-8CEC-4576-A7FE-1ABE26CDE327}"/>
    <cellStyle name="Percent 3 7 4" xfId="5027" xr:uid="{6B282AFD-B3F4-40B5-A5C6-AAB28A13441B}"/>
    <cellStyle name="Percent 3 7 5" xfId="5028" xr:uid="{776D5994-4E46-4823-8E94-B9AA692735D3}"/>
    <cellStyle name="Percent 3 7 6" xfId="5029" xr:uid="{9F174CED-89D4-4A73-8AD4-3D5F0A02083C}"/>
    <cellStyle name="Percent 3 7 7" xfId="5030" xr:uid="{5D3E9C31-8B06-4866-AD32-2C4DC5D2274A}"/>
    <cellStyle name="Percent 3 7 8" xfId="5031" xr:uid="{F1BD569E-DDC6-4A97-ABFB-D8C0054E76B4}"/>
    <cellStyle name="Percent 3 7 9" xfId="5032" xr:uid="{521DB8E6-6913-431A-98CD-6EA5B506A84A}"/>
    <cellStyle name="Percent 3 8" xfId="5033" xr:uid="{F29D2281-9D55-4BE2-AEBC-920739F763A3}"/>
    <cellStyle name="Percent 3 8 10" xfId="5034" xr:uid="{8B0FE9B0-455B-4652-BCC6-B1719FFAF6E5}"/>
    <cellStyle name="Percent 3 8 11" xfId="5035" xr:uid="{A5F1D063-599E-4FC2-8840-F6E0B281C5EC}"/>
    <cellStyle name="Percent 3 8 12" xfId="5036" xr:uid="{E88FB012-E74C-4769-B2F6-019C556721FC}"/>
    <cellStyle name="Percent 3 8 13" xfId="5037" xr:uid="{85BEA2D7-E74C-46CC-9E9F-C7D0342A56B7}"/>
    <cellStyle name="Percent 3 8 14" xfId="5038" xr:uid="{9E5EC9A9-2218-4B19-A298-AB79AE3AC650}"/>
    <cellStyle name="Percent 3 8 15" xfId="5039" xr:uid="{772EE287-3E73-4D2C-9F5B-97B850D5A14C}"/>
    <cellStyle name="Percent 3 8 2" xfId="5040" xr:uid="{C8B3FC7F-24B1-427A-8FAE-089E14A174AF}"/>
    <cellStyle name="Percent 3 8 3" xfId="5041" xr:uid="{20D19D04-C5D0-4606-AF04-601AD4D89D36}"/>
    <cellStyle name="Percent 3 8 4" xfId="5042" xr:uid="{E4517D5B-BA4D-4D1C-8644-1E5AEC62A75A}"/>
    <cellStyle name="Percent 3 8 5" xfId="5043" xr:uid="{E6135FE5-E68E-4572-BF30-71A159692D48}"/>
    <cellStyle name="Percent 3 8 6" xfId="5044" xr:uid="{01970FB1-8EEA-465C-91A3-B76330C86809}"/>
    <cellStyle name="Percent 3 8 7" xfId="5045" xr:uid="{FE181255-625D-49B5-8C92-8F9C77D4DAB5}"/>
    <cellStyle name="Percent 3 8 8" xfId="5046" xr:uid="{B87D6437-5D7E-464D-9B79-2A6079D83980}"/>
    <cellStyle name="Percent 3 8 9" xfId="5047" xr:uid="{70A3D6C0-F72D-4958-8371-D4C1578D126D}"/>
    <cellStyle name="Percent 3 9" xfId="5048" xr:uid="{56779298-ADB2-4871-AFD7-0EEAE926C4F7}"/>
    <cellStyle name="Percent 3 9 10" xfId="5049" xr:uid="{5B9EAFE5-B9F5-4E28-9B00-86B68DD684CB}"/>
    <cellStyle name="Percent 3 9 11" xfId="5050" xr:uid="{485D6820-2ABE-47C4-9DFA-71E6E25905F5}"/>
    <cellStyle name="Percent 3 9 12" xfId="5051" xr:uid="{0F3FDA0B-5A3E-4D4F-B6BA-2B6B7CA31B7E}"/>
    <cellStyle name="Percent 3 9 13" xfId="5052" xr:uid="{84CB3567-2F56-4647-9837-FBEB5CE2736C}"/>
    <cellStyle name="Percent 3 9 14" xfId="5053" xr:uid="{0020393C-024B-4137-A8B9-434150A99272}"/>
    <cellStyle name="Percent 3 9 15" xfId="5054" xr:uid="{3406BD7E-C9F7-40E1-A340-978B9E31CE5B}"/>
    <cellStyle name="Percent 3 9 2" xfId="5055" xr:uid="{7B0D7346-5768-46C5-AACE-122E7A87100F}"/>
    <cellStyle name="Percent 3 9 3" xfId="5056" xr:uid="{DA3DC6AD-3F93-4C72-B562-54245EB0344D}"/>
    <cellStyle name="Percent 3 9 4" xfId="5057" xr:uid="{0F207D2E-E87B-4C12-B403-A77E8F08B8EE}"/>
    <cellStyle name="Percent 3 9 5" xfId="5058" xr:uid="{F2E9582C-DCC7-429B-8A10-7D6259F21AC7}"/>
    <cellStyle name="Percent 3 9 6" xfId="5059" xr:uid="{ACBC4157-DC27-4BB2-91A7-2362FBB4E0A2}"/>
    <cellStyle name="Percent 3 9 7" xfId="5060" xr:uid="{D9B3996D-2566-4268-B094-490B6CF683E4}"/>
    <cellStyle name="Percent 3 9 8" xfId="5061" xr:uid="{FBEAF26C-CEE5-4661-B2CF-0C10A56D79A5}"/>
    <cellStyle name="Percent 3 9 9" xfId="5062" xr:uid="{6D39ABFF-903A-4A48-8A11-186406AFDBD7}"/>
    <cellStyle name="Percent 31" xfId="5063" xr:uid="{99B60B55-E0AA-47E0-A488-9C6BAE7D8EB9}"/>
    <cellStyle name="Percent 4" xfId="319" xr:uid="{2465401E-E3B4-4295-8F4F-CD899C7E5ACF}"/>
    <cellStyle name="Percent 4 10" xfId="5065" xr:uid="{5F71108C-E77A-4D94-9AA5-5DF9B5B0F841}"/>
    <cellStyle name="Percent 4 11" xfId="5066" xr:uid="{226C6C95-FE40-4EC8-A133-DB91D50C3741}"/>
    <cellStyle name="Percent 4 12" xfId="5067" xr:uid="{C6897741-FCD3-4574-82BC-3A1EEBA3D5AE}"/>
    <cellStyle name="Percent 4 13" xfId="5068" xr:uid="{46EF11DC-2F0C-4962-A419-3D9359B3BE63}"/>
    <cellStyle name="Percent 4 14" xfId="5069" xr:uid="{86061FC6-12F9-47FC-A422-94C376805D9C}"/>
    <cellStyle name="Percent 4 15" xfId="5070" xr:uid="{3BCA6914-4D3E-4A15-A96F-99A58F74FC5F}"/>
    <cellStyle name="Percent 4 16" xfId="5071" xr:uid="{56793858-90E1-40C5-8A74-FE20DF36EB2D}"/>
    <cellStyle name="Percent 4 16 2" xfId="5072" xr:uid="{814358C6-B17C-474D-A140-1C76F973E097}"/>
    <cellStyle name="Percent 4 17" xfId="5073" xr:uid="{1260E62C-BF43-499B-987A-1A84E2AB9D13}"/>
    <cellStyle name="Percent 4 18" xfId="5074" xr:uid="{52EF3180-2F31-4E2A-AA72-16B45FC03ACA}"/>
    <cellStyle name="Percent 4 18 2" xfId="5075" xr:uid="{ED474A99-2C5A-4A80-A73A-B3AD71431680}"/>
    <cellStyle name="Percent 4 19" xfId="5076" xr:uid="{F72DFE88-C723-4E77-8497-F3C952414B2C}"/>
    <cellStyle name="Percent 4 2" xfId="320" xr:uid="{B84BF8F6-3892-4619-8650-7B19F7B22524}"/>
    <cellStyle name="Percent 4 2 10" xfId="5077" xr:uid="{2914C236-9CCE-4F32-AAE3-C257629DDE33}"/>
    <cellStyle name="Percent 4 2 2" xfId="321" xr:uid="{58FD655C-FEA4-4DC4-90DF-A021A9D808B9}"/>
    <cellStyle name="Percent 4 2 2 2" xfId="5078" xr:uid="{5A0DDA1B-FECF-4E33-A416-9254A43BC93F}"/>
    <cellStyle name="Percent 4 2 3" xfId="5079" xr:uid="{9E376D94-8E98-4731-81ED-ECB7F7E0F513}"/>
    <cellStyle name="Percent 4 2 4" xfId="5080" xr:uid="{FF82C68A-EFC4-44C6-B60A-3CD5F8FD3C18}"/>
    <cellStyle name="Percent 4 2 4 2" xfId="5081" xr:uid="{553118A9-81E7-4E2B-B112-DC42D78202DF}"/>
    <cellStyle name="Percent 4 2 4 3" xfId="5082" xr:uid="{C452E31A-385D-402E-820F-DE26C7D6B42B}"/>
    <cellStyle name="Percent 4 2 5" xfId="5083" xr:uid="{0D21C6E9-E34A-4CAA-9D4B-446727FB5875}"/>
    <cellStyle name="Percent 4 2 6" xfId="5084" xr:uid="{FE1077BD-38C9-4FB6-8EDF-0C875E89D0EA}"/>
    <cellStyle name="Percent 4 2 6 2" xfId="5085" xr:uid="{2E2868B1-CCF5-415B-98DC-D3776E4CF580}"/>
    <cellStyle name="Percent 4 2 6 3" xfId="5086" xr:uid="{20F4C045-ED4B-404D-9FE5-EB80710BFE29}"/>
    <cellStyle name="Percent 4 2 7" xfId="5087" xr:uid="{D10BE75A-5AC9-4BAD-A12E-CBB55019D5A5}"/>
    <cellStyle name="Percent 4 2 8" xfId="5088" xr:uid="{D0C1E866-B858-4299-90DB-89FEBDDB1A62}"/>
    <cellStyle name="Percent 4 2 9" xfId="5089" xr:uid="{85D2CE86-3EA9-42B6-9BB3-2A52CD4DA68B}"/>
    <cellStyle name="Percent 4 20" xfId="5090" xr:uid="{AAF3BF20-9A07-45C4-ADB7-64C5895715FA}"/>
    <cellStyle name="Percent 4 21" xfId="5091" xr:uid="{0A222CA5-12A8-49D5-BFF7-1BE553B4C52C}"/>
    <cellStyle name="Percent 4 22" xfId="5092" xr:uid="{CE4DF246-560B-4022-ADD2-8954F6BD1C7D}"/>
    <cellStyle name="Percent 4 23" xfId="5093" xr:uid="{A7C18FB3-BE45-441C-AADA-28C59351FF44}"/>
    <cellStyle name="Percent 4 24" xfId="5094" xr:uid="{7D1C0B39-0D12-4548-A0BC-5BB956EE8C85}"/>
    <cellStyle name="Percent 4 25" xfId="5095" xr:uid="{A3939F9D-9D69-4213-B3DD-9E0B9FE5E7D7}"/>
    <cellStyle name="Percent 4 26" xfId="5096" xr:uid="{DF80DEE5-BCA6-4EF8-94D6-E1F96F5DDBBC}"/>
    <cellStyle name="Percent 4 27" xfId="5097" xr:uid="{EE442E86-E4DF-408A-BE23-801E03EC1709}"/>
    <cellStyle name="Percent 4 28" xfId="5098" xr:uid="{DC7CE6D8-2CA4-45E3-AE90-1C094982B9B5}"/>
    <cellStyle name="Percent 4 29" xfId="5099" xr:uid="{42F33498-2EDC-4336-9BB3-E8B92E8AF701}"/>
    <cellStyle name="Percent 4 29 2" xfId="5100" xr:uid="{CA445B02-41AD-4680-AEB1-3679A8E5916D}"/>
    <cellStyle name="Percent 4 29 3" xfId="5101" xr:uid="{8F0EE474-574C-4C98-A21D-23B343487FEB}"/>
    <cellStyle name="Percent 4 3" xfId="322" xr:uid="{C11C1E69-58D4-4929-8867-283F056DCEA4}"/>
    <cellStyle name="Percent 4 3 2" xfId="5103" xr:uid="{91E55FD6-98AC-417E-B3FA-3857E74E8DAD}"/>
    <cellStyle name="Percent 4 3 3" xfId="5104" xr:uid="{8565E831-909A-46AC-A28B-BD7A633629F5}"/>
    <cellStyle name="Percent 4 3 4" xfId="5105" xr:uid="{777F05B4-8A60-44CB-912F-2E09A6C3A618}"/>
    <cellStyle name="Percent 4 3 5" xfId="5106" xr:uid="{B86A483E-89EA-48A3-A943-248D86041D74}"/>
    <cellStyle name="Percent 4 3 6" xfId="5107" xr:uid="{741B1B26-8DAC-41B4-9379-B206F431C75B}"/>
    <cellStyle name="Percent 4 3 7" xfId="5108" xr:uid="{8882C6E5-69AD-4A31-98C9-EDA5C1B18F2C}"/>
    <cellStyle name="Percent 4 3 8" xfId="5109" xr:uid="{4D29DAEE-FE58-4145-94A1-63BF1263308D}"/>
    <cellStyle name="Percent 4 3 9" xfId="5102" xr:uid="{6E8E24F2-ED80-40CF-BB45-1C4CDA6C6CCE}"/>
    <cellStyle name="Percent 4 30" xfId="5110" xr:uid="{865DAF3B-8242-47A4-8661-8A198B15A767}"/>
    <cellStyle name="Percent 4 31" xfId="5111" xr:uid="{215FE472-1A7A-462C-BC02-6F39AE04B33E}"/>
    <cellStyle name="Percent 4 32" xfId="5064" xr:uid="{9BF3F7B0-CD87-482F-AEE0-2EF93DFB13D3}"/>
    <cellStyle name="Percent 4 4" xfId="323" xr:uid="{B06CD8D2-A9F4-4C56-9F48-140ADD8CE58E}"/>
    <cellStyle name="Percent 4 4 10" xfId="5112" xr:uid="{2D0002C4-E709-4BCE-8709-19638302150F}"/>
    <cellStyle name="Percent 4 4 2" xfId="5113" xr:uid="{B9285996-CDA1-4402-9240-204359BA7F45}"/>
    <cellStyle name="Percent 4 4 3" xfId="5114" xr:uid="{9939A7CA-CF55-417A-B4E5-01EF40E8A426}"/>
    <cellStyle name="Percent 4 4 4" xfId="5115" xr:uid="{57122473-6842-473F-90E4-A56F7AF2CC49}"/>
    <cellStyle name="Percent 4 4 5" xfId="5116" xr:uid="{A2C5644F-8FAA-447A-93C0-B419BFC6BF51}"/>
    <cellStyle name="Percent 4 4 6" xfId="5117" xr:uid="{E209BE6D-BD56-404C-A50B-13D9089CAA83}"/>
    <cellStyle name="Percent 4 4 7" xfId="5118" xr:uid="{F195272C-0090-453C-B890-708DEDDBE204}"/>
    <cellStyle name="Percent 4 4 8" xfId="5119" xr:uid="{0444D013-4BDB-4603-BC61-28E2A442A347}"/>
    <cellStyle name="Percent 4 4 9" xfId="5120" xr:uid="{65DD86D4-748E-4C22-8228-525CAC6B8FDF}"/>
    <cellStyle name="Percent 4 5" xfId="324" xr:uid="{16492D1B-7DF2-4B91-A483-0388C40E68FB}"/>
    <cellStyle name="Percent 4 5 10" xfId="5121" xr:uid="{EFDB18D2-2A91-4D76-B4FE-B98E061CDEFA}"/>
    <cellStyle name="Percent 4 5 2" xfId="325" xr:uid="{C9431B9A-6632-44BB-84E4-6AA68B64E90E}"/>
    <cellStyle name="Percent 4 5 2 2" xfId="5122" xr:uid="{CBA4799A-F570-48EE-BF3E-BEE9616E9683}"/>
    <cellStyle name="Percent 4 5 3" xfId="5123" xr:uid="{A547EF92-FF25-4DBF-8C84-E72E8EC649A7}"/>
    <cellStyle name="Percent 4 5 4" xfId="5124" xr:uid="{90E57659-F09F-4697-AC21-B84AF3BD22CE}"/>
    <cellStyle name="Percent 4 5 5" xfId="5125" xr:uid="{C32412F1-95A7-4ADC-963D-673A16A82227}"/>
    <cellStyle name="Percent 4 5 6" xfId="5126" xr:uid="{0BFC5793-8B51-4E94-9AD3-22DF00549C38}"/>
    <cellStyle name="Percent 4 5 7" xfId="5127" xr:uid="{CAC11BDD-9A1A-4F5C-9C76-E5DF049439EA}"/>
    <cellStyle name="Percent 4 5 8" xfId="5128" xr:uid="{CF29DF97-9869-451D-BF85-ADE6DB907BEE}"/>
    <cellStyle name="Percent 4 5 9" xfId="5129" xr:uid="{E685FC85-BDD0-4FC0-B2D7-F27B342B2193}"/>
    <cellStyle name="Percent 4 6" xfId="5130" xr:uid="{5B19BCBD-7EA7-4DA2-87FF-FF8A7A4B9FE7}"/>
    <cellStyle name="Percent 4 6 2" xfId="5131" xr:uid="{B945A43A-4D6F-4CF9-9126-CD0E307B086C}"/>
    <cellStyle name="Percent 4 6 3" xfId="5132" xr:uid="{E8711D6F-4930-4962-A863-B7A7941677A6}"/>
    <cellStyle name="Percent 4 6 4" xfId="5133" xr:uid="{B75B1541-5417-4268-BD9D-70423EE330AD}"/>
    <cellStyle name="Percent 4 6 5" xfId="5134" xr:uid="{A970102C-0096-419F-9D6E-A9EA55766A42}"/>
    <cellStyle name="Percent 4 6 6" xfId="5135" xr:uid="{E57BD191-422E-4CF9-9C67-4529B28DFACE}"/>
    <cellStyle name="Percent 4 6 7" xfId="5136" xr:uid="{254C2DFA-C880-4D45-AE8B-D37E12A55C8B}"/>
    <cellStyle name="Percent 4 6 8" xfId="5137" xr:uid="{2D007E40-3522-4957-862D-E6639A963443}"/>
    <cellStyle name="Percent 4 7" xfId="5138" xr:uid="{1800114E-2113-4835-94F6-65BCA829C3AD}"/>
    <cellStyle name="Percent 4 8" xfId="5139" xr:uid="{EEF746B6-512C-4749-8706-DEBFF25979F0}"/>
    <cellStyle name="Percent 4 9" xfId="5140" xr:uid="{123949F7-EE0C-443B-A320-831CC9B07768}"/>
    <cellStyle name="Percent 5" xfId="326" xr:uid="{E65997FE-6671-445D-9D61-E6F21903F0DC}"/>
    <cellStyle name="Percent 5 10" xfId="5142" xr:uid="{D922A8EA-86CB-4119-ABFD-FFECA304A9BB}"/>
    <cellStyle name="Percent 5 11" xfId="5143" xr:uid="{4701E725-F41A-428D-B824-32D9269821E0}"/>
    <cellStyle name="Percent 5 11 2" xfId="5144" xr:uid="{DF0E03F2-7ADC-4FB6-9289-22BF71442166}"/>
    <cellStyle name="Percent 5 12" xfId="5141" xr:uid="{15558CD3-0178-4975-BFBB-0752A5E02E68}"/>
    <cellStyle name="Percent 5 2" xfId="327" xr:uid="{DC978F11-7101-40C9-B8F2-AA3679013669}"/>
    <cellStyle name="Percent 5 2 2" xfId="5145" xr:uid="{9A548412-9B89-4940-B79D-0B57C15F72C1}"/>
    <cellStyle name="Percent 5 3" xfId="5146" xr:uid="{27D42A56-5919-47E4-95A3-B81E372DB769}"/>
    <cellStyle name="Percent 5 3 2" xfId="5147" xr:uid="{A8536D20-E6EA-4A6C-8FDE-790CB5D0CD60}"/>
    <cellStyle name="Percent 5 4" xfId="5148" xr:uid="{FCE4B824-6FA1-49AD-ACDD-B1E754D95F3D}"/>
    <cellStyle name="Percent 5 4 2" xfId="5149" xr:uid="{A8771A4E-3557-448E-BB02-FD099C354284}"/>
    <cellStyle name="Percent 5 5" xfId="5150" xr:uid="{72FE9C8C-4E33-48F3-A7F8-FFA571069337}"/>
    <cellStyle name="Percent 5 5 2" xfId="5151" xr:uid="{FA55D655-6B5B-41FB-BEB8-8939B25CE88A}"/>
    <cellStyle name="Percent 5 5 3" xfId="5152" xr:uid="{8E641295-7FD6-4600-AA1A-FF54FD18EB7D}"/>
    <cellStyle name="Percent 5 6" xfId="5153" xr:uid="{97DC9C5E-D7DF-41C2-8683-05A427A2BDF7}"/>
    <cellStyle name="Percent 5 7" xfId="5154" xr:uid="{826F3194-6BDF-47E5-AA75-201C364C233A}"/>
    <cellStyle name="Percent 5 8" xfId="5155" xr:uid="{389F3513-2A10-4C80-8EBC-B67331995DD9}"/>
    <cellStyle name="Percent 5 9" xfId="5156" xr:uid="{1DC0C9DC-9839-4665-B867-BB9FC69D6469}"/>
    <cellStyle name="Percent 5 9 2" xfId="5157" xr:uid="{5E909B01-C264-466F-9892-093957AD381B}"/>
    <cellStyle name="Percent 5 9 2 2" xfId="5158" xr:uid="{162985EF-965C-4BF6-955F-B05FFC68D2C4}"/>
    <cellStyle name="Percent 6" xfId="328" xr:uid="{4DDEF725-2AC9-463E-93E6-83AF3255843D}"/>
    <cellStyle name="Percent 6 10" xfId="5160" xr:uid="{B24CE860-252E-412B-BA5E-F3E218A656D3}"/>
    <cellStyle name="Percent 6 11" xfId="5159" xr:uid="{2A69DA87-EAA5-4FA7-B4F6-B6060EAA9CDD}"/>
    <cellStyle name="Percent 6 2" xfId="430" xr:uid="{0727E36C-AC63-4826-9E43-4432702113B4}"/>
    <cellStyle name="Percent 6 2 2" xfId="5161" xr:uid="{6E9322AF-2C9A-4AC8-B7F4-8F9D86C939C1}"/>
    <cellStyle name="Percent 6 3" xfId="5162" xr:uid="{DFFD4785-FB04-444F-816D-E37CBD375A3E}"/>
    <cellStyle name="Percent 6 3 2" xfId="5163" xr:uid="{A317DDA8-4519-402C-81BE-0A144BE9BB6E}"/>
    <cellStyle name="Percent 6 3 3" xfId="5164" xr:uid="{DDCC4574-11C7-41E0-8AB7-541964508BE2}"/>
    <cellStyle name="Percent 6 4" xfId="5165" xr:uid="{1D8D0DC9-47DF-47E5-8998-01653C94C705}"/>
    <cellStyle name="Percent 6 5" xfId="5166" xr:uid="{1F896FFD-A025-4F91-9643-C0F822B1E0D4}"/>
    <cellStyle name="Percent 6 6" xfId="5167" xr:uid="{96111767-E400-4150-BFD7-AF46D47C3843}"/>
    <cellStyle name="Percent 6 7" xfId="5168" xr:uid="{55EDA862-8900-4C19-80F4-D064520E3DDA}"/>
    <cellStyle name="Percent 6 8" xfId="5169" xr:uid="{DA4BB0BD-092D-42A6-AEF2-8814FFCAF0B5}"/>
    <cellStyle name="Percent 6 9" xfId="5170" xr:uid="{BBBDA791-419C-4701-8CCD-E1D2495F3DDF}"/>
    <cellStyle name="Percent 7" xfId="329" xr:uid="{563B4791-95D1-49AA-874C-2B1A081EE166}"/>
    <cellStyle name="Percent 7 10" xfId="5172" xr:uid="{41E766DD-5726-437B-B5C4-AABE8532098A}"/>
    <cellStyle name="Percent 7 11" xfId="5171" xr:uid="{84CCF0FB-D912-432A-B7D9-241B97394906}"/>
    <cellStyle name="Percent 7 2" xfId="5173" xr:uid="{F01C174D-6AF7-41A7-ABA7-8B2CABECEFD1}"/>
    <cellStyle name="Percent 7 3" xfId="5174" xr:uid="{48801619-5594-4CDA-9634-69EF8EC500E2}"/>
    <cellStyle name="Percent 7 4" xfId="5175" xr:uid="{D186A81C-4C86-49EB-BC76-A2163B6D75B9}"/>
    <cellStyle name="Percent 7 5" xfId="5176" xr:uid="{6DC1B9E2-F10A-4452-A6F5-94CDA260EED8}"/>
    <cellStyle name="Percent 7 6" xfId="5177" xr:uid="{F4553198-93F2-4D17-888D-AD15A9E23642}"/>
    <cellStyle name="Percent 7 7" xfId="5178" xr:uid="{5CF38A26-EEB3-40CD-8CB1-47D097E53564}"/>
    <cellStyle name="Percent 7 8" xfId="5179" xr:uid="{133CB885-6F4A-40B3-89CA-4FE8538B6F33}"/>
    <cellStyle name="Percent 7 9" xfId="5180" xr:uid="{95E37949-1F7D-4673-A4D3-94D3CE957E46}"/>
    <cellStyle name="Percent 8" xfId="291" xr:uid="{BB9150D7-6B60-406D-97CF-1A7F0BD8D78A}"/>
    <cellStyle name="Percent 8 2" xfId="431" xr:uid="{9F5E716A-3B61-4C7B-892B-4FBA0D3B16EA}"/>
    <cellStyle name="Percent 8 2 2" xfId="5182" xr:uid="{72B22BA7-60DA-4654-9CEF-FD43A445F53D}"/>
    <cellStyle name="Percent 8 3" xfId="5183" xr:uid="{F2C86E83-8FBC-4713-B935-6E6AD8CBF860}"/>
    <cellStyle name="Percent 8 4" xfId="5184" xr:uid="{49188DEE-9D33-48FA-AE4C-EF3D273A420B}"/>
    <cellStyle name="Percent 8 5" xfId="5185" xr:uid="{FA2600DF-6AF1-4BB9-A3DB-972D7D21EA50}"/>
    <cellStyle name="Percent 8 6" xfId="5186" xr:uid="{BDD242EB-B3F7-4128-B993-EFA32A844343}"/>
    <cellStyle name="Percent 8 7" xfId="5187" xr:uid="{26904C68-EDBB-4B99-8CB2-D0A558BB2909}"/>
    <cellStyle name="Percent 8 8" xfId="5188" xr:uid="{491B7F41-7075-45B0-89C2-3E264733F5B3}"/>
    <cellStyle name="Percent 8 9" xfId="5181" xr:uid="{7832CE47-D9E9-4674-803B-95A4102DB780}"/>
    <cellStyle name="Percent 9" xfId="429" xr:uid="{8F9AD24B-F617-4DBE-A7DC-4561C320DEBD}"/>
    <cellStyle name="Percent 9 10" xfId="5190" xr:uid="{F34E447E-686B-4A6F-8CC2-16677E2B803B}"/>
    <cellStyle name="Percent 9 11" xfId="5191" xr:uid="{D1705339-3601-4D6F-9B99-297B2C23B87F}"/>
    <cellStyle name="Percent 9 12" xfId="5192" xr:uid="{197E3F1E-FE82-4BA0-AFB5-9FAF774283AF}"/>
    <cellStyle name="Percent 9 13" xfId="5193" xr:uid="{F626DCA5-6155-4B51-A55C-5EA5638CA8E5}"/>
    <cellStyle name="Percent 9 14" xfId="5194" xr:uid="{F2E6C91E-0BB4-4E39-A733-6FF7B52FB38D}"/>
    <cellStyle name="Percent 9 15" xfId="5195" xr:uid="{9A26A3FE-E291-49DB-9B42-4E41D6402E4E}"/>
    <cellStyle name="Percent 9 16" xfId="5196" xr:uid="{9611CB40-86C8-40FA-9708-66F07AA7BB41}"/>
    <cellStyle name="Percent 9 17" xfId="5197" xr:uid="{B20FCA53-3682-4934-A1FD-853002C967B7}"/>
    <cellStyle name="Percent 9 18" xfId="5198" xr:uid="{00EB9B04-C9CD-4531-9385-0A3870412223}"/>
    <cellStyle name="Percent 9 19" xfId="5199" xr:uid="{E7DF9F68-8B69-4AF4-BA22-A771C6A873CA}"/>
    <cellStyle name="Percent 9 2" xfId="5200" xr:uid="{357B6EA1-5C1D-4454-87F2-CC81F6BA9F18}"/>
    <cellStyle name="Percent 9 2 2" xfId="5201" xr:uid="{85A15906-A155-4E28-9F07-63D5A9D76BB4}"/>
    <cellStyle name="Percent 9 2 3" xfId="5202" xr:uid="{DFE5BBF5-39C3-4466-B76C-5CF70B196D27}"/>
    <cellStyle name="Percent 9 20" xfId="5203" xr:uid="{3F67EAD3-427B-4239-9E49-4C4337E4F8BA}"/>
    <cellStyle name="Percent 9 21" xfId="5204" xr:uid="{EE55260F-C8CB-4D6E-8F4D-A561A5E6FE6C}"/>
    <cellStyle name="Percent 9 22" xfId="5205" xr:uid="{BC0AEC77-42E3-473F-A42C-5FF976E4B5DA}"/>
    <cellStyle name="Percent 9 23" xfId="5189" xr:uid="{C99C1DC8-B132-4B1F-A23C-93337D3CEE05}"/>
    <cellStyle name="Percent 9 3" xfId="5206" xr:uid="{DA4EEC4D-5EFB-4C0A-BA23-881A9C25427C}"/>
    <cellStyle name="Percent 9 3 2" xfId="5207" xr:uid="{E91DF63D-F9C5-485E-828B-D32A8B8A9F33}"/>
    <cellStyle name="Percent 9 3 3" xfId="5208" xr:uid="{8DAA76A6-7AFF-40F1-AA9A-1DC434D26F43}"/>
    <cellStyle name="Percent 9 4" xfId="5209" xr:uid="{BC4580E2-4049-4B40-AD5A-BB2CB89E9F28}"/>
    <cellStyle name="Percent 9 4 2" xfId="5210" xr:uid="{5B897AD7-6FB5-40B3-8042-B89F17ABE8A2}"/>
    <cellStyle name="Percent 9 4 3" xfId="5211" xr:uid="{27B9BE48-57C1-4B7D-B20A-0ECF7323E0BB}"/>
    <cellStyle name="Percent 9 5" xfId="5212" xr:uid="{A6DF4281-AEFD-472A-9DB2-7E4BF22DB5E8}"/>
    <cellStyle name="Percent 9 5 2" xfId="5213" xr:uid="{16C5CB2A-069C-4730-B971-E7DA9496D6B4}"/>
    <cellStyle name="Percent 9 5 3" xfId="5214" xr:uid="{8871E829-48B6-44C3-A334-FE843B87926E}"/>
    <cellStyle name="Percent 9 6" xfId="5215" xr:uid="{94904010-D1A2-4358-BF5D-801A69B262EC}"/>
    <cellStyle name="Percent 9 6 2" xfId="5216" xr:uid="{22CFAACC-31D2-4E43-A550-BCCC2F4BB3DB}"/>
    <cellStyle name="Percent 9 6 3" xfId="5217" xr:uid="{0AF4F102-5E94-4A2B-8FAE-EF5C7482CBA9}"/>
    <cellStyle name="Percent 9 7" xfId="5218" xr:uid="{3EB190EF-1225-46C6-888A-E677B335F06D}"/>
    <cellStyle name="Percent 9 7 2" xfId="5219" xr:uid="{A4540BAE-37D4-4EA0-A8F2-4C6919306191}"/>
    <cellStyle name="Percent 9 7 3" xfId="5220" xr:uid="{3296EAFA-86EC-40A9-A9B3-0EDBAC7EA66D}"/>
    <cellStyle name="Percent 9 7 4" xfId="5221" xr:uid="{F88BFD79-A48F-41B4-99E9-2931EFD01E3F}"/>
    <cellStyle name="Percent 9 7 5" xfId="5222" xr:uid="{6F3CC068-124A-4C34-8171-53FB0D4FAEDD}"/>
    <cellStyle name="Percent 9 8" xfId="5223" xr:uid="{F7DB7943-AAF8-425E-881F-77A676350295}"/>
    <cellStyle name="Percent 9 8 2" xfId="5224" xr:uid="{04368233-13D1-481C-B040-7D8D2FFEB52C}"/>
    <cellStyle name="Percent 9 8 3" xfId="5225" xr:uid="{E0266EBD-E3A5-4867-B58B-B514FA4DB5C1}"/>
    <cellStyle name="Percent 9 9" xfId="5226" xr:uid="{BE3934EE-B26F-40D3-B2B7-0211EF266925}"/>
    <cellStyle name="Percentagem 2 2" xfId="5227" xr:uid="{61C78E00-7206-453E-8EA2-46B79FEC4776}"/>
    <cellStyle name="Percentagem 2 3" xfId="5228" xr:uid="{C4F17E72-9D5E-4A29-B643-0270726EA617}"/>
    <cellStyle name="Pilkku_Layo9704" xfId="330" xr:uid="{3E817013-66EA-4929-804D-96C4796D6579}"/>
    <cellStyle name="Pyör. luku_Layo9704" xfId="331" xr:uid="{4FEA303E-C159-4316-930E-114858A75A5A}"/>
    <cellStyle name="Pyör. valuutta_Layo9704" xfId="332" xr:uid="{78BEAB98-3E78-4134-8900-89785C166185}"/>
    <cellStyle name="Rossz" xfId="465" xr:uid="{A98C1E69-A3C6-49BB-AD5D-5EF70E4494CD}"/>
    <cellStyle name="Schlecht" xfId="5229" xr:uid="{29E3A667-9AF8-41C0-A1F5-7C315DD96246}"/>
    <cellStyle name="Semleges" xfId="463" xr:uid="{606EEEE4-797B-433E-9CD3-786A58C96A88}"/>
    <cellStyle name="Shade" xfId="5230" xr:uid="{EFA9F617-7634-4738-995A-3CA0F4913B2C}"/>
    <cellStyle name="source" xfId="333" xr:uid="{C4D5D3E6-57A0-4AD7-A86C-4828DC0AAEE3}"/>
    <cellStyle name="source 2" xfId="334" xr:uid="{7C8C9F1B-00BD-4E67-9324-D584C7996AA8}"/>
    <cellStyle name="source 2 2" xfId="5232" xr:uid="{6E14B293-F96C-4A47-B34B-B5D466BB85E8}"/>
    <cellStyle name="source 3" xfId="335" xr:uid="{2B0F8E0C-E498-4E45-91F8-237D055CA829}"/>
    <cellStyle name="source 4" xfId="5231" xr:uid="{12C51C36-A425-4522-BCF4-188F750B83AD}"/>
    <cellStyle name="Standaard_Blad1" xfId="5233" xr:uid="{4CF630CD-18D9-4001-BF63-298E41814B84}"/>
    <cellStyle name="Standard 2" xfId="5234" xr:uid="{DA98F2DE-6204-490C-BF9D-BC5C61929A06}"/>
    <cellStyle name="Standard 3" xfId="5235" xr:uid="{A7C48275-EF02-4C23-BE04-A880F394FA33}"/>
    <cellStyle name="Standard_Sce_D_Extraction" xfId="369" xr:uid="{07117353-95D8-4CE8-A21D-FC7691EFA5CF}"/>
    <cellStyle name="Style 1" xfId="5236" xr:uid="{F16E965D-4928-406F-B9C3-51F78A354BA6}"/>
    <cellStyle name="Style 103" xfId="5237" xr:uid="{4492FDEB-266B-47FD-8A59-DEBBF40662FD}"/>
    <cellStyle name="Style 103 2" xfId="5238" xr:uid="{D424BC28-A2BD-4A54-95CA-D10EE5384624}"/>
    <cellStyle name="Style 103 3" xfId="5239" xr:uid="{A437B2C0-083E-4595-BF33-AFA8B4087FCD}"/>
    <cellStyle name="Style 104" xfId="5240" xr:uid="{375D4831-2EE3-4D62-8AF7-C833F01ADD6C}"/>
    <cellStyle name="Style 104 2" xfId="5241" xr:uid="{7BCC77F9-0764-461E-ADEB-40E166555CB2}"/>
    <cellStyle name="Style 104 3" xfId="5242" xr:uid="{23A6BDBC-FFF1-4C22-AC74-66A412F3CC46}"/>
    <cellStyle name="Style 105" xfId="5243" xr:uid="{772DD82C-62C0-4D97-B82E-FFDB2EF1DEB1}"/>
    <cellStyle name="Style 105 2" xfId="5244" xr:uid="{2F4D3EB6-F19C-4459-AB6F-03B9BB6FD37C}"/>
    <cellStyle name="Style 106" xfId="5245" xr:uid="{A6CEA58D-2CAB-4816-9B7D-AE7472C7D4BB}"/>
    <cellStyle name="Style 106 2" xfId="5246" xr:uid="{C7C52634-44F6-41D9-81CF-EB0F03DA47DD}"/>
    <cellStyle name="Style 107" xfId="5247" xr:uid="{54CEC87C-0E36-423F-AD93-32C6AD5E7168}"/>
    <cellStyle name="Style 107 2" xfId="5248" xr:uid="{357ED46F-4AAD-49AD-BF17-E2C0ABE04ADA}"/>
    <cellStyle name="Style 108" xfId="5249" xr:uid="{AD51499C-3C42-40F5-9437-9334CA726427}"/>
    <cellStyle name="Style 108 2" xfId="5250" xr:uid="{24E80F4D-9CDB-4D4F-B5A5-FCD672A904BC}"/>
    <cellStyle name="Style 108 3" xfId="5251" xr:uid="{9DD1611B-4E52-4F63-9034-9B001EDE3334}"/>
    <cellStyle name="Style 109" xfId="5252" xr:uid="{E6EB2040-FAC4-46AD-8A40-986C641B470A}"/>
    <cellStyle name="Style 109 2" xfId="5253" xr:uid="{1C4EE27C-C83D-4ADA-A4D8-DD943232F107}"/>
    <cellStyle name="Style 110" xfId="5254" xr:uid="{ECA9CACE-276E-449C-94CF-B8162E588030}"/>
    <cellStyle name="Style 110 2" xfId="5255" xr:uid="{404326A1-E7A2-423D-B3D1-6260C0C13931}"/>
    <cellStyle name="Style 114" xfId="5256" xr:uid="{E33EBCD3-A6E6-4514-B8BE-672D9D483006}"/>
    <cellStyle name="Style 114 2" xfId="5257" xr:uid="{1B65CA49-7485-4559-95DA-77808FA97529}"/>
    <cellStyle name="Style 114 3" xfId="5258" xr:uid="{0623607A-5B60-43A0-837B-F3FA4A833941}"/>
    <cellStyle name="Style 115" xfId="5259" xr:uid="{C7C33FFC-2875-4A1A-AF92-373BAC5A46C6}"/>
    <cellStyle name="Style 115 2" xfId="5260" xr:uid="{5AFD94A4-561B-46E1-B035-2E42C29F206C}"/>
    <cellStyle name="Style 115 3" xfId="5261" xr:uid="{6F25BC7D-384F-4D4F-8738-0B5D6D4D1DE7}"/>
    <cellStyle name="Style 116" xfId="5262" xr:uid="{E9ED196E-D40E-478A-9EE4-B298B573E017}"/>
    <cellStyle name="Style 116 2" xfId="5263" xr:uid="{46655547-1F15-4705-9278-2AFBAB1AA3E4}"/>
    <cellStyle name="Style 117" xfId="5264" xr:uid="{CB0C49C5-F76A-4114-ADED-9A75F9696C92}"/>
    <cellStyle name="Style 117 2" xfId="5265" xr:uid="{539ACCB0-C648-4D0D-A6CC-BD4F6E90227F}"/>
    <cellStyle name="Style 118" xfId="5266" xr:uid="{147CDEAD-6E7F-4E51-8ECE-1C6C661AFC41}"/>
    <cellStyle name="Style 118 2" xfId="5267" xr:uid="{15E3AB67-32FA-4432-9BA4-6CD2DEF5BA3A}"/>
    <cellStyle name="Style 119" xfId="5268" xr:uid="{3FDFFAAD-CBDE-4B28-8872-6DBF0A51CC74}"/>
    <cellStyle name="Style 119 2" xfId="5269" xr:uid="{E2CCE31D-22C3-4560-A8F0-BA91B998CB8C}"/>
    <cellStyle name="Style 119 3" xfId="5270" xr:uid="{A805DC99-2BF7-48C2-93DF-4186BB7E1A9E}"/>
    <cellStyle name="Style 120" xfId="5271" xr:uid="{BBB3FCE7-506C-4F8F-91A5-BADB0BC68091}"/>
    <cellStyle name="Style 120 2" xfId="5272" xr:uid="{7A275DE8-C330-483A-A739-BA249F7421A9}"/>
    <cellStyle name="Style 121" xfId="5273" xr:uid="{13EADB4C-62FB-480A-AF54-EA2D042B0FDE}"/>
    <cellStyle name="Style 121 2" xfId="5274" xr:uid="{202C0E31-B8C6-4767-8F45-A29F5A4721DA}"/>
    <cellStyle name="Style 126" xfId="5275" xr:uid="{ED3770F2-9FF9-448F-9963-3BDF4E6F6C4C}"/>
    <cellStyle name="Style 126 2" xfId="5276" xr:uid="{3F502235-17F8-485F-8B47-8EC01B8CD7CB}"/>
    <cellStyle name="Style 126 3" xfId="5277" xr:uid="{63DE558D-BB0B-40B2-9ABD-DA437C27ACFB}"/>
    <cellStyle name="Style 127" xfId="5278" xr:uid="{3CA74E06-F8F5-4CB9-BBF3-6B6764E8100E}"/>
    <cellStyle name="Style 127 2" xfId="5279" xr:uid="{E0FD4D74-0DA4-498A-9F39-B37B14F3D286}"/>
    <cellStyle name="Style 128" xfId="5280" xr:uid="{7351110D-E20E-4B1A-AE06-8DB48337580A}"/>
    <cellStyle name="Style 128 2" xfId="5281" xr:uid="{741D5B20-2564-4B26-A06F-FF5BB9298653}"/>
    <cellStyle name="Style 129" xfId="5282" xr:uid="{B6742B4B-3E06-4284-9501-779F0156CCA5}"/>
    <cellStyle name="Style 129 2" xfId="5283" xr:uid="{B16FC344-0847-43BF-91BE-A6C8182AEEDF}"/>
    <cellStyle name="Style 130" xfId="5284" xr:uid="{39A3D294-1E4C-4144-A5A6-2B7CB0FDBF42}"/>
    <cellStyle name="Style 130 2" xfId="5285" xr:uid="{50E1CD20-134D-43A5-8A8A-D6AD55E78464}"/>
    <cellStyle name="Style 130 3" xfId="5286" xr:uid="{8E93A687-24A3-49AD-BDB9-102ACF52D610}"/>
    <cellStyle name="Style 131" xfId="5287" xr:uid="{B697276D-93CC-4BB4-88DE-321EE78A5C3B}"/>
    <cellStyle name="Style 131 2" xfId="5288" xr:uid="{9BE48CAF-764B-4992-989D-014CD7E32E4E}"/>
    <cellStyle name="Style 132" xfId="5289" xr:uid="{9468FE1B-DA62-47C0-9B87-3E5D7A45C615}"/>
    <cellStyle name="Style 132 2" xfId="5290" xr:uid="{F8C12F1A-ACA1-4CD7-B252-A842157DA246}"/>
    <cellStyle name="Style 137" xfId="5291" xr:uid="{0C985F1A-AF6D-48D1-97B6-D463FE237201}"/>
    <cellStyle name="Style 137 2" xfId="5292" xr:uid="{49A25DD2-4D1E-45A6-AB8C-B85236268000}"/>
    <cellStyle name="Style 137 3" xfId="5293" xr:uid="{871B5E6E-92BA-4E8C-8386-577DB3396620}"/>
    <cellStyle name="Style 138" xfId="5294" xr:uid="{F3B379C0-E677-451B-BD53-4E7B57705166}"/>
    <cellStyle name="Style 138 2" xfId="5295" xr:uid="{4499D2E7-1F51-4570-9830-8F1648710C12}"/>
    <cellStyle name="Style 139" xfId="5296" xr:uid="{B27C4D10-2EC1-4C15-B4EF-05174797D194}"/>
    <cellStyle name="Style 139 2" xfId="5297" xr:uid="{CB0B544A-3FC3-483E-9529-9266C99822A5}"/>
    <cellStyle name="Style 140" xfId="5298" xr:uid="{924386BB-72CB-414A-8447-593F7E5B7B2C}"/>
    <cellStyle name="Style 140 2" xfId="5299" xr:uid="{78D23972-351E-4873-A258-C09BEF89C8BD}"/>
    <cellStyle name="Style 141" xfId="5300" xr:uid="{EF3C2873-AFBB-4E53-A26F-2F047B1DBCF4}"/>
    <cellStyle name="Style 141 2" xfId="5301" xr:uid="{4A59E70F-ED63-416C-888D-B1462069C565}"/>
    <cellStyle name="Style 141 3" xfId="5302" xr:uid="{91BFFB0C-ED4C-4BB5-A6ED-DA0817082DB5}"/>
    <cellStyle name="Style 142" xfId="5303" xr:uid="{EAB96674-7F0F-47F6-9EE0-B0A793792466}"/>
    <cellStyle name="Style 142 2" xfId="5304" xr:uid="{364092CB-698A-4A80-B17F-F4FF71E03182}"/>
    <cellStyle name="Style 143" xfId="5305" xr:uid="{E790F037-8640-45AC-A069-60C61F9F5C54}"/>
    <cellStyle name="Style 143 2" xfId="5306" xr:uid="{BBFEA788-BDAC-4909-9E62-7BF76406466E}"/>
    <cellStyle name="Style 148" xfId="5307" xr:uid="{CABC2ABD-8A82-4265-AFD3-6519E5E5689A}"/>
    <cellStyle name="Style 148 2" xfId="5308" xr:uid="{E6938BF7-7ECC-4258-9D63-A25244790F5B}"/>
    <cellStyle name="Style 148 3" xfId="5309" xr:uid="{B2A39362-DCE0-46EC-8978-5621834FAC90}"/>
    <cellStyle name="Style 149" xfId="5310" xr:uid="{57224319-B3BB-4DFA-89E1-A4055F7C8E98}"/>
    <cellStyle name="Style 149 2" xfId="5311" xr:uid="{9563372B-350C-4832-AA4A-49EB9567B765}"/>
    <cellStyle name="Style 150" xfId="5312" xr:uid="{C0D25B95-2D1A-454B-B77D-C16A7479ECA1}"/>
    <cellStyle name="Style 150 2" xfId="5313" xr:uid="{A34D7D16-34F4-44BE-8A88-489658CA5334}"/>
    <cellStyle name="Style 151" xfId="5314" xr:uid="{F16AACC1-066B-4FBB-A06E-0BB83C9BE0AB}"/>
    <cellStyle name="Style 151 2" xfId="5315" xr:uid="{32C73C51-E619-4CB7-9A19-2ADBD87C63E4}"/>
    <cellStyle name="Style 152" xfId="5316" xr:uid="{3B9D8F08-000E-407F-9D83-1408B449823F}"/>
    <cellStyle name="Style 152 2" xfId="5317" xr:uid="{B92C13E1-0607-4AEA-AE8F-C52A9E10786F}"/>
    <cellStyle name="Style 152 3" xfId="5318" xr:uid="{8540589C-9557-4D87-8315-916CD0C9653D}"/>
    <cellStyle name="Style 153" xfId="5319" xr:uid="{05C7E395-7B3C-4272-8EA6-342CCD72B8AF}"/>
    <cellStyle name="Style 153 2" xfId="5320" xr:uid="{35FEE16F-D951-4DDE-9E3C-9F1214840AAF}"/>
    <cellStyle name="Style 154" xfId="5321" xr:uid="{DA05D470-F9BA-42E4-BE94-4C9C9374F7E5}"/>
    <cellStyle name="Style 154 2" xfId="5322" xr:uid="{86568A37-2999-4BF3-AABB-AE1B5A671D79}"/>
    <cellStyle name="Style 159" xfId="5323" xr:uid="{1A0D73BD-16D7-424F-8642-74D978E1D29F}"/>
    <cellStyle name="Style 159 2" xfId="5324" xr:uid="{ED8A55AD-962C-456C-A091-DB351D708CBD}"/>
    <cellStyle name="Style 159 3" xfId="5325" xr:uid="{AAE5CA83-146A-4D03-A68F-EB998584620A}"/>
    <cellStyle name="Style 160" xfId="5326" xr:uid="{286DBBB4-CB03-406D-8D42-5099CF2582B9}"/>
    <cellStyle name="Style 160 2" xfId="5327" xr:uid="{DE442342-44EE-4DA0-9B97-84C9D86060DD}"/>
    <cellStyle name="Style 161" xfId="5328" xr:uid="{BADBBBCF-B1B3-4D19-AB29-C0E8D88A078B}"/>
    <cellStyle name="Style 161 2" xfId="5329" xr:uid="{7B613E38-7E73-40EF-BA2E-235BBA815C57}"/>
    <cellStyle name="Style 162" xfId="5330" xr:uid="{48AFFF4C-5934-4B6D-B8DF-970413C2EB75}"/>
    <cellStyle name="Style 162 2" xfId="5331" xr:uid="{22D2F134-218D-4201-801F-95F5B1F370F4}"/>
    <cellStyle name="Style 163" xfId="5332" xr:uid="{489A802B-FE1B-426E-AE25-90523351B248}"/>
    <cellStyle name="Style 163 2" xfId="5333" xr:uid="{1BEB7F1B-D17B-4B2B-BF1A-E510888A0798}"/>
    <cellStyle name="Style 163 3" xfId="5334" xr:uid="{FB0545D3-BF85-44B7-909C-EA20B06D7B55}"/>
    <cellStyle name="Style 164" xfId="5335" xr:uid="{7136F797-4BFC-421C-8493-FCF6D23D3C83}"/>
    <cellStyle name="Style 164 2" xfId="5336" xr:uid="{040D782E-369B-445E-BCF5-E75D814BB0C4}"/>
    <cellStyle name="Style 165" xfId="5337" xr:uid="{CCEF8351-B31A-4B3E-A151-92B7596F97EC}"/>
    <cellStyle name="Style 165 2" xfId="5338" xr:uid="{F14B8F7A-C93E-4EAE-98BF-1FE15C07A3DA}"/>
    <cellStyle name="Style 21" xfId="336" xr:uid="{38B2777A-82B3-4A2A-9388-1D6C8192DB04}"/>
    <cellStyle name="Style 21 2" xfId="337" xr:uid="{19C75FB4-D69C-4175-AEF2-4800949CF7ED}"/>
    <cellStyle name="Style 21 2 2" xfId="5341" xr:uid="{8BEB1C8B-A975-4A7B-A6F9-17EEC757FAF2}"/>
    <cellStyle name="Style 21 2 3" xfId="5342" xr:uid="{D826CA8E-2133-40D7-A966-483FD8AF1E8E}"/>
    <cellStyle name="Style 21 2 4" xfId="5340" xr:uid="{DE46E5A7-CA8D-4BCC-BA49-52AEC43302C9}"/>
    <cellStyle name="Style 21 3" xfId="5343" xr:uid="{8933C2F2-612F-4732-9E62-2CE1CA927B71}"/>
    <cellStyle name="Style 21 3 2" xfId="5344" xr:uid="{F67D7D3A-529E-47A5-9587-227B66A01FAF}"/>
    <cellStyle name="Style 21 3 3" xfId="5345" xr:uid="{D74B1BF0-0ADF-4323-BC8E-1B4BD1D05E57}"/>
    <cellStyle name="Style 21 4" xfId="5346" xr:uid="{629B16C3-EAF6-4347-8F4B-812F29FFC20A}"/>
    <cellStyle name="Style 21 5" xfId="5347" xr:uid="{7FC76410-AE24-4115-BDB0-2300D33EBC76}"/>
    <cellStyle name="Style 21 6" xfId="5339" xr:uid="{24622D06-EF9D-4588-ACC7-3D3B96B069EF}"/>
    <cellStyle name="Style 22" xfId="338" xr:uid="{EB2ED39F-A5BC-4F77-B84C-CB98BE3227E3}"/>
    <cellStyle name="Style 22 2" xfId="5349" xr:uid="{4D061F10-D425-4DE9-A820-87D51FFAE487}"/>
    <cellStyle name="Style 22 3" xfId="5350" xr:uid="{2536574F-5617-4D09-9F56-8D2C59035E75}"/>
    <cellStyle name="Style 22 4" xfId="5348" xr:uid="{E8274DF7-A9E7-4D3A-8A5C-D81D33935551}"/>
    <cellStyle name="Style 23" xfId="339" xr:uid="{777D884C-438F-4BBD-8697-C95D7284ACA3}"/>
    <cellStyle name="Style 23 2" xfId="5352" xr:uid="{E631C5B3-F65D-4DFD-97EE-AEDF66A52663}"/>
    <cellStyle name="Style 23 3" xfId="5353" xr:uid="{542BF268-804C-462B-8AA4-8E8463E637CD}"/>
    <cellStyle name="Style 23 4" xfId="5351" xr:uid="{7C186C7D-110B-4DCC-975B-9AA3505F895D}"/>
    <cellStyle name="Style 24" xfId="340" xr:uid="{760E99F4-9295-471E-8554-29A003CA9F06}"/>
    <cellStyle name="Style 24 2" xfId="5355" xr:uid="{1EC95F83-4363-4C76-BC63-469A3E8BB1CE}"/>
    <cellStyle name="Style 24 3" xfId="5356" xr:uid="{D5D14B94-1912-4394-A9EA-EF776032E426}"/>
    <cellStyle name="Style 24 4" xfId="5354" xr:uid="{9C13113E-A43F-4DFA-AE31-FFF907CE44C0}"/>
    <cellStyle name="Style 25" xfId="341" xr:uid="{696F5881-2384-4ADF-B6C9-3AECAEECD8D5}"/>
    <cellStyle name="Style 25 2" xfId="342" xr:uid="{30499884-E6AE-4554-A40B-25653152E3B5}"/>
    <cellStyle name="Style 25 2 2" xfId="5359" xr:uid="{9E8A1CAF-D00F-423F-B2F5-D6F724677712}"/>
    <cellStyle name="Style 25 2 3" xfId="5358" xr:uid="{0A30A6BF-AF1E-464B-89EF-D2CEBF772F58}"/>
    <cellStyle name="Style 25 3" xfId="5360" xr:uid="{B7C463E9-108F-46CD-AE9C-E3D89A193FFF}"/>
    <cellStyle name="Style 25 3 2" xfId="5361" xr:uid="{B49A4CEF-A8C7-4566-877D-FBA0E00079FB}"/>
    <cellStyle name="Style 25 3 3" xfId="5362" xr:uid="{49617326-57DF-4DB8-AE41-4EA44625B5C2}"/>
    <cellStyle name="Style 25 4" xfId="5363" xr:uid="{855EEA5E-DBE2-487A-B9E2-D47C2AE11F99}"/>
    <cellStyle name="Style 25 5" xfId="5357" xr:uid="{941AF4C8-3416-4F07-9C97-E76303FDA704}"/>
    <cellStyle name="Style 26" xfId="343" xr:uid="{F0B70C38-5E44-4FC2-A2C7-088F9ACB2DAC}"/>
    <cellStyle name="Style 26 2" xfId="5365" xr:uid="{6F11D00C-35B3-4F35-B577-267D82A62747}"/>
    <cellStyle name="Style 26 3" xfId="5366" xr:uid="{6E1810F8-D18B-4FBD-93AE-C577B8D1B5EC}"/>
    <cellStyle name="Style 26 4" xfId="5364" xr:uid="{DAE36119-561E-4937-8FB4-C762DC53BCED}"/>
    <cellStyle name="Style 27" xfId="5367" xr:uid="{DE34236B-0057-4B4B-BD9D-598B5CA59EDA}"/>
    <cellStyle name="Style 27 2" xfId="5368" xr:uid="{C30CCC62-5DB5-4CC0-ADDE-CCBC82FCA100}"/>
    <cellStyle name="Style 35" xfId="5369" xr:uid="{8FD18CFA-B1C1-4296-BC8B-FEC8D5F33A31}"/>
    <cellStyle name="Style 35 2" xfId="5370" xr:uid="{143512BE-BD65-4B42-8976-8AB31B29FFE9}"/>
    <cellStyle name="Style 35 3" xfId="5371" xr:uid="{4B204480-D2A1-43AC-933E-8C61693AE74C}"/>
    <cellStyle name="Style 36" xfId="5372" xr:uid="{420A5045-E153-4717-B187-91259C79634F}"/>
    <cellStyle name="Style 36 2" xfId="5373" xr:uid="{E73D9E56-8917-44E7-B950-5C4E03A8C8BF}"/>
    <cellStyle name="Style 37" xfId="5374" xr:uid="{9CD06C24-5120-4240-A4AC-A4C8E9520905}"/>
    <cellStyle name="Style 37 2" xfId="5375" xr:uid="{868F5388-AF6F-427B-BA9A-6CDB0C9A2C56}"/>
    <cellStyle name="Style 38" xfId="5376" xr:uid="{D5A8E50F-4A04-47B4-B9D2-F4F9A5154ABF}"/>
    <cellStyle name="Style 38 2" xfId="5377" xr:uid="{C6CB06F9-580A-4DCF-84DB-7DD1260FC018}"/>
    <cellStyle name="Style 39" xfId="5378" xr:uid="{6049E2D9-9C6D-48AA-B53A-C996BA0406D5}"/>
    <cellStyle name="Style 39 2" xfId="5379" xr:uid="{345750EB-C62C-46B0-9ED4-F07BFFB727F4}"/>
    <cellStyle name="Style 39 3" xfId="5380" xr:uid="{1970D5E7-5C20-4F88-8B79-C2C36A52030A}"/>
    <cellStyle name="Style 40" xfId="5381" xr:uid="{A82B3605-3FB6-4C30-B64C-39F5123AC68E}"/>
    <cellStyle name="Style 40 2" xfId="5382" xr:uid="{3E8823F3-1E34-4A42-987E-E9A38BDF809C}"/>
    <cellStyle name="Style 41" xfId="5383" xr:uid="{2BF470F8-71BA-4AF5-BEB9-D0E2819027A8}"/>
    <cellStyle name="Style 41 2" xfId="5384" xr:uid="{5D9F55B3-A151-49C1-B5B5-171B4EFA3771}"/>
    <cellStyle name="Style 46" xfId="5385" xr:uid="{DA28C4CA-21A4-40CF-8755-AACB609D793A}"/>
    <cellStyle name="Style 46 2" xfId="5386" xr:uid="{0871C67B-1AFB-4FF8-BA35-D8C171899C4B}"/>
    <cellStyle name="Style 46 3" xfId="5387" xr:uid="{00491DD2-2D41-4830-9002-FCFC6E747BF4}"/>
    <cellStyle name="Style 47" xfId="5388" xr:uid="{E6DA538A-8A44-4601-ACDD-6B51A1E727FA}"/>
    <cellStyle name="Style 47 2" xfId="5389" xr:uid="{BFA9210E-B50E-4BE2-86DB-6F06C1114635}"/>
    <cellStyle name="Style 48" xfId="5390" xr:uid="{BF88A26C-C0D8-41C8-AB10-212DEE5AFC20}"/>
    <cellStyle name="Style 48 2" xfId="5391" xr:uid="{04F15BB1-CF5F-4011-B535-032C07135090}"/>
    <cellStyle name="Style 49" xfId="5392" xr:uid="{C3C9426D-62DA-4089-8C9F-1BB99C164591}"/>
    <cellStyle name="Style 49 2" xfId="5393" xr:uid="{B3B837C7-E161-4976-A8BA-68B339286EF3}"/>
    <cellStyle name="Style 50" xfId="5394" xr:uid="{C9C919C6-FD72-4D42-9AA5-7245659DA6A4}"/>
    <cellStyle name="Style 50 2" xfId="5395" xr:uid="{AC74F8DC-A367-40B2-810C-266CC56FD9DD}"/>
    <cellStyle name="Style 50 3" xfId="5396" xr:uid="{FD4223EA-3882-49DE-BC37-18B72499D46F}"/>
    <cellStyle name="Style 51" xfId="5397" xr:uid="{8EBA10B6-6C81-49CE-8184-B604EE245A08}"/>
    <cellStyle name="Style 51 2" xfId="5398" xr:uid="{4E4C8955-0222-4DD5-A3A8-5A72E7AA22FD}"/>
    <cellStyle name="Style 52" xfId="5399" xr:uid="{83800862-7856-4032-A56E-A8C4315C0E7D}"/>
    <cellStyle name="Style 52 2" xfId="5400" xr:uid="{76593A03-9FA7-4502-BB81-9B7DD24360FA}"/>
    <cellStyle name="Style 58" xfId="5401" xr:uid="{6C1B7201-9FD1-4CD1-BDCA-8812C4507727}"/>
    <cellStyle name="Style 58 2" xfId="5402" xr:uid="{0544A9DB-AC22-4F46-B2B1-8E2E9B360191}"/>
    <cellStyle name="Style 58 3" xfId="5403" xr:uid="{966C0B84-CF1E-4534-A8C8-9E7F093C8BDD}"/>
    <cellStyle name="Style 59" xfId="5404" xr:uid="{59FAF52D-B631-4615-9E52-90EB0815659D}"/>
    <cellStyle name="Style 59 2" xfId="5405" xr:uid="{D1960A3B-2A7D-4968-AEC9-D3288E15B49D}"/>
    <cellStyle name="Style 60" xfId="5406" xr:uid="{10F611A8-ACEE-43C9-907D-59EF5515B90E}"/>
    <cellStyle name="Style 60 2" xfId="5407" xr:uid="{B499A70C-C333-4B12-AA96-FE9872D2455A}"/>
    <cellStyle name="Style 61" xfId="5408" xr:uid="{CE109579-2D21-4CB0-B98D-1B57B74478B2}"/>
    <cellStyle name="Style 61 2" xfId="5409" xr:uid="{27131958-A9DA-4C93-AB00-18A248DCB0A7}"/>
    <cellStyle name="Style 62" xfId="5410" xr:uid="{8A37E933-0C4A-46D2-8D18-37F2356B41A6}"/>
    <cellStyle name="Style 62 2" xfId="5411" xr:uid="{61699182-7A99-4961-ACB4-E3AE0EAE81E0}"/>
    <cellStyle name="Style 62 3" xfId="5412" xr:uid="{27D40A6C-1CEF-48AD-A4C7-270E4E73A9C2}"/>
    <cellStyle name="Style 63" xfId="5413" xr:uid="{858E39C2-C2E0-4506-BF48-EED5A95DC6F7}"/>
    <cellStyle name="Style 63 2" xfId="5414" xr:uid="{D817C486-5CA2-421E-BD79-F4D944E5F090}"/>
    <cellStyle name="Style 64" xfId="5415" xr:uid="{9DD6CD42-32F2-4940-9887-71467410A0BF}"/>
    <cellStyle name="Style 64 2" xfId="5416" xr:uid="{4E1C57E8-7361-495F-BD35-331CFF09E52A}"/>
    <cellStyle name="Style 69" xfId="5417" xr:uid="{8CC1FB28-DC4B-4182-84A4-912D31F32C88}"/>
    <cellStyle name="Style 69 2" xfId="5418" xr:uid="{6F2EDE88-CA83-4772-8C85-1FAD091409DA}"/>
    <cellStyle name="Style 69 3" xfId="5419" xr:uid="{31C72679-30D6-4FCA-8EA2-E3673A93F85A}"/>
    <cellStyle name="Style 70" xfId="5420" xr:uid="{42911451-8B12-4820-BE83-C7A0775301A1}"/>
    <cellStyle name="Style 70 2" xfId="5421" xr:uid="{69889674-4349-4530-9438-5A628E413945}"/>
    <cellStyle name="Style 71" xfId="5422" xr:uid="{45B465B6-2303-4B0E-936D-25F407E2F11B}"/>
    <cellStyle name="Style 71 2" xfId="5423" xr:uid="{CC068BAD-6285-4106-BF98-13CCCAD983DE}"/>
    <cellStyle name="Style 72" xfId="5424" xr:uid="{0A9195FA-3BAE-40BE-B86D-E230D73F1073}"/>
    <cellStyle name="Style 72 2" xfId="5425" xr:uid="{1D40DD71-1B34-4525-8FEE-347275C19554}"/>
    <cellStyle name="Style 73" xfId="5426" xr:uid="{8E27CCB2-F483-424C-AAB4-106F45200390}"/>
    <cellStyle name="Style 73 2" xfId="5427" xr:uid="{593DB7B8-4640-4FAC-A5D6-5CC314DE6607}"/>
    <cellStyle name="Style 73 3" xfId="5428" xr:uid="{445B616A-6C45-4E4A-A382-053B725DD817}"/>
    <cellStyle name="Style 74" xfId="5429" xr:uid="{4BDDFEE7-095D-482F-A8BD-874945E59B5E}"/>
    <cellStyle name="Style 74 2" xfId="5430" xr:uid="{D74F2051-B4AD-4A6D-84CB-74487CC46671}"/>
    <cellStyle name="Style 75" xfId="5431" xr:uid="{674FB6B7-6739-413F-A90B-0D38683909C8}"/>
    <cellStyle name="Style 75 2" xfId="5432" xr:uid="{403C6B98-D506-45B9-AB03-DC0A23496E7D}"/>
    <cellStyle name="Style 80" xfId="5433" xr:uid="{0D956909-8BE9-4C7A-8465-FF2D896B0F5E}"/>
    <cellStyle name="Style 80 2" xfId="5434" xr:uid="{3C7D1406-DD6E-410F-9E8F-142E4DCFC798}"/>
    <cellStyle name="Style 80 3" xfId="5435" xr:uid="{926CEA76-DBC7-4736-B447-721532392455}"/>
    <cellStyle name="Style 81" xfId="5436" xr:uid="{5545D644-A625-4F1C-B6F7-CF676A564D5C}"/>
    <cellStyle name="Style 81 2" xfId="5437" xr:uid="{7EDFA930-7EBA-4428-9C30-681D826B0E20}"/>
    <cellStyle name="Style 81 3" xfId="5438" xr:uid="{AE523773-D7D0-4135-9FE6-102061EDC83D}"/>
    <cellStyle name="Style 82" xfId="5439" xr:uid="{BAC25A39-5541-4783-A527-9BEA11B149C2}"/>
    <cellStyle name="Style 82 2" xfId="5440" xr:uid="{453612B0-835F-4CED-BD10-B4A2D010A3DD}"/>
    <cellStyle name="Style 83" xfId="5441" xr:uid="{E5C53DEE-1CA1-408B-BB2D-B6C7E0980A0C}"/>
    <cellStyle name="Style 83 2" xfId="5442" xr:uid="{98D91463-4BE1-4105-BB63-F8C5A4D6744C}"/>
    <cellStyle name="Style 84" xfId="5443" xr:uid="{85EE3340-8BFE-48E1-AE38-89B519F44615}"/>
    <cellStyle name="Style 84 2" xfId="5444" xr:uid="{A1CB05C9-D446-4FBF-8098-9DEA242375E1}"/>
    <cellStyle name="Style 85" xfId="5445" xr:uid="{05AA7DB6-7931-484D-819C-F9B7A8B48BCD}"/>
    <cellStyle name="Style 85 2" xfId="5446" xr:uid="{F37EC273-F506-43F1-B34F-9559C7F3D17D}"/>
    <cellStyle name="Style 85 3" xfId="5447" xr:uid="{B958EC75-D58F-487B-BBA7-112A1B8FED88}"/>
    <cellStyle name="Style 86" xfId="5448" xr:uid="{974BAC4A-15BE-4D2D-8F22-8F4B2E6B10D4}"/>
    <cellStyle name="Style 86 2" xfId="5449" xr:uid="{D9EFB037-6858-45FA-8B91-C8C43DBD2EBC}"/>
    <cellStyle name="Style 87" xfId="5450" xr:uid="{BB3FDA0E-1EF2-4BC3-ACE0-F8D64BDE2B49}"/>
    <cellStyle name="Style 87 2" xfId="5451" xr:uid="{C45D8E4B-7D75-4721-B739-3C760974166D}"/>
    <cellStyle name="Style 93" xfId="5452" xr:uid="{C78D1C2D-D8E0-47A8-885B-5E9468F43B29}"/>
    <cellStyle name="Style 93 2" xfId="5453" xr:uid="{12E2DC7F-36FF-436C-BA20-EC8114727A45}"/>
    <cellStyle name="Style 93 3" xfId="5454" xr:uid="{31CC09DF-8C99-4FFA-BA9E-EA8C3BC65516}"/>
    <cellStyle name="Style 94" xfId="5455" xr:uid="{64151734-7470-48BA-B291-104101B7F305}"/>
    <cellStyle name="Style 94 2" xfId="5456" xr:uid="{5AE5CF04-E62F-46A4-8AD5-461094B28CFE}"/>
    <cellStyle name="Style 95" xfId="5457" xr:uid="{770E98BF-B25E-4D90-B224-D15168759543}"/>
    <cellStyle name="Style 95 2" xfId="5458" xr:uid="{48055198-3EDE-4726-8DFF-83F096C22F0D}"/>
    <cellStyle name="Style 96" xfId="5459" xr:uid="{98660B37-4C5D-4886-ADB8-7D3F47498BDC}"/>
    <cellStyle name="Style 96 2" xfId="5460" xr:uid="{980B13BD-4C77-4C3D-B7A1-8BA1C10AA038}"/>
    <cellStyle name="Style 97" xfId="5461" xr:uid="{19EDA92B-A2DE-4B3E-8AAD-0FD32DF21261}"/>
    <cellStyle name="Style 97 2" xfId="5462" xr:uid="{A430B5BE-CF58-4DB4-9D08-484D5E336E52}"/>
    <cellStyle name="Style 97 3" xfId="5463" xr:uid="{9FD2AFB8-F8A0-46DC-953E-649DD5F07607}"/>
    <cellStyle name="Style 98" xfId="5464" xr:uid="{1D0D10ED-0C85-4746-AE78-09256B24FFDA}"/>
    <cellStyle name="Style 98 2" xfId="5465" xr:uid="{724FB60A-2525-41C7-BE45-8CA58B9C190B}"/>
    <cellStyle name="Style 99" xfId="5466" xr:uid="{CE4E3CAF-E426-4A89-9A89-622E106A9FE5}"/>
    <cellStyle name="Style 99 2" xfId="5467" xr:uid="{55B94686-8E5C-4DC1-97D1-CF1FDB89547E}"/>
    <cellStyle name="Számítás" xfId="460" xr:uid="{B4AECADA-4CED-4922-86BD-4B5DFD8936ED}"/>
    <cellStyle name="tableau | cellule | normal | decimal 1" xfId="344" xr:uid="{AF712978-0FB4-4D14-99DA-AA7652436849}"/>
    <cellStyle name="tableau | cellule | normal | decimal 1 2" xfId="5468" xr:uid="{DCA8DF88-4DCA-4F02-A51A-8C033C6635CF}"/>
    <cellStyle name="tableau | cellule | normal | pourcentage | decimal 1" xfId="345" xr:uid="{D8E07D8C-A38A-4BEA-B24B-90F9E53D3AB3}"/>
    <cellStyle name="tableau | cellule | normal | pourcentage | decimal 1 2" xfId="5469" xr:uid="{E6FBAB62-5D8C-45BD-BC4C-AD8128F25B4E}"/>
    <cellStyle name="tableau | cellule | total | decimal 1" xfId="346" xr:uid="{60369FB5-F2C5-4E75-A31F-7A380D58535E}"/>
    <cellStyle name="tableau | cellule | total | decimal 1 2" xfId="5470" xr:uid="{FEBE1C19-19BC-4989-A76E-12192A22DC06}"/>
    <cellStyle name="tableau | coin superieur gauche" xfId="347" xr:uid="{D9C0D0B0-1C76-439B-91CE-B92E22332A38}"/>
    <cellStyle name="tableau | coin superieur gauche 2" xfId="5471" xr:uid="{289A6907-1310-4305-9792-DAC752283CA7}"/>
    <cellStyle name="tableau | entete-colonne | series" xfId="348" xr:uid="{BCF22438-76C7-44F4-9F44-25A9D72CD23F}"/>
    <cellStyle name="tableau | entete-colonne | series 2" xfId="5472" xr:uid="{E4C6216A-8465-4135-B02D-4C58B256E673}"/>
    <cellStyle name="tableau | entete-ligne | normal" xfId="349" xr:uid="{6225B5CD-C99B-451C-8E05-92181B9AAD75}"/>
    <cellStyle name="tableau | entete-ligne | normal 2" xfId="5473" xr:uid="{77B1895D-1FA7-42D7-BBD2-3383E659D546}"/>
    <cellStyle name="tableau | entete-ligne | total" xfId="350" xr:uid="{F3346353-C0D0-484E-8BDB-70C8817FD5AD}"/>
    <cellStyle name="tableau | entete-ligne | total 2" xfId="5474" xr:uid="{C33016E1-27FD-4A02-9B56-BEB4CED0CEB4}"/>
    <cellStyle name="tableau | ligne-titre | niveau1" xfId="351" xr:uid="{6A729C04-8292-4EFE-BA33-E41AC3BAE637}"/>
    <cellStyle name="tableau | ligne-titre | niveau1 2" xfId="5475" xr:uid="{F6AD3518-E2FF-4B1C-9363-E2FEEE466260}"/>
    <cellStyle name="tableau | ligne-titre | niveau2" xfId="352" xr:uid="{DDF3EB61-391A-4591-BBEA-F8FD6FEC6348}"/>
    <cellStyle name="tableau | ligne-titre | niveau2 2" xfId="5476" xr:uid="{F6A824F1-342D-4AA6-8D29-51231CF56685}"/>
    <cellStyle name="Title" xfId="6" builtinId="15" customBuiltin="1"/>
    <cellStyle name="Title 10" xfId="5477" xr:uid="{EAABA963-6352-44F4-881B-39913909D055}"/>
    <cellStyle name="Title 11" xfId="5478" xr:uid="{487E94D3-FE8C-4C81-99DF-6BF1F1F97FAF}"/>
    <cellStyle name="Title 12" xfId="5479" xr:uid="{D0E5079D-BEA0-4D7D-BC5B-7DA43CAC247E}"/>
    <cellStyle name="Title 13" xfId="5480" xr:uid="{EB32E210-06A9-4FB3-A7D7-F3656D536164}"/>
    <cellStyle name="Title 14" xfId="5481" xr:uid="{5149CF5C-C8EE-47C9-A556-7D427E0B6111}"/>
    <cellStyle name="Title 15" xfId="5482" xr:uid="{E3517210-3044-42A5-B981-DDB8E9AFFF1A}"/>
    <cellStyle name="Title 16" xfId="5483" xr:uid="{3C9BD837-45D7-4988-BED3-99E995460C37}"/>
    <cellStyle name="Title 17" xfId="5484" xr:uid="{96AA6F4E-884D-4F6D-BDE4-D9A0BFCBBE55}"/>
    <cellStyle name="Title 18" xfId="5485" xr:uid="{128DE07A-48EE-49D6-8722-B6C63ADA1065}"/>
    <cellStyle name="Title 19" xfId="5486" xr:uid="{3E3C671C-9392-4D4E-9DEE-8F35683214EB}"/>
    <cellStyle name="Title 2" xfId="353" xr:uid="{F2A022D5-83EE-4641-8350-F86390221650}"/>
    <cellStyle name="Title 2 10" xfId="5488" xr:uid="{24B64BFA-ECA7-4541-B354-65B786FD931F}"/>
    <cellStyle name="Title 2 11" xfId="5487" xr:uid="{746FA209-61D4-4889-87D2-A78B4F948E40}"/>
    <cellStyle name="Title 2 2" xfId="354" xr:uid="{E63EF04F-55E3-4467-98B2-9943FA1C0AB3}"/>
    <cellStyle name="Title 2 2 2" xfId="5489" xr:uid="{B821DA0E-FDDA-442C-950A-7963C70625E2}"/>
    <cellStyle name="Title 2 3" xfId="5490" xr:uid="{0862B6CE-2F52-4105-8B70-705140BADE3C}"/>
    <cellStyle name="Title 2 4" xfId="5491" xr:uid="{2095DF44-E9B2-4FDD-86E1-836B74348933}"/>
    <cellStyle name="Title 2 5" xfId="5492" xr:uid="{07E774A8-42BC-4A21-BCB0-7CAC48B98718}"/>
    <cellStyle name="Title 2 6" xfId="5493" xr:uid="{427C7EFB-D1A3-499D-B9FD-64F207EC3EBB}"/>
    <cellStyle name="Title 2 7" xfId="5494" xr:uid="{0BE5D297-14C0-4D6F-9543-01FEF4414FE0}"/>
    <cellStyle name="Title 2 8" xfId="5495" xr:uid="{047E3D19-8A1A-4F52-A37D-D3D08F8E5BCE}"/>
    <cellStyle name="Title 2 9" xfId="5496" xr:uid="{F45714C8-2A67-4BB6-9823-DD263DB63A12}"/>
    <cellStyle name="Title 20" xfId="5497" xr:uid="{12FB9A94-55BC-4810-93B2-212B3CD08AA3}"/>
    <cellStyle name="Title 21" xfId="5498" xr:uid="{372BA423-FF59-4DFA-AD29-064A195BBF6C}"/>
    <cellStyle name="Title 22" xfId="5499" xr:uid="{F634F730-0485-4CE6-B0E4-B7C2FAAF4853}"/>
    <cellStyle name="Title 23" xfId="5500" xr:uid="{628F0805-334E-4560-8188-00C4C5B129BB}"/>
    <cellStyle name="Title 24" xfId="5501" xr:uid="{6C197DC3-6502-4273-9431-ADA50C189CC6}"/>
    <cellStyle name="Title 25" xfId="5502" xr:uid="{25F29242-C526-478E-867E-CC570C7BAD23}"/>
    <cellStyle name="Title 26" xfId="5503" xr:uid="{38B477F5-F41A-4C9E-931A-CC778B6B3826}"/>
    <cellStyle name="Title 27" xfId="5504" xr:uid="{59C5B1FA-0CFB-41E4-8F5A-29ED4F719887}"/>
    <cellStyle name="Title 28" xfId="5505" xr:uid="{86D23F1B-ED03-4FD5-B085-4CB32ED90FCF}"/>
    <cellStyle name="Title 29" xfId="5506" xr:uid="{C2B0D560-565F-42A5-87C1-E2F7A9E2F35A}"/>
    <cellStyle name="Title 3" xfId="355" xr:uid="{784D0E15-CD3A-4DFF-AC8A-62D2AA764B4A}"/>
    <cellStyle name="Title 3 2" xfId="5508" xr:uid="{4B348034-D7B3-42E7-B67B-A03582200DF4}"/>
    <cellStyle name="Title 3 3" xfId="5509" xr:uid="{2507AB97-4AC5-4405-97B9-F91F2DD62871}"/>
    <cellStyle name="Title 3 4" xfId="5510" xr:uid="{40BA9BC9-655C-427B-B14E-C0C02742A51D}"/>
    <cellStyle name="Title 3 5" xfId="5507" xr:uid="{50C2ACCA-C1B9-433F-805B-FF14D2B84F22}"/>
    <cellStyle name="Title 30" xfId="5511" xr:uid="{D0DDFD7D-6B00-4612-9536-9518F87610F3}"/>
    <cellStyle name="Title 31" xfId="5512" xr:uid="{CE89B643-8712-43F1-9EBF-9BD57D5BD41C}"/>
    <cellStyle name="Title 32" xfId="5513" xr:uid="{CC98D1E8-7AD7-4342-BD39-F66E3468D85F}"/>
    <cellStyle name="Title 33" xfId="5514" xr:uid="{6B94EFC2-5796-41FF-B4CF-B2BA28C4844F}"/>
    <cellStyle name="Title 34" xfId="5515" xr:uid="{6B6BF944-02F1-4E4E-A33E-8BBAD3351F30}"/>
    <cellStyle name="Title 35" xfId="5516" xr:uid="{37AF3EE9-EF42-48AE-8D66-FD14A3644687}"/>
    <cellStyle name="Title 36" xfId="5517" xr:uid="{8EFFB75F-0DE7-4434-834C-821D41F2DB17}"/>
    <cellStyle name="Title 37" xfId="5518" xr:uid="{05794CEF-CD0D-4119-B88B-1AB42A97FF4E}"/>
    <cellStyle name="Title 38" xfId="5519" xr:uid="{884699CF-3D0D-4FF3-9ABA-EDC8FD76E49A}"/>
    <cellStyle name="Title 39" xfId="5520" xr:uid="{1601095F-674E-4494-AC55-EA9A0CCF22F8}"/>
    <cellStyle name="Title 4" xfId="356" xr:uid="{1B99078D-F343-47E7-A042-485CD6A59312}"/>
    <cellStyle name="Title 4 2" xfId="5521" xr:uid="{BAB48ADB-DAC8-4FC1-82E5-426B91195DF8}"/>
    <cellStyle name="Title 40" xfId="5522" xr:uid="{308E4866-35B4-4140-BEE1-F02DB1EEE19F}"/>
    <cellStyle name="Title 41" xfId="5523" xr:uid="{517C66E1-5BF8-40D9-B486-096B31BEB452}"/>
    <cellStyle name="Title 42" xfId="5524" xr:uid="{51D09E21-830C-4107-8603-9E4C2751536E}"/>
    <cellStyle name="Title 43" xfId="5525" xr:uid="{FE715A10-1203-43E5-8239-96C787DBAA2B}"/>
    <cellStyle name="Title 5" xfId="357" xr:uid="{F20054EF-761A-4AF0-B303-CCE85F1C8BAA}"/>
    <cellStyle name="Title 5 2" xfId="5526" xr:uid="{ADDED658-768C-41F5-9F6D-688DE79967B2}"/>
    <cellStyle name="Title 6" xfId="358" xr:uid="{A8217225-B1D8-4123-BC2D-DF1740F13362}"/>
    <cellStyle name="Title 6 2" xfId="5527" xr:uid="{448B3F4F-173D-4368-B990-87C5621F1895}"/>
    <cellStyle name="Title 7" xfId="5528" xr:uid="{F6692DFE-42D5-4C0B-A1AE-6920325187D9}"/>
    <cellStyle name="Title 8" xfId="5529" xr:uid="{72A5C052-F21A-445F-8CD3-355F3BF2CADE}"/>
    <cellStyle name="Title 9" xfId="5530" xr:uid="{5C9914B3-B0D7-41D4-91C3-E1A906F2C4C9}"/>
    <cellStyle name="Total" xfId="20" builtinId="25" customBuiltin="1"/>
    <cellStyle name="Total 10" xfId="5531" xr:uid="{5ECBD768-2118-42CE-9E5A-B54D8E4789D8}"/>
    <cellStyle name="Total 11" xfId="5532" xr:uid="{639D8B62-EAEA-460D-A213-E275EA9320B2}"/>
    <cellStyle name="Total 12" xfId="5533" xr:uid="{61D8A859-8122-4158-B482-84A5A4939511}"/>
    <cellStyle name="Total 13" xfId="5534" xr:uid="{93886ACB-050A-4840-881C-26DBF26EE53C}"/>
    <cellStyle name="Total 14" xfId="5535" xr:uid="{66993079-6BC6-4694-AA45-167240EE3B28}"/>
    <cellStyle name="Total 15" xfId="5536" xr:uid="{41B2FCD9-EBE5-4085-A2DD-34D40A2FA346}"/>
    <cellStyle name="Total 16" xfId="5537" xr:uid="{7D181977-9A39-473C-A844-0FD73A412464}"/>
    <cellStyle name="Total 17" xfId="5538" xr:uid="{35754C21-3192-44EF-8327-3AA6AD0867B3}"/>
    <cellStyle name="Total 18" xfId="5539" xr:uid="{37C8D4F6-5FA1-4322-95AD-21F7A6478426}"/>
    <cellStyle name="Total 19" xfId="5540" xr:uid="{5B138EDE-6A2E-410A-A188-7A823F9F23CD}"/>
    <cellStyle name="Total 2" xfId="359" xr:uid="{1BD96AA3-A811-49ED-9C51-634038F9573E}"/>
    <cellStyle name="Total 2 10" xfId="5542" xr:uid="{8A57193B-F59F-4EFD-85FA-0C8FB65DEB88}"/>
    <cellStyle name="Total 2 11" xfId="5541" xr:uid="{99867F84-4D31-4FF4-A3F0-2525924FB9B4}"/>
    <cellStyle name="Total 2 2" xfId="5543" xr:uid="{EFBA8FC7-7ED4-4572-809F-06665F747E2B}"/>
    <cellStyle name="Total 2 3" xfId="5544" xr:uid="{DC3D79CD-32E9-4F50-BC9F-2745C1ABC630}"/>
    <cellStyle name="Total 2 4" xfId="5545" xr:uid="{C0BF8F30-2E05-4AEB-828B-CDB16020EF40}"/>
    <cellStyle name="Total 2 5" xfId="5546" xr:uid="{C213FC71-F950-40DE-848B-85E70FFF751C}"/>
    <cellStyle name="Total 2 6" xfId="5547" xr:uid="{27804206-4D2D-4A39-8640-15231754BEDA}"/>
    <cellStyle name="Total 2 7" xfId="5548" xr:uid="{5078AA2B-F04F-4503-AB21-0255A136FE30}"/>
    <cellStyle name="Total 2 8" xfId="5549" xr:uid="{9EE3BE24-6B8D-4F05-B762-CCE72DD4B7F3}"/>
    <cellStyle name="Total 2 9" xfId="5550" xr:uid="{5297F197-123E-4FE7-A66E-8EECBFCEEC59}"/>
    <cellStyle name="Total 20" xfId="5551" xr:uid="{3D4A0E0A-4599-4B6C-BB92-C6D663398751}"/>
    <cellStyle name="Total 21" xfId="5552" xr:uid="{FDF9DC2B-6A05-412F-B107-55477E5E45F9}"/>
    <cellStyle name="Total 22" xfId="5553" xr:uid="{CFE81889-06B1-4C08-BB19-C2478CD4693F}"/>
    <cellStyle name="Total 23" xfId="5554" xr:uid="{D5D8EC46-4813-4B61-A252-B2AC25A6C3D1}"/>
    <cellStyle name="Total 24" xfId="5555" xr:uid="{7CC58AF3-0917-437D-A8FD-67BD53246486}"/>
    <cellStyle name="Total 25" xfId="5556" xr:uid="{C9776C01-D0D2-40DD-A73B-46FCB86635CC}"/>
    <cellStyle name="Total 26" xfId="5557" xr:uid="{B01FB921-E7CC-4A7D-B58F-D953E6190DB3}"/>
    <cellStyle name="Total 27" xfId="5558" xr:uid="{6E8C6645-347D-438A-B086-66F52F199005}"/>
    <cellStyle name="Total 28" xfId="5559" xr:uid="{80C66F38-710A-4D74-818C-D4F8C76E84D8}"/>
    <cellStyle name="Total 29" xfId="5560" xr:uid="{30388DEB-C2FA-4433-A14E-1FDA6277C74F}"/>
    <cellStyle name="Total 3" xfId="360" xr:uid="{7D6FA3D3-649C-477E-890C-90722071F3F2}"/>
    <cellStyle name="Total 3 2" xfId="5562" xr:uid="{B2CB8A47-B638-4D07-AAC5-EEEAD6B78880}"/>
    <cellStyle name="Total 3 3" xfId="5563" xr:uid="{2F34C9EC-9822-41C1-8E6E-3FBBA6511B44}"/>
    <cellStyle name="Total 3 4" xfId="5564" xr:uid="{66D08570-E0C9-4878-ABCC-C4D919EEDE21}"/>
    <cellStyle name="Total 3 5" xfId="5561" xr:uid="{38EE1AC7-5123-47C2-81A8-51A5CB62557A}"/>
    <cellStyle name="Total 30" xfId="5565" xr:uid="{61915ED3-89BA-42C2-91AD-B5BD4DBA4078}"/>
    <cellStyle name="Total 31" xfId="5566" xr:uid="{0184569C-6F7E-4C4E-9B5F-36C9104FE331}"/>
    <cellStyle name="Total 32" xfId="5567" xr:uid="{FBAFFA0B-1BDA-416B-BA8C-1A1391BB4C4E}"/>
    <cellStyle name="Total 33" xfId="5568" xr:uid="{41F92335-E959-4A6F-B832-2AF56784F19D}"/>
    <cellStyle name="Total 34" xfId="5569" xr:uid="{6FDF4D76-D3CA-461D-A72E-685EB4B9FEB1}"/>
    <cellStyle name="Total 35" xfId="5570" xr:uid="{B10C6BC6-0C90-40B8-B4DE-040D02E92E6C}"/>
    <cellStyle name="Total 36" xfId="5571" xr:uid="{8D4D0AB4-D0F6-4046-9319-7347EF91AFB5}"/>
    <cellStyle name="Total 37" xfId="5572" xr:uid="{4A4D0A37-4797-4E3B-9DB6-3902BD0A4E4E}"/>
    <cellStyle name="Total 38" xfId="5573" xr:uid="{527BBC5F-E3C5-4F59-B50F-6D87DF190728}"/>
    <cellStyle name="Total 39" xfId="5574" xr:uid="{3CB11045-B6DD-4307-ACAF-DC7C94345862}"/>
    <cellStyle name="Total 4" xfId="361" xr:uid="{9979CF81-5210-4DE7-87B6-DCC5F1EE980F}"/>
    <cellStyle name="Total 4 2" xfId="5575" xr:uid="{3725CF64-C1D0-455C-8926-EACED5E44F09}"/>
    <cellStyle name="Total 40" xfId="5576" xr:uid="{37B06353-30C7-4C56-81EC-071FC8DBE86D}"/>
    <cellStyle name="Total 41" xfId="5577" xr:uid="{E14E30C8-29AE-4896-807C-FC5447BB51BD}"/>
    <cellStyle name="Total 42" xfId="5578" xr:uid="{F238C173-127B-4D6A-834D-AB1AAE556E17}"/>
    <cellStyle name="Total 5" xfId="362" xr:uid="{64798EA2-2503-47AA-BFFE-C6CB05BDC8E6}"/>
    <cellStyle name="Total 5 2" xfId="5579" xr:uid="{A0910A46-784B-4965-B7ED-45FFDF3F0FFB}"/>
    <cellStyle name="Total 6" xfId="5580" xr:uid="{0129C72F-5A6F-4EB7-949B-56C2841E26BD}"/>
    <cellStyle name="Total 7" xfId="5581" xr:uid="{F0A2A0E2-D730-4238-9EC6-EC78F723247A}"/>
    <cellStyle name="Total 8" xfId="5582" xr:uid="{EEC50A63-474F-45F7-A451-7C6E525B5B1E}"/>
    <cellStyle name="Total 9" xfId="5583" xr:uid="{6BC8839B-6F0E-4CA9-B26C-134BF008C603}"/>
    <cellStyle name="Überschrift" xfId="5584" xr:uid="{8A29B657-A418-4A3A-BAF2-0F006DAF4B93}"/>
    <cellStyle name="Überschrift 1" xfId="5585" xr:uid="{FB70E366-FB48-4D88-92CE-90AAC7AF944E}"/>
    <cellStyle name="Überschrift 2" xfId="5586" xr:uid="{F1EB275F-00B5-4F2E-A90E-7601B8F4660D}"/>
    <cellStyle name="Überschrift 3" xfId="5587" xr:uid="{322BD160-95F1-416E-BA3F-2D55F51754BC}"/>
    <cellStyle name="Überschrift 4" xfId="5588" xr:uid="{159D3D29-AD16-4F0F-994C-75FD4048AA21}"/>
    <cellStyle name="Valuutta_Layo9704" xfId="363" xr:uid="{ED575FA5-BAB4-4853-BCF9-90B52D0EF005}"/>
    <cellStyle name="Verknüpfte Zelle" xfId="5589" xr:uid="{E1F62A2C-8BAF-4ADC-BE5E-BA313A245070}"/>
    <cellStyle name="Warnender Text" xfId="5590" xr:uid="{003EBB6E-B488-4071-94A8-86CD4EC974F7}"/>
    <cellStyle name="Warning Text" xfId="18" builtinId="11" customBuiltin="1"/>
    <cellStyle name="Warning Text 10" xfId="5591" xr:uid="{045D7DAF-45BD-415A-8F72-8EC337425173}"/>
    <cellStyle name="Warning Text 11" xfId="5592" xr:uid="{78879135-CBB7-4927-892B-DE6CB72C38E8}"/>
    <cellStyle name="Warning Text 12" xfId="5593" xr:uid="{52C7FB28-E050-4D4E-AF97-18D4C709423A}"/>
    <cellStyle name="Warning Text 13" xfId="5594" xr:uid="{35CA2E4D-591C-4B86-BB42-42B7A40F0E14}"/>
    <cellStyle name="Warning Text 14" xfId="5595" xr:uid="{E7A69FD0-2FED-4275-9D17-56FC5C229E21}"/>
    <cellStyle name="Warning Text 15" xfId="5596" xr:uid="{CF977120-F8CD-4422-8B19-8377B6C9421F}"/>
    <cellStyle name="Warning Text 16" xfId="5597" xr:uid="{4FF03188-4F7B-4B99-9691-0CB52862ACEC}"/>
    <cellStyle name="Warning Text 17" xfId="5598" xr:uid="{7C62759E-6D07-49C1-92C8-4FBD0470890E}"/>
    <cellStyle name="Warning Text 18" xfId="5599" xr:uid="{2AE5D9F4-35E6-4AD0-8E83-2F95588E9251}"/>
    <cellStyle name="Warning Text 19" xfId="5600" xr:uid="{13BECFFB-470F-4ADD-ACF6-28E5BAAF2F20}"/>
    <cellStyle name="Warning Text 2" xfId="364" xr:uid="{B9BA0C44-027A-427A-AD26-5B5056C3830B}"/>
    <cellStyle name="Warning Text 2 10" xfId="5602" xr:uid="{EBF99E2E-33D2-4BD7-ADA4-B9949999B794}"/>
    <cellStyle name="Warning Text 2 11" xfId="5601" xr:uid="{EEB09038-AB8E-4F6A-A26A-F0D83D70F398}"/>
    <cellStyle name="Warning Text 2 2" xfId="5603" xr:uid="{36873AB7-7B03-4A66-9544-9CBC85C6E9EC}"/>
    <cellStyle name="Warning Text 2 3" xfId="5604" xr:uid="{B66A442D-F200-4B54-BC3C-40F942381F87}"/>
    <cellStyle name="Warning Text 2 4" xfId="5605" xr:uid="{6362DFF6-D859-42E9-8ADB-DB992CAE2CF1}"/>
    <cellStyle name="Warning Text 2 5" xfId="5606" xr:uid="{66175910-5F2C-4529-BF4D-E6658551CF78}"/>
    <cellStyle name="Warning Text 2 6" xfId="5607" xr:uid="{C4BF5D55-DB88-4C04-BC15-9FF1D6F5A661}"/>
    <cellStyle name="Warning Text 2 7" xfId="5608" xr:uid="{EB041706-A4D0-43F8-ADB3-975DE0089069}"/>
    <cellStyle name="Warning Text 2 8" xfId="5609" xr:uid="{7681BB04-FC10-45A8-B4A4-471EC447EC7A}"/>
    <cellStyle name="Warning Text 2 9" xfId="5610" xr:uid="{C0F2179D-9E35-46E0-B396-7DCDC1E67236}"/>
    <cellStyle name="Warning Text 20" xfId="5611" xr:uid="{967755FD-FF69-4A01-807B-21ED28C2C816}"/>
    <cellStyle name="Warning Text 21" xfId="5612" xr:uid="{997AD391-7AB1-475A-B5EA-98BA8882958B}"/>
    <cellStyle name="Warning Text 22" xfId="5613" xr:uid="{1504A63B-5A64-44D1-8F0A-D2A2EAB6B4E6}"/>
    <cellStyle name="Warning Text 23" xfId="5614" xr:uid="{3B4185AE-6EFC-462F-8053-E3E258A00226}"/>
    <cellStyle name="Warning Text 24" xfId="5615" xr:uid="{6805086A-DA53-48FB-B6C2-DBC288860DAA}"/>
    <cellStyle name="Warning Text 25" xfId="5616" xr:uid="{C7617BE6-5392-45FF-82F5-B252E0F62062}"/>
    <cellStyle name="Warning Text 26" xfId="5617" xr:uid="{0030A06A-0BE5-4092-97A4-7A29961C259A}"/>
    <cellStyle name="Warning Text 27" xfId="5618" xr:uid="{30C1BE71-7627-45F1-857B-CBBEFBDC6904}"/>
    <cellStyle name="Warning Text 28" xfId="5619" xr:uid="{C84CEB49-CEC1-4C08-9143-DA431E443242}"/>
    <cellStyle name="Warning Text 29" xfId="5620" xr:uid="{9E067584-98D1-47F2-BBE7-F1213817DCC3}"/>
    <cellStyle name="Warning Text 3" xfId="365" xr:uid="{FCC115E2-4204-4661-8C67-2A2B8398E97C}"/>
    <cellStyle name="Warning Text 3 2" xfId="5622" xr:uid="{9CFF543E-852A-41E6-BD78-6DF089820EEE}"/>
    <cellStyle name="Warning Text 3 3" xfId="5621" xr:uid="{9E8CF8CB-B6B7-4F53-AA0E-5738FA8E402E}"/>
    <cellStyle name="Warning Text 30" xfId="5623" xr:uid="{3AB0D2F3-B123-4782-9978-97A62F8925FA}"/>
    <cellStyle name="Warning Text 31" xfId="5624" xr:uid="{CDCCBDF8-8172-42C6-9D7C-59A1C325D5DB}"/>
    <cellStyle name="Warning Text 32" xfId="5625" xr:uid="{4AE7BDD4-E0A5-449F-87B3-5BA855B37692}"/>
    <cellStyle name="Warning Text 33" xfId="5626" xr:uid="{E0EE154F-A9EF-43AF-94FE-FD67733A3D01}"/>
    <cellStyle name="Warning Text 34" xfId="5627" xr:uid="{2C1B81C8-CF8B-4CC3-9836-B798CB61C2F9}"/>
    <cellStyle name="Warning Text 35" xfId="5628" xr:uid="{8BD09B3D-33E1-4578-8201-A99CDE4A785B}"/>
    <cellStyle name="Warning Text 36" xfId="5629" xr:uid="{08E53F7C-4A69-4E2B-92AD-4F77CBF898C8}"/>
    <cellStyle name="Warning Text 37" xfId="5630" xr:uid="{7B59A1CE-99E1-441F-B159-AD0275977333}"/>
    <cellStyle name="Warning Text 38" xfId="5631" xr:uid="{ECE93E44-E063-45D4-800F-57620F5C13FF}"/>
    <cellStyle name="Warning Text 39" xfId="5632" xr:uid="{FFDCAE87-C875-493B-A5E6-51967EBC02C2}"/>
    <cellStyle name="Warning Text 4" xfId="366" xr:uid="{E7B3F6FD-C401-4799-8AFA-D7FA2CFC4399}"/>
    <cellStyle name="Warning Text 4 2" xfId="5633" xr:uid="{A3189E59-59CC-48FD-AC80-2A1933D3F90F}"/>
    <cellStyle name="Warning Text 40" xfId="5634" xr:uid="{D2C4582A-145C-4F31-930C-DEF05DF5482C}"/>
    <cellStyle name="Warning Text 41" xfId="5635" xr:uid="{2168996D-9274-4943-87B3-AE8D6C31DE0D}"/>
    <cellStyle name="Warning Text 5" xfId="367" xr:uid="{D5E01FA7-B90B-4BF8-A546-645D4214F96C}"/>
    <cellStyle name="Warning Text 5 2" xfId="5636" xr:uid="{F8E81FEB-3541-4F45-94C3-E3D1D722BC03}"/>
    <cellStyle name="Warning Text 6" xfId="5637" xr:uid="{4AD4885D-F265-40C8-913F-0E76C9C2C61D}"/>
    <cellStyle name="Warning Text 7" xfId="5638" xr:uid="{A7549889-21DB-4AFA-93E6-0403BDAC3A13}"/>
    <cellStyle name="Warning Text 8" xfId="5639" xr:uid="{906AE549-DBE6-4312-9488-C85E30E09DB6}"/>
    <cellStyle name="Warning Text 9" xfId="5640" xr:uid="{5E5481FA-EB8B-4E85-B079-0CE30B90EB29}"/>
    <cellStyle name="Zelle überprüfen" xfId="5641" xr:uid="{F6B2B85D-8C81-4579-938F-E5D7B87871D8}"/>
    <cellStyle name="Гиперссылка" xfId="5642" xr:uid="{CF3CA991-4F3B-4F67-AF33-3D9632CD03C0}"/>
    <cellStyle name="Обычный_2++" xfId="5643" xr:uid="{D3BDD535-32A7-4C35-8818-1C536B145638}"/>
    <cellStyle name="已访问的超链接" xfId="368" xr:uid="{6F8AAEFB-134C-4211-8777-A06E23FDC452}"/>
    <cellStyle name="已访问的超链接 2" xfId="5644" xr:uid="{8B7405B3-28CE-4B7B-8457-A78BA0DBE0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portpolicy.net/standard/canada-vehicle-defini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4882-10FA-46B0-A5D4-C3AFC429B481}">
  <dimension ref="B1:AF55"/>
  <sheetViews>
    <sheetView topLeftCell="I1" zoomScale="70" workbookViewId="0">
      <selection activeCell="O28" sqref="O28"/>
    </sheetView>
  </sheetViews>
  <sheetFormatPr defaultRowHeight="12.75"/>
  <cols>
    <col min="2" max="2" width="42.85546875" customWidth="1"/>
    <col min="3" max="3" width="22.42578125" bestFit="1" customWidth="1"/>
    <col min="4" max="4" width="13.42578125" bestFit="1" customWidth="1"/>
    <col min="5" max="5" width="14.7109375" bestFit="1" customWidth="1"/>
    <col min="8" max="8" width="122.28515625" bestFit="1" customWidth="1"/>
    <col min="23" max="23" width="14.28515625" bestFit="1" customWidth="1"/>
    <col min="24" max="24" width="36.28515625" bestFit="1" customWidth="1"/>
  </cols>
  <sheetData>
    <row r="1" spans="2:29" ht="51">
      <c r="B1" s="312" t="s">
        <v>456</v>
      </c>
    </row>
    <row r="2" spans="2:29" ht="15">
      <c r="C2" s="130"/>
      <c r="D2" s="130"/>
      <c r="E2" s="131" t="s">
        <v>59</v>
      </c>
      <c r="F2" s="130"/>
      <c r="G2" s="130"/>
      <c r="H2" s="130"/>
      <c r="I2" s="130"/>
      <c r="J2" s="130"/>
      <c r="K2" s="130"/>
      <c r="L2" s="130"/>
      <c r="O2" s="243" t="s">
        <v>330</v>
      </c>
      <c r="P2" s="243"/>
      <c r="Q2" s="243"/>
      <c r="R2" s="243"/>
      <c r="S2" s="243"/>
      <c r="V2" s="376" t="s">
        <v>15</v>
      </c>
      <c r="W2" s="377"/>
      <c r="X2" s="378"/>
      <c r="Y2" s="378"/>
      <c r="Z2" s="378"/>
      <c r="AA2" s="378"/>
      <c r="AB2" s="378"/>
    </row>
    <row r="3" spans="2:29" ht="15.75" thickBot="1">
      <c r="C3" s="132" t="s">
        <v>1</v>
      </c>
      <c r="D3" s="132" t="s">
        <v>5</v>
      </c>
      <c r="E3" s="132" t="s">
        <v>6</v>
      </c>
      <c r="F3" s="217" t="s">
        <v>60</v>
      </c>
      <c r="G3" s="105" t="s">
        <v>75</v>
      </c>
      <c r="H3" s="105" t="s">
        <v>76</v>
      </c>
      <c r="I3" s="105" t="s">
        <v>77</v>
      </c>
      <c r="J3" s="105" t="s">
        <v>78</v>
      </c>
      <c r="K3" s="105" t="s">
        <v>79</v>
      </c>
      <c r="L3" s="105" t="s">
        <v>329</v>
      </c>
      <c r="O3" s="243"/>
      <c r="P3" s="244" t="s">
        <v>129</v>
      </c>
      <c r="Q3" s="242" t="s">
        <v>130</v>
      </c>
      <c r="R3" s="242" t="s">
        <v>131</v>
      </c>
      <c r="S3" s="242" t="s">
        <v>132</v>
      </c>
      <c r="V3" s="379" t="s">
        <v>11</v>
      </c>
      <c r="W3" s="379" t="s">
        <v>1</v>
      </c>
      <c r="X3" s="379" t="s">
        <v>2</v>
      </c>
      <c r="Y3" s="379" t="s">
        <v>16</v>
      </c>
      <c r="Z3" s="379" t="s">
        <v>17</v>
      </c>
      <c r="AA3" s="379" t="s">
        <v>18</v>
      </c>
      <c r="AB3" s="379" t="s">
        <v>19</v>
      </c>
    </row>
    <row r="4" spans="2:29" ht="15">
      <c r="C4" s="360" t="s">
        <v>474</v>
      </c>
      <c r="D4" s="252" t="s">
        <v>465</v>
      </c>
      <c r="E4" s="250" t="s">
        <v>445</v>
      </c>
      <c r="F4">
        <f>SUM(P4:S4)*80%</f>
        <v>636</v>
      </c>
      <c r="G4">
        <f>attached_truck_stock!DO26*80%</f>
        <v>1657.6000000000001</v>
      </c>
      <c r="H4">
        <f>attached_truck_stock!EM26*0.8</f>
        <v>3166.4</v>
      </c>
      <c r="I4">
        <f>attached_truck_stock!FK26*0.8</f>
        <v>324</v>
      </c>
      <c r="J4">
        <f>attached_truck_stock!GI26*0.8</f>
        <v>345.6</v>
      </c>
      <c r="K4">
        <f>attached_truck_stock!HG26*0.8</f>
        <v>1215.2</v>
      </c>
      <c r="L4">
        <f>attached_truck_stock!IE26*0.8</f>
        <v>1180</v>
      </c>
      <c r="O4" s="243"/>
      <c r="P4" s="243">
        <f>attached_truck_stock!W26*1</f>
        <v>191</v>
      </c>
      <c r="Q4" s="243">
        <f>attached_truck_stock!AU26*1</f>
        <v>57</v>
      </c>
      <c r="R4" s="243">
        <f>attached_truck_stock!BS26*1</f>
        <v>287</v>
      </c>
      <c r="S4" s="243">
        <f>attached_truck_stock!CQ26*1</f>
        <v>260</v>
      </c>
      <c r="V4" s="378" t="s">
        <v>57</v>
      </c>
      <c r="W4" s="378" t="str">
        <f>C4</f>
        <v>TRA_Tru_PLT_GSL</v>
      </c>
      <c r="X4" s="378"/>
      <c r="Y4" s="386" t="s">
        <v>487</v>
      </c>
      <c r="Z4" s="378" t="s">
        <v>447</v>
      </c>
      <c r="AA4" s="378"/>
      <c r="AB4" s="378"/>
    </row>
    <row r="5" spans="2:29" ht="15">
      <c r="C5" s="360" t="s">
        <v>400</v>
      </c>
      <c r="D5" s="252" t="s">
        <v>30</v>
      </c>
      <c r="E5" s="250" t="s">
        <v>445</v>
      </c>
      <c r="F5" s="110">
        <f>F4/4</f>
        <v>159</v>
      </c>
      <c r="G5" s="110">
        <f>G4/4</f>
        <v>414.40000000000003</v>
      </c>
      <c r="H5" s="110">
        <f t="shared" ref="H5:L5" si="0">H4/4</f>
        <v>791.6</v>
      </c>
      <c r="I5" s="110">
        <f t="shared" si="0"/>
        <v>81</v>
      </c>
      <c r="J5" s="110">
        <f t="shared" si="0"/>
        <v>86.4</v>
      </c>
      <c r="K5" s="110">
        <f t="shared" si="0"/>
        <v>303.8</v>
      </c>
      <c r="L5" s="110">
        <f t="shared" si="0"/>
        <v>295</v>
      </c>
      <c r="M5" s="110"/>
      <c r="O5" s="243"/>
      <c r="P5" s="243"/>
      <c r="Q5" s="243"/>
      <c r="R5" s="243"/>
      <c r="S5" s="243"/>
      <c r="V5" s="378"/>
      <c r="W5" s="378" t="str">
        <f t="shared" ref="W5:W17" si="1">C5</f>
        <v>TRA_Tru_PLT_DST</v>
      </c>
      <c r="X5" s="378"/>
      <c r="Y5" s="378" t="s">
        <v>487</v>
      </c>
      <c r="Z5" s="378" t="s">
        <v>447</v>
      </c>
      <c r="AA5" s="378"/>
      <c r="AB5" s="378"/>
    </row>
    <row r="6" spans="2:29" ht="15">
      <c r="C6" s="360" t="s">
        <v>475</v>
      </c>
      <c r="D6" s="252" t="s">
        <v>465</v>
      </c>
      <c r="E6" s="250" t="s">
        <v>445</v>
      </c>
      <c r="F6" s="110">
        <f>SUM(P6:S6)</f>
        <v>222</v>
      </c>
      <c r="G6" s="110">
        <f>attached_truck_stock!DO27*1</f>
        <v>576</v>
      </c>
      <c r="H6" s="110">
        <f>attached_truck_stock!EM27*1</f>
        <v>1100</v>
      </c>
      <c r="I6" s="110">
        <f>attached_truck_stock!FK27*1</f>
        <v>115</v>
      </c>
      <c r="J6" s="110">
        <f>attached_truck_stock!GI27*1</f>
        <v>211</v>
      </c>
      <c r="K6" s="110">
        <f>attached_truck_stock!HG27*1</f>
        <v>735</v>
      </c>
      <c r="L6" s="110">
        <f>attached_truck_stock!IE27*1</f>
        <v>568</v>
      </c>
      <c r="O6" s="243"/>
      <c r="P6" s="243">
        <f>attached_truck_stock!W27*1</f>
        <v>53</v>
      </c>
      <c r="Q6" s="243">
        <f>attached_truck_stock!AU27*1</f>
        <v>16</v>
      </c>
      <c r="R6" s="243">
        <f>attached_truck_stock!BS27*1</f>
        <v>80</v>
      </c>
      <c r="S6" s="243">
        <f>attached_truck_stock!CQ27*1</f>
        <v>73</v>
      </c>
      <c r="V6" s="378"/>
      <c r="W6" s="378" t="str">
        <f t="shared" si="1"/>
        <v>TRA_Tru_FLT_GSL</v>
      </c>
      <c r="X6" s="378"/>
      <c r="Y6" s="378" t="s">
        <v>487</v>
      </c>
      <c r="Z6" s="378" t="s">
        <v>447</v>
      </c>
      <c r="AA6" s="378"/>
      <c r="AB6" s="378"/>
    </row>
    <row r="7" spans="2:29" ht="15">
      <c r="C7" s="360" t="s">
        <v>476</v>
      </c>
      <c r="D7" s="252" t="s">
        <v>465</v>
      </c>
      <c r="E7" s="250" t="s">
        <v>445</v>
      </c>
      <c r="F7" s="110">
        <f>SUM(P7:S7)</f>
        <v>89</v>
      </c>
      <c r="G7" s="110">
        <f>attached_truck_stock!DO28*1</f>
        <v>225</v>
      </c>
      <c r="H7" s="110">
        <f>attached_truck_stock!EM28*1</f>
        <v>400</v>
      </c>
      <c r="I7" s="110">
        <f>attached_truck_stock!FK28*1</f>
        <v>59</v>
      </c>
      <c r="J7" s="110">
        <f>attached_truck_stock!GI28*1</f>
        <v>124</v>
      </c>
      <c r="K7" s="110">
        <f>attached_truck_stock!HG28*1</f>
        <v>441</v>
      </c>
      <c r="L7" s="110">
        <f>attached_truck_stock!IE28*1</f>
        <v>334</v>
      </c>
      <c r="O7" s="243"/>
      <c r="P7" s="243">
        <f>attached_truck_stock!W28*1</f>
        <v>20</v>
      </c>
      <c r="Q7" s="243">
        <f>attached_truck_stock!AU28*1</f>
        <v>6</v>
      </c>
      <c r="R7" s="243">
        <f>attached_truck_stock!BS28*1</f>
        <v>35</v>
      </c>
      <c r="S7" s="243">
        <f>attached_truck_stock!CQ28*1</f>
        <v>28</v>
      </c>
      <c r="V7" s="378"/>
      <c r="W7" s="378" t="str">
        <f t="shared" si="1"/>
        <v>TRA_Tru_MT_GSL</v>
      </c>
      <c r="X7" s="378"/>
      <c r="Y7" s="378" t="s">
        <v>487</v>
      </c>
      <c r="Z7" s="378" t="s">
        <v>447</v>
      </c>
      <c r="AA7" s="378"/>
      <c r="AB7" s="378"/>
    </row>
    <row r="8" spans="2:29" ht="15">
      <c r="C8" s="360" t="s">
        <v>403</v>
      </c>
      <c r="D8" s="252" t="s">
        <v>30</v>
      </c>
      <c r="E8" s="250" t="s">
        <v>445</v>
      </c>
      <c r="F8" s="110">
        <f>SUM(P8:S8)</f>
        <v>31</v>
      </c>
      <c r="G8" s="110">
        <f>attached_truck_stock!DO29*1</f>
        <v>89</v>
      </c>
      <c r="H8" s="110">
        <f>attached_truck_stock!EM29*1</f>
        <v>138</v>
      </c>
      <c r="I8" s="110">
        <f>attached_truck_stock!FK29*1</f>
        <v>33</v>
      </c>
      <c r="J8" s="110">
        <f>attached_truck_stock!GI29*1</f>
        <v>43</v>
      </c>
      <c r="K8" s="110">
        <f>attached_truck_stock!HG29*1</f>
        <v>111</v>
      </c>
      <c r="L8" s="110">
        <f>attached_truck_stock!IE29*1</f>
        <v>49</v>
      </c>
      <c r="O8" s="243"/>
      <c r="P8" s="243">
        <f>attached_truck_stock!W29*1</f>
        <v>5</v>
      </c>
      <c r="Q8" s="243">
        <f>attached_truck_stock!AU29*1</f>
        <v>3</v>
      </c>
      <c r="R8" s="243">
        <f>attached_truck_stock!BS29*1</f>
        <v>10</v>
      </c>
      <c r="S8" s="243">
        <f>attached_truck_stock!CQ29*1</f>
        <v>13</v>
      </c>
      <c r="V8" s="378"/>
      <c r="W8" s="378" t="str">
        <f t="shared" si="1"/>
        <v>TRA_Tru_HT_DST</v>
      </c>
      <c r="X8" s="378"/>
      <c r="Y8" s="378" t="s">
        <v>487</v>
      </c>
      <c r="Z8" s="378" t="s">
        <v>447</v>
      </c>
      <c r="AA8" s="378"/>
      <c r="AB8" s="378"/>
    </row>
    <row r="9" spans="2:29" ht="15">
      <c r="C9" s="360" t="s">
        <v>477</v>
      </c>
      <c r="D9" s="252" t="s">
        <v>465</v>
      </c>
      <c r="E9" s="235" t="s">
        <v>446</v>
      </c>
      <c r="F9" s="110">
        <f>SUM(P9:S9)</f>
        <v>60</v>
      </c>
      <c r="G9" s="110">
        <f>attached_motorcycle_stock!DO27*1</f>
        <v>227</v>
      </c>
      <c r="H9" s="110">
        <f>attached_motorcycle_stock!EM27*1</f>
        <v>220</v>
      </c>
      <c r="I9" s="110">
        <f>attached_motorcycle_stock!FK27*1</f>
        <v>24</v>
      </c>
      <c r="J9" s="110">
        <f>attached_motorcycle_stock!GI27*1</f>
        <v>7</v>
      </c>
      <c r="K9" s="110">
        <f>attached_motorcycle_stock!HG27*1</f>
        <v>125</v>
      </c>
      <c r="L9" s="110">
        <f>attached_motorcycle_stock!IE27*1</f>
        <v>77</v>
      </c>
      <c r="O9" s="243"/>
      <c r="P9" s="243">
        <f>attached_motorcycle_stock!W27*1</f>
        <v>14</v>
      </c>
      <c r="Q9" s="243">
        <f>attached_motorcycle_stock!AU27*1</f>
        <v>4</v>
      </c>
      <c r="R9" s="243">
        <f>attached_motorcycle_stock!BS27*1</f>
        <v>20</v>
      </c>
      <c r="S9" s="243">
        <f>attached_motorcycle_stock!CQ27*1</f>
        <v>22</v>
      </c>
      <c r="V9" s="378"/>
      <c r="W9" s="378" t="str">
        <f t="shared" si="1"/>
        <v>TRA_Mot_GSL</v>
      </c>
      <c r="X9" s="378"/>
      <c r="Y9" s="378" t="s">
        <v>487</v>
      </c>
      <c r="Z9" s="378" t="s">
        <v>447</v>
      </c>
      <c r="AA9" s="378"/>
      <c r="AB9" s="378"/>
    </row>
    <row r="10" spans="2:29" ht="15">
      <c r="C10" s="360" t="s">
        <v>391</v>
      </c>
      <c r="D10" s="252" t="s">
        <v>30</v>
      </c>
      <c r="E10" t="s">
        <v>133</v>
      </c>
      <c r="F10" s="110">
        <f>SUM(P10:S10)</f>
        <v>4</v>
      </c>
      <c r="G10">
        <f>attached_bus_stock!DO14*1</f>
        <v>12</v>
      </c>
      <c r="H10">
        <f>attached_bus_stock!EM14*1</f>
        <v>19</v>
      </c>
      <c r="I10">
        <f>attached_bus_stock!FK14*1</f>
        <v>3</v>
      </c>
      <c r="J10">
        <f>attached_bus_stock!GI14*1</f>
        <v>2</v>
      </c>
      <c r="K10">
        <f>attached_bus_stock!HG14*1</f>
        <v>9</v>
      </c>
      <c r="L10">
        <f>attached_bus_stock!IE14*1</f>
        <v>7</v>
      </c>
      <c r="O10" s="243"/>
      <c r="P10" s="243">
        <f>attached_bus_stock!W14*1</f>
        <v>1</v>
      </c>
      <c r="Q10" s="243">
        <f>attached_bus_stock!AU14*1</f>
        <v>0</v>
      </c>
      <c r="R10" s="243">
        <f>attached_bus_stock!BS14*1</f>
        <v>1</v>
      </c>
      <c r="S10" s="243">
        <f>attached_bus_stock!CQ14*1</f>
        <v>2</v>
      </c>
      <c r="V10" s="378"/>
      <c r="W10" s="378" t="str">
        <f t="shared" si="1"/>
        <v>TRA_Bus_SB_DST</v>
      </c>
      <c r="X10" s="378"/>
      <c r="Y10" s="378" t="s">
        <v>487</v>
      </c>
      <c r="Z10" s="378" t="s">
        <v>447</v>
      </c>
      <c r="AA10" s="378"/>
      <c r="AB10" s="378"/>
    </row>
    <row r="11" spans="2:29" s="110" customFormat="1" ht="15">
      <c r="C11" s="360" t="s">
        <v>471</v>
      </c>
      <c r="D11" s="252" t="s">
        <v>465</v>
      </c>
      <c r="E11" s="110" t="s">
        <v>133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O11" s="243"/>
      <c r="P11" s="243"/>
      <c r="Q11" s="243"/>
      <c r="R11" s="243"/>
      <c r="S11" s="243"/>
      <c r="V11" s="378"/>
      <c r="W11" s="378" t="str">
        <f t="shared" si="1"/>
        <v>TRA_Bus_SB_GSL</v>
      </c>
      <c r="X11" s="378"/>
      <c r="Y11" s="378" t="s">
        <v>487</v>
      </c>
      <c r="Z11" s="378" t="s">
        <v>447</v>
      </c>
      <c r="AA11" s="378"/>
      <c r="AB11" s="378"/>
    </row>
    <row r="12" spans="2:29" ht="15">
      <c r="C12" s="360" t="s">
        <v>393</v>
      </c>
      <c r="D12" s="252" t="s">
        <v>30</v>
      </c>
      <c r="E12" s="110" t="s">
        <v>133</v>
      </c>
      <c r="F12" s="110">
        <f>SUM(P12:S12)</f>
        <v>2</v>
      </c>
      <c r="G12" s="110">
        <f>attached_bus_stock!DO15*1</f>
        <v>7</v>
      </c>
      <c r="H12" s="110">
        <f>attached_bus_stock!EM15*1</f>
        <v>11</v>
      </c>
      <c r="I12" s="110">
        <f>attached_bus_stock!FK15*1</f>
        <v>2</v>
      </c>
      <c r="J12" s="110">
        <f>attached_bus_stock!GI15*1</f>
        <v>1</v>
      </c>
      <c r="K12" s="110">
        <f>attached_bus_stock!HG15*1</f>
        <v>5</v>
      </c>
      <c r="L12" s="110">
        <f>attached_bus_stock!IE15*1</f>
        <v>4</v>
      </c>
      <c r="O12" s="243"/>
      <c r="P12" s="243">
        <f>attached_bus_stock!W15*1</f>
        <v>0</v>
      </c>
      <c r="Q12" s="243">
        <f>attached_bus_stock!AU15*1</f>
        <v>0</v>
      </c>
      <c r="R12" s="243">
        <f>attached_bus_stock!BS15*1</f>
        <v>1</v>
      </c>
      <c r="S12" s="243">
        <f>attached_bus_stock!CQ15*1</f>
        <v>1</v>
      </c>
      <c r="V12" s="378"/>
      <c r="W12" s="378" t="str">
        <f t="shared" si="1"/>
        <v>TRA_Bus_UT_DST</v>
      </c>
      <c r="X12" s="378"/>
      <c r="Y12" s="378" t="s">
        <v>487</v>
      </c>
      <c r="Z12" s="378" t="s">
        <v>447</v>
      </c>
      <c r="AA12" s="378"/>
      <c r="AB12" s="378"/>
      <c r="AC12" s="375"/>
    </row>
    <row r="13" spans="2:29" s="110" customFormat="1" ht="15">
      <c r="C13" s="360" t="s">
        <v>472</v>
      </c>
      <c r="D13" s="252" t="s">
        <v>465</v>
      </c>
      <c r="E13" s="110" t="s">
        <v>133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O13" s="243"/>
      <c r="P13" s="243"/>
      <c r="Q13" s="243"/>
      <c r="R13" s="243"/>
      <c r="S13" s="243"/>
      <c r="V13" s="378"/>
      <c r="W13" s="378" t="str">
        <f t="shared" si="1"/>
        <v>TRA_Bus_UT_GSL</v>
      </c>
      <c r="X13" s="378"/>
      <c r="Y13" s="378" t="s">
        <v>487</v>
      </c>
      <c r="Z13" s="378" t="s">
        <v>447</v>
      </c>
      <c r="AA13" s="378"/>
      <c r="AB13" s="378"/>
      <c r="AC13" s="375"/>
    </row>
    <row r="14" spans="2:29" ht="15">
      <c r="C14" s="360" t="s">
        <v>395</v>
      </c>
      <c r="D14" s="252" t="s">
        <v>30</v>
      </c>
      <c r="E14" s="110" t="s">
        <v>133</v>
      </c>
      <c r="F14" s="110">
        <f>SUM(P14:S14)</f>
        <v>0</v>
      </c>
      <c r="G14" s="110">
        <f>attached_bus_stock!DO16*1</f>
        <v>1</v>
      </c>
      <c r="H14" s="110">
        <f>attached_bus_stock!EM16*1</f>
        <v>2</v>
      </c>
      <c r="I14" s="110">
        <f>attached_bus_stock!FK16*1</f>
        <v>0</v>
      </c>
      <c r="J14" s="110">
        <f>attached_bus_stock!GI16*1</f>
        <v>0</v>
      </c>
      <c r="K14" s="110">
        <f>attached_bus_stock!HG16*1</f>
        <v>1</v>
      </c>
      <c r="L14" s="110">
        <f>attached_bus_stock!IE16*1</f>
        <v>1</v>
      </c>
      <c r="O14" s="243"/>
      <c r="P14" s="243">
        <f>attached_bus_stock!W16*1</f>
        <v>0</v>
      </c>
      <c r="Q14" s="243">
        <f>attached_bus_stock!AU16*1</f>
        <v>0</v>
      </c>
      <c r="R14" s="243">
        <f>attached_bus_stock!BS16*1</f>
        <v>0</v>
      </c>
      <c r="S14" s="243">
        <f>attached_bus_stock!CQ16*1</f>
        <v>0</v>
      </c>
      <c r="T14" s="157"/>
      <c r="U14" s="157"/>
      <c r="V14" s="378"/>
      <c r="W14" s="378" t="str">
        <f t="shared" si="1"/>
        <v>TRA_Bus_IC_DST</v>
      </c>
      <c r="X14" s="378"/>
      <c r="Y14" s="378" t="s">
        <v>487</v>
      </c>
      <c r="Z14" s="378" t="s">
        <v>447</v>
      </c>
      <c r="AA14" s="378"/>
      <c r="AB14" s="378"/>
      <c r="AC14" s="375"/>
    </row>
    <row r="15" spans="2:29" s="110" customFormat="1" ht="15">
      <c r="C15" s="360" t="s">
        <v>473</v>
      </c>
      <c r="D15" s="252" t="s">
        <v>465</v>
      </c>
      <c r="E15" s="110" t="s">
        <v>133</v>
      </c>
      <c r="F15" s="110">
        <v>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O15" s="243"/>
      <c r="P15" s="243"/>
      <c r="Q15" s="243"/>
      <c r="R15" s="243"/>
      <c r="S15" s="243"/>
      <c r="T15" s="225"/>
      <c r="U15" s="225"/>
      <c r="V15" s="378"/>
      <c r="W15" s="378" t="str">
        <f t="shared" si="1"/>
        <v>TRA_Bus_IC_GSL</v>
      </c>
      <c r="X15" s="378"/>
      <c r="Y15" s="378" t="s">
        <v>487</v>
      </c>
      <c r="Z15" s="378" t="s">
        <v>447</v>
      </c>
      <c r="AA15" s="378"/>
      <c r="AB15" s="378"/>
      <c r="AC15" s="375"/>
    </row>
    <row r="16" spans="2:29" ht="15">
      <c r="C16" s="360" t="s">
        <v>478</v>
      </c>
      <c r="D16" s="252" t="s">
        <v>465</v>
      </c>
      <c r="E16" s="130" t="s">
        <v>134</v>
      </c>
      <c r="F16" s="110">
        <f>SUM(P16:S16)</f>
        <v>823</v>
      </c>
      <c r="G16">
        <f>attached_car_stock!DO17*1</f>
        <v>3232</v>
      </c>
      <c r="H16">
        <f>attached_car_stock!EM17*1</f>
        <v>4127</v>
      </c>
      <c r="I16">
        <f>attached_car_stock!FK17*1</f>
        <v>291</v>
      </c>
      <c r="J16">
        <f>attached_car_stock!GI17*1</f>
        <v>284</v>
      </c>
      <c r="K16">
        <f>attached_car_stock!HG17*1</f>
        <v>1132</v>
      </c>
      <c r="L16">
        <f>attached_car_stock!IE17*1</f>
        <v>1574</v>
      </c>
      <c r="O16" s="243"/>
      <c r="P16" s="243">
        <f>attached_car_stock!W17*1</f>
        <v>148</v>
      </c>
      <c r="Q16" s="243">
        <f>attached_car_stock!AU17*1</f>
        <v>66</v>
      </c>
      <c r="R16" s="243">
        <f>attached_car_stock!BS17*1</f>
        <v>344</v>
      </c>
      <c r="S16" s="243">
        <f>attached_car_stock!CQ17*1</f>
        <v>265</v>
      </c>
      <c r="T16" s="157"/>
      <c r="U16" s="157"/>
      <c r="V16" s="378"/>
      <c r="W16" s="378" t="str">
        <f t="shared" si="1"/>
        <v>TRA_Car_GSL</v>
      </c>
      <c r="X16" s="378"/>
      <c r="Y16" s="378" t="s">
        <v>487</v>
      </c>
      <c r="Z16" s="378" t="s">
        <v>447</v>
      </c>
      <c r="AA16" s="378"/>
      <c r="AB16" s="378"/>
      <c r="AC16" s="375"/>
    </row>
    <row r="17" spans="3:32" ht="15">
      <c r="C17" s="360" t="s">
        <v>398</v>
      </c>
      <c r="D17" s="252" t="s">
        <v>30</v>
      </c>
      <c r="E17" s="224" t="s">
        <v>134</v>
      </c>
      <c r="F17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O17" s="243"/>
      <c r="P17" s="243"/>
      <c r="Q17" s="243"/>
      <c r="R17" s="243"/>
      <c r="S17" s="243"/>
      <c r="T17" s="238"/>
      <c r="U17" s="238"/>
      <c r="V17" s="378"/>
      <c r="W17" s="378" t="str">
        <f t="shared" si="1"/>
        <v>TRA_Car_DST</v>
      </c>
      <c r="X17" s="378"/>
      <c r="Y17" s="378" t="s">
        <v>487</v>
      </c>
      <c r="Z17" s="378" t="s">
        <v>447</v>
      </c>
      <c r="AA17" s="378"/>
      <c r="AB17" s="378"/>
      <c r="AC17" s="375"/>
    </row>
    <row r="18" spans="3:32" ht="15">
      <c r="O18" s="243"/>
      <c r="P18" s="243"/>
      <c r="Q18" s="243"/>
      <c r="R18" s="243"/>
      <c r="S18" s="243"/>
      <c r="V18" s="378"/>
      <c r="W18" s="378"/>
      <c r="X18" s="378"/>
      <c r="Y18" s="378"/>
      <c r="Z18" s="378"/>
      <c r="AA18" s="378"/>
      <c r="AB18" s="378"/>
      <c r="AC18" s="375"/>
    </row>
    <row r="19" spans="3:32" ht="15">
      <c r="E19" s="373" t="s">
        <v>135</v>
      </c>
      <c r="F19" s="373"/>
      <c r="G19" s="370"/>
      <c r="H19" s="380" t="s">
        <v>457</v>
      </c>
      <c r="I19" s="370"/>
      <c r="J19" s="370"/>
      <c r="K19" s="370"/>
      <c r="L19" s="370"/>
      <c r="O19" s="243"/>
      <c r="P19" s="244" t="s">
        <v>129</v>
      </c>
      <c r="Q19" s="242" t="s">
        <v>130</v>
      </c>
      <c r="R19" s="242" t="s">
        <v>131</v>
      </c>
      <c r="S19" s="242" t="s">
        <v>132</v>
      </c>
      <c r="V19" s="378"/>
      <c r="W19" s="378"/>
      <c r="X19" s="378"/>
      <c r="Y19" s="378"/>
      <c r="Z19" s="378"/>
      <c r="AA19" s="378"/>
      <c r="AB19" s="378"/>
      <c r="AC19" s="375"/>
    </row>
    <row r="20" spans="3:32" ht="15.75" thickBot="1">
      <c r="E20" s="374" t="s">
        <v>0</v>
      </c>
      <c r="F20" s="217" t="s">
        <v>60</v>
      </c>
      <c r="G20" s="217" t="s">
        <v>75</v>
      </c>
      <c r="H20" s="217" t="s">
        <v>76</v>
      </c>
      <c r="I20" s="217" t="s">
        <v>77</v>
      </c>
      <c r="J20" s="217" t="s">
        <v>78</v>
      </c>
      <c r="K20" s="217" t="s">
        <v>79</v>
      </c>
      <c r="L20" s="217" t="s">
        <v>329</v>
      </c>
      <c r="O20" s="243"/>
      <c r="P20" s="245">
        <v>23.103352784365121</v>
      </c>
      <c r="Q20" s="246">
        <v>33.975071134220144</v>
      </c>
      <c r="R20" s="246">
        <v>11.806907534466617</v>
      </c>
      <c r="S20" s="246">
        <v>9.3675644967599982</v>
      </c>
      <c r="V20" s="378"/>
      <c r="W20" s="378"/>
      <c r="X20" s="378"/>
      <c r="Y20" s="378"/>
      <c r="Z20" s="378"/>
      <c r="AA20" s="378"/>
      <c r="AB20" s="378"/>
      <c r="AC20" s="375"/>
    </row>
    <row r="21" spans="3:32" ht="15">
      <c r="E21" s="370" t="str">
        <f>E4</f>
        <v>TRA_Tru</v>
      </c>
      <c r="F21" s="372">
        <f>SUMPRODUCT(F4:F8,attached_000kmPerVeh_AFA!E11:E15)*5.78/1000</f>
        <v>146.09452524350846</v>
      </c>
      <c r="G21" s="372">
        <f>SUMPRODUCT(G4:G8,attached_000kmPerVeh_AFA!F11:F15)*5.78/1000</f>
        <v>381.61068411621147</v>
      </c>
      <c r="H21" s="372">
        <f>SUMPRODUCT(H4:H8,attached_000kmPerVeh_AFA!G11:G15)*5.78/1000</f>
        <v>717.23390610786043</v>
      </c>
      <c r="I21" s="372">
        <f>SUMPRODUCT(I4:I8,attached_000kmPerVeh_AFA!H11:H15)*5.78/1000</f>
        <v>80.654969179708274</v>
      </c>
      <c r="J21" s="372">
        <f>SUMPRODUCT(J4:J8,attached_000kmPerVeh_AFA!I11:I15)*5.78/1000</f>
        <v>106.66553213183757</v>
      </c>
      <c r="K21" s="372">
        <f>SUMPRODUCT(K4:K8,attached_000kmPerVeh_AFA!J11:J15)*5.78/1000</f>
        <v>364.81406576385342</v>
      </c>
      <c r="L21" s="372">
        <f>SUMPRODUCT(L4:L8,attached_000kmPerVeh_AFA!K11:K15)*5.78/1000</f>
        <v>309.59866109884177</v>
      </c>
      <c r="O21" s="243"/>
      <c r="P21" s="246">
        <v>43.850812168804588</v>
      </c>
      <c r="Q21" s="246">
        <v>37.362782426965758</v>
      </c>
      <c r="R21" s="246">
        <v>27.637438162162304</v>
      </c>
      <c r="S21" s="246">
        <v>20.804550440864574</v>
      </c>
      <c r="V21" s="378"/>
      <c r="W21" s="378"/>
      <c r="X21" s="378"/>
      <c r="Y21" s="378"/>
      <c r="Z21" s="378"/>
      <c r="AA21" s="378"/>
      <c r="AB21" s="378"/>
      <c r="AC21" s="375"/>
    </row>
    <row r="22" spans="3:32" ht="15">
      <c r="E22" s="370" t="str">
        <f>E9</f>
        <v>TRA_Mot</v>
      </c>
      <c r="F22" s="371">
        <f>SUMPRODUCT(F9,attached_000kmPerVeh_AFA!E16)*1.1/1000</f>
        <v>0.35229062427321461</v>
      </c>
      <c r="G22" s="371">
        <f>SUMPRODUCT(G9,attached_000kmPerVeh_AFA!F16)*1.1/1000</f>
        <v>1.332832861833662</v>
      </c>
      <c r="H22" s="371">
        <f>SUMPRODUCT(H9,attached_000kmPerVeh_AFA!G16)*1.1/1000</f>
        <v>1.291732289001787</v>
      </c>
      <c r="I22" s="371">
        <f>SUMPRODUCT(I9,attached_000kmPerVeh_AFA!H16)*1.1/1000</f>
        <v>0.14091624970928587</v>
      </c>
      <c r="J22" s="371">
        <f>SUMPRODUCT(J9,attached_000kmPerVeh_AFA!I16)*1.1/1000</f>
        <v>4.1100572831875043E-2</v>
      </c>
      <c r="K22" s="371">
        <f>SUMPRODUCT(K9,attached_000kmPerVeh_AFA!J16)*1.1/1000</f>
        <v>0.73393880056919725</v>
      </c>
      <c r="L22" s="371">
        <f>SUMPRODUCT(L9,attached_000kmPerVeh_AFA!K16)*1.1/1000</f>
        <v>0.4521063011506255</v>
      </c>
      <c r="O22" s="243"/>
      <c r="P22" s="246">
        <v>5.3548550744396648</v>
      </c>
      <c r="Q22" s="246">
        <v>6.2394661166311165</v>
      </c>
      <c r="R22" s="246">
        <v>1.2238226856830252</v>
      </c>
      <c r="S22" s="246">
        <v>2.0690491791458223</v>
      </c>
      <c r="V22" s="375"/>
      <c r="W22" s="375"/>
      <c r="X22" s="375"/>
      <c r="Y22" s="375"/>
      <c r="Z22" s="375"/>
      <c r="AA22" s="375"/>
      <c r="AB22" s="375"/>
      <c r="AC22" s="375"/>
    </row>
    <row r="23" spans="3:32" ht="15">
      <c r="E23" s="370" t="str">
        <f>E10</f>
        <v>TRA_Bus</v>
      </c>
      <c r="F23" s="371">
        <f>SUMPRODUCT(F10:F15,attached_000kmPerVeh_AFA!E5:E10)*19.78/1000</f>
        <v>6.5187118085153841</v>
      </c>
      <c r="G23" s="371">
        <f>SUMPRODUCT(G10:G15,attached_000kmPerVeh_AFA!F5:F10)*19.78/1000</f>
        <v>21.729039361717945</v>
      </c>
      <c r="H23" s="371">
        <f>SUMPRODUCT(H10:H15,attached_000kmPerVeh_AFA!G5:G10)*19.78/1000</f>
        <v>34.766462978748713</v>
      </c>
      <c r="I23" s="371">
        <f>SUMPRODUCT(I10:I15,attached_000kmPerVeh_AFA!H5:H10)*19.78/1000</f>
        <v>5.432259840429488</v>
      </c>
      <c r="J23" s="371">
        <f>SUMPRODUCT(J10:J15,attached_000kmPerVeh_AFA!I5:I10)*19.78/1000</f>
        <v>3.2593559042576921</v>
      </c>
      <c r="K23" s="371">
        <f>SUMPRODUCT(K10:K15,attached_000kmPerVeh_AFA!J5:J10)*19.78/1000</f>
        <v>16.29677952128846</v>
      </c>
      <c r="L23" s="371">
        <f>SUMPRODUCT(L10:L15,attached_000kmPerVeh_AFA!K5:K10)*19.78/1000</f>
        <v>13.037423617030768</v>
      </c>
      <c r="P23" s="246">
        <v>0.50004663533895555</v>
      </c>
      <c r="Q23" s="246">
        <v>0.36415456125204237</v>
      </c>
      <c r="R23" s="246">
        <v>7.2037635476561473E-2</v>
      </c>
      <c r="S23" s="246">
        <v>0.33187166832119336</v>
      </c>
      <c r="V23" s="377" t="s">
        <v>460</v>
      </c>
      <c r="W23" s="377"/>
      <c r="X23" s="378"/>
      <c r="Y23" s="378"/>
      <c r="Z23" s="378"/>
      <c r="AA23" s="378"/>
      <c r="AB23" s="378"/>
      <c r="AC23" s="378"/>
    </row>
    <row r="24" spans="3:32" ht="15.75" thickBot="1">
      <c r="E24" s="370" t="str">
        <f>E16</f>
        <v>TRA_Car</v>
      </c>
      <c r="F24" s="371">
        <f>SUMPRODUCT(F16:F17,attached_000kmPerVeh_AFA!E17:E18)*1.58/1000</f>
        <v>25.983454566880475</v>
      </c>
      <c r="G24" s="371">
        <f>SUMPRODUCT(G16:G17,attached_000kmPerVeh_AFA!F17:F18)*1.58/1000</f>
        <v>102.03952024320496</v>
      </c>
      <c r="H24" s="371">
        <f>SUMPRODUCT(H16:H17,attached_000kmPerVeh_AFA!G17:G18)*1.58/1000</f>
        <v>130.29613243926573</v>
      </c>
      <c r="I24" s="371">
        <f>SUMPRODUCT(I16:I17,attached_000kmPerVeh_AFA!H17:H18)*1.58/1000</f>
        <v>9.1873454179370793</v>
      </c>
      <c r="J24" s="371">
        <f>SUMPRODUCT(J16:J17,attached_000kmPerVeh_AFA!I17:I18)*1.58/1000</f>
        <v>8.9663439817667729</v>
      </c>
      <c r="K24" s="371">
        <f>SUMPRODUCT(K16:K17,attached_000kmPerVeh_AFA!J17:J18)*1.58/1000</f>
        <v>35.739089392112625</v>
      </c>
      <c r="L24" s="371">
        <f>SUMPRODUCT(L16:L17,attached_000kmPerVeh_AFA!K17:K18)*1.58/1000</f>
        <v>49.693751504580639</v>
      </c>
      <c r="V24" s="379" t="s">
        <v>7</v>
      </c>
      <c r="W24" s="379" t="s">
        <v>0</v>
      </c>
      <c r="X24" s="379" t="s">
        <v>3</v>
      </c>
      <c r="Y24" s="379" t="s">
        <v>4</v>
      </c>
      <c r="Z24" s="379" t="s">
        <v>8</v>
      </c>
      <c r="AA24" s="379" t="s">
        <v>9</v>
      </c>
      <c r="AB24" s="379" t="s">
        <v>10</v>
      </c>
      <c r="AC24" s="379" t="s">
        <v>12</v>
      </c>
    </row>
    <row r="25" spans="3:32" ht="15">
      <c r="E25" s="370"/>
      <c r="F25" s="371"/>
      <c r="G25" s="371"/>
      <c r="H25" s="371"/>
      <c r="I25" s="371"/>
      <c r="J25" s="371"/>
      <c r="K25" s="371"/>
      <c r="L25" s="371"/>
      <c r="V25" s="378" t="s">
        <v>56</v>
      </c>
      <c r="W25" s="378" t="str">
        <f>E10</f>
        <v>TRA_Bus</v>
      </c>
      <c r="X25" s="378" t="s">
        <v>448</v>
      </c>
      <c r="Y25" s="388" t="s">
        <v>485</v>
      </c>
      <c r="Z25" s="378"/>
      <c r="AA25" s="378"/>
      <c r="AB25" s="378"/>
      <c r="AC25" s="378"/>
    </row>
    <row r="26" spans="3:32" ht="15">
      <c r="E26" s="370"/>
      <c r="F26" s="371"/>
      <c r="G26" s="371"/>
      <c r="H26" s="371"/>
      <c r="I26" s="371"/>
      <c r="J26" s="371"/>
      <c r="K26" s="371"/>
      <c r="L26" s="371"/>
      <c r="M26" s="80"/>
      <c r="V26" s="378"/>
      <c r="W26" s="378" t="str">
        <f>E4</f>
        <v>TRA_Tru</v>
      </c>
      <c r="X26" s="378" t="s">
        <v>455</v>
      </c>
      <c r="Y26" s="388" t="s">
        <v>486</v>
      </c>
      <c r="Z26" s="378"/>
      <c r="AA26" s="378"/>
      <c r="AB26" s="378"/>
      <c r="AC26" s="378"/>
      <c r="AF26" s="319" t="s">
        <v>491</v>
      </c>
    </row>
    <row r="27" spans="3:32" ht="15">
      <c r="V27" s="378"/>
      <c r="W27" s="378" t="str">
        <f>E9</f>
        <v>TRA_Mot</v>
      </c>
      <c r="X27" s="378" t="s">
        <v>449</v>
      </c>
      <c r="Y27" s="388" t="s">
        <v>485</v>
      </c>
      <c r="Z27" s="378"/>
      <c r="AA27" s="378"/>
      <c r="AB27" s="378"/>
      <c r="AC27" s="378"/>
    </row>
    <row r="28" spans="3:32" ht="15">
      <c r="V28" s="378"/>
      <c r="W28" s="378" t="str">
        <f>E16</f>
        <v>TRA_Car</v>
      </c>
      <c r="X28" s="378" t="s">
        <v>450</v>
      </c>
      <c r="Y28" s="388" t="s">
        <v>485</v>
      </c>
      <c r="Z28" s="378"/>
      <c r="AA28" s="378"/>
      <c r="AB28" s="378"/>
      <c r="AC28" s="378"/>
    </row>
    <row r="29" spans="3:32" ht="15">
      <c r="V29" s="378" t="s">
        <v>451</v>
      </c>
      <c r="W29" s="378" t="s">
        <v>32</v>
      </c>
      <c r="X29" s="378" t="s">
        <v>452</v>
      </c>
      <c r="Y29" s="378" t="s">
        <v>47</v>
      </c>
      <c r="Z29" s="378"/>
      <c r="AA29" s="378"/>
      <c r="AB29" s="378"/>
      <c r="AC29" s="378"/>
    </row>
    <row r="30" spans="3:32" ht="15">
      <c r="V30" s="378"/>
      <c r="W30" s="378" t="s">
        <v>30</v>
      </c>
      <c r="X30" s="378" t="s">
        <v>453</v>
      </c>
      <c r="Y30" s="378" t="s">
        <v>47</v>
      </c>
      <c r="Z30" s="378"/>
      <c r="AA30" s="378"/>
      <c r="AB30" s="378"/>
      <c r="AC30" s="378"/>
    </row>
    <row r="31" spans="3:32" ht="15">
      <c r="V31" s="378"/>
      <c r="W31" s="378" t="s">
        <v>465</v>
      </c>
      <c r="X31" s="378" t="s">
        <v>479</v>
      </c>
      <c r="Y31" s="378" t="s">
        <v>47</v>
      </c>
      <c r="Z31" s="378"/>
      <c r="AA31" s="378"/>
      <c r="AB31" s="378"/>
      <c r="AC31" s="378"/>
    </row>
    <row r="32" spans="3:32" ht="15">
      <c r="V32" s="378" t="s">
        <v>451</v>
      </c>
      <c r="W32" s="378" t="s">
        <v>27</v>
      </c>
      <c r="X32" s="378" t="s">
        <v>454</v>
      </c>
      <c r="Y32" s="378" t="s">
        <v>47</v>
      </c>
      <c r="Z32" s="378"/>
      <c r="AA32" s="378"/>
      <c r="AB32" s="378"/>
      <c r="AC32" s="378"/>
    </row>
    <row r="33" spans="3:29" ht="15">
      <c r="W33" s="378"/>
      <c r="X33" s="378"/>
      <c r="Y33" s="378"/>
      <c r="Z33" s="375"/>
      <c r="AA33" s="378"/>
      <c r="AB33" s="378"/>
      <c r="AC33" s="378"/>
    </row>
    <row r="34" spans="3:29" ht="15">
      <c r="V34" s="375"/>
      <c r="W34" s="378"/>
      <c r="X34" s="378"/>
      <c r="Y34" s="378"/>
      <c r="Z34" s="375"/>
      <c r="AA34" s="378"/>
      <c r="AB34" s="378"/>
      <c r="AC34" s="378"/>
    </row>
    <row r="35" spans="3:29" ht="15">
      <c r="V35" s="375"/>
      <c r="W35" s="378"/>
      <c r="X35" s="378"/>
      <c r="Y35" s="378"/>
      <c r="Z35" s="375"/>
      <c r="AA35" s="375"/>
      <c r="AB35" s="375"/>
      <c r="AC35" s="375"/>
    </row>
    <row r="36" spans="3:29" ht="15">
      <c r="V36" s="375"/>
      <c r="AA36" s="375"/>
      <c r="AB36" s="375"/>
      <c r="AC36" s="375"/>
    </row>
    <row r="37" spans="3:29" ht="15">
      <c r="AA37" s="375"/>
      <c r="AB37" s="375"/>
      <c r="AC37" s="375"/>
    </row>
    <row r="46" spans="3:29" ht="15">
      <c r="C46" s="248"/>
      <c r="D46" s="248"/>
      <c r="E46" s="237"/>
      <c r="F46" s="237"/>
      <c r="G46" s="237"/>
      <c r="H46" s="237"/>
      <c r="I46" s="237"/>
      <c r="J46" s="237"/>
      <c r="K46" s="237"/>
      <c r="L46" s="237"/>
    </row>
    <row r="47" spans="3:29" ht="15">
      <c r="C47" s="240"/>
      <c r="D47" s="270"/>
      <c r="E47" s="270"/>
      <c r="F47" s="270"/>
      <c r="G47" s="270"/>
      <c r="H47" s="270"/>
      <c r="I47" s="270"/>
      <c r="J47" s="270"/>
      <c r="K47" s="247"/>
      <c r="L47" s="247"/>
    </row>
    <row r="48" spans="3:29" ht="15">
      <c r="C48" s="237"/>
      <c r="D48" s="331"/>
      <c r="E48" s="238"/>
      <c r="F48" s="238"/>
      <c r="G48" s="238"/>
      <c r="H48" s="238"/>
      <c r="I48" s="238"/>
      <c r="J48" s="330"/>
      <c r="K48" s="247"/>
      <c r="L48" s="247"/>
    </row>
    <row r="49" spans="3:12" ht="15">
      <c r="C49" s="237"/>
      <c r="D49" s="331"/>
      <c r="E49" s="238"/>
      <c r="F49" s="238"/>
      <c r="G49" s="238"/>
      <c r="H49" s="238"/>
      <c r="I49" s="238"/>
      <c r="J49" s="330"/>
      <c r="K49" s="247"/>
      <c r="L49" s="247"/>
    </row>
    <row r="50" spans="3:12" ht="15">
      <c r="C50" s="237"/>
      <c r="D50" s="331"/>
      <c r="E50" s="238"/>
      <c r="F50" s="238"/>
      <c r="G50" s="238"/>
      <c r="H50" s="238"/>
      <c r="I50" s="238"/>
      <c r="J50" s="330"/>
      <c r="K50" s="247"/>
      <c r="L50" s="247"/>
    </row>
    <row r="51" spans="3:12" ht="15">
      <c r="C51" s="237"/>
      <c r="D51" s="331"/>
      <c r="E51" s="238"/>
      <c r="F51" s="238"/>
      <c r="G51" s="238"/>
      <c r="H51" s="238"/>
      <c r="I51" s="238"/>
      <c r="J51" s="330"/>
      <c r="K51" s="247"/>
      <c r="L51" s="247"/>
    </row>
    <row r="52" spans="3:12" ht="15">
      <c r="C52" s="237"/>
      <c r="D52" s="238"/>
      <c r="E52" s="238"/>
      <c r="F52" s="238"/>
      <c r="G52" s="238"/>
      <c r="H52" s="238"/>
      <c r="I52" s="238"/>
      <c r="J52" s="238"/>
      <c r="K52" s="238"/>
      <c r="L52" s="238"/>
    </row>
    <row r="53" spans="3:12">
      <c r="C53" s="247"/>
      <c r="D53" s="247"/>
      <c r="E53" s="247"/>
      <c r="F53" s="247"/>
      <c r="G53" s="247"/>
      <c r="H53" s="247"/>
      <c r="I53" s="247"/>
      <c r="J53" s="247"/>
      <c r="K53" s="247"/>
      <c r="L53" s="247"/>
    </row>
    <row r="54" spans="3:12" ht="15">
      <c r="C54" s="237"/>
      <c r="D54" s="247"/>
      <c r="E54" s="247"/>
      <c r="F54" s="247"/>
      <c r="G54" s="247"/>
      <c r="H54" s="247"/>
      <c r="I54" s="247"/>
      <c r="J54" s="247"/>
      <c r="K54" s="247"/>
      <c r="L54" s="247"/>
    </row>
    <row r="55" spans="3:12" ht="15">
      <c r="C55" s="237"/>
      <c r="D55" s="238"/>
      <c r="E55" s="238"/>
      <c r="F55" s="238"/>
      <c r="G55" s="238"/>
      <c r="H55" s="238"/>
      <c r="I55" s="238"/>
      <c r="J55" s="238"/>
      <c r="K55" s="238"/>
      <c r="L55" s="2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C36-199A-41DF-AB5C-EAC14E486292}">
  <dimension ref="A1:W36"/>
  <sheetViews>
    <sheetView workbookViewId="0">
      <selection activeCell="D29" sqref="D29"/>
    </sheetView>
  </sheetViews>
  <sheetFormatPr defaultRowHeight="12.75"/>
  <cols>
    <col min="2" max="2" width="24.140625" bestFit="1" customWidth="1"/>
    <col min="3" max="3" width="22.5703125" bestFit="1" customWidth="1"/>
    <col min="4" max="4" width="25.42578125" bestFit="1" customWidth="1"/>
    <col min="15" max="15" width="31.5703125" bestFit="1" customWidth="1"/>
    <col min="17" max="17" width="25.42578125" bestFit="1" customWidth="1"/>
  </cols>
  <sheetData>
    <row r="1" spans="1:21" s="110" customFormat="1"/>
    <row r="2" spans="1:21" ht="15">
      <c r="A2" s="175"/>
      <c r="B2" s="184" t="s">
        <v>350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3" spans="1:21" s="247" customFormat="1" ht="45">
      <c r="A3" s="237"/>
      <c r="B3" s="269">
        <v>1</v>
      </c>
      <c r="C3" s="269" t="s">
        <v>139</v>
      </c>
      <c r="D3" s="289" t="s">
        <v>129</v>
      </c>
      <c r="E3" s="289" t="s">
        <v>130</v>
      </c>
      <c r="F3" s="289" t="s">
        <v>131</v>
      </c>
      <c r="G3" s="289" t="s">
        <v>132</v>
      </c>
      <c r="H3" s="270" t="s">
        <v>75</v>
      </c>
      <c r="I3" s="270" t="s">
        <v>76</v>
      </c>
      <c r="J3" s="270" t="s">
        <v>77</v>
      </c>
      <c r="K3" s="270" t="s">
        <v>78</v>
      </c>
      <c r="L3" s="270" t="s">
        <v>79</v>
      </c>
      <c r="M3" s="270" t="s">
        <v>80</v>
      </c>
      <c r="N3" s="237"/>
      <c r="O3" s="274" t="s">
        <v>351</v>
      </c>
      <c r="P3" s="237"/>
      <c r="Q3" s="237"/>
      <c r="R3" s="237"/>
      <c r="S3" s="237"/>
      <c r="T3" s="237"/>
      <c r="U3" s="237"/>
    </row>
    <row r="4" spans="1:21" ht="15">
      <c r="A4" s="175"/>
      <c r="B4" s="175" t="s">
        <v>140</v>
      </c>
      <c r="C4" s="175" t="s">
        <v>141</v>
      </c>
      <c r="D4" s="290"/>
      <c r="E4" s="290"/>
      <c r="F4" s="290"/>
      <c r="G4" s="290"/>
      <c r="H4" s="175"/>
      <c r="I4" s="175"/>
      <c r="J4" s="175"/>
      <c r="K4" s="175"/>
      <c r="L4" s="175"/>
      <c r="M4" s="175"/>
      <c r="N4" s="175"/>
      <c r="O4" s="252" t="s">
        <v>352</v>
      </c>
      <c r="P4" s="175"/>
      <c r="Q4" s="175"/>
      <c r="R4" s="175"/>
      <c r="S4" s="175"/>
      <c r="T4" s="175"/>
      <c r="U4" s="175"/>
    </row>
    <row r="5" spans="1:21" ht="15">
      <c r="A5" s="175"/>
      <c r="B5" s="175" t="s">
        <v>142</v>
      </c>
      <c r="C5" s="175" t="s">
        <v>143</v>
      </c>
      <c r="D5" s="291">
        <v>3</v>
      </c>
      <c r="E5" s="291">
        <v>2</v>
      </c>
      <c r="F5" s="291">
        <v>4.3</v>
      </c>
      <c r="G5" s="292">
        <v>2.2000000000000002</v>
      </c>
      <c r="H5" s="176">
        <v>17.5</v>
      </c>
      <c r="I5" s="176">
        <v>17</v>
      </c>
      <c r="J5" s="176">
        <v>0</v>
      </c>
      <c r="K5" s="176">
        <v>0</v>
      </c>
      <c r="L5" s="176">
        <v>0</v>
      </c>
      <c r="M5" s="176">
        <v>27.9</v>
      </c>
      <c r="N5" s="177"/>
      <c r="O5" s="203"/>
      <c r="P5" s="271"/>
      <c r="Q5" s="272"/>
      <c r="R5" s="272"/>
      <c r="S5" s="272"/>
      <c r="T5" s="181"/>
      <c r="U5" s="181"/>
    </row>
    <row r="6" spans="1:21" ht="15">
      <c r="A6" s="175"/>
      <c r="B6" s="186"/>
      <c r="C6" s="186" t="s">
        <v>144</v>
      </c>
      <c r="D6" s="291">
        <v>2.5</v>
      </c>
      <c r="E6" s="291">
        <v>2</v>
      </c>
      <c r="F6" s="291">
        <v>4.3</v>
      </c>
      <c r="G6" s="292">
        <v>2.2000000000000002</v>
      </c>
      <c r="H6" s="176">
        <v>7.9</v>
      </c>
      <c r="I6" s="176">
        <v>0.7</v>
      </c>
      <c r="J6" s="176">
        <v>0</v>
      </c>
      <c r="K6" s="176">
        <v>0</v>
      </c>
      <c r="L6" s="176">
        <v>0</v>
      </c>
      <c r="M6" s="176">
        <v>19.100000000000001</v>
      </c>
      <c r="N6" s="177"/>
      <c r="O6" s="158"/>
      <c r="P6" s="158"/>
      <c r="Q6" s="158"/>
      <c r="R6" s="158"/>
      <c r="S6" s="158"/>
      <c r="T6" s="175"/>
      <c r="U6" s="175"/>
    </row>
    <row r="7" spans="1:21" ht="15">
      <c r="A7" s="175"/>
      <c r="B7" s="186"/>
      <c r="C7" s="186" t="s">
        <v>149</v>
      </c>
      <c r="D7" s="291">
        <v>0.4</v>
      </c>
      <c r="E7" s="291">
        <v>0</v>
      </c>
      <c r="F7" s="291">
        <v>0</v>
      </c>
      <c r="G7" s="292">
        <v>0</v>
      </c>
      <c r="H7" s="176">
        <v>9.6999999999999993</v>
      </c>
      <c r="I7" s="176">
        <v>16.3</v>
      </c>
      <c r="J7" s="176">
        <v>0</v>
      </c>
      <c r="K7" s="176">
        <v>0</v>
      </c>
      <c r="L7" s="176">
        <v>0</v>
      </c>
      <c r="M7" s="176">
        <v>8.8000000000000007</v>
      </c>
      <c r="N7" s="177"/>
      <c r="O7" s="158"/>
      <c r="P7" s="158"/>
      <c r="Q7" s="158"/>
      <c r="R7" s="158"/>
      <c r="S7" s="158"/>
      <c r="T7" s="175"/>
      <c r="U7" s="175"/>
    </row>
    <row r="8" spans="1:21" ht="15">
      <c r="A8" s="175"/>
      <c r="B8" s="186"/>
      <c r="C8" s="186"/>
      <c r="D8" s="176"/>
      <c r="E8" s="176"/>
      <c r="F8" s="176"/>
      <c r="G8" s="185"/>
      <c r="H8" s="176"/>
      <c r="I8" s="176"/>
      <c r="J8" s="176"/>
      <c r="K8" s="176"/>
      <c r="L8" s="176"/>
      <c r="M8" s="176"/>
      <c r="N8" s="177"/>
      <c r="O8" s="158"/>
      <c r="P8" s="158"/>
      <c r="Q8" s="158"/>
      <c r="R8" s="158"/>
      <c r="S8" s="158"/>
      <c r="T8" s="175"/>
      <c r="U8" s="175"/>
    </row>
    <row r="9" spans="1:21" ht="15">
      <c r="A9" s="175"/>
      <c r="B9" s="377" t="s">
        <v>460</v>
      </c>
      <c r="C9" s="180"/>
      <c r="D9" s="181"/>
      <c r="E9" s="181"/>
      <c r="F9" s="181"/>
      <c r="G9" s="181"/>
      <c r="H9" s="181"/>
      <c r="I9" s="181"/>
      <c r="J9" s="176"/>
      <c r="K9" s="176"/>
      <c r="L9" s="176"/>
      <c r="M9" s="176"/>
      <c r="N9" s="177"/>
      <c r="O9" s="158"/>
      <c r="P9" s="158"/>
      <c r="Q9" s="158"/>
      <c r="R9" s="158"/>
      <c r="S9" s="158"/>
      <c r="T9" s="175"/>
      <c r="U9" s="175"/>
    </row>
    <row r="10" spans="1:21" ht="15.75" thickBot="1">
      <c r="A10" s="175"/>
      <c r="B10" s="182" t="s">
        <v>7</v>
      </c>
      <c r="C10" s="182" t="s">
        <v>0</v>
      </c>
      <c r="D10" s="182" t="s">
        <v>3</v>
      </c>
      <c r="E10" s="182" t="s">
        <v>4</v>
      </c>
      <c r="F10" s="182" t="s">
        <v>8</v>
      </c>
      <c r="G10" s="182" t="s">
        <v>9</v>
      </c>
      <c r="H10" s="182" t="s">
        <v>10</v>
      </c>
      <c r="I10" s="182" t="s">
        <v>12</v>
      </c>
      <c r="J10" s="176"/>
      <c r="K10" s="176"/>
      <c r="L10" s="176"/>
      <c r="M10" s="176"/>
      <c r="N10" s="177"/>
      <c r="O10" s="175"/>
      <c r="P10" s="175"/>
      <c r="Q10" s="175"/>
      <c r="R10" s="175"/>
      <c r="S10" s="175"/>
      <c r="T10" s="175"/>
      <c r="U10" s="175"/>
    </row>
    <row r="11" spans="1:21" ht="15">
      <c r="A11" s="175"/>
      <c r="B11" s="175" t="s">
        <v>56</v>
      </c>
      <c r="C11" s="175" t="s">
        <v>152</v>
      </c>
      <c r="D11" s="175" t="s">
        <v>146</v>
      </c>
      <c r="E11" s="175" t="s">
        <v>147</v>
      </c>
      <c r="F11" s="175"/>
      <c r="G11" s="175"/>
      <c r="H11" s="175"/>
      <c r="I11" s="175"/>
      <c r="J11" s="176"/>
      <c r="K11" s="176"/>
      <c r="L11" s="176"/>
      <c r="M11" s="176"/>
      <c r="N11" s="177"/>
      <c r="O11" s="175"/>
      <c r="P11" s="175"/>
      <c r="Q11" s="175"/>
      <c r="R11" s="175"/>
      <c r="S11" s="175"/>
      <c r="T11" s="175"/>
      <c r="U11" s="175"/>
    </row>
    <row r="12" spans="1:21" s="382" customFormat="1" ht="15">
      <c r="A12" s="224"/>
      <c r="B12" s="381" t="s">
        <v>451</v>
      </c>
      <c r="C12" s="224" t="s">
        <v>31</v>
      </c>
      <c r="D12" s="381" t="s">
        <v>149</v>
      </c>
      <c r="E12" s="381" t="s">
        <v>47</v>
      </c>
      <c r="F12" s="224"/>
      <c r="G12" s="224"/>
      <c r="H12" s="224"/>
      <c r="I12" s="224"/>
      <c r="J12" s="225"/>
      <c r="K12" s="225"/>
      <c r="L12" s="225"/>
      <c r="M12" s="225"/>
      <c r="N12" s="226"/>
      <c r="O12" s="224"/>
      <c r="P12" s="224"/>
      <c r="Q12" s="224"/>
      <c r="R12" s="224"/>
      <c r="S12" s="224"/>
      <c r="T12" s="224"/>
      <c r="U12" s="224"/>
    </row>
    <row r="13" spans="1:21" ht="15">
      <c r="A13" s="175"/>
      <c r="B13" s="186"/>
      <c r="C13" s="186"/>
      <c r="D13" s="176"/>
      <c r="E13" s="176"/>
      <c r="F13" s="176"/>
      <c r="G13" s="185"/>
      <c r="H13" s="176"/>
      <c r="I13" s="176"/>
      <c r="J13" s="176"/>
      <c r="K13" s="176"/>
      <c r="L13" s="176"/>
      <c r="M13" s="176"/>
      <c r="N13" s="177"/>
      <c r="O13" s="175"/>
      <c r="P13" s="175"/>
      <c r="Q13" s="175"/>
      <c r="R13" s="175"/>
      <c r="S13" s="175"/>
      <c r="T13" s="175"/>
      <c r="U13" s="175"/>
    </row>
    <row r="14" spans="1:21" ht="15">
      <c r="A14" s="175"/>
      <c r="B14" s="325" t="s">
        <v>15</v>
      </c>
      <c r="C14" s="326"/>
      <c r="D14" s="327"/>
      <c r="E14" s="327"/>
      <c r="F14" s="327"/>
      <c r="N14" s="177"/>
      <c r="P14" s="175"/>
      <c r="Q14" s="175"/>
      <c r="R14" s="175"/>
      <c r="S14" s="175"/>
      <c r="T14" s="175"/>
      <c r="U14" s="175"/>
    </row>
    <row r="15" spans="1:21" s="110" customFormat="1" ht="15.75" thickBot="1">
      <c r="A15" s="224"/>
      <c r="B15" s="229" t="s">
        <v>11</v>
      </c>
      <c r="C15" s="229" t="s">
        <v>1</v>
      </c>
      <c r="D15" s="229" t="s">
        <v>2</v>
      </c>
      <c r="E15" s="229" t="s">
        <v>16</v>
      </c>
      <c r="F15" s="229" t="s">
        <v>17</v>
      </c>
      <c r="G15" s="229" t="s">
        <v>18</v>
      </c>
      <c r="H15" s="229" t="s">
        <v>19</v>
      </c>
      <c r="N15" s="226"/>
      <c r="P15" s="224"/>
      <c r="Q15" s="224"/>
      <c r="R15" s="224"/>
      <c r="S15" s="224"/>
      <c r="T15" s="224"/>
      <c r="U15" s="224"/>
    </row>
    <row r="16" spans="1:21" ht="15">
      <c r="A16" s="175"/>
      <c r="B16" s="324" t="s">
        <v>57</v>
      </c>
      <c r="C16" s="324" t="s">
        <v>145</v>
      </c>
      <c r="D16" s="324" t="s">
        <v>146</v>
      </c>
      <c r="E16" s="324" t="s">
        <v>147</v>
      </c>
      <c r="F16" s="324" t="s">
        <v>148</v>
      </c>
      <c r="N16" s="177"/>
      <c r="O16" s="175"/>
      <c r="P16" s="175"/>
      <c r="Q16" s="175"/>
      <c r="R16" s="175"/>
      <c r="S16" s="175"/>
      <c r="T16" s="175"/>
      <c r="U16" s="175"/>
    </row>
    <row r="17" spans="1:23" ht="15">
      <c r="A17" s="175"/>
      <c r="B17" s="175"/>
      <c r="C17" s="18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5"/>
      <c r="P17" s="175"/>
      <c r="Q17" s="175"/>
      <c r="R17" s="175"/>
      <c r="S17" s="175"/>
      <c r="T17" s="175"/>
      <c r="U17" s="175"/>
    </row>
    <row r="19" spans="1:23" ht="15">
      <c r="A19" s="110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3" ht="15">
      <c r="A20" s="110"/>
      <c r="B20" s="252" t="s">
        <v>354</v>
      </c>
      <c r="C20" s="175"/>
      <c r="D20" s="179" t="s">
        <v>151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</row>
    <row r="21" spans="1:23" ht="15.75" thickBot="1">
      <c r="A21" s="110"/>
      <c r="B21" s="182" t="s">
        <v>1</v>
      </c>
      <c r="C21" s="182" t="s">
        <v>5</v>
      </c>
      <c r="D21" s="182" t="s">
        <v>6</v>
      </c>
      <c r="E21" s="230" t="s">
        <v>60</v>
      </c>
      <c r="F21" s="183" t="s">
        <v>75</v>
      </c>
      <c r="G21" s="183" t="s">
        <v>76</v>
      </c>
      <c r="H21" s="183" t="s">
        <v>77</v>
      </c>
      <c r="I21" s="183" t="s">
        <v>78</v>
      </c>
      <c r="J21" s="183" t="s">
        <v>79</v>
      </c>
      <c r="K21" s="183" t="s">
        <v>329</v>
      </c>
      <c r="L21" s="175"/>
      <c r="M21" s="241"/>
      <c r="N21" s="241"/>
      <c r="O21" s="241"/>
      <c r="P21" s="241"/>
    </row>
    <row r="22" spans="1:23" ht="15">
      <c r="A22" s="110"/>
      <c r="B22" s="175" t="s">
        <v>145</v>
      </c>
      <c r="C22" s="175" t="s">
        <v>30</v>
      </c>
      <c r="D22" s="175" t="s">
        <v>152</v>
      </c>
      <c r="E22" s="249">
        <f>1/(3176.1/1000)</f>
        <v>0.31485154749535593</v>
      </c>
      <c r="F22" s="249">
        <f t="shared" ref="F22:K23" si="0">1/(3176.1/1000)</f>
        <v>0.31485154749535593</v>
      </c>
      <c r="G22" s="249">
        <f t="shared" si="0"/>
        <v>0.31485154749535593</v>
      </c>
      <c r="H22" s="249">
        <f t="shared" si="0"/>
        <v>0.31485154749535593</v>
      </c>
      <c r="I22" s="249">
        <f t="shared" si="0"/>
        <v>0.31485154749535593</v>
      </c>
      <c r="J22" s="249">
        <f t="shared" si="0"/>
        <v>0.31485154749535593</v>
      </c>
      <c r="K22" s="249">
        <f t="shared" si="0"/>
        <v>0.31485154749535593</v>
      </c>
      <c r="L22" s="178"/>
      <c r="M22" s="238"/>
      <c r="N22" s="238"/>
      <c r="O22" s="238"/>
      <c r="P22" s="273"/>
    </row>
    <row r="23" spans="1:23" ht="15">
      <c r="A23" s="110"/>
      <c r="B23" s="175"/>
      <c r="C23" s="175" t="s">
        <v>31</v>
      </c>
      <c r="D23" s="175"/>
      <c r="E23" s="249">
        <f>1/(3176.1/1000)</f>
        <v>0.31485154749535593</v>
      </c>
      <c r="F23" s="249">
        <f t="shared" si="0"/>
        <v>0.31485154749535593</v>
      </c>
      <c r="G23" s="249">
        <f t="shared" si="0"/>
        <v>0.31485154749535593</v>
      </c>
      <c r="H23" s="249">
        <f t="shared" si="0"/>
        <v>0.31485154749535593</v>
      </c>
      <c r="I23" s="249">
        <f t="shared" si="0"/>
        <v>0.31485154749535593</v>
      </c>
      <c r="J23" s="249">
        <f t="shared" si="0"/>
        <v>0.31485154749535593</v>
      </c>
      <c r="K23" s="249">
        <f t="shared" si="0"/>
        <v>0.31485154749535593</v>
      </c>
      <c r="L23" s="175"/>
      <c r="M23" s="238"/>
      <c r="N23" s="238"/>
      <c r="O23" s="238"/>
      <c r="P23" s="273"/>
    </row>
    <row r="24" spans="1:23" ht="15">
      <c r="A24" s="175"/>
      <c r="B24" s="175"/>
      <c r="C24" s="175"/>
      <c r="D24" s="176"/>
      <c r="E24" s="176"/>
      <c r="F24" s="176"/>
      <c r="G24" s="185"/>
      <c r="H24" s="176"/>
      <c r="I24" s="176"/>
      <c r="J24" s="176"/>
      <c r="K24" s="176"/>
      <c r="L24" s="176"/>
      <c r="M24" s="176"/>
      <c r="N24" s="175"/>
    </row>
    <row r="25" spans="1:23" ht="15">
      <c r="A25" s="175"/>
      <c r="B25" s="175"/>
      <c r="C25" s="175"/>
      <c r="D25" s="176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3">
      <c r="B26" s="235" t="s">
        <v>353</v>
      </c>
    </row>
    <row r="27" spans="1:23" ht="15">
      <c r="A27" s="175"/>
      <c r="B27" s="179" t="s">
        <v>135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3" ht="15.75" thickBot="1">
      <c r="A28" s="175"/>
      <c r="B28" s="182" t="s">
        <v>0</v>
      </c>
      <c r="C28" s="230" t="s">
        <v>60</v>
      </c>
      <c r="D28" s="183" t="s">
        <v>75</v>
      </c>
      <c r="E28" s="183" t="s">
        <v>76</v>
      </c>
      <c r="F28" s="183" t="s">
        <v>77</v>
      </c>
      <c r="G28" s="183" t="s">
        <v>78</v>
      </c>
      <c r="H28" s="183" t="s">
        <v>79</v>
      </c>
      <c r="I28" s="183" t="s">
        <v>329</v>
      </c>
      <c r="M28" s="241"/>
      <c r="N28" s="241"/>
      <c r="O28" s="241"/>
      <c r="P28" s="241"/>
      <c r="Q28" s="175"/>
      <c r="R28" s="175"/>
      <c r="S28" s="175"/>
    </row>
    <row r="29" spans="1:23" ht="15">
      <c r="A29" s="175"/>
      <c r="B29" s="175" t="s">
        <v>152</v>
      </c>
      <c r="C29">
        <f>SUM(D5:G5)*3176.1/1000</f>
        <v>36.525150000000004</v>
      </c>
      <c r="D29">
        <f t="shared" ref="D29:I29" si="1">H5*3176.1/1000</f>
        <v>55.58175</v>
      </c>
      <c r="E29" s="110">
        <f t="shared" si="1"/>
        <v>53.993699999999997</v>
      </c>
      <c r="F29" s="110">
        <f t="shared" si="1"/>
        <v>0</v>
      </c>
      <c r="G29" s="110">
        <f t="shared" si="1"/>
        <v>0</v>
      </c>
      <c r="H29" s="110">
        <f t="shared" si="1"/>
        <v>0</v>
      </c>
      <c r="I29" s="110">
        <f t="shared" si="1"/>
        <v>88.613189999999989</v>
      </c>
      <c r="M29" s="238"/>
      <c r="N29" s="238"/>
      <c r="O29" s="238"/>
      <c r="P29" s="273"/>
      <c r="Q29" s="175"/>
      <c r="R29" s="175"/>
      <c r="S29" s="175"/>
    </row>
    <row r="33" spans="2:13" s="80" customFormat="1" ht="15">
      <c r="B33" s="252" t="s">
        <v>354</v>
      </c>
      <c r="C33" s="224"/>
      <c r="D33" s="376" t="s">
        <v>484</v>
      </c>
      <c r="E33" s="224"/>
      <c r="F33" s="224"/>
      <c r="G33" s="224"/>
      <c r="H33" s="224"/>
      <c r="I33" s="224"/>
      <c r="J33" s="224"/>
      <c r="K33" s="224"/>
      <c r="L33" s="265"/>
      <c r="M33" s="265"/>
    </row>
    <row r="34" spans="2:13" s="80" customFormat="1" ht="15.75" thickBot="1">
      <c r="B34" s="229" t="s">
        <v>1</v>
      </c>
      <c r="C34" s="229" t="s">
        <v>5</v>
      </c>
      <c r="D34" s="229" t="s">
        <v>6</v>
      </c>
      <c r="E34" s="230" t="s">
        <v>60</v>
      </c>
      <c r="F34" s="230" t="s">
        <v>75</v>
      </c>
      <c r="G34" s="230" t="s">
        <v>76</v>
      </c>
      <c r="H34" s="230" t="s">
        <v>77</v>
      </c>
      <c r="I34" s="230" t="s">
        <v>78</v>
      </c>
      <c r="J34" s="230" t="s">
        <v>79</v>
      </c>
      <c r="K34" s="230" t="s">
        <v>329</v>
      </c>
      <c r="L34" s="265"/>
      <c r="M34" s="265"/>
    </row>
    <row r="35" spans="2:13" s="80" customFormat="1" ht="15">
      <c r="B35" s="224" t="s">
        <v>145</v>
      </c>
      <c r="C35" s="224" t="s">
        <v>30</v>
      </c>
      <c r="D35" s="224" t="s">
        <v>152</v>
      </c>
      <c r="E35" s="385">
        <v>0.5</v>
      </c>
      <c r="F35" s="385">
        <v>0.5</v>
      </c>
      <c r="G35" s="385">
        <v>0.5</v>
      </c>
      <c r="H35" s="385">
        <v>0.5</v>
      </c>
      <c r="I35" s="385">
        <v>0.5</v>
      </c>
      <c r="J35" s="385">
        <v>0.5</v>
      </c>
      <c r="K35" s="385">
        <v>0.5</v>
      </c>
    </row>
    <row r="36" spans="2:13" ht="15">
      <c r="B36" s="224"/>
      <c r="C36" s="224" t="s">
        <v>31</v>
      </c>
      <c r="D36" s="224"/>
      <c r="E36" s="385">
        <v>0.5</v>
      </c>
      <c r="F36" s="385">
        <v>0.5</v>
      </c>
      <c r="G36" s="385">
        <v>0.5</v>
      </c>
      <c r="H36" s="385">
        <v>0.5</v>
      </c>
      <c r="I36" s="385">
        <v>0.5</v>
      </c>
      <c r="J36" s="385">
        <v>0.5</v>
      </c>
      <c r="K36" s="385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C7D1-2A8A-4971-9028-2C6E2A9509D2}">
  <dimension ref="A1:Y44"/>
  <sheetViews>
    <sheetView zoomScale="56" workbookViewId="0">
      <selection activeCell="A29" sqref="A29"/>
    </sheetView>
  </sheetViews>
  <sheetFormatPr defaultRowHeight="12.75"/>
  <cols>
    <col min="1" max="1" width="20" bestFit="1" customWidth="1"/>
    <col min="2" max="2" width="28.5703125" bestFit="1" customWidth="1"/>
    <col min="3" max="3" width="26.85546875" bestFit="1" customWidth="1"/>
    <col min="4" max="4" width="37.28515625" bestFit="1" customWidth="1"/>
    <col min="17" max="17" width="20" bestFit="1" customWidth="1"/>
  </cols>
  <sheetData>
    <row r="1" spans="1:24" s="80" customFormat="1" ht="15.75" thickBot="1">
      <c r="A1" s="323" t="s">
        <v>355</v>
      </c>
      <c r="B1" s="267">
        <v>1</v>
      </c>
      <c r="C1" s="267" t="s">
        <v>139</v>
      </c>
      <c r="D1" s="268" t="s">
        <v>60</v>
      </c>
      <c r="E1" s="268" t="s">
        <v>75</v>
      </c>
      <c r="F1" s="268" t="s">
        <v>76</v>
      </c>
      <c r="G1" s="268" t="s">
        <v>77</v>
      </c>
      <c r="H1" s="268" t="s">
        <v>78</v>
      </c>
      <c r="I1" s="268" t="s">
        <v>79</v>
      </c>
      <c r="J1" s="268" t="s">
        <v>80</v>
      </c>
      <c r="K1" s="328"/>
      <c r="L1" s="158"/>
      <c r="M1" s="250" t="s">
        <v>356</v>
      </c>
      <c r="N1" s="158"/>
      <c r="O1" s="158"/>
      <c r="P1" s="158"/>
      <c r="Q1" s="158"/>
      <c r="R1" s="158"/>
      <c r="S1" s="158"/>
    </row>
    <row r="2" spans="1:24" ht="15">
      <c r="A2" s="205"/>
      <c r="B2" s="205" t="s">
        <v>140</v>
      </c>
      <c r="C2" s="205" t="s">
        <v>141</v>
      </c>
      <c r="D2" s="205"/>
      <c r="E2" s="205"/>
      <c r="F2" s="205"/>
      <c r="G2" s="205"/>
      <c r="H2" s="205"/>
      <c r="I2" s="205"/>
      <c r="J2" s="205"/>
      <c r="K2" s="205"/>
      <c r="L2" s="205"/>
      <c r="M2" s="252" t="s">
        <v>358</v>
      </c>
      <c r="N2" s="205"/>
      <c r="O2" s="205"/>
      <c r="P2" s="205"/>
      <c r="Q2" s="205"/>
      <c r="R2" s="205"/>
      <c r="S2" s="205"/>
    </row>
    <row r="3" spans="1:24" s="110" customFormat="1" ht="15">
      <c r="A3" s="224"/>
      <c r="B3" s="252" t="s">
        <v>368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4" ht="15">
      <c r="A4" s="205"/>
      <c r="B4" s="215" t="s">
        <v>157</v>
      </c>
      <c r="C4" s="215" t="s">
        <v>163</v>
      </c>
      <c r="D4" s="207">
        <f>attached_rail!W14</f>
        <v>0</v>
      </c>
      <c r="E4" s="207">
        <f>attached_rail!AU14</f>
        <v>0.1</v>
      </c>
      <c r="F4" s="207">
        <f>attached_rail!BS14</f>
        <v>0.2</v>
      </c>
      <c r="G4" s="207">
        <f>attached_rail!CQ14</f>
        <v>0.1</v>
      </c>
      <c r="H4" s="207">
        <f>attached_rail!DO14</f>
        <v>0.2</v>
      </c>
      <c r="I4" s="207">
        <f>attached_rail!EM14</f>
        <v>0.3</v>
      </c>
      <c r="J4" s="207">
        <f>attached_rail!FK14</f>
        <v>0.1</v>
      </c>
      <c r="K4" s="207"/>
      <c r="L4" s="205"/>
    </row>
    <row r="5" spans="1:24" ht="15">
      <c r="A5" s="205"/>
      <c r="B5" s="215" t="s">
        <v>154</v>
      </c>
      <c r="C5" s="215" t="s">
        <v>163</v>
      </c>
      <c r="D5" s="226">
        <f>attached_rail!W15</f>
        <v>3.7</v>
      </c>
      <c r="E5" s="226">
        <f>attached_rail!AU15</f>
        <v>6.9</v>
      </c>
      <c r="F5" s="226">
        <f>attached_rail!BS15</f>
        <v>18.899999999999999</v>
      </c>
      <c r="G5" s="226">
        <f>attached_rail!CQ15</f>
        <v>9.6999999999999993</v>
      </c>
      <c r="H5" s="226">
        <f>attached_rail!DO15</f>
        <v>15.8</v>
      </c>
      <c r="I5" s="226">
        <f>attached_rail!EM15</f>
        <v>23.7</v>
      </c>
      <c r="J5" s="226">
        <f>attached_rail!FK15</f>
        <v>11.7</v>
      </c>
      <c r="K5" s="207"/>
      <c r="L5" s="205"/>
    </row>
    <row r="6" spans="1:24" ht="15">
      <c r="A6" s="205"/>
      <c r="B6" s="205" t="s">
        <v>158</v>
      </c>
      <c r="C6" s="252" t="s">
        <v>357</v>
      </c>
      <c r="D6" s="207"/>
      <c r="E6" s="207"/>
      <c r="F6" s="207"/>
      <c r="G6" s="207"/>
      <c r="H6" s="207"/>
      <c r="I6" s="207"/>
      <c r="J6" s="207"/>
      <c r="K6" s="207"/>
      <c r="L6" s="205"/>
    </row>
    <row r="7" spans="1:24" ht="15">
      <c r="A7" s="205"/>
      <c r="B7" s="215" t="s">
        <v>157</v>
      </c>
      <c r="C7" s="215" t="s">
        <v>163</v>
      </c>
      <c r="D7" s="207">
        <f>D4*39</f>
        <v>0</v>
      </c>
      <c r="E7" s="226">
        <f t="shared" ref="E7:J7" si="0">E4*39</f>
        <v>3.9000000000000004</v>
      </c>
      <c r="F7" s="226">
        <f t="shared" si="0"/>
        <v>7.8000000000000007</v>
      </c>
      <c r="G7" s="226">
        <f t="shared" si="0"/>
        <v>3.9000000000000004</v>
      </c>
      <c r="H7" s="226">
        <f t="shared" si="0"/>
        <v>7.8000000000000007</v>
      </c>
      <c r="I7" s="226">
        <f t="shared" si="0"/>
        <v>11.7</v>
      </c>
      <c r="J7" s="226">
        <f t="shared" si="0"/>
        <v>3.9000000000000004</v>
      </c>
      <c r="K7" s="207"/>
      <c r="L7" s="205"/>
    </row>
    <row r="8" spans="1:24" ht="15">
      <c r="A8" s="205"/>
      <c r="B8" s="215" t="s">
        <v>154</v>
      </c>
      <c r="C8" s="215" t="s">
        <v>163</v>
      </c>
      <c r="D8" s="207">
        <f>D5*123</f>
        <v>455.1</v>
      </c>
      <c r="E8" s="226">
        <f t="shared" ref="E8:J8" si="1">E5*123</f>
        <v>848.7</v>
      </c>
      <c r="F8" s="226">
        <f t="shared" si="1"/>
        <v>2324.6999999999998</v>
      </c>
      <c r="G8" s="226">
        <f t="shared" si="1"/>
        <v>1193.0999999999999</v>
      </c>
      <c r="H8" s="226">
        <f t="shared" si="1"/>
        <v>1943.4</v>
      </c>
      <c r="I8" s="226">
        <f t="shared" si="1"/>
        <v>2915.1</v>
      </c>
      <c r="J8" s="226">
        <f t="shared" si="1"/>
        <v>1439.1</v>
      </c>
      <c r="K8" s="207"/>
      <c r="L8" s="205"/>
    </row>
    <row r="9" spans="1:24" ht="15">
      <c r="A9" s="205"/>
      <c r="B9" s="205"/>
      <c r="C9" s="205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5"/>
    </row>
    <row r="10" spans="1:24" ht="15">
      <c r="A10" s="205"/>
      <c r="B10" s="205"/>
      <c r="C10" s="205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5"/>
      <c r="X10" s="205"/>
    </row>
    <row r="11" spans="1:24" ht="15">
      <c r="A11" s="205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5"/>
      <c r="X11" s="205"/>
    </row>
    <row r="12" spans="1:24" ht="15">
      <c r="A12" s="205"/>
      <c r="B12" s="215"/>
      <c r="C12" s="215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5"/>
      <c r="P12" s="205"/>
      <c r="Q12" s="205"/>
      <c r="R12" s="205"/>
      <c r="S12" s="205"/>
      <c r="T12" s="205"/>
      <c r="U12" s="205"/>
      <c r="V12" s="205"/>
      <c r="W12" s="205"/>
      <c r="X12" s="205"/>
    </row>
    <row r="13" spans="1:24" ht="15">
      <c r="A13" s="205"/>
      <c r="B13" s="215"/>
      <c r="C13" s="205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5"/>
      <c r="P13" s="205"/>
    </row>
    <row r="14" spans="1:24" ht="15">
      <c r="A14" s="205"/>
      <c r="B14" s="215"/>
      <c r="C14" s="205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5"/>
      <c r="P14" s="205"/>
    </row>
    <row r="15" spans="1:24" ht="15">
      <c r="A15" s="110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</row>
    <row r="16" spans="1:24" ht="15">
      <c r="A16" s="110"/>
      <c r="B16" s="252" t="s">
        <v>372</v>
      </c>
      <c r="C16" s="205"/>
      <c r="D16" s="208" t="s">
        <v>161</v>
      </c>
      <c r="E16" s="208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</row>
    <row r="17" spans="1:25" ht="15.75" thickBot="1">
      <c r="A17" s="110"/>
      <c r="B17" s="211" t="s">
        <v>1</v>
      </c>
      <c r="C17" s="211" t="s">
        <v>5</v>
      </c>
      <c r="D17" s="211" t="s">
        <v>6</v>
      </c>
      <c r="E17" s="230" t="s">
        <v>60</v>
      </c>
      <c r="F17" s="212" t="s">
        <v>75</v>
      </c>
      <c r="G17" s="212" t="s">
        <v>76</v>
      </c>
      <c r="H17" s="212" t="s">
        <v>77</v>
      </c>
      <c r="I17" s="212" t="s">
        <v>78</v>
      </c>
      <c r="J17" s="212" t="s">
        <v>79</v>
      </c>
      <c r="K17" s="212" t="s">
        <v>329</v>
      </c>
      <c r="L17" s="213"/>
      <c r="M17" s="205"/>
      <c r="O17" s="241"/>
      <c r="P17" s="241"/>
      <c r="Q17" s="241"/>
      <c r="R17" s="241"/>
    </row>
    <row r="18" spans="1:25" ht="15">
      <c r="A18" s="110"/>
      <c r="B18" s="252" t="s">
        <v>371</v>
      </c>
      <c r="C18" s="224" t="s">
        <v>30</v>
      </c>
      <c r="D18" s="252" t="s">
        <v>369</v>
      </c>
      <c r="E18" s="321">
        <f>39/1000</f>
        <v>3.9E-2</v>
      </c>
      <c r="F18" s="321">
        <f t="shared" ref="F18:K18" si="2">39/1000</f>
        <v>3.9E-2</v>
      </c>
      <c r="G18" s="321">
        <f t="shared" si="2"/>
        <v>3.9E-2</v>
      </c>
      <c r="H18" s="321">
        <f t="shared" si="2"/>
        <v>3.9E-2</v>
      </c>
      <c r="I18" s="321">
        <f t="shared" si="2"/>
        <v>3.9E-2</v>
      </c>
      <c r="J18" s="321">
        <f t="shared" si="2"/>
        <v>3.9E-2</v>
      </c>
      <c r="K18" s="321">
        <f t="shared" si="2"/>
        <v>3.9E-2</v>
      </c>
      <c r="L18" s="320"/>
      <c r="M18" s="205"/>
      <c r="O18" s="238"/>
      <c r="P18" s="238"/>
      <c r="Q18" s="238"/>
      <c r="R18" s="238"/>
      <c r="S18" s="205"/>
      <c r="T18" s="205"/>
      <c r="U18" s="205"/>
    </row>
    <row r="19" spans="1:25" ht="15">
      <c r="A19" s="110"/>
      <c r="B19" s="252" t="s">
        <v>370</v>
      </c>
      <c r="C19" s="205" t="s">
        <v>30</v>
      </c>
      <c r="D19" s="205" t="s">
        <v>168</v>
      </c>
      <c r="E19" s="321">
        <f>123/1000</f>
        <v>0.123</v>
      </c>
      <c r="F19" s="321">
        <f t="shared" ref="F19:K19" si="3">123/1000</f>
        <v>0.123</v>
      </c>
      <c r="G19" s="321">
        <f t="shared" si="3"/>
        <v>0.123</v>
      </c>
      <c r="H19" s="321">
        <f t="shared" si="3"/>
        <v>0.123</v>
      </c>
      <c r="I19" s="321">
        <f t="shared" si="3"/>
        <v>0.123</v>
      </c>
      <c r="J19" s="321">
        <f t="shared" si="3"/>
        <v>0.123</v>
      </c>
      <c r="K19" s="321">
        <f t="shared" si="3"/>
        <v>0.123</v>
      </c>
      <c r="L19" s="320"/>
      <c r="M19" s="205"/>
      <c r="O19" s="238"/>
      <c r="P19" s="238"/>
      <c r="Q19" s="238"/>
      <c r="R19" s="238"/>
      <c r="S19" s="205"/>
      <c r="T19" s="205"/>
      <c r="U19" s="205"/>
    </row>
    <row r="20" spans="1:25" ht="15">
      <c r="A20" s="110"/>
      <c r="B20" s="205"/>
      <c r="C20" s="205"/>
      <c r="D20" s="205"/>
      <c r="E20" s="321"/>
      <c r="F20" s="120"/>
      <c r="G20" s="120"/>
      <c r="H20" s="120"/>
      <c r="I20" s="120"/>
      <c r="J20" s="120"/>
      <c r="K20" s="120"/>
      <c r="L20" s="320"/>
      <c r="M20" s="205"/>
      <c r="O20" s="238"/>
      <c r="P20" s="238"/>
      <c r="Q20" s="238"/>
      <c r="R20" s="238"/>
      <c r="S20" s="205"/>
      <c r="T20" s="205"/>
      <c r="U20" s="205"/>
    </row>
    <row r="21" spans="1:25" ht="15">
      <c r="A21" s="110"/>
      <c r="B21" s="205"/>
      <c r="C21" s="205"/>
      <c r="D21" s="205"/>
      <c r="E21" s="321"/>
      <c r="F21" s="120"/>
      <c r="G21" s="120"/>
      <c r="H21" s="120"/>
      <c r="I21" s="120"/>
      <c r="J21" s="120"/>
      <c r="K21" s="120"/>
      <c r="L21" s="320"/>
      <c r="M21" s="205"/>
      <c r="O21" s="238"/>
      <c r="P21" s="238"/>
      <c r="Q21" s="238"/>
      <c r="R21" s="238"/>
      <c r="S21" s="205"/>
      <c r="T21" s="205"/>
      <c r="U21" s="205"/>
    </row>
    <row r="22" spans="1:25" ht="15">
      <c r="A22" s="110"/>
      <c r="B22" s="205"/>
      <c r="C22" s="205"/>
      <c r="D22" s="205"/>
      <c r="E22" s="321"/>
      <c r="F22" s="120"/>
      <c r="G22" s="120"/>
      <c r="H22" s="120"/>
      <c r="I22" s="120"/>
      <c r="J22" s="120"/>
      <c r="K22" s="120"/>
      <c r="L22" s="320"/>
      <c r="M22" s="205"/>
      <c r="O22" s="238"/>
      <c r="P22" s="238"/>
      <c r="Q22" s="238"/>
      <c r="R22" s="238"/>
      <c r="S22" s="205"/>
      <c r="T22" s="205"/>
      <c r="U22" s="205"/>
    </row>
    <row r="23" spans="1:25" ht="15">
      <c r="A23" s="110"/>
      <c r="B23" s="252" t="s">
        <v>373</v>
      </c>
      <c r="C23" s="205"/>
      <c r="D23" s="205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5"/>
      <c r="Q23" s="205"/>
      <c r="R23" s="205"/>
      <c r="S23" s="205"/>
      <c r="T23" s="205"/>
      <c r="U23" s="205"/>
      <c r="V23" s="205"/>
      <c r="W23" s="205"/>
      <c r="X23" s="205"/>
      <c r="Y23" s="205"/>
    </row>
    <row r="24" spans="1:25" ht="15">
      <c r="A24" s="110"/>
      <c r="B24" s="208" t="s">
        <v>135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</row>
    <row r="25" spans="1:25" ht="15.75" thickBot="1">
      <c r="A25" s="110"/>
      <c r="B25" s="211" t="s">
        <v>0</v>
      </c>
      <c r="C25" s="230" t="s">
        <v>60</v>
      </c>
      <c r="D25" s="212" t="s">
        <v>75</v>
      </c>
      <c r="E25" s="212" t="s">
        <v>76</v>
      </c>
      <c r="F25" s="212" t="s">
        <v>77</v>
      </c>
      <c r="G25" s="212" t="s">
        <v>78</v>
      </c>
      <c r="H25" s="212" t="s">
        <v>79</v>
      </c>
      <c r="I25" s="276" t="s">
        <v>329</v>
      </c>
      <c r="K25" s="241"/>
      <c r="L25" s="241"/>
      <c r="M25" s="241"/>
      <c r="N25" s="241"/>
    </row>
    <row r="26" spans="1:25" ht="15">
      <c r="A26" s="110"/>
      <c r="B26" s="252" t="s">
        <v>369</v>
      </c>
      <c r="C26" s="249">
        <f>D7/1000</f>
        <v>0</v>
      </c>
      <c r="D26" s="249">
        <f t="shared" ref="D26:I26" si="4">E7/1000</f>
        <v>3.9000000000000003E-3</v>
      </c>
      <c r="E26" s="249">
        <f t="shared" si="4"/>
        <v>7.8000000000000005E-3</v>
      </c>
      <c r="F26" s="249">
        <f t="shared" si="4"/>
        <v>3.9000000000000003E-3</v>
      </c>
      <c r="G26" s="249">
        <f t="shared" si="4"/>
        <v>7.8000000000000005E-3</v>
      </c>
      <c r="H26" s="249">
        <f t="shared" si="4"/>
        <v>1.1699999999999999E-2</v>
      </c>
      <c r="I26" s="249">
        <f t="shared" si="4"/>
        <v>3.9000000000000003E-3</v>
      </c>
      <c r="K26" s="238"/>
      <c r="L26" s="238"/>
      <c r="M26" s="238"/>
      <c r="N26" s="275"/>
    </row>
    <row r="27" spans="1:25" ht="15">
      <c r="A27" s="110"/>
      <c r="B27" s="224" t="s">
        <v>168</v>
      </c>
      <c r="C27" s="249">
        <f>D8/1000</f>
        <v>0.4551</v>
      </c>
      <c r="D27" s="249">
        <f t="shared" ref="D27:I27" si="5">E8/1000</f>
        <v>0.84870000000000001</v>
      </c>
      <c r="E27" s="249">
        <f t="shared" si="5"/>
        <v>2.3247</v>
      </c>
      <c r="F27" s="249">
        <f t="shared" si="5"/>
        <v>1.1930999999999998</v>
      </c>
      <c r="G27" s="249">
        <f t="shared" si="5"/>
        <v>1.9434</v>
      </c>
      <c r="H27" s="249">
        <f t="shared" si="5"/>
        <v>2.9150999999999998</v>
      </c>
      <c r="I27" s="249">
        <f t="shared" si="5"/>
        <v>1.4390999999999998</v>
      </c>
      <c r="K27" s="238"/>
      <c r="L27" s="238"/>
      <c r="M27" s="238"/>
      <c r="N27" s="275"/>
    </row>
    <row r="28" spans="1:25" ht="15">
      <c r="A28" s="110"/>
      <c r="B28" s="205"/>
      <c r="C28" s="249"/>
      <c r="D28" s="206"/>
      <c r="E28" s="206"/>
      <c r="F28" s="206"/>
      <c r="G28" s="206"/>
      <c r="H28" s="206"/>
      <c r="I28" s="206"/>
      <c r="K28" s="238"/>
      <c r="L28" s="238"/>
      <c r="M28" s="238"/>
      <c r="N28" s="275"/>
    </row>
    <row r="29" spans="1:25">
      <c r="A29" s="110"/>
    </row>
    <row r="30" spans="1:25" s="247" customFormat="1" ht="15">
      <c r="D30" s="248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</row>
    <row r="31" spans="1:25" s="247" customFormat="1" ht="15">
      <c r="D31" s="240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25" ht="15">
      <c r="A32" s="110"/>
      <c r="D32" s="205"/>
      <c r="E32" s="214"/>
      <c r="F32" s="214"/>
      <c r="G32" s="214"/>
      <c r="H32" s="216"/>
      <c r="I32" s="214"/>
      <c r="J32" s="214"/>
      <c r="K32" s="214"/>
      <c r="L32" s="214"/>
      <c r="M32" s="214"/>
      <c r="N32" s="214"/>
      <c r="O32" s="214"/>
    </row>
    <row r="33" spans="1:15" ht="15">
      <c r="A33" s="110"/>
      <c r="B33" s="208" t="s">
        <v>15</v>
      </c>
      <c r="C33" s="209"/>
      <c r="D33" s="210"/>
      <c r="E33" s="210"/>
      <c r="F33" s="210"/>
      <c r="G33" s="210"/>
      <c r="H33" s="210"/>
      <c r="J33" s="214"/>
      <c r="K33" s="214"/>
      <c r="L33" s="214"/>
      <c r="M33" s="214"/>
      <c r="N33" s="214"/>
      <c r="O33" s="214"/>
    </row>
    <row r="34" spans="1:15" ht="15.75" thickBot="1">
      <c r="A34" s="110"/>
      <c r="B34" s="211" t="s">
        <v>11</v>
      </c>
      <c r="C34" s="211" t="s">
        <v>1</v>
      </c>
      <c r="D34" s="211" t="s">
        <v>2</v>
      </c>
      <c r="E34" s="211" t="s">
        <v>16</v>
      </c>
      <c r="F34" s="211" t="s">
        <v>17</v>
      </c>
      <c r="G34" s="211" t="s">
        <v>18</v>
      </c>
      <c r="H34" s="211" t="s">
        <v>19</v>
      </c>
    </row>
    <row r="35" spans="1:15" ht="15">
      <c r="A35" s="110"/>
      <c r="B35" s="205" t="s">
        <v>57</v>
      </c>
      <c r="C35" s="252" t="s">
        <v>370</v>
      </c>
      <c r="D35" s="205" t="s">
        <v>164</v>
      </c>
      <c r="E35" s="205" t="s">
        <v>147</v>
      </c>
      <c r="F35" s="205" t="s">
        <v>148</v>
      </c>
      <c r="G35" s="205"/>
      <c r="H35" s="205"/>
    </row>
    <row r="36" spans="1:15" ht="15">
      <c r="A36" s="110"/>
      <c r="B36" s="205"/>
      <c r="C36" s="252" t="s">
        <v>371</v>
      </c>
      <c r="D36" s="205" t="s">
        <v>165</v>
      </c>
      <c r="E36" s="205" t="s">
        <v>155</v>
      </c>
      <c r="F36" s="205" t="s">
        <v>156</v>
      </c>
      <c r="G36" s="205"/>
      <c r="H36" s="205"/>
    </row>
    <row r="37" spans="1:15" ht="15">
      <c r="A37" s="110"/>
      <c r="B37" s="205"/>
      <c r="C37" s="205"/>
      <c r="D37" s="205"/>
      <c r="E37" s="205"/>
      <c r="F37" s="205"/>
      <c r="G37" s="205"/>
      <c r="H37" s="205"/>
    </row>
    <row r="38" spans="1:15" ht="15">
      <c r="A38" s="110"/>
      <c r="B38" s="377" t="s">
        <v>460</v>
      </c>
      <c r="C38" s="209"/>
      <c r="D38" s="210"/>
      <c r="E38" s="210"/>
      <c r="F38" s="210"/>
      <c r="G38" s="210"/>
      <c r="H38" s="210"/>
      <c r="I38" s="210"/>
    </row>
    <row r="39" spans="1:15" ht="15.75" thickBot="1">
      <c r="A39" s="110"/>
      <c r="B39" s="211" t="s">
        <v>7</v>
      </c>
      <c r="C39" s="211" t="s">
        <v>0</v>
      </c>
      <c r="D39" s="211" t="s">
        <v>3</v>
      </c>
      <c r="E39" s="211" t="s">
        <v>4</v>
      </c>
      <c r="F39" s="211" t="s">
        <v>8</v>
      </c>
      <c r="G39" s="211" t="s">
        <v>9</v>
      </c>
      <c r="H39" s="211" t="s">
        <v>10</v>
      </c>
      <c r="I39" s="211" t="s">
        <v>12</v>
      </c>
    </row>
    <row r="40" spans="1:15" ht="15">
      <c r="A40" s="110"/>
      <c r="B40" s="205" t="s">
        <v>56</v>
      </c>
      <c r="C40" s="205" t="s">
        <v>168</v>
      </c>
      <c r="D40" s="205" t="s">
        <v>169</v>
      </c>
      <c r="E40" s="205" t="s">
        <v>147</v>
      </c>
      <c r="F40" s="205"/>
      <c r="G40" s="205"/>
      <c r="H40" s="205"/>
      <c r="I40" s="205"/>
    </row>
    <row r="41" spans="1:15" ht="15">
      <c r="A41" s="110"/>
      <c r="B41" s="205"/>
      <c r="C41" s="252" t="s">
        <v>369</v>
      </c>
      <c r="D41" s="205" t="s">
        <v>166</v>
      </c>
      <c r="E41" s="205" t="s">
        <v>155</v>
      </c>
      <c r="F41" s="205"/>
      <c r="G41" s="205"/>
      <c r="H41" s="205"/>
      <c r="I41" s="205"/>
    </row>
    <row r="42" spans="1:15" ht="15">
      <c r="A42" s="110"/>
      <c r="B42" s="205"/>
      <c r="C42" s="205"/>
      <c r="D42" s="205"/>
      <c r="E42" s="205"/>
      <c r="F42" s="205"/>
      <c r="G42" s="205"/>
      <c r="H42" s="205"/>
      <c r="I42" s="205"/>
    </row>
    <row r="43" spans="1:15" ht="15">
      <c r="A43" s="110"/>
      <c r="B43" s="205"/>
      <c r="C43" s="205"/>
      <c r="D43" s="205"/>
      <c r="E43" s="205"/>
      <c r="F43" s="205"/>
      <c r="G43" s="205"/>
      <c r="H43" s="205"/>
      <c r="I43" s="205"/>
    </row>
    <row r="44" spans="1:15">
      <c r="A44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6A64-EF30-4291-AF63-8E72254917D7}">
  <dimension ref="A1:FK27"/>
  <sheetViews>
    <sheetView topLeftCell="CS1" workbookViewId="0">
      <selection activeCell="ER1" sqref="ER1:FJ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21"/>
      <c r="B1" s="421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21"/>
      <c r="Z1" s="421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21"/>
      <c r="AX1" s="421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21"/>
      <c r="BV1" s="421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21"/>
      <c r="CT1" s="421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21"/>
      <c r="DR1" s="421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21"/>
      <c r="EP1" s="421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21"/>
      <c r="B2" s="421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21"/>
      <c r="Z2" s="421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21"/>
      <c r="AX2" s="421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21"/>
      <c r="BV2" s="421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21"/>
      <c r="CT2" s="421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21"/>
      <c r="DR2" s="421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21"/>
      <c r="EP2" s="421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21"/>
      <c r="B3" s="421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21"/>
      <c r="Z3" s="421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21"/>
      <c r="AX3" s="421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21"/>
      <c r="BV3" s="421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21"/>
      <c r="CT3" s="421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21"/>
      <c r="DR3" s="421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21"/>
      <c r="EP3" s="421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21"/>
      <c r="B4" s="421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21"/>
      <c r="Z4" s="421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21"/>
      <c r="AX4" s="421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21"/>
      <c r="BV4" s="421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21"/>
      <c r="CT4" s="421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21"/>
      <c r="DR4" s="421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21"/>
      <c r="EP4" s="421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21"/>
      <c r="B6" s="421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21"/>
      <c r="Z6" s="421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21"/>
      <c r="AX6" s="421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21"/>
      <c r="BV6" s="421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21"/>
      <c r="CT6" s="421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21"/>
      <c r="DR6" s="421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21"/>
      <c r="EP6" s="421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23" t="s">
        <v>332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101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103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104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105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106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107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23" t="s">
        <v>359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359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359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359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359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359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359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21"/>
      <c r="B9" s="421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21"/>
      <c r="Z9" s="421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21"/>
      <c r="AX9" s="421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21"/>
      <c r="BV9" s="421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21"/>
      <c r="CT9" s="421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21"/>
      <c r="DR9" s="421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21"/>
      <c r="EP9" s="421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21"/>
      <c r="B10" s="421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21"/>
      <c r="Z10" s="421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21"/>
      <c r="AX10" s="421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21"/>
      <c r="BV10" s="421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21"/>
      <c r="CT10" s="421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21"/>
      <c r="DR10" s="421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21"/>
      <c r="EP10" s="421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22"/>
      <c r="B12" s="422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22"/>
      <c r="Z12" s="422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22"/>
      <c r="AX12" s="422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22"/>
      <c r="BV12" s="422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22"/>
      <c r="CT12" s="422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22"/>
      <c r="DR12" s="422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22"/>
      <c r="EP12" s="422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360</v>
      </c>
      <c r="C13" s="236">
        <v>3.9</v>
      </c>
      <c r="D13" s="236">
        <v>4.2</v>
      </c>
      <c r="E13" s="236">
        <v>4.3</v>
      </c>
      <c r="F13" s="236">
        <v>5.7</v>
      </c>
      <c r="G13" s="236">
        <v>5.2</v>
      </c>
      <c r="H13" s="236">
        <v>5.0999999999999996</v>
      </c>
      <c r="I13" s="236">
        <v>5</v>
      </c>
      <c r="J13" s="236">
        <v>5.6</v>
      </c>
      <c r="K13" s="236">
        <v>4.9000000000000004</v>
      </c>
      <c r="L13" s="236">
        <v>4.7</v>
      </c>
      <c r="M13" s="236">
        <v>5.7</v>
      </c>
      <c r="N13" s="236">
        <v>5.9</v>
      </c>
      <c r="O13" s="236">
        <v>5.2</v>
      </c>
      <c r="P13" s="236">
        <v>3.9</v>
      </c>
      <c r="Q13" s="236">
        <v>4</v>
      </c>
      <c r="R13" s="236">
        <v>3.7</v>
      </c>
      <c r="S13" s="236">
        <v>3.6</v>
      </c>
      <c r="T13" s="236">
        <v>4</v>
      </c>
      <c r="U13" s="236">
        <v>4.0999999999999996</v>
      </c>
      <c r="V13" s="236">
        <v>4</v>
      </c>
      <c r="W13" s="236">
        <v>3.8</v>
      </c>
      <c r="Y13" s="234"/>
      <c r="Z13" s="104" t="s">
        <v>360</v>
      </c>
      <c r="AA13" s="236">
        <v>10.3</v>
      </c>
      <c r="AB13" s="236">
        <v>9.6999999999999993</v>
      </c>
      <c r="AC13" s="236">
        <v>9.6</v>
      </c>
      <c r="AD13" s="236">
        <v>9.5</v>
      </c>
      <c r="AE13" s="236">
        <v>10.4</v>
      </c>
      <c r="AF13" s="236">
        <v>9</v>
      </c>
      <c r="AG13" s="236">
        <v>9.8000000000000007</v>
      </c>
      <c r="AH13" s="236">
        <v>11.3</v>
      </c>
      <c r="AI13" s="236">
        <v>11.4</v>
      </c>
      <c r="AJ13" s="236">
        <v>11.8</v>
      </c>
      <c r="AK13" s="236">
        <v>10.8</v>
      </c>
      <c r="AL13" s="236">
        <v>11.4</v>
      </c>
      <c r="AM13" s="236">
        <v>11.9</v>
      </c>
      <c r="AN13" s="236">
        <v>11.1</v>
      </c>
      <c r="AO13" s="236">
        <v>9.9</v>
      </c>
      <c r="AP13" s="236">
        <v>8.6999999999999993</v>
      </c>
      <c r="AQ13" s="236">
        <v>8.6</v>
      </c>
      <c r="AR13" s="236">
        <v>7.9</v>
      </c>
      <c r="AS13" s="236">
        <v>8.9</v>
      </c>
      <c r="AT13" s="236">
        <v>8.1999999999999993</v>
      </c>
      <c r="AU13" s="236">
        <v>7</v>
      </c>
      <c r="AW13" s="234"/>
      <c r="AX13" s="104" t="s">
        <v>360</v>
      </c>
      <c r="AY13" s="236">
        <v>21.4</v>
      </c>
      <c r="AZ13" s="236">
        <v>20.2</v>
      </c>
      <c r="BA13" s="236">
        <v>18.7</v>
      </c>
      <c r="BB13" s="236">
        <v>16.399999999999999</v>
      </c>
      <c r="BC13" s="236">
        <v>18.5</v>
      </c>
      <c r="BD13" s="236">
        <v>19.899999999999999</v>
      </c>
      <c r="BE13" s="236">
        <v>18.899999999999999</v>
      </c>
      <c r="BF13" s="236">
        <v>19.600000000000001</v>
      </c>
      <c r="BG13" s="236">
        <v>19.600000000000001</v>
      </c>
      <c r="BH13" s="236">
        <v>14.7</v>
      </c>
      <c r="BI13" s="236">
        <v>16.100000000000001</v>
      </c>
      <c r="BJ13" s="236">
        <v>16.899999999999999</v>
      </c>
      <c r="BK13" s="236">
        <v>15.9</v>
      </c>
      <c r="BL13" s="236">
        <v>16.8</v>
      </c>
      <c r="BM13" s="236">
        <v>18</v>
      </c>
      <c r="BN13" s="236">
        <v>18.3</v>
      </c>
      <c r="BO13" s="236">
        <v>18.5</v>
      </c>
      <c r="BP13" s="236">
        <v>18.5</v>
      </c>
      <c r="BQ13" s="236">
        <v>19.600000000000001</v>
      </c>
      <c r="BR13" s="236">
        <v>19.8</v>
      </c>
      <c r="BS13" s="236">
        <v>19.100000000000001</v>
      </c>
      <c r="BU13" s="234"/>
      <c r="BV13" s="104" t="s">
        <v>360</v>
      </c>
      <c r="BW13" s="236">
        <v>4.0999999999999996</v>
      </c>
      <c r="BX13" s="236">
        <v>3.1</v>
      </c>
      <c r="BY13" s="236">
        <v>1.2</v>
      </c>
      <c r="BZ13" s="236">
        <v>2.6</v>
      </c>
      <c r="CA13" s="236">
        <v>3.8</v>
      </c>
      <c r="CB13" s="236">
        <v>3.8</v>
      </c>
      <c r="CC13" s="236">
        <v>3.7</v>
      </c>
      <c r="CD13" s="236">
        <v>3.3</v>
      </c>
      <c r="CE13" s="236">
        <v>3.5</v>
      </c>
      <c r="CF13" s="236">
        <v>6.7</v>
      </c>
      <c r="CG13" s="236">
        <v>8</v>
      </c>
      <c r="CH13" s="236">
        <v>8.8000000000000007</v>
      </c>
      <c r="CI13" s="236">
        <v>7.9</v>
      </c>
      <c r="CJ13" s="236">
        <v>7.3</v>
      </c>
      <c r="CK13" s="236">
        <v>8.4</v>
      </c>
      <c r="CL13" s="236">
        <v>9</v>
      </c>
      <c r="CM13" s="236">
        <v>8.4</v>
      </c>
      <c r="CN13" s="236">
        <v>10.3</v>
      </c>
      <c r="CO13" s="236">
        <v>11.2</v>
      </c>
      <c r="CP13" s="236">
        <v>11.4</v>
      </c>
      <c r="CQ13" s="236">
        <v>9.8000000000000007</v>
      </c>
      <c r="CS13" s="234"/>
      <c r="CT13" s="104" t="s">
        <v>360</v>
      </c>
      <c r="CU13" s="236">
        <v>5.2</v>
      </c>
      <c r="CV13" s="236">
        <v>3.9</v>
      </c>
      <c r="CW13" s="236">
        <v>3.1</v>
      </c>
      <c r="CX13" s="236">
        <v>2.4</v>
      </c>
      <c r="CY13" s="236">
        <v>2.2000000000000002</v>
      </c>
      <c r="CZ13" s="236">
        <v>5.3</v>
      </c>
      <c r="DA13" s="236">
        <v>4.9000000000000004</v>
      </c>
      <c r="DB13" s="236">
        <v>3.2</v>
      </c>
      <c r="DC13" s="236">
        <v>6</v>
      </c>
      <c r="DD13" s="236">
        <v>4.9000000000000004</v>
      </c>
      <c r="DE13" s="236">
        <v>8.9</v>
      </c>
      <c r="DF13" s="236">
        <v>9.1999999999999993</v>
      </c>
      <c r="DG13" s="236">
        <v>7.2</v>
      </c>
      <c r="DH13" s="236">
        <v>8.9</v>
      </c>
      <c r="DI13" s="236">
        <v>9.1999999999999993</v>
      </c>
      <c r="DJ13" s="236">
        <v>10.199999999999999</v>
      </c>
      <c r="DK13" s="236">
        <v>10</v>
      </c>
      <c r="DL13" s="236">
        <v>14.4</v>
      </c>
      <c r="DM13" s="236">
        <v>16.399999999999999</v>
      </c>
      <c r="DN13" s="236">
        <v>17.3</v>
      </c>
      <c r="DO13" s="236">
        <v>16</v>
      </c>
      <c r="DQ13" s="234"/>
      <c r="DR13" s="104" t="s">
        <v>360</v>
      </c>
      <c r="DS13" s="236">
        <v>23.1</v>
      </c>
      <c r="DT13" s="236">
        <v>29</v>
      </c>
      <c r="DU13" s="236">
        <v>28.3</v>
      </c>
      <c r="DV13" s="236">
        <v>33</v>
      </c>
      <c r="DW13" s="236">
        <v>33.9</v>
      </c>
      <c r="DX13" s="236">
        <v>35.6</v>
      </c>
      <c r="DY13" s="236">
        <v>40.6</v>
      </c>
      <c r="DZ13" s="236">
        <v>46.1</v>
      </c>
      <c r="EA13" s="236">
        <v>45.9</v>
      </c>
      <c r="EB13" s="236">
        <v>36.799999999999997</v>
      </c>
      <c r="EC13" s="236">
        <v>27.7</v>
      </c>
      <c r="ED13" s="236">
        <v>33.4</v>
      </c>
      <c r="EE13" s="236">
        <v>39.700000000000003</v>
      </c>
      <c r="EF13" s="236">
        <v>38.200000000000003</v>
      </c>
      <c r="EG13" s="236">
        <v>37.200000000000003</v>
      </c>
      <c r="EH13" s="236">
        <v>32.299999999999997</v>
      </c>
      <c r="EI13" s="236">
        <v>24.2</v>
      </c>
      <c r="EJ13" s="236">
        <v>26.4</v>
      </c>
      <c r="EK13" s="236">
        <v>24.4</v>
      </c>
      <c r="EL13" s="236">
        <v>24.9</v>
      </c>
      <c r="EM13" s="236">
        <v>24</v>
      </c>
      <c r="EO13" s="234"/>
      <c r="EP13" s="104" t="s">
        <v>360</v>
      </c>
      <c r="EQ13" s="236">
        <v>16.399999999999999</v>
      </c>
      <c r="ER13" s="236">
        <v>13.6</v>
      </c>
      <c r="ES13" s="236">
        <v>11.1</v>
      </c>
      <c r="ET13" s="236">
        <v>7.3</v>
      </c>
      <c r="EU13" s="236">
        <v>5.2</v>
      </c>
      <c r="EV13" s="236">
        <v>5.5</v>
      </c>
      <c r="EW13" s="236">
        <v>5.4</v>
      </c>
      <c r="EX13" s="236">
        <v>5.4</v>
      </c>
      <c r="EY13" s="236">
        <v>8.4</v>
      </c>
      <c r="EZ13" s="236">
        <v>5.6</v>
      </c>
      <c r="FA13" s="236">
        <v>6.5</v>
      </c>
      <c r="FB13" s="236">
        <v>8.6</v>
      </c>
      <c r="FC13" s="236">
        <v>8.6999999999999993</v>
      </c>
      <c r="FD13" s="236">
        <v>6.8</v>
      </c>
      <c r="FE13" s="236">
        <v>8.5</v>
      </c>
      <c r="FF13" s="236">
        <v>8.5</v>
      </c>
      <c r="FG13" s="236">
        <v>10</v>
      </c>
      <c r="FH13" s="236">
        <v>14</v>
      </c>
      <c r="FI13" s="236">
        <v>12.8</v>
      </c>
      <c r="FJ13" s="236">
        <v>12.5</v>
      </c>
      <c r="FK13" s="236">
        <v>11.9</v>
      </c>
    </row>
    <row r="14" spans="1:167" ht="15">
      <c r="A14" s="234"/>
      <c r="B14" s="107" t="s">
        <v>361</v>
      </c>
      <c r="C14" s="234">
        <v>0.1</v>
      </c>
      <c r="D14" s="234">
        <v>0.1</v>
      </c>
      <c r="E14" s="234">
        <v>0.2</v>
      </c>
      <c r="F14" s="234">
        <v>0.2</v>
      </c>
      <c r="G14" s="234">
        <v>0.2</v>
      </c>
      <c r="H14" s="234">
        <v>0.2</v>
      </c>
      <c r="I14" s="234">
        <v>0.2</v>
      </c>
      <c r="J14" s="234">
        <v>0.2</v>
      </c>
      <c r="K14" s="234">
        <v>0.2</v>
      </c>
      <c r="L14" s="234">
        <v>0.2</v>
      </c>
      <c r="M14" s="234">
        <v>0.2</v>
      </c>
      <c r="N14" s="234">
        <v>0.2</v>
      </c>
      <c r="O14" s="234">
        <v>0.1</v>
      </c>
      <c r="P14" s="234">
        <v>0.1</v>
      </c>
      <c r="Q14" s="234">
        <v>0.1</v>
      </c>
      <c r="R14" s="234">
        <v>0.1</v>
      </c>
      <c r="S14" s="234">
        <v>0.1</v>
      </c>
      <c r="T14" s="234">
        <v>0.1</v>
      </c>
      <c r="U14" s="234">
        <v>0.1</v>
      </c>
      <c r="V14" s="234">
        <v>0.1</v>
      </c>
      <c r="W14" s="234">
        <v>0</v>
      </c>
      <c r="Y14" s="234"/>
      <c r="Z14" s="107" t="s">
        <v>361</v>
      </c>
      <c r="AA14" s="234">
        <v>0.4</v>
      </c>
      <c r="AB14" s="234">
        <v>0.3</v>
      </c>
      <c r="AC14" s="234">
        <v>0.3</v>
      </c>
      <c r="AD14" s="234">
        <v>0.3</v>
      </c>
      <c r="AE14" s="234">
        <v>0.3</v>
      </c>
      <c r="AF14" s="234">
        <v>0.3</v>
      </c>
      <c r="AG14" s="234">
        <v>0.3</v>
      </c>
      <c r="AH14" s="234">
        <v>0.3</v>
      </c>
      <c r="AI14" s="234">
        <v>0.4</v>
      </c>
      <c r="AJ14" s="234">
        <v>0.4</v>
      </c>
      <c r="AK14" s="234">
        <v>0.3</v>
      </c>
      <c r="AL14" s="234">
        <v>0.3</v>
      </c>
      <c r="AM14" s="234">
        <v>0.3</v>
      </c>
      <c r="AN14" s="234">
        <v>0.3</v>
      </c>
      <c r="AO14" s="234">
        <v>0.2</v>
      </c>
      <c r="AP14" s="234">
        <v>0.2</v>
      </c>
      <c r="AQ14" s="234">
        <v>0.2</v>
      </c>
      <c r="AR14" s="234">
        <v>0.2</v>
      </c>
      <c r="AS14" s="234">
        <v>0.2</v>
      </c>
      <c r="AT14" s="234">
        <v>0.2</v>
      </c>
      <c r="AU14" s="234">
        <v>0.1</v>
      </c>
      <c r="AW14" s="234"/>
      <c r="AX14" s="107" t="s">
        <v>361</v>
      </c>
      <c r="AY14" s="234">
        <v>0.8</v>
      </c>
      <c r="AZ14" s="234">
        <v>0.7</v>
      </c>
      <c r="BA14" s="234">
        <v>0.7</v>
      </c>
      <c r="BB14" s="234">
        <v>0.6</v>
      </c>
      <c r="BC14" s="234">
        <v>0.6</v>
      </c>
      <c r="BD14" s="234">
        <v>0.6</v>
      </c>
      <c r="BE14" s="234">
        <v>0.6</v>
      </c>
      <c r="BF14" s="234">
        <v>0.6</v>
      </c>
      <c r="BG14" s="234">
        <v>0.6</v>
      </c>
      <c r="BH14" s="234">
        <v>0.5</v>
      </c>
      <c r="BI14" s="234">
        <v>0.5</v>
      </c>
      <c r="BJ14" s="234">
        <v>0.5</v>
      </c>
      <c r="BK14" s="234">
        <v>0.4</v>
      </c>
      <c r="BL14" s="234">
        <v>0.4</v>
      </c>
      <c r="BM14" s="234">
        <v>0.4</v>
      </c>
      <c r="BN14" s="234">
        <v>0.4</v>
      </c>
      <c r="BO14" s="234">
        <v>0.4</v>
      </c>
      <c r="BP14" s="234">
        <v>0.4</v>
      </c>
      <c r="BQ14" s="234">
        <v>0.4</v>
      </c>
      <c r="BR14" s="234">
        <v>0.5</v>
      </c>
      <c r="BS14" s="234">
        <v>0.2</v>
      </c>
      <c r="BU14" s="234"/>
      <c r="BV14" s="107" t="s">
        <v>361</v>
      </c>
      <c r="BW14" s="234">
        <v>0.1</v>
      </c>
      <c r="BX14" s="234">
        <v>0.1</v>
      </c>
      <c r="BY14" s="234">
        <v>0</v>
      </c>
      <c r="BZ14" s="234">
        <v>0.1</v>
      </c>
      <c r="CA14" s="234">
        <v>0.1</v>
      </c>
      <c r="CB14" s="234">
        <v>0.1</v>
      </c>
      <c r="CC14" s="234">
        <v>0.1</v>
      </c>
      <c r="CD14" s="234">
        <v>0.1</v>
      </c>
      <c r="CE14" s="234">
        <v>0.1</v>
      </c>
      <c r="CF14" s="234">
        <v>0.2</v>
      </c>
      <c r="CG14" s="234">
        <v>0.2</v>
      </c>
      <c r="CH14" s="234">
        <v>0.3</v>
      </c>
      <c r="CI14" s="234">
        <v>0.2</v>
      </c>
      <c r="CJ14" s="234">
        <v>0.2</v>
      </c>
      <c r="CK14" s="234">
        <v>0.2</v>
      </c>
      <c r="CL14" s="234">
        <v>0.2</v>
      </c>
      <c r="CM14" s="234">
        <v>0.2</v>
      </c>
      <c r="CN14" s="234">
        <v>0.2</v>
      </c>
      <c r="CO14" s="234">
        <v>0.3</v>
      </c>
      <c r="CP14" s="234">
        <v>0.3</v>
      </c>
      <c r="CQ14" s="234">
        <v>0.1</v>
      </c>
      <c r="CS14" s="234"/>
      <c r="CT14" s="107" t="s">
        <v>361</v>
      </c>
      <c r="CU14" s="234">
        <v>0.2</v>
      </c>
      <c r="CV14" s="234">
        <v>0.1</v>
      </c>
      <c r="CW14" s="234">
        <v>0.1</v>
      </c>
      <c r="CX14" s="234">
        <v>0.1</v>
      </c>
      <c r="CY14" s="234">
        <v>0.1</v>
      </c>
      <c r="CZ14" s="234">
        <v>0.2</v>
      </c>
      <c r="DA14" s="234">
        <v>0.1</v>
      </c>
      <c r="DB14" s="234">
        <v>0.1</v>
      </c>
      <c r="DC14" s="234">
        <v>0.2</v>
      </c>
      <c r="DD14" s="234">
        <v>0.2</v>
      </c>
      <c r="DE14" s="234">
        <v>0.3</v>
      </c>
      <c r="DF14" s="234">
        <v>0.3</v>
      </c>
      <c r="DG14" s="234">
        <v>0.2</v>
      </c>
      <c r="DH14" s="234">
        <v>0.2</v>
      </c>
      <c r="DI14" s="234">
        <v>0.2</v>
      </c>
      <c r="DJ14" s="234">
        <v>0.2</v>
      </c>
      <c r="DK14" s="234">
        <v>0.2</v>
      </c>
      <c r="DL14" s="234">
        <v>0.3</v>
      </c>
      <c r="DM14" s="234">
        <v>0.4</v>
      </c>
      <c r="DN14" s="234">
        <v>0.4</v>
      </c>
      <c r="DO14" s="234">
        <v>0.2</v>
      </c>
      <c r="DQ14" s="234"/>
      <c r="DR14" s="107" t="s">
        <v>361</v>
      </c>
      <c r="DS14" s="234">
        <v>0.8</v>
      </c>
      <c r="DT14" s="234">
        <v>1</v>
      </c>
      <c r="DU14" s="234">
        <v>1</v>
      </c>
      <c r="DV14" s="234">
        <v>1.1000000000000001</v>
      </c>
      <c r="DW14" s="234">
        <v>1.1000000000000001</v>
      </c>
      <c r="DX14" s="234">
        <v>1.1000000000000001</v>
      </c>
      <c r="DY14" s="234">
        <v>1.2</v>
      </c>
      <c r="DZ14" s="234">
        <v>1.4</v>
      </c>
      <c r="EA14" s="234">
        <v>1.5</v>
      </c>
      <c r="EB14" s="234">
        <v>1.3</v>
      </c>
      <c r="EC14" s="234">
        <v>0.8</v>
      </c>
      <c r="ED14" s="234">
        <v>1</v>
      </c>
      <c r="EE14" s="234">
        <v>1</v>
      </c>
      <c r="EF14" s="234">
        <v>0.9</v>
      </c>
      <c r="EG14" s="234">
        <v>0.8</v>
      </c>
      <c r="EH14" s="234">
        <v>0.7</v>
      </c>
      <c r="EI14" s="234">
        <v>0.6</v>
      </c>
      <c r="EJ14" s="234">
        <v>0.6</v>
      </c>
      <c r="EK14" s="234">
        <v>0.6</v>
      </c>
      <c r="EL14" s="234">
        <v>0.6</v>
      </c>
      <c r="EM14" s="234">
        <v>0.3</v>
      </c>
      <c r="EO14" s="234"/>
      <c r="EP14" s="107" t="s">
        <v>361</v>
      </c>
      <c r="EQ14" s="234">
        <v>0.6</v>
      </c>
      <c r="ER14" s="234">
        <v>0.5</v>
      </c>
      <c r="ES14" s="234">
        <v>0.4</v>
      </c>
      <c r="ET14" s="234">
        <v>0.2</v>
      </c>
      <c r="EU14" s="234">
        <v>0.2</v>
      </c>
      <c r="EV14" s="234">
        <v>0.2</v>
      </c>
      <c r="EW14" s="234">
        <v>0.2</v>
      </c>
      <c r="EX14" s="234">
        <v>0.2</v>
      </c>
      <c r="EY14" s="234">
        <v>0.3</v>
      </c>
      <c r="EZ14" s="234">
        <v>0.2</v>
      </c>
      <c r="FA14" s="234">
        <v>0.2</v>
      </c>
      <c r="FB14" s="234">
        <v>0.3</v>
      </c>
      <c r="FC14" s="234">
        <v>0.2</v>
      </c>
      <c r="FD14" s="234">
        <v>0.2</v>
      </c>
      <c r="FE14" s="234">
        <v>0.2</v>
      </c>
      <c r="FF14" s="234">
        <v>0.2</v>
      </c>
      <c r="FG14" s="234">
        <v>0.2</v>
      </c>
      <c r="FH14" s="234">
        <v>0.3</v>
      </c>
      <c r="FI14" s="234">
        <v>0.3</v>
      </c>
      <c r="FJ14" s="234">
        <v>0.3</v>
      </c>
      <c r="FK14" s="234">
        <v>0.1</v>
      </c>
    </row>
    <row r="15" spans="1:167" ht="15">
      <c r="A15" s="234"/>
      <c r="B15" s="107" t="s">
        <v>362</v>
      </c>
      <c r="C15" s="234">
        <v>3.8</v>
      </c>
      <c r="D15" s="234">
        <v>4.0999999999999996</v>
      </c>
      <c r="E15" s="234">
        <v>4.0999999999999996</v>
      </c>
      <c r="F15" s="234">
        <v>5.5</v>
      </c>
      <c r="G15" s="234">
        <v>5.0999999999999996</v>
      </c>
      <c r="H15" s="234">
        <v>5</v>
      </c>
      <c r="I15" s="234">
        <v>4.8</v>
      </c>
      <c r="J15" s="234">
        <v>5.5</v>
      </c>
      <c r="K15" s="234">
        <v>4.8</v>
      </c>
      <c r="L15" s="234">
        <v>4.5</v>
      </c>
      <c r="M15" s="234">
        <v>5.5</v>
      </c>
      <c r="N15" s="234">
        <v>5.7</v>
      </c>
      <c r="O15" s="234">
        <v>5</v>
      </c>
      <c r="P15" s="234">
        <v>3.8</v>
      </c>
      <c r="Q15" s="234">
        <v>3.9</v>
      </c>
      <c r="R15" s="234">
        <v>3.6</v>
      </c>
      <c r="S15" s="234">
        <v>3.5</v>
      </c>
      <c r="T15" s="234">
        <v>3.9</v>
      </c>
      <c r="U15" s="234">
        <v>4</v>
      </c>
      <c r="V15" s="234">
        <v>3.9</v>
      </c>
      <c r="W15" s="234">
        <v>3.7</v>
      </c>
      <c r="Y15" s="234"/>
      <c r="Z15" s="107" t="s">
        <v>362</v>
      </c>
      <c r="AA15" s="234">
        <v>10</v>
      </c>
      <c r="AB15" s="234">
        <v>9.4</v>
      </c>
      <c r="AC15" s="234">
        <v>9.1999999999999993</v>
      </c>
      <c r="AD15" s="234">
        <v>9.1999999999999993</v>
      </c>
      <c r="AE15" s="234">
        <v>10.1</v>
      </c>
      <c r="AF15" s="234">
        <v>8.6999999999999993</v>
      </c>
      <c r="AG15" s="234">
        <v>9.5</v>
      </c>
      <c r="AH15" s="234">
        <v>10.9</v>
      </c>
      <c r="AI15" s="234">
        <v>11</v>
      </c>
      <c r="AJ15" s="234">
        <v>11.4</v>
      </c>
      <c r="AK15" s="234">
        <v>10.5</v>
      </c>
      <c r="AL15" s="234">
        <v>11.1</v>
      </c>
      <c r="AM15" s="234">
        <v>11.6</v>
      </c>
      <c r="AN15" s="234">
        <v>10.8</v>
      </c>
      <c r="AO15" s="234">
        <v>9.6999999999999993</v>
      </c>
      <c r="AP15" s="234">
        <v>8.5</v>
      </c>
      <c r="AQ15" s="234">
        <v>8.4</v>
      </c>
      <c r="AR15" s="234">
        <v>7.7</v>
      </c>
      <c r="AS15" s="234">
        <v>8.6999999999999993</v>
      </c>
      <c r="AT15" s="234">
        <v>8</v>
      </c>
      <c r="AU15" s="234">
        <v>6.9</v>
      </c>
      <c r="AW15" s="234"/>
      <c r="AX15" s="107" t="s">
        <v>362</v>
      </c>
      <c r="AY15" s="234">
        <v>20.6</v>
      </c>
      <c r="AZ15" s="234">
        <v>19.5</v>
      </c>
      <c r="BA15" s="234">
        <v>18</v>
      </c>
      <c r="BB15" s="234">
        <v>15.9</v>
      </c>
      <c r="BC15" s="234">
        <v>17.899999999999999</v>
      </c>
      <c r="BD15" s="234">
        <v>19.2</v>
      </c>
      <c r="BE15" s="234">
        <v>18.3</v>
      </c>
      <c r="BF15" s="234">
        <v>19.100000000000001</v>
      </c>
      <c r="BG15" s="234">
        <v>19</v>
      </c>
      <c r="BH15" s="234">
        <v>14.2</v>
      </c>
      <c r="BI15" s="234">
        <v>15.6</v>
      </c>
      <c r="BJ15" s="234">
        <v>16.399999999999999</v>
      </c>
      <c r="BK15" s="234">
        <v>15.5</v>
      </c>
      <c r="BL15" s="234">
        <v>16.399999999999999</v>
      </c>
      <c r="BM15" s="234">
        <v>17.7</v>
      </c>
      <c r="BN15" s="234">
        <v>17.899999999999999</v>
      </c>
      <c r="BO15" s="234">
        <v>18.100000000000001</v>
      </c>
      <c r="BP15" s="234">
        <v>18</v>
      </c>
      <c r="BQ15" s="234">
        <v>19.2</v>
      </c>
      <c r="BR15" s="234">
        <v>19.399999999999999</v>
      </c>
      <c r="BS15" s="234">
        <v>18.899999999999999</v>
      </c>
      <c r="BU15" s="234"/>
      <c r="BV15" s="107" t="s">
        <v>362</v>
      </c>
      <c r="BW15" s="234">
        <v>4</v>
      </c>
      <c r="BX15" s="234">
        <v>3</v>
      </c>
      <c r="BY15" s="234">
        <v>1.1000000000000001</v>
      </c>
      <c r="BZ15" s="234">
        <v>2.5</v>
      </c>
      <c r="CA15" s="234">
        <v>3.6</v>
      </c>
      <c r="CB15" s="234">
        <v>3.7</v>
      </c>
      <c r="CC15" s="234">
        <v>3.6</v>
      </c>
      <c r="CD15" s="234">
        <v>3.2</v>
      </c>
      <c r="CE15" s="234">
        <v>3.4</v>
      </c>
      <c r="CF15" s="234">
        <v>6.5</v>
      </c>
      <c r="CG15" s="234">
        <v>7.8</v>
      </c>
      <c r="CH15" s="234">
        <v>8.6</v>
      </c>
      <c r="CI15" s="234">
        <v>7.7</v>
      </c>
      <c r="CJ15" s="234">
        <v>7.1</v>
      </c>
      <c r="CK15" s="234">
        <v>8.1999999999999993</v>
      </c>
      <c r="CL15" s="234">
        <v>8.8000000000000007</v>
      </c>
      <c r="CM15" s="234">
        <v>8.1999999999999993</v>
      </c>
      <c r="CN15" s="234">
        <v>10</v>
      </c>
      <c r="CO15" s="234">
        <v>11</v>
      </c>
      <c r="CP15" s="234">
        <v>11.1</v>
      </c>
      <c r="CQ15" s="234">
        <v>9.6999999999999993</v>
      </c>
      <c r="CS15" s="234"/>
      <c r="CT15" s="107" t="s">
        <v>362</v>
      </c>
      <c r="CU15" s="234">
        <v>5.0999999999999996</v>
      </c>
      <c r="CV15" s="234">
        <v>3.7</v>
      </c>
      <c r="CW15" s="234">
        <v>3</v>
      </c>
      <c r="CX15" s="234">
        <v>2.2999999999999998</v>
      </c>
      <c r="CY15" s="234">
        <v>2.1</v>
      </c>
      <c r="CZ15" s="234">
        <v>5.0999999999999996</v>
      </c>
      <c r="DA15" s="234">
        <v>4.7</v>
      </c>
      <c r="DB15" s="234">
        <v>3.1</v>
      </c>
      <c r="DC15" s="234">
        <v>5.8</v>
      </c>
      <c r="DD15" s="234">
        <v>4.7</v>
      </c>
      <c r="DE15" s="234">
        <v>8.6</v>
      </c>
      <c r="DF15" s="234">
        <v>8.9</v>
      </c>
      <c r="DG15" s="234">
        <v>7</v>
      </c>
      <c r="DH15" s="234">
        <v>8.6999999999999993</v>
      </c>
      <c r="DI15" s="234">
        <v>9</v>
      </c>
      <c r="DJ15" s="234">
        <v>10</v>
      </c>
      <c r="DK15" s="234">
        <v>9.6999999999999993</v>
      </c>
      <c r="DL15" s="234">
        <v>14</v>
      </c>
      <c r="DM15" s="234">
        <v>16</v>
      </c>
      <c r="DN15" s="234">
        <v>16.899999999999999</v>
      </c>
      <c r="DO15" s="234">
        <v>15.8</v>
      </c>
      <c r="DQ15" s="234"/>
      <c r="DR15" s="107" t="s">
        <v>362</v>
      </c>
      <c r="DS15" s="234">
        <v>22.3</v>
      </c>
      <c r="DT15" s="234">
        <v>28</v>
      </c>
      <c r="DU15" s="234">
        <v>27.3</v>
      </c>
      <c r="DV15" s="234">
        <v>31.9</v>
      </c>
      <c r="DW15" s="234">
        <v>32.799999999999997</v>
      </c>
      <c r="DX15" s="234">
        <v>34.5</v>
      </c>
      <c r="DY15" s="234">
        <v>39.299999999999997</v>
      </c>
      <c r="DZ15" s="234">
        <v>44.7</v>
      </c>
      <c r="EA15" s="234">
        <v>44.4</v>
      </c>
      <c r="EB15" s="234">
        <v>35.5</v>
      </c>
      <c r="EC15" s="234">
        <v>26.9</v>
      </c>
      <c r="ED15" s="234">
        <v>32.5</v>
      </c>
      <c r="EE15" s="234">
        <v>38.700000000000003</v>
      </c>
      <c r="EF15" s="234">
        <v>37.299999999999997</v>
      </c>
      <c r="EG15" s="234">
        <v>36.4</v>
      </c>
      <c r="EH15" s="234">
        <v>31.6</v>
      </c>
      <c r="EI15" s="234">
        <v>23.6</v>
      </c>
      <c r="EJ15" s="234">
        <v>25.8</v>
      </c>
      <c r="EK15" s="234">
        <v>23.8</v>
      </c>
      <c r="EL15" s="234">
        <v>24.3</v>
      </c>
      <c r="EM15" s="234">
        <v>23.7</v>
      </c>
      <c r="EO15" s="234"/>
      <c r="EP15" s="107" t="s">
        <v>362</v>
      </c>
      <c r="EQ15" s="234">
        <v>15.8</v>
      </c>
      <c r="ER15" s="234">
        <v>13.1</v>
      </c>
      <c r="ES15" s="234">
        <v>10.7</v>
      </c>
      <c r="ET15" s="234">
        <v>7.1</v>
      </c>
      <c r="EU15" s="234">
        <v>5</v>
      </c>
      <c r="EV15" s="234">
        <v>5.4</v>
      </c>
      <c r="EW15" s="234">
        <v>5.2</v>
      </c>
      <c r="EX15" s="234">
        <v>5.2</v>
      </c>
      <c r="EY15" s="234">
        <v>8.1</v>
      </c>
      <c r="EZ15" s="234">
        <v>5.4</v>
      </c>
      <c r="FA15" s="234">
        <v>6.3</v>
      </c>
      <c r="FB15" s="234">
        <v>8.3000000000000007</v>
      </c>
      <c r="FC15" s="234">
        <v>8.5</v>
      </c>
      <c r="FD15" s="234">
        <v>6.7</v>
      </c>
      <c r="FE15" s="234">
        <v>8.3000000000000007</v>
      </c>
      <c r="FF15" s="234">
        <v>8.3000000000000007</v>
      </c>
      <c r="FG15" s="234">
        <v>9.8000000000000007</v>
      </c>
      <c r="FH15" s="234">
        <v>13.7</v>
      </c>
      <c r="FI15" s="234">
        <v>12.5</v>
      </c>
      <c r="FJ15" s="234">
        <v>12.3</v>
      </c>
      <c r="FK15" s="234">
        <v>11.7</v>
      </c>
    </row>
    <row r="16" spans="1:167" ht="15">
      <c r="A16" s="421"/>
      <c r="B16" s="421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Y16" s="421"/>
      <c r="Z16" s="421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W16" s="421"/>
      <c r="AX16" s="421"/>
      <c r="AY16" s="234"/>
      <c r="AZ16" s="234"/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U16" s="421"/>
      <c r="BV16" s="421"/>
      <c r="BW16" s="234"/>
      <c r="BX16" s="234"/>
      <c r="BY16" s="234"/>
      <c r="BZ16" s="234"/>
      <c r="CA16" s="234"/>
      <c r="CB16" s="234"/>
      <c r="CC16" s="234"/>
      <c r="CD16" s="234"/>
      <c r="CE16" s="234"/>
      <c r="CF16" s="234"/>
      <c r="CG16" s="234"/>
      <c r="CH16" s="234"/>
      <c r="CI16" s="234"/>
      <c r="CJ16" s="234"/>
      <c r="CK16" s="234"/>
      <c r="CL16" s="234"/>
      <c r="CM16" s="234"/>
      <c r="CN16" s="234"/>
      <c r="CO16" s="234"/>
      <c r="CP16" s="234"/>
      <c r="CQ16" s="234"/>
      <c r="CS16" s="421"/>
      <c r="CT16" s="421"/>
      <c r="CU16" s="234"/>
      <c r="CV16" s="234"/>
      <c r="CW16" s="234"/>
      <c r="CX16" s="234"/>
      <c r="CY16" s="234"/>
      <c r="CZ16" s="234"/>
      <c r="DA16" s="234"/>
      <c r="DB16" s="234"/>
      <c r="DC16" s="234"/>
      <c r="DD16" s="234"/>
      <c r="DE16" s="234"/>
      <c r="DF16" s="234"/>
      <c r="DG16" s="234"/>
      <c r="DH16" s="234"/>
      <c r="DI16" s="234"/>
      <c r="DJ16" s="234"/>
      <c r="DK16" s="234"/>
      <c r="DL16" s="234"/>
      <c r="DM16" s="234"/>
      <c r="DN16" s="234"/>
      <c r="DO16" s="234"/>
      <c r="DQ16" s="421"/>
      <c r="DR16" s="421"/>
      <c r="DS16" s="234"/>
      <c r="DT16" s="234"/>
      <c r="DU16" s="234"/>
      <c r="DV16" s="234"/>
      <c r="DW16" s="234"/>
      <c r="DX16" s="234"/>
      <c r="DY16" s="234"/>
      <c r="DZ16" s="234"/>
      <c r="EA16" s="234"/>
      <c r="EB16" s="234"/>
      <c r="EC16" s="234"/>
      <c r="ED16" s="234"/>
      <c r="EE16" s="234"/>
      <c r="EF16" s="234"/>
      <c r="EG16" s="234"/>
      <c r="EH16" s="234"/>
      <c r="EI16" s="234"/>
      <c r="EJ16" s="234"/>
      <c r="EK16" s="234"/>
      <c r="EL16" s="234"/>
      <c r="EM16" s="234"/>
      <c r="EO16" s="421"/>
      <c r="EP16" s="421"/>
      <c r="EQ16" s="234"/>
      <c r="ER16" s="234"/>
      <c r="ES16" s="234"/>
      <c r="ET16" s="234"/>
      <c r="EU16" s="234"/>
      <c r="EV16" s="234"/>
      <c r="EW16" s="234"/>
      <c r="EX16" s="234"/>
      <c r="EY16" s="234"/>
      <c r="EZ16" s="234"/>
      <c r="FA16" s="234"/>
      <c r="FB16" s="234"/>
      <c r="FC16" s="234"/>
      <c r="FD16" s="234"/>
      <c r="FE16" s="234"/>
      <c r="FF16" s="234"/>
      <c r="FG16" s="234"/>
      <c r="FH16" s="234"/>
      <c r="FI16" s="234"/>
      <c r="FJ16" s="234"/>
      <c r="FK16" s="234"/>
    </row>
    <row r="17" spans="1:167" ht="15">
      <c r="A17" s="425"/>
      <c r="B17" s="425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25"/>
      <c r="Z17" s="425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25"/>
      <c r="AX17" s="425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25"/>
      <c r="BV17" s="425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25"/>
      <c r="CT17" s="425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25"/>
      <c r="DR17" s="425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25"/>
      <c r="EP17" s="425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92.25">
      <c r="A18" s="236"/>
      <c r="B18" s="155" t="s">
        <v>363</v>
      </c>
      <c r="C18" s="236">
        <v>0.3</v>
      </c>
      <c r="D18" s="236">
        <v>0.3</v>
      </c>
      <c r="E18" s="236">
        <v>0.3</v>
      </c>
      <c r="F18" s="236">
        <v>0.4</v>
      </c>
      <c r="G18" s="236">
        <v>0.4</v>
      </c>
      <c r="H18" s="236">
        <v>0.4</v>
      </c>
      <c r="I18" s="236">
        <v>0.4</v>
      </c>
      <c r="J18" s="236">
        <v>0.4</v>
      </c>
      <c r="K18" s="236">
        <v>0.4</v>
      </c>
      <c r="L18" s="236">
        <v>0.4</v>
      </c>
      <c r="M18" s="236">
        <v>0.4</v>
      </c>
      <c r="N18" s="236">
        <v>0.5</v>
      </c>
      <c r="O18" s="236">
        <v>0.4</v>
      </c>
      <c r="P18" s="236">
        <v>0.3</v>
      </c>
      <c r="Q18" s="236">
        <v>0.3</v>
      </c>
      <c r="R18" s="236">
        <v>0.3</v>
      </c>
      <c r="S18" s="236">
        <v>0.3</v>
      </c>
      <c r="T18" s="236">
        <v>0.3</v>
      </c>
      <c r="U18" s="236">
        <v>0.3</v>
      </c>
      <c r="V18" s="236">
        <v>0.3</v>
      </c>
      <c r="W18" s="236">
        <v>0.3</v>
      </c>
      <c r="Y18" s="236"/>
      <c r="Z18" s="155" t="s">
        <v>363</v>
      </c>
      <c r="AA18" s="236">
        <v>0.8</v>
      </c>
      <c r="AB18" s="236">
        <v>0.8</v>
      </c>
      <c r="AC18" s="236">
        <v>0.7</v>
      </c>
      <c r="AD18" s="236">
        <v>0.7</v>
      </c>
      <c r="AE18" s="236">
        <v>0.8</v>
      </c>
      <c r="AF18" s="236">
        <v>0.7</v>
      </c>
      <c r="AG18" s="236">
        <v>0.8</v>
      </c>
      <c r="AH18" s="236">
        <v>0.9</v>
      </c>
      <c r="AI18" s="236">
        <v>0.9</v>
      </c>
      <c r="AJ18" s="236">
        <v>0.9</v>
      </c>
      <c r="AK18" s="236">
        <v>0.8</v>
      </c>
      <c r="AL18" s="236">
        <v>0.9</v>
      </c>
      <c r="AM18" s="236">
        <v>0.9</v>
      </c>
      <c r="AN18" s="236">
        <v>0.9</v>
      </c>
      <c r="AO18" s="236">
        <v>0.8</v>
      </c>
      <c r="AP18" s="236">
        <v>0.7</v>
      </c>
      <c r="AQ18" s="236">
        <v>0.7</v>
      </c>
      <c r="AR18" s="236">
        <v>0.6</v>
      </c>
      <c r="AS18" s="236">
        <v>0.7</v>
      </c>
      <c r="AT18" s="236">
        <v>0.6</v>
      </c>
      <c r="AU18" s="236">
        <v>0.5</v>
      </c>
      <c r="AW18" s="236"/>
      <c r="AX18" s="155" t="s">
        <v>363</v>
      </c>
      <c r="AY18" s="236">
        <v>1.7</v>
      </c>
      <c r="AZ18" s="236">
        <v>1.6</v>
      </c>
      <c r="BA18" s="236">
        <v>1.5</v>
      </c>
      <c r="BB18" s="236">
        <v>1.3</v>
      </c>
      <c r="BC18" s="236">
        <v>1.4</v>
      </c>
      <c r="BD18" s="236">
        <v>1.6</v>
      </c>
      <c r="BE18" s="236">
        <v>1.5</v>
      </c>
      <c r="BF18" s="236">
        <v>1.5</v>
      </c>
      <c r="BG18" s="236">
        <v>1.5</v>
      </c>
      <c r="BH18" s="236">
        <v>1.1000000000000001</v>
      </c>
      <c r="BI18" s="236">
        <v>1.3</v>
      </c>
      <c r="BJ18" s="236">
        <v>1.3</v>
      </c>
      <c r="BK18" s="236">
        <v>1.2</v>
      </c>
      <c r="BL18" s="236">
        <v>1.3</v>
      </c>
      <c r="BM18" s="236">
        <v>1.4</v>
      </c>
      <c r="BN18" s="236">
        <v>1.4</v>
      </c>
      <c r="BO18" s="236">
        <v>1.4</v>
      </c>
      <c r="BP18" s="236">
        <v>1.4</v>
      </c>
      <c r="BQ18" s="236">
        <v>1.5</v>
      </c>
      <c r="BR18" s="236">
        <v>1.5</v>
      </c>
      <c r="BS18" s="236">
        <v>1.5</v>
      </c>
      <c r="BU18" s="236"/>
      <c r="BV18" s="155" t="s">
        <v>363</v>
      </c>
      <c r="BW18" s="236">
        <v>0.3</v>
      </c>
      <c r="BX18" s="236">
        <v>0.2</v>
      </c>
      <c r="BY18" s="236">
        <v>0.1</v>
      </c>
      <c r="BZ18" s="236">
        <v>0.2</v>
      </c>
      <c r="CA18" s="236">
        <v>0.3</v>
      </c>
      <c r="CB18" s="236">
        <v>0.3</v>
      </c>
      <c r="CC18" s="236">
        <v>0.3</v>
      </c>
      <c r="CD18" s="236">
        <v>0.3</v>
      </c>
      <c r="CE18" s="236">
        <v>0.3</v>
      </c>
      <c r="CF18" s="236">
        <v>0.5</v>
      </c>
      <c r="CG18" s="236">
        <v>0.6</v>
      </c>
      <c r="CH18" s="236">
        <v>0.7</v>
      </c>
      <c r="CI18" s="236">
        <v>0.6</v>
      </c>
      <c r="CJ18" s="236">
        <v>0.6</v>
      </c>
      <c r="CK18" s="236">
        <v>0.7</v>
      </c>
      <c r="CL18" s="236">
        <v>0.7</v>
      </c>
      <c r="CM18" s="236">
        <v>0.7</v>
      </c>
      <c r="CN18" s="236">
        <v>0.8</v>
      </c>
      <c r="CO18" s="236">
        <v>0.9</v>
      </c>
      <c r="CP18" s="236">
        <v>0.9</v>
      </c>
      <c r="CQ18" s="236">
        <v>0.8</v>
      </c>
      <c r="CS18" s="236"/>
      <c r="CT18" s="155" t="s">
        <v>363</v>
      </c>
      <c r="CU18" s="236">
        <v>0.4</v>
      </c>
      <c r="CV18" s="236">
        <v>0.3</v>
      </c>
      <c r="CW18" s="236">
        <v>0.2</v>
      </c>
      <c r="CX18" s="236">
        <v>0.2</v>
      </c>
      <c r="CY18" s="236">
        <v>0.2</v>
      </c>
      <c r="CZ18" s="236">
        <v>0.4</v>
      </c>
      <c r="DA18" s="236">
        <v>0.4</v>
      </c>
      <c r="DB18" s="236">
        <v>0.2</v>
      </c>
      <c r="DC18" s="236">
        <v>0.5</v>
      </c>
      <c r="DD18" s="236">
        <v>0.4</v>
      </c>
      <c r="DE18" s="236">
        <v>0.7</v>
      </c>
      <c r="DF18" s="236">
        <v>0.7</v>
      </c>
      <c r="DG18" s="236">
        <v>0.6</v>
      </c>
      <c r="DH18" s="236">
        <v>0.7</v>
      </c>
      <c r="DI18" s="236">
        <v>0.7</v>
      </c>
      <c r="DJ18" s="236">
        <v>0.8</v>
      </c>
      <c r="DK18" s="236">
        <v>0.8</v>
      </c>
      <c r="DL18" s="236">
        <v>1.1000000000000001</v>
      </c>
      <c r="DM18" s="236">
        <v>1.3</v>
      </c>
      <c r="DN18" s="236">
        <v>1.4</v>
      </c>
      <c r="DO18" s="236">
        <v>1.2</v>
      </c>
      <c r="DQ18" s="236"/>
      <c r="DR18" s="155" t="s">
        <v>363</v>
      </c>
      <c r="DS18" s="236">
        <v>1.8</v>
      </c>
      <c r="DT18" s="236">
        <v>2.2999999999999998</v>
      </c>
      <c r="DU18" s="236">
        <v>2.2000000000000002</v>
      </c>
      <c r="DV18" s="236">
        <v>2.6</v>
      </c>
      <c r="DW18" s="236">
        <v>2.6</v>
      </c>
      <c r="DX18" s="236">
        <v>2.8</v>
      </c>
      <c r="DY18" s="236">
        <v>3.2</v>
      </c>
      <c r="DZ18" s="236">
        <v>3.6</v>
      </c>
      <c r="EA18" s="236">
        <v>3.6</v>
      </c>
      <c r="EB18" s="236">
        <v>2.9</v>
      </c>
      <c r="EC18" s="236">
        <v>2.2000000000000002</v>
      </c>
      <c r="ED18" s="236">
        <v>2.6</v>
      </c>
      <c r="EE18" s="236">
        <v>3.1</v>
      </c>
      <c r="EF18" s="236">
        <v>3</v>
      </c>
      <c r="EG18" s="236">
        <v>2.9</v>
      </c>
      <c r="EH18" s="236">
        <v>2.5</v>
      </c>
      <c r="EI18" s="236">
        <v>1.9</v>
      </c>
      <c r="EJ18" s="236">
        <v>2.1</v>
      </c>
      <c r="EK18" s="236">
        <v>1.9</v>
      </c>
      <c r="EL18" s="236">
        <v>1.9</v>
      </c>
      <c r="EM18" s="236">
        <v>1.9</v>
      </c>
      <c r="EO18" s="236"/>
      <c r="EP18" s="155" t="s">
        <v>363</v>
      </c>
      <c r="EQ18" s="236">
        <v>1.3</v>
      </c>
      <c r="ER18" s="236">
        <v>1.1000000000000001</v>
      </c>
      <c r="ES18" s="236">
        <v>0.9</v>
      </c>
      <c r="ET18" s="236">
        <v>0.6</v>
      </c>
      <c r="EU18" s="236">
        <v>0.4</v>
      </c>
      <c r="EV18" s="236">
        <v>0.4</v>
      </c>
      <c r="EW18" s="236">
        <v>0.4</v>
      </c>
      <c r="EX18" s="236">
        <v>0.4</v>
      </c>
      <c r="EY18" s="236">
        <v>0.7</v>
      </c>
      <c r="EZ18" s="236">
        <v>0.4</v>
      </c>
      <c r="FA18" s="236">
        <v>0.5</v>
      </c>
      <c r="FB18" s="236">
        <v>0.7</v>
      </c>
      <c r="FC18" s="236">
        <v>0.7</v>
      </c>
      <c r="FD18" s="236">
        <v>0.5</v>
      </c>
      <c r="FE18" s="236">
        <v>0.7</v>
      </c>
      <c r="FF18" s="236">
        <v>0.7</v>
      </c>
      <c r="FG18" s="236">
        <v>0.8</v>
      </c>
      <c r="FH18" s="236">
        <v>1.1000000000000001</v>
      </c>
      <c r="FI18" s="236">
        <v>1</v>
      </c>
      <c r="FJ18" s="236">
        <v>1</v>
      </c>
      <c r="FK18" s="236">
        <v>0.9</v>
      </c>
    </row>
    <row r="19" spans="1:167" ht="15">
      <c r="A19" s="236"/>
      <c r="B19" s="107" t="s">
        <v>361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5">
        <v>0</v>
      </c>
      <c r="K19" s="235">
        <v>0</v>
      </c>
      <c r="L19" s="235">
        <v>0</v>
      </c>
      <c r="M19" s="235">
        <v>0</v>
      </c>
      <c r="N19" s="235">
        <v>0</v>
      </c>
      <c r="O19" s="235">
        <v>0</v>
      </c>
      <c r="P19" s="235">
        <v>0</v>
      </c>
      <c r="Q19" s="235">
        <v>0</v>
      </c>
      <c r="R19" s="235">
        <v>0</v>
      </c>
      <c r="S19" s="235">
        <v>0</v>
      </c>
      <c r="T19" s="235">
        <v>0</v>
      </c>
      <c r="U19" s="235">
        <v>0</v>
      </c>
      <c r="V19" s="235">
        <v>0</v>
      </c>
      <c r="W19" s="235">
        <v>0</v>
      </c>
      <c r="Y19" s="236"/>
      <c r="Z19" s="107" t="s">
        <v>361</v>
      </c>
      <c r="AA19" s="235">
        <v>0</v>
      </c>
      <c r="AB19" s="235">
        <v>0</v>
      </c>
      <c r="AC19" s="235">
        <v>0</v>
      </c>
      <c r="AD19" s="235">
        <v>0</v>
      </c>
      <c r="AE19" s="235">
        <v>0</v>
      </c>
      <c r="AF19" s="235">
        <v>0</v>
      </c>
      <c r="AG19" s="235">
        <v>0</v>
      </c>
      <c r="AH19" s="235">
        <v>0</v>
      </c>
      <c r="AI19" s="235">
        <v>0</v>
      </c>
      <c r="AJ19" s="235">
        <v>0</v>
      </c>
      <c r="AK19" s="235">
        <v>0</v>
      </c>
      <c r="AL19" s="235">
        <v>0</v>
      </c>
      <c r="AM19" s="235">
        <v>0</v>
      </c>
      <c r="AN19" s="235">
        <v>0</v>
      </c>
      <c r="AO19" s="235">
        <v>0</v>
      </c>
      <c r="AP19" s="235">
        <v>0</v>
      </c>
      <c r="AQ19" s="235">
        <v>0</v>
      </c>
      <c r="AR19" s="235">
        <v>0</v>
      </c>
      <c r="AS19" s="235">
        <v>0</v>
      </c>
      <c r="AT19" s="235">
        <v>0</v>
      </c>
      <c r="AU19" s="235">
        <v>0</v>
      </c>
      <c r="AW19" s="236"/>
      <c r="AX19" s="107" t="s">
        <v>361</v>
      </c>
      <c r="AY19" s="235">
        <v>0.1</v>
      </c>
      <c r="AZ19" s="235">
        <v>0.1</v>
      </c>
      <c r="BA19" s="235">
        <v>0.1</v>
      </c>
      <c r="BB19" s="235">
        <v>0</v>
      </c>
      <c r="BC19" s="235">
        <v>0</v>
      </c>
      <c r="BD19" s="235">
        <v>0</v>
      </c>
      <c r="BE19" s="235">
        <v>0</v>
      </c>
      <c r="BF19" s="235">
        <v>0</v>
      </c>
      <c r="BG19" s="235">
        <v>0</v>
      </c>
      <c r="BH19" s="235">
        <v>0</v>
      </c>
      <c r="BI19" s="235">
        <v>0</v>
      </c>
      <c r="BJ19" s="235">
        <v>0</v>
      </c>
      <c r="BK19" s="235">
        <v>0</v>
      </c>
      <c r="BL19" s="235">
        <v>0</v>
      </c>
      <c r="BM19" s="235">
        <v>0</v>
      </c>
      <c r="BN19" s="235">
        <v>0</v>
      </c>
      <c r="BO19" s="235">
        <v>0</v>
      </c>
      <c r="BP19" s="235">
        <v>0</v>
      </c>
      <c r="BQ19" s="235">
        <v>0</v>
      </c>
      <c r="BR19" s="235">
        <v>0</v>
      </c>
      <c r="BS19" s="235">
        <v>0</v>
      </c>
      <c r="BU19" s="236"/>
      <c r="BV19" s="107" t="s">
        <v>361</v>
      </c>
      <c r="BW19" s="235">
        <v>0</v>
      </c>
      <c r="BX19" s="235">
        <v>0</v>
      </c>
      <c r="BY19" s="235">
        <v>0</v>
      </c>
      <c r="BZ19" s="235">
        <v>0</v>
      </c>
      <c r="CA19" s="235">
        <v>0</v>
      </c>
      <c r="CB19" s="235">
        <v>0</v>
      </c>
      <c r="CC19" s="235">
        <v>0</v>
      </c>
      <c r="CD19" s="235">
        <v>0</v>
      </c>
      <c r="CE19" s="235">
        <v>0</v>
      </c>
      <c r="CF19" s="235">
        <v>0</v>
      </c>
      <c r="CG19" s="235">
        <v>0</v>
      </c>
      <c r="CH19" s="235">
        <v>0</v>
      </c>
      <c r="CI19" s="235">
        <v>0</v>
      </c>
      <c r="CJ19" s="235">
        <v>0</v>
      </c>
      <c r="CK19" s="235">
        <v>0</v>
      </c>
      <c r="CL19" s="235">
        <v>0</v>
      </c>
      <c r="CM19" s="235">
        <v>0</v>
      </c>
      <c r="CN19" s="235">
        <v>0</v>
      </c>
      <c r="CO19" s="235">
        <v>0</v>
      </c>
      <c r="CP19" s="235">
        <v>0</v>
      </c>
      <c r="CQ19" s="235">
        <v>0</v>
      </c>
      <c r="CS19" s="236"/>
      <c r="CT19" s="107" t="s">
        <v>361</v>
      </c>
      <c r="CU19" s="235">
        <v>0</v>
      </c>
      <c r="CV19" s="235">
        <v>0</v>
      </c>
      <c r="CW19" s="235">
        <v>0</v>
      </c>
      <c r="CX19" s="235">
        <v>0</v>
      </c>
      <c r="CY19" s="235">
        <v>0</v>
      </c>
      <c r="CZ19" s="235">
        <v>0</v>
      </c>
      <c r="DA19" s="235">
        <v>0</v>
      </c>
      <c r="DB19" s="235">
        <v>0</v>
      </c>
      <c r="DC19" s="235">
        <v>0</v>
      </c>
      <c r="DD19" s="235">
        <v>0</v>
      </c>
      <c r="DE19" s="235">
        <v>0</v>
      </c>
      <c r="DF19" s="235">
        <v>0</v>
      </c>
      <c r="DG19" s="235">
        <v>0</v>
      </c>
      <c r="DH19" s="235">
        <v>0</v>
      </c>
      <c r="DI19" s="235">
        <v>0</v>
      </c>
      <c r="DJ19" s="235">
        <v>0</v>
      </c>
      <c r="DK19" s="235">
        <v>0</v>
      </c>
      <c r="DL19" s="235">
        <v>0</v>
      </c>
      <c r="DM19" s="235">
        <v>0</v>
      </c>
      <c r="DN19" s="235">
        <v>0</v>
      </c>
      <c r="DO19" s="235">
        <v>0</v>
      </c>
      <c r="DQ19" s="236"/>
      <c r="DR19" s="107" t="s">
        <v>361</v>
      </c>
      <c r="DS19" s="235">
        <v>0.1</v>
      </c>
      <c r="DT19" s="235">
        <v>0.1</v>
      </c>
      <c r="DU19" s="235">
        <v>0.1</v>
      </c>
      <c r="DV19" s="235">
        <v>0.1</v>
      </c>
      <c r="DW19" s="235">
        <v>0.1</v>
      </c>
      <c r="DX19" s="235">
        <v>0.1</v>
      </c>
      <c r="DY19" s="235">
        <v>0.1</v>
      </c>
      <c r="DZ19" s="235">
        <v>0.1</v>
      </c>
      <c r="EA19" s="235">
        <v>0.1</v>
      </c>
      <c r="EB19" s="235">
        <v>0.1</v>
      </c>
      <c r="EC19" s="235">
        <v>0.1</v>
      </c>
      <c r="ED19" s="235">
        <v>0.1</v>
      </c>
      <c r="EE19" s="235">
        <v>0.1</v>
      </c>
      <c r="EF19" s="235">
        <v>0.1</v>
      </c>
      <c r="EG19" s="235">
        <v>0.1</v>
      </c>
      <c r="EH19" s="235">
        <v>0.1</v>
      </c>
      <c r="EI19" s="235">
        <v>0</v>
      </c>
      <c r="EJ19" s="235">
        <v>0</v>
      </c>
      <c r="EK19" s="235">
        <v>0</v>
      </c>
      <c r="EL19" s="235">
        <v>0</v>
      </c>
      <c r="EM19" s="235">
        <v>0</v>
      </c>
      <c r="EO19" s="236"/>
      <c r="EP19" s="107" t="s">
        <v>361</v>
      </c>
      <c r="EQ19" s="235">
        <v>0</v>
      </c>
      <c r="ER19" s="235">
        <v>0</v>
      </c>
      <c r="ES19" s="235">
        <v>0</v>
      </c>
      <c r="ET19" s="235">
        <v>0</v>
      </c>
      <c r="EU19" s="235">
        <v>0</v>
      </c>
      <c r="EV19" s="235">
        <v>0</v>
      </c>
      <c r="EW19" s="235">
        <v>0</v>
      </c>
      <c r="EX19" s="235">
        <v>0</v>
      </c>
      <c r="EY19" s="235">
        <v>0</v>
      </c>
      <c r="EZ19" s="235">
        <v>0</v>
      </c>
      <c r="FA19" s="235">
        <v>0</v>
      </c>
      <c r="FB19" s="235">
        <v>0</v>
      </c>
      <c r="FC19" s="235">
        <v>0</v>
      </c>
      <c r="FD19" s="235">
        <v>0</v>
      </c>
      <c r="FE19" s="235">
        <v>0</v>
      </c>
      <c r="FF19" s="235">
        <v>0</v>
      </c>
      <c r="FG19" s="235">
        <v>0</v>
      </c>
      <c r="FH19" s="235">
        <v>0</v>
      </c>
      <c r="FI19" s="235">
        <v>0</v>
      </c>
      <c r="FJ19" s="235">
        <v>0</v>
      </c>
      <c r="FK19" s="235">
        <v>0</v>
      </c>
    </row>
    <row r="20" spans="1:167" ht="15">
      <c r="A20" s="236"/>
      <c r="B20" s="107" t="s">
        <v>362</v>
      </c>
      <c r="C20" s="235">
        <v>0.3</v>
      </c>
      <c r="D20" s="235">
        <v>0.3</v>
      </c>
      <c r="E20" s="235">
        <v>0.3</v>
      </c>
      <c r="F20" s="235">
        <v>0.4</v>
      </c>
      <c r="G20" s="235">
        <v>0.4</v>
      </c>
      <c r="H20" s="235">
        <v>0.4</v>
      </c>
      <c r="I20" s="235">
        <v>0.4</v>
      </c>
      <c r="J20" s="235">
        <v>0.4</v>
      </c>
      <c r="K20" s="235">
        <v>0.4</v>
      </c>
      <c r="L20" s="235">
        <v>0.4</v>
      </c>
      <c r="M20" s="235">
        <v>0.4</v>
      </c>
      <c r="N20" s="235">
        <v>0.4</v>
      </c>
      <c r="O20" s="235">
        <v>0.4</v>
      </c>
      <c r="P20" s="235">
        <v>0.3</v>
      </c>
      <c r="Q20" s="235">
        <v>0.3</v>
      </c>
      <c r="R20" s="235">
        <v>0.3</v>
      </c>
      <c r="S20" s="235">
        <v>0.3</v>
      </c>
      <c r="T20" s="235">
        <v>0.3</v>
      </c>
      <c r="U20" s="235">
        <v>0.3</v>
      </c>
      <c r="V20" s="235">
        <v>0.3</v>
      </c>
      <c r="W20" s="235">
        <v>0.3</v>
      </c>
      <c r="Y20" s="236"/>
      <c r="Z20" s="107" t="s">
        <v>362</v>
      </c>
      <c r="AA20" s="235">
        <v>0.8</v>
      </c>
      <c r="AB20" s="235">
        <v>0.7</v>
      </c>
      <c r="AC20" s="235">
        <v>0.7</v>
      </c>
      <c r="AD20" s="235">
        <v>0.7</v>
      </c>
      <c r="AE20" s="235">
        <v>0.8</v>
      </c>
      <c r="AF20" s="235">
        <v>0.7</v>
      </c>
      <c r="AG20" s="235">
        <v>0.7</v>
      </c>
      <c r="AH20" s="235">
        <v>0.9</v>
      </c>
      <c r="AI20" s="235">
        <v>0.9</v>
      </c>
      <c r="AJ20" s="235">
        <v>0.9</v>
      </c>
      <c r="AK20" s="235">
        <v>0.8</v>
      </c>
      <c r="AL20" s="235">
        <v>0.9</v>
      </c>
      <c r="AM20" s="235">
        <v>0.9</v>
      </c>
      <c r="AN20" s="235">
        <v>0.8</v>
      </c>
      <c r="AO20" s="235">
        <v>0.8</v>
      </c>
      <c r="AP20" s="235">
        <v>0.7</v>
      </c>
      <c r="AQ20" s="235">
        <v>0.7</v>
      </c>
      <c r="AR20" s="235">
        <v>0.6</v>
      </c>
      <c r="AS20" s="235">
        <v>0.7</v>
      </c>
      <c r="AT20" s="235">
        <v>0.6</v>
      </c>
      <c r="AU20" s="235">
        <v>0.5</v>
      </c>
      <c r="AW20" s="236"/>
      <c r="AX20" s="107" t="s">
        <v>362</v>
      </c>
      <c r="AY20" s="235">
        <v>1.6</v>
      </c>
      <c r="AZ20" s="235">
        <v>1.5</v>
      </c>
      <c r="BA20" s="235">
        <v>1.4</v>
      </c>
      <c r="BB20" s="235">
        <v>1.2</v>
      </c>
      <c r="BC20" s="235">
        <v>1.4</v>
      </c>
      <c r="BD20" s="235">
        <v>1.5</v>
      </c>
      <c r="BE20" s="235">
        <v>1.4</v>
      </c>
      <c r="BF20" s="235">
        <v>1.5</v>
      </c>
      <c r="BG20" s="235">
        <v>1.5</v>
      </c>
      <c r="BH20" s="235">
        <v>1.1000000000000001</v>
      </c>
      <c r="BI20" s="235">
        <v>1.2</v>
      </c>
      <c r="BJ20" s="235">
        <v>1.3</v>
      </c>
      <c r="BK20" s="235">
        <v>1.2</v>
      </c>
      <c r="BL20" s="235">
        <v>1.3</v>
      </c>
      <c r="BM20" s="235">
        <v>1.4</v>
      </c>
      <c r="BN20" s="235">
        <v>1.4</v>
      </c>
      <c r="BO20" s="235">
        <v>1.4</v>
      </c>
      <c r="BP20" s="235">
        <v>1.4</v>
      </c>
      <c r="BQ20" s="235">
        <v>1.5</v>
      </c>
      <c r="BR20" s="235">
        <v>1.5</v>
      </c>
      <c r="BS20" s="235">
        <v>1.5</v>
      </c>
      <c r="BU20" s="236"/>
      <c r="BV20" s="107" t="s">
        <v>362</v>
      </c>
      <c r="BW20" s="235">
        <v>0.3</v>
      </c>
      <c r="BX20" s="235">
        <v>0.2</v>
      </c>
      <c r="BY20" s="235">
        <v>0.1</v>
      </c>
      <c r="BZ20" s="235">
        <v>0.2</v>
      </c>
      <c r="CA20" s="235">
        <v>0.3</v>
      </c>
      <c r="CB20" s="235">
        <v>0.3</v>
      </c>
      <c r="CC20" s="235">
        <v>0.3</v>
      </c>
      <c r="CD20" s="235">
        <v>0.2</v>
      </c>
      <c r="CE20" s="235">
        <v>0.3</v>
      </c>
      <c r="CF20" s="235">
        <v>0.5</v>
      </c>
      <c r="CG20" s="235">
        <v>0.6</v>
      </c>
      <c r="CH20" s="235">
        <v>0.7</v>
      </c>
      <c r="CI20" s="235">
        <v>0.6</v>
      </c>
      <c r="CJ20" s="235">
        <v>0.6</v>
      </c>
      <c r="CK20" s="235">
        <v>0.6</v>
      </c>
      <c r="CL20" s="235">
        <v>0.7</v>
      </c>
      <c r="CM20" s="235">
        <v>0.6</v>
      </c>
      <c r="CN20" s="235">
        <v>0.8</v>
      </c>
      <c r="CO20" s="235">
        <v>0.9</v>
      </c>
      <c r="CP20" s="235">
        <v>0.9</v>
      </c>
      <c r="CQ20" s="235">
        <v>0.8</v>
      </c>
      <c r="CS20" s="236"/>
      <c r="CT20" s="107" t="s">
        <v>362</v>
      </c>
      <c r="CU20" s="235">
        <v>0.4</v>
      </c>
      <c r="CV20" s="235">
        <v>0.3</v>
      </c>
      <c r="CW20" s="235">
        <v>0.2</v>
      </c>
      <c r="CX20" s="235">
        <v>0.2</v>
      </c>
      <c r="CY20" s="235">
        <v>0.2</v>
      </c>
      <c r="CZ20" s="235">
        <v>0.4</v>
      </c>
      <c r="DA20" s="235">
        <v>0.4</v>
      </c>
      <c r="DB20" s="235">
        <v>0.2</v>
      </c>
      <c r="DC20" s="235">
        <v>0.5</v>
      </c>
      <c r="DD20" s="235">
        <v>0.4</v>
      </c>
      <c r="DE20" s="235">
        <v>0.7</v>
      </c>
      <c r="DF20" s="235">
        <v>0.7</v>
      </c>
      <c r="DG20" s="235">
        <v>0.5</v>
      </c>
      <c r="DH20" s="235">
        <v>0.7</v>
      </c>
      <c r="DI20" s="235">
        <v>0.7</v>
      </c>
      <c r="DJ20" s="235">
        <v>0.8</v>
      </c>
      <c r="DK20" s="235">
        <v>0.8</v>
      </c>
      <c r="DL20" s="235">
        <v>1.1000000000000001</v>
      </c>
      <c r="DM20" s="235">
        <v>1.2</v>
      </c>
      <c r="DN20" s="235">
        <v>1.3</v>
      </c>
      <c r="DO20" s="235">
        <v>1.2</v>
      </c>
      <c r="DQ20" s="236"/>
      <c r="DR20" s="107" t="s">
        <v>362</v>
      </c>
      <c r="DS20" s="235">
        <v>1.7</v>
      </c>
      <c r="DT20" s="235">
        <v>2.2000000000000002</v>
      </c>
      <c r="DU20" s="235">
        <v>2.1</v>
      </c>
      <c r="DV20" s="235">
        <v>2.5</v>
      </c>
      <c r="DW20" s="235">
        <v>2.6</v>
      </c>
      <c r="DX20" s="235">
        <v>2.7</v>
      </c>
      <c r="DY20" s="235">
        <v>3.1</v>
      </c>
      <c r="DZ20" s="235">
        <v>3.5</v>
      </c>
      <c r="EA20" s="235">
        <v>3.5</v>
      </c>
      <c r="EB20" s="235">
        <v>2.8</v>
      </c>
      <c r="EC20" s="235">
        <v>2.1</v>
      </c>
      <c r="ED20" s="235">
        <v>2.5</v>
      </c>
      <c r="EE20" s="235">
        <v>3</v>
      </c>
      <c r="EF20" s="235">
        <v>2.9</v>
      </c>
      <c r="EG20" s="235">
        <v>2.8</v>
      </c>
      <c r="EH20" s="235">
        <v>2.5</v>
      </c>
      <c r="EI20" s="235">
        <v>1.8</v>
      </c>
      <c r="EJ20" s="235">
        <v>2</v>
      </c>
      <c r="EK20" s="235">
        <v>1.9</v>
      </c>
      <c r="EL20" s="235">
        <v>1.9</v>
      </c>
      <c r="EM20" s="235">
        <v>1.8</v>
      </c>
      <c r="EO20" s="236"/>
      <c r="EP20" s="107" t="s">
        <v>362</v>
      </c>
      <c r="EQ20" s="235">
        <v>1.2</v>
      </c>
      <c r="ER20" s="235">
        <v>1</v>
      </c>
      <c r="ES20" s="235">
        <v>0.8</v>
      </c>
      <c r="ET20" s="235">
        <v>0.6</v>
      </c>
      <c r="EU20" s="235">
        <v>0.4</v>
      </c>
      <c r="EV20" s="235">
        <v>0.4</v>
      </c>
      <c r="EW20" s="235">
        <v>0.4</v>
      </c>
      <c r="EX20" s="235">
        <v>0.4</v>
      </c>
      <c r="EY20" s="235">
        <v>0.6</v>
      </c>
      <c r="EZ20" s="235">
        <v>0.4</v>
      </c>
      <c r="FA20" s="235">
        <v>0.5</v>
      </c>
      <c r="FB20" s="235">
        <v>0.6</v>
      </c>
      <c r="FC20" s="235">
        <v>0.7</v>
      </c>
      <c r="FD20" s="235">
        <v>0.5</v>
      </c>
      <c r="FE20" s="235">
        <v>0.6</v>
      </c>
      <c r="FF20" s="235">
        <v>0.6</v>
      </c>
      <c r="FG20" s="235">
        <v>0.8</v>
      </c>
      <c r="FH20" s="235">
        <v>1.1000000000000001</v>
      </c>
      <c r="FI20" s="235">
        <v>1</v>
      </c>
      <c r="FJ20" s="235">
        <v>1</v>
      </c>
      <c r="FK20" s="235">
        <v>0.9</v>
      </c>
    </row>
    <row r="21" spans="1:167" ht="15">
      <c r="A21" s="422"/>
      <c r="B21" s="422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22"/>
      <c r="Z21" s="422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22"/>
      <c r="AX21" s="422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22"/>
      <c r="BV21" s="422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22"/>
      <c r="CT21" s="422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22"/>
      <c r="DR21" s="422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22"/>
      <c r="EP21" s="422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02.75">
      <c r="A22" s="234"/>
      <c r="B22" s="322" t="s">
        <v>364</v>
      </c>
      <c r="C22" s="236">
        <v>78.099999999999994</v>
      </c>
      <c r="D22" s="236">
        <v>78.099999999999994</v>
      </c>
      <c r="E22" s="236">
        <v>78.099999999999994</v>
      </c>
      <c r="F22" s="236">
        <v>78.099999999999994</v>
      </c>
      <c r="G22" s="236">
        <v>78.099999999999994</v>
      </c>
      <c r="H22" s="236">
        <v>78.099999999999994</v>
      </c>
      <c r="I22" s="236">
        <v>78.099999999999994</v>
      </c>
      <c r="J22" s="236">
        <v>78.099999999999994</v>
      </c>
      <c r="K22" s="236">
        <v>78.099999999999994</v>
      </c>
      <c r="L22" s="236">
        <v>78.099999999999994</v>
      </c>
      <c r="M22" s="236">
        <v>78.099999999999994</v>
      </c>
      <c r="N22" s="236">
        <v>78.099999999999994</v>
      </c>
      <c r="O22" s="236">
        <v>78.099999999999994</v>
      </c>
      <c r="P22" s="236">
        <v>78.099999999999994</v>
      </c>
      <c r="Q22" s="236">
        <v>78.099999999999994</v>
      </c>
      <c r="R22" s="236">
        <v>78.099999999999994</v>
      </c>
      <c r="S22" s="236">
        <v>78.099999999999994</v>
      </c>
      <c r="T22" s="236">
        <v>78.099999999999994</v>
      </c>
      <c r="U22" s="236">
        <v>78.099999999999994</v>
      </c>
      <c r="V22" s="236">
        <v>78.099999999999994</v>
      </c>
      <c r="W22" s="236">
        <v>78.099999999999994</v>
      </c>
      <c r="Y22" s="234"/>
      <c r="Z22" s="322" t="s">
        <v>364</v>
      </c>
      <c r="AA22" s="236">
        <v>78.099999999999994</v>
      </c>
      <c r="AB22" s="236">
        <v>78.099999999999994</v>
      </c>
      <c r="AC22" s="236">
        <v>78.099999999999994</v>
      </c>
      <c r="AD22" s="236">
        <v>78.099999999999994</v>
      </c>
      <c r="AE22" s="236">
        <v>78.099999999999994</v>
      </c>
      <c r="AF22" s="236">
        <v>78.099999999999994</v>
      </c>
      <c r="AG22" s="236">
        <v>78.099999999999994</v>
      </c>
      <c r="AH22" s="236">
        <v>78.099999999999994</v>
      </c>
      <c r="AI22" s="236">
        <v>78.099999999999994</v>
      </c>
      <c r="AJ22" s="236">
        <v>78.099999999999994</v>
      </c>
      <c r="AK22" s="236">
        <v>78.099999999999994</v>
      </c>
      <c r="AL22" s="236">
        <v>78.099999999999994</v>
      </c>
      <c r="AM22" s="236">
        <v>78.099999999999994</v>
      </c>
      <c r="AN22" s="236">
        <v>78.099999999999994</v>
      </c>
      <c r="AO22" s="236">
        <v>78.099999999999994</v>
      </c>
      <c r="AP22" s="236">
        <v>78.099999999999994</v>
      </c>
      <c r="AQ22" s="236">
        <v>78.099999999999994</v>
      </c>
      <c r="AR22" s="236">
        <v>78.099999999999994</v>
      </c>
      <c r="AS22" s="236">
        <v>78.099999999999994</v>
      </c>
      <c r="AT22" s="236">
        <v>78.099999999999994</v>
      </c>
      <c r="AU22" s="236">
        <v>78.099999999999994</v>
      </c>
      <c r="AW22" s="234"/>
      <c r="AX22" s="322" t="s">
        <v>364</v>
      </c>
      <c r="AY22" s="236">
        <v>78.099999999999994</v>
      </c>
      <c r="AZ22" s="236">
        <v>78.099999999999994</v>
      </c>
      <c r="BA22" s="236">
        <v>78.099999999999994</v>
      </c>
      <c r="BB22" s="236">
        <v>78.099999999999994</v>
      </c>
      <c r="BC22" s="236">
        <v>78.099999999999994</v>
      </c>
      <c r="BD22" s="236">
        <v>78.099999999999994</v>
      </c>
      <c r="BE22" s="236">
        <v>78.099999999999994</v>
      </c>
      <c r="BF22" s="236">
        <v>78.099999999999994</v>
      </c>
      <c r="BG22" s="236">
        <v>78.099999999999994</v>
      </c>
      <c r="BH22" s="236">
        <v>78.099999999999994</v>
      </c>
      <c r="BI22" s="236">
        <v>78.099999999999994</v>
      </c>
      <c r="BJ22" s="236">
        <v>78.099999999999994</v>
      </c>
      <c r="BK22" s="236">
        <v>78.099999999999994</v>
      </c>
      <c r="BL22" s="236">
        <v>78.099999999999994</v>
      </c>
      <c r="BM22" s="236">
        <v>78.099999999999994</v>
      </c>
      <c r="BN22" s="236">
        <v>78.099999999999994</v>
      </c>
      <c r="BO22" s="236">
        <v>78.099999999999994</v>
      </c>
      <c r="BP22" s="236">
        <v>78.099999999999994</v>
      </c>
      <c r="BQ22" s="236">
        <v>78.099999999999994</v>
      </c>
      <c r="BR22" s="236">
        <v>78.099999999999994</v>
      </c>
      <c r="BS22" s="236">
        <v>78.099999999999994</v>
      </c>
      <c r="BU22" s="234"/>
      <c r="BV22" s="322" t="s">
        <v>364</v>
      </c>
      <c r="BW22" s="236">
        <v>78.099999999999994</v>
      </c>
      <c r="BX22" s="236">
        <v>78.099999999999994</v>
      </c>
      <c r="BY22" s="236">
        <v>78.099999999999994</v>
      </c>
      <c r="BZ22" s="236">
        <v>78.099999999999994</v>
      </c>
      <c r="CA22" s="236">
        <v>78.099999999999994</v>
      </c>
      <c r="CB22" s="236">
        <v>78.099999999999994</v>
      </c>
      <c r="CC22" s="236">
        <v>78.099999999999994</v>
      </c>
      <c r="CD22" s="236">
        <v>78.099999999999994</v>
      </c>
      <c r="CE22" s="236">
        <v>78.099999999999994</v>
      </c>
      <c r="CF22" s="236">
        <v>78.099999999999994</v>
      </c>
      <c r="CG22" s="236">
        <v>78.099999999999994</v>
      </c>
      <c r="CH22" s="236">
        <v>78.099999999999994</v>
      </c>
      <c r="CI22" s="236">
        <v>78.099999999999994</v>
      </c>
      <c r="CJ22" s="236">
        <v>78.099999999999994</v>
      </c>
      <c r="CK22" s="236">
        <v>78.099999999999994</v>
      </c>
      <c r="CL22" s="236">
        <v>78.099999999999994</v>
      </c>
      <c r="CM22" s="236">
        <v>78.099999999999994</v>
      </c>
      <c r="CN22" s="236">
        <v>78.099999999999994</v>
      </c>
      <c r="CO22" s="236">
        <v>78.099999999999994</v>
      </c>
      <c r="CP22" s="236">
        <v>78.099999999999994</v>
      </c>
      <c r="CQ22" s="236">
        <v>78.099999999999994</v>
      </c>
      <c r="CS22" s="234"/>
      <c r="CT22" s="322" t="s">
        <v>364</v>
      </c>
      <c r="CU22" s="236">
        <v>78.099999999999994</v>
      </c>
      <c r="CV22" s="236">
        <v>78.099999999999994</v>
      </c>
      <c r="CW22" s="236">
        <v>78.099999999999994</v>
      </c>
      <c r="CX22" s="236">
        <v>78.099999999999994</v>
      </c>
      <c r="CY22" s="236">
        <v>78.099999999999994</v>
      </c>
      <c r="CZ22" s="236">
        <v>78.099999999999994</v>
      </c>
      <c r="DA22" s="236">
        <v>78.099999999999994</v>
      </c>
      <c r="DB22" s="236">
        <v>78.099999999999994</v>
      </c>
      <c r="DC22" s="236">
        <v>78.099999999999994</v>
      </c>
      <c r="DD22" s="236">
        <v>78.099999999999994</v>
      </c>
      <c r="DE22" s="236">
        <v>78.099999999999994</v>
      </c>
      <c r="DF22" s="236">
        <v>78.099999999999994</v>
      </c>
      <c r="DG22" s="236">
        <v>78.099999999999994</v>
      </c>
      <c r="DH22" s="236">
        <v>78.099999999999994</v>
      </c>
      <c r="DI22" s="236">
        <v>78.099999999999994</v>
      </c>
      <c r="DJ22" s="236">
        <v>78.099999999999994</v>
      </c>
      <c r="DK22" s="236">
        <v>78.099999999999994</v>
      </c>
      <c r="DL22" s="236">
        <v>78.099999999999994</v>
      </c>
      <c r="DM22" s="236">
        <v>78.099999999999994</v>
      </c>
      <c r="DN22" s="236">
        <v>78.099999999999994</v>
      </c>
      <c r="DO22" s="236">
        <v>78.099999999999994</v>
      </c>
      <c r="DQ22" s="234"/>
      <c r="DR22" s="322" t="s">
        <v>364</v>
      </c>
      <c r="DS22" s="236">
        <v>78.099999999999994</v>
      </c>
      <c r="DT22" s="236">
        <v>78.099999999999994</v>
      </c>
      <c r="DU22" s="236">
        <v>78.099999999999994</v>
      </c>
      <c r="DV22" s="236">
        <v>78.099999999999994</v>
      </c>
      <c r="DW22" s="236">
        <v>78.099999999999994</v>
      </c>
      <c r="DX22" s="236">
        <v>78.099999999999994</v>
      </c>
      <c r="DY22" s="236">
        <v>78.099999999999994</v>
      </c>
      <c r="DZ22" s="236">
        <v>78.099999999999994</v>
      </c>
      <c r="EA22" s="236">
        <v>78.099999999999994</v>
      </c>
      <c r="EB22" s="236">
        <v>78.099999999999994</v>
      </c>
      <c r="EC22" s="236">
        <v>78.099999999999994</v>
      </c>
      <c r="ED22" s="236">
        <v>78.099999999999994</v>
      </c>
      <c r="EE22" s="236">
        <v>78.099999999999994</v>
      </c>
      <c r="EF22" s="236">
        <v>78.099999999999994</v>
      </c>
      <c r="EG22" s="236">
        <v>78.099999999999994</v>
      </c>
      <c r="EH22" s="236">
        <v>78.099999999999994</v>
      </c>
      <c r="EI22" s="236">
        <v>78.099999999999994</v>
      </c>
      <c r="EJ22" s="236">
        <v>78.099999999999994</v>
      </c>
      <c r="EK22" s="236">
        <v>78.099999999999994</v>
      </c>
      <c r="EL22" s="236">
        <v>78.099999999999994</v>
      </c>
      <c r="EM22" s="236">
        <v>78.099999999999994</v>
      </c>
      <c r="EO22" s="234"/>
      <c r="EP22" s="322" t="s">
        <v>364</v>
      </c>
      <c r="EQ22" s="236">
        <v>78.099999999999994</v>
      </c>
      <c r="ER22" s="236">
        <v>78.099999999999994</v>
      </c>
      <c r="ES22" s="236">
        <v>78.099999999999994</v>
      </c>
      <c r="ET22" s="236">
        <v>78.099999999999994</v>
      </c>
      <c r="EU22" s="236">
        <v>78.099999999999994</v>
      </c>
      <c r="EV22" s="236">
        <v>78.099999999999994</v>
      </c>
      <c r="EW22" s="236">
        <v>78.099999999999994</v>
      </c>
      <c r="EX22" s="236">
        <v>78.099999999999994</v>
      </c>
      <c r="EY22" s="236">
        <v>78.099999999999994</v>
      </c>
      <c r="EZ22" s="236">
        <v>78.099999999999994</v>
      </c>
      <c r="FA22" s="236">
        <v>78.099999999999994</v>
      </c>
      <c r="FB22" s="236">
        <v>78.099999999999994</v>
      </c>
      <c r="FC22" s="236">
        <v>78.099999999999994</v>
      </c>
      <c r="FD22" s="236">
        <v>78.099999999999994</v>
      </c>
      <c r="FE22" s="236">
        <v>78.099999999999994</v>
      </c>
      <c r="FF22" s="236">
        <v>78.099999999999994</v>
      </c>
      <c r="FG22" s="236">
        <v>78.099999999999994</v>
      </c>
      <c r="FH22" s="236">
        <v>78.099999999999994</v>
      </c>
      <c r="FI22" s="236">
        <v>78.099999999999994</v>
      </c>
      <c r="FJ22" s="236">
        <v>78.099999999999994</v>
      </c>
      <c r="FK22" s="236">
        <v>78.099999999999994</v>
      </c>
    </row>
    <row r="23" spans="1:167" ht="102.75">
      <c r="A23" s="234"/>
      <c r="B23" s="322" t="s">
        <v>365</v>
      </c>
      <c r="C23" s="236">
        <v>78.099999999999994</v>
      </c>
      <c r="D23" s="236">
        <v>78.099999999999994</v>
      </c>
      <c r="E23" s="236">
        <v>78.099999999999994</v>
      </c>
      <c r="F23" s="236">
        <v>78.099999999999994</v>
      </c>
      <c r="G23" s="236">
        <v>78.099999999999994</v>
      </c>
      <c r="H23" s="236">
        <v>78.099999999999994</v>
      </c>
      <c r="I23" s="236">
        <v>78.099999999999994</v>
      </c>
      <c r="J23" s="236">
        <v>78.099999999999994</v>
      </c>
      <c r="K23" s="236">
        <v>78.099999999999994</v>
      </c>
      <c r="L23" s="236">
        <v>78.099999999999994</v>
      </c>
      <c r="M23" s="236">
        <v>78.099999999999994</v>
      </c>
      <c r="N23" s="236">
        <v>78.099999999999994</v>
      </c>
      <c r="O23" s="236">
        <v>78.099999999999994</v>
      </c>
      <c r="P23" s="236">
        <v>78.099999999999994</v>
      </c>
      <c r="Q23" s="236">
        <v>78.099999999999994</v>
      </c>
      <c r="R23" s="236">
        <v>78.099999999999994</v>
      </c>
      <c r="S23" s="236">
        <v>78.099999999999994</v>
      </c>
      <c r="T23" s="236">
        <v>78.099999999999994</v>
      </c>
      <c r="U23" s="236">
        <v>78.099999999999994</v>
      </c>
      <c r="V23" s="236">
        <v>78.099999999999994</v>
      </c>
      <c r="W23" s="236">
        <v>78.099999999999994</v>
      </c>
      <c r="Y23" s="234"/>
      <c r="Z23" s="322" t="s">
        <v>365</v>
      </c>
      <c r="AA23" s="236">
        <v>78.099999999999994</v>
      </c>
      <c r="AB23" s="236">
        <v>78.099999999999994</v>
      </c>
      <c r="AC23" s="236">
        <v>78.099999999999994</v>
      </c>
      <c r="AD23" s="236">
        <v>78.099999999999994</v>
      </c>
      <c r="AE23" s="236">
        <v>78.099999999999994</v>
      </c>
      <c r="AF23" s="236">
        <v>78.099999999999994</v>
      </c>
      <c r="AG23" s="236">
        <v>78.099999999999994</v>
      </c>
      <c r="AH23" s="236">
        <v>78.099999999999994</v>
      </c>
      <c r="AI23" s="236">
        <v>78.099999999999994</v>
      </c>
      <c r="AJ23" s="236">
        <v>78.099999999999994</v>
      </c>
      <c r="AK23" s="236">
        <v>78.099999999999994</v>
      </c>
      <c r="AL23" s="236">
        <v>78.099999999999994</v>
      </c>
      <c r="AM23" s="236">
        <v>78.099999999999994</v>
      </c>
      <c r="AN23" s="236">
        <v>78.099999999999994</v>
      </c>
      <c r="AO23" s="236">
        <v>78.099999999999994</v>
      </c>
      <c r="AP23" s="236">
        <v>78.099999999999994</v>
      </c>
      <c r="AQ23" s="236">
        <v>78.099999999999994</v>
      </c>
      <c r="AR23" s="236">
        <v>78.099999999999994</v>
      </c>
      <c r="AS23" s="236">
        <v>78.099999999999994</v>
      </c>
      <c r="AT23" s="236">
        <v>78.099999999999994</v>
      </c>
      <c r="AU23" s="236">
        <v>78.099999999999994</v>
      </c>
      <c r="AW23" s="234"/>
      <c r="AX23" s="322" t="s">
        <v>365</v>
      </c>
      <c r="AY23" s="236">
        <v>78.099999999999994</v>
      </c>
      <c r="AZ23" s="236">
        <v>78.099999999999994</v>
      </c>
      <c r="BA23" s="236">
        <v>78.099999999999994</v>
      </c>
      <c r="BB23" s="236">
        <v>78.099999999999994</v>
      </c>
      <c r="BC23" s="236">
        <v>78.099999999999994</v>
      </c>
      <c r="BD23" s="236">
        <v>78.099999999999994</v>
      </c>
      <c r="BE23" s="236">
        <v>78.099999999999994</v>
      </c>
      <c r="BF23" s="236">
        <v>78.099999999999994</v>
      </c>
      <c r="BG23" s="236">
        <v>78.099999999999994</v>
      </c>
      <c r="BH23" s="236">
        <v>78.099999999999994</v>
      </c>
      <c r="BI23" s="236">
        <v>78.099999999999994</v>
      </c>
      <c r="BJ23" s="236">
        <v>78.099999999999994</v>
      </c>
      <c r="BK23" s="236">
        <v>78.099999999999994</v>
      </c>
      <c r="BL23" s="236">
        <v>78.099999999999994</v>
      </c>
      <c r="BM23" s="236">
        <v>78.099999999999994</v>
      </c>
      <c r="BN23" s="236">
        <v>78.099999999999994</v>
      </c>
      <c r="BO23" s="236">
        <v>78.099999999999994</v>
      </c>
      <c r="BP23" s="236">
        <v>78.099999999999994</v>
      </c>
      <c r="BQ23" s="236">
        <v>78.099999999999994</v>
      </c>
      <c r="BR23" s="236">
        <v>78.099999999999994</v>
      </c>
      <c r="BS23" s="236">
        <v>78.099999999999994</v>
      </c>
      <c r="BU23" s="234"/>
      <c r="BV23" s="322" t="s">
        <v>365</v>
      </c>
      <c r="BW23" s="236">
        <v>78.099999999999994</v>
      </c>
      <c r="BX23" s="236">
        <v>78.099999999999994</v>
      </c>
      <c r="BY23" s="236">
        <v>78.099999999999994</v>
      </c>
      <c r="BZ23" s="236">
        <v>78.099999999999994</v>
      </c>
      <c r="CA23" s="236">
        <v>78.099999999999994</v>
      </c>
      <c r="CB23" s="236">
        <v>78.099999999999994</v>
      </c>
      <c r="CC23" s="236">
        <v>78.099999999999994</v>
      </c>
      <c r="CD23" s="236">
        <v>78.099999999999994</v>
      </c>
      <c r="CE23" s="236">
        <v>78.099999999999994</v>
      </c>
      <c r="CF23" s="236">
        <v>78.099999999999994</v>
      </c>
      <c r="CG23" s="236">
        <v>78.099999999999994</v>
      </c>
      <c r="CH23" s="236">
        <v>78.099999999999994</v>
      </c>
      <c r="CI23" s="236">
        <v>78.099999999999994</v>
      </c>
      <c r="CJ23" s="236">
        <v>78.099999999999994</v>
      </c>
      <c r="CK23" s="236">
        <v>78.099999999999994</v>
      </c>
      <c r="CL23" s="236">
        <v>78.099999999999994</v>
      </c>
      <c r="CM23" s="236">
        <v>78.099999999999994</v>
      </c>
      <c r="CN23" s="236">
        <v>78.099999999999994</v>
      </c>
      <c r="CO23" s="236">
        <v>78.099999999999994</v>
      </c>
      <c r="CP23" s="236">
        <v>78.099999999999994</v>
      </c>
      <c r="CQ23" s="236">
        <v>78.099999999999994</v>
      </c>
      <c r="CS23" s="234"/>
      <c r="CT23" s="322" t="s">
        <v>365</v>
      </c>
      <c r="CU23" s="236">
        <v>78.099999999999994</v>
      </c>
      <c r="CV23" s="236">
        <v>78.099999999999994</v>
      </c>
      <c r="CW23" s="236">
        <v>78.099999999999994</v>
      </c>
      <c r="CX23" s="236">
        <v>78.099999999999994</v>
      </c>
      <c r="CY23" s="236">
        <v>78.099999999999994</v>
      </c>
      <c r="CZ23" s="236">
        <v>78.099999999999994</v>
      </c>
      <c r="DA23" s="236">
        <v>78.099999999999994</v>
      </c>
      <c r="DB23" s="236">
        <v>78.099999999999994</v>
      </c>
      <c r="DC23" s="236">
        <v>78.099999999999994</v>
      </c>
      <c r="DD23" s="236">
        <v>78.099999999999994</v>
      </c>
      <c r="DE23" s="236">
        <v>78.099999999999994</v>
      </c>
      <c r="DF23" s="236">
        <v>78.099999999999994</v>
      </c>
      <c r="DG23" s="236">
        <v>78.099999999999994</v>
      </c>
      <c r="DH23" s="236">
        <v>78.099999999999994</v>
      </c>
      <c r="DI23" s="236">
        <v>78.099999999999994</v>
      </c>
      <c r="DJ23" s="236">
        <v>78.099999999999994</v>
      </c>
      <c r="DK23" s="236">
        <v>78.099999999999994</v>
      </c>
      <c r="DL23" s="236">
        <v>78.099999999999994</v>
      </c>
      <c r="DM23" s="236">
        <v>78.099999999999994</v>
      </c>
      <c r="DN23" s="236">
        <v>78.099999999999994</v>
      </c>
      <c r="DO23" s="236">
        <v>78.099999999999994</v>
      </c>
      <c r="DQ23" s="234"/>
      <c r="DR23" s="322" t="s">
        <v>365</v>
      </c>
      <c r="DS23" s="236">
        <v>78.099999999999994</v>
      </c>
      <c r="DT23" s="236">
        <v>78.099999999999994</v>
      </c>
      <c r="DU23" s="236">
        <v>78.099999999999994</v>
      </c>
      <c r="DV23" s="236">
        <v>78.099999999999994</v>
      </c>
      <c r="DW23" s="236">
        <v>78.099999999999994</v>
      </c>
      <c r="DX23" s="236">
        <v>78.099999999999994</v>
      </c>
      <c r="DY23" s="236">
        <v>78.099999999999994</v>
      </c>
      <c r="DZ23" s="236">
        <v>78.099999999999994</v>
      </c>
      <c r="EA23" s="236">
        <v>78.099999999999994</v>
      </c>
      <c r="EB23" s="236">
        <v>78.099999999999994</v>
      </c>
      <c r="EC23" s="236">
        <v>78.099999999999994</v>
      </c>
      <c r="ED23" s="236">
        <v>78.099999999999994</v>
      </c>
      <c r="EE23" s="236">
        <v>78.099999999999994</v>
      </c>
      <c r="EF23" s="236">
        <v>78.099999999999994</v>
      </c>
      <c r="EG23" s="236">
        <v>78.099999999999994</v>
      </c>
      <c r="EH23" s="236">
        <v>78.099999999999994</v>
      </c>
      <c r="EI23" s="236">
        <v>78.099999999999994</v>
      </c>
      <c r="EJ23" s="236">
        <v>78.099999999999994</v>
      </c>
      <c r="EK23" s="236">
        <v>78.099999999999994</v>
      </c>
      <c r="EL23" s="236">
        <v>78.099999999999994</v>
      </c>
      <c r="EM23" s="236">
        <v>78.099999999999994</v>
      </c>
      <c r="EO23" s="234"/>
      <c r="EP23" s="322" t="s">
        <v>365</v>
      </c>
      <c r="EQ23" s="236">
        <v>78.099999999999994</v>
      </c>
      <c r="ER23" s="236">
        <v>78.099999999999994</v>
      </c>
      <c r="ES23" s="236">
        <v>78.099999999999994</v>
      </c>
      <c r="ET23" s="236">
        <v>78.099999999999994</v>
      </c>
      <c r="EU23" s="236">
        <v>78.099999999999994</v>
      </c>
      <c r="EV23" s="236">
        <v>78.099999999999994</v>
      </c>
      <c r="EW23" s="236">
        <v>78.099999999999994</v>
      </c>
      <c r="EX23" s="236">
        <v>78.099999999999994</v>
      </c>
      <c r="EY23" s="236">
        <v>78.099999999999994</v>
      </c>
      <c r="EZ23" s="236">
        <v>78.099999999999994</v>
      </c>
      <c r="FA23" s="236">
        <v>78.099999999999994</v>
      </c>
      <c r="FB23" s="236">
        <v>78.099999999999994</v>
      </c>
      <c r="FC23" s="236">
        <v>78.099999999999994</v>
      </c>
      <c r="FD23" s="236">
        <v>78.099999999999994</v>
      </c>
      <c r="FE23" s="236">
        <v>78.099999999999994</v>
      </c>
      <c r="FF23" s="236">
        <v>78.099999999999994</v>
      </c>
      <c r="FG23" s="236">
        <v>78.099999999999994</v>
      </c>
      <c r="FH23" s="236">
        <v>78.099999999999994</v>
      </c>
      <c r="FI23" s="236">
        <v>78.099999999999994</v>
      </c>
      <c r="FJ23" s="236">
        <v>78.099999999999994</v>
      </c>
      <c r="FK23" s="236">
        <v>78.099999999999994</v>
      </c>
    </row>
    <row r="24" spans="1:167" ht="15">
      <c r="A24" s="421"/>
      <c r="B24" s="421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421"/>
      <c r="Z24" s="421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421"/>
      <c r="AX24" s="421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421"/>
      <c r="BV24" s="421"/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421"/>
      <c r="CT24" s="421"/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421"/>
      <c r="DR24" s="421"/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421"/>
      <c r="EP24" s="421"/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425" t="s">
        <v>366</v>
      </c>
      <c r="B25" s="425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Y25" s="425" t="s">
        <v>366</v>
      </c>
      <c r="Z25" s="425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W25" s="425" t="s">
        <v>366</v>
      </c>
      <c r="AX25" s="425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U25" s="425" t="s">
        <v>366</v>
      </c>
      <c r="BV25" s="425"/>
      <c r="BW25" s="234"/>
      <c r="BX25" s="234"/>
      <c r="BY25" s="234"/>
      <c r="BZ25" s="234"/>
      <c r="CA25" s="234"/>
      <c r="CB25" s="234"/>
      <c r="CC25" s="234"/>
      <c r="CD25" s="234"/>
      <c r="CE25" s="234"/>
      <c r="CF25" s="234"/>
      <c r="CG25" s="234"/>
      <c r="CH25" s="234"/>
      <c r="CI25" s="234"/>
      <c r="CJ25" s="234"/>
      <c r="CK25" s="234"/>
      <c r="CL25" s="234"/>
      <c r="CM25" s="234"/>
      <c r="CN25" s="234"/>
      <c r="CO25" s="234"/>
      <c r="CP25" s="234"/>
      <c r="CQ25" s="234"/>
      <c r="CS25" s="425" t="s">
        <v>366</v>
      </c>
      <c r="CT25" s="425"/>
      <c r="CU25" s="234"/>
      <c r="CV25" s="234"/>
      <c r="CW25" s="234"/>
      <c r="CX25" s="234"/>
      <c r="CY25" s="234"/>
      <c r="CZ25" s="234"/>
      <c r="DA25" s="234"/>
      <c r="DB25" s="234"/>
      <c r="DC25" s="234"/>
      <c r="DD25" s="234"/>
      <c r="DE25" s="234"/>
      <c r="DF25" s="234"/>
      <c r="DG25" s="234"/>
      <c r="DH25" s="234"/>
      <c r="DI25" s="234"/>
      <c r="DJ25" s="234"/>
      <c r="DK25" s="234"/>
      <c r="DL25" s="234"/>
      <c r="DM25" s="234"/>
      <c r="DN25" s="234"/>
      <c r="DO25" s="234"/>
      <c r="DQ25" s="425" t="s">
        <v>366</v>
      </c>
      <c r="DR25" s="425"/>
      <c r="DS25" s="234"/>
      <c r="DT25" s="234"/>
      <c r="DU25" s="234"/>
      <c r="DV25" s="234"/>
      <c r="DW25" s="234"/>
      <c r="DX25" s="234"/>
      <c r="DY25" s="234"/>
      <c r="DZ25" s="234"/>
      <c r="EA25" s="234"/>
      <c r="EB25" s="234"/>
      <c r="EC25" s="234"/>
      <c r="ED25" s="234"/>
      <c r="EE25" s="234"/>
      <c r="EF25" s="234"/>
      <c r="EG25" s="234"/>
      <c r="EH25" s="234"/>
      <c r="EI25" s="234"/>
      <c r="EJ25" s="234"/>
      <c r="EK25" s="234"/>
      <c r="EL25" s="234"/>
      <c r="EM25" s="234"/>
      <c r="EO25" s="425" t="s">
        <v>366</v>
      </c>
      <c r="EP25" s="425"/>
      <c r="EQ25" s="234"/>
      <c r="ER25" s="234"/>
      <c r="ES25" s="234"/>
      <c r="ET25" s="234"/>
      <c r="EU25" s="234"/>
      <c r="EV25" s="234"/>
      <c r="EW25" s="234"/>
      <c r="EX25" s="234"/>
      <c r="EY25" s="234"/>
      <c r="EZ25" s="234"/>
      <c r="FA25" s="234"/>
      <c r="FB25" s="234"/>
      <c r="FC25" s="234"/>
      <c r="FD25" s="234"/>
      <c r="FE25" s="234"/>
      <c r="FF25" s="234"/>
      <c r="FG25" s="234"/>
      <c r="FH25" s="234"/>
      <c r="FI25" s="234"/>
      <c r="FJ25" s="234"/>
      <c r="FK25" s="234"/>
    </row>
    <row r="26" spans="1:167" ht="15">
      <c r="A26" s="421"/>
      <c r="B26" s="421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Y26" s="421"/>
      <c r="Z26" s="421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W26" s="421"/>
      <c r="AX26" s="421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U26" s="421"/>
      <c r="BV26" s="421"/>
      <c r="BW26" s="234"/>
      <c r="BX26" s="234"/>
      <c r="BY26" s="234"/>
      <c r="BZ26" s="234"/>
      <c r="CA26" s="234"/>
      <c r="CB26" s="234"/>
      <c r="CC26" s="234"/>
      <c r="CD26" s="234"/>
      <c r="CE26" s="234"/>
      <c r="CF26" s="234"/>
      <c r="CG26" s="234"/>
      <c r="CH26" s="234"/>
      <c r="CI26" s="234"/>
      <c r="CJ26" s="234"/>
      <c r="CK26" s="234"/>
      <c r="CL26" s="234"/>
      <c r="CM26" s="234"/>
      <c r="CN26" s="234"/>
      <c r="CO26" s="234"/>
      <c r="CP26" s="234"/>
      <c r="CQ26" s="234"/>
      <c r="CS26" s="421"/>
      <c r="CT26" s="421"/>
      <c r="CU26" s="234"/>
      <c r="CV26" s="234"/>
      <c r="CW26" s="234"/>
      <c r="CX26" s="234"/>
      <c r="CY26" s="234"/>
      <c r="CZ26" s="234"/>
      <c r="DA26" s="234"/>
      <c r="DB26" s="234"/>
      <c r="DC26" s="234"/>
      <c r="DD26" s="234"/>
      <c r="DE26" s="234"/>
      <c r="DF26" s="234"/>
      <c r="DG26" s="234"/>
      <c r="DH26" s="234"/>
      <c r="DI26" s="234"/>
      <c r="DJ26" s="234"/>
      <c r="DK26" s="234"/>
      <c r="DL26" s="234"/>
      <c r="DM26" s="234"/>
      <c r="DN26" s="234"/>
      <c r="DO26" s="234"/>
      <c r="DQ26" s="421"/>
      <c r="DR26" s="421"/>
      <c r="DS26" s="234"/>
      <c r="DT26" s="234"/>
      <c r="DU26" s="234"/>
      <c r="DV26" s="234"/>
      <c r="DW26" s="234"/>
      <c r="DX26" s="234"/>
      <c r="DY26" s="234"/>
      <c r="DZ26" s="234"/>
      <c r="EA26" s="234"/>
      <c r="EB26" s="234"/>
      <c r="EC26" s="234"/>
      <c r="ED26" s="234"/>
      <c r="EE26" s="234"/>
      <c r="EF26" s="234"/>
      <c r="EG26" s="234"/>
      <c r="EH26" s="234"/>
      <c r="EI26" s="234"/>
      <c r="EJ26" s="234"/>
      <c r="EK26" s="234"/>
      <c r="EL26" s="234"/>
      <c r="EM26" s="234"/>
      <c r="EO26" s="421"/>
      <c r="EP26" s="421"/>
      <c r="EQ26" s="234"/>
      <c r="ER26" s="234"/>
      <c r="ES26" s="234"/>
      <c r="ET26" s="234"/>
      <c r="EU26" s="234"/>
      <c r="EV26" s="234"/>
      <c r="EW26" s="234"/>
      <c r="EX26" s="234"/>
      <c r="EY26" s="234"/>
      <c r="EZ26" s="234"/>
      <c r="FA26" s="234"/>
      <c r="FB26" s="234"/>
      <c r="FC26" s="234"/>
      <c r="FD26" s="234"/>
      <c r="FE26" s="234"/>
      <c r="FF26" s="234"/>
      <c r="FG26" s="234"/>
      <c r="FH26" s="234"/>
      <c r="FI26" s="234"/>
      <c r="FJ26" s="234"/>
      <c r="FK26" s="234"/>
    </row>
    <row r="27" spans="1:167">
      <c r="A27" s="420" t="s">
        <v>367</v>
      </c>
      <c r="B27" s="420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Y27" s="420" t="s">
        <v>367</v>
      </c>
      <c r="Z27" s="420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W27" s="420" t="s">
        <v>367</v>
      </c>
      <c r="AX27" s="420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U27" s="420" t="s">
        <v>367</v>
      </c>
      <c r="BV27" s="420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  <c r="CL27" s="235"/>
      <c r="CM27" s="235"/>
      <c r="CN27" s="235"/>
      <c r="CO27" s="235"/>
      <c r="CP27" s="235"/>
      <c r="CQ27" s="235"/>
      <c r="CS27" s="420" t="s">
        <v>367</v>
      </c>
      <c r="CT27" s="420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Q27" s="420" t="s">
        <v>367</v>
      </c>
      <c r="DR27" s="420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O27" s="420" t="s">
        <v>367</v>
      </c>
      <c r="EP27" s="420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35"/>
      <c r="FK27" s="235"/>
    </row>
  </sheetData>
  <mergeCells count="133">
    <mergeCell ref="A3:B3"/>
    <mergeCell ref="A4:B4"/>
    <mergeCell ref="A5:B5"/>
    <mergeCell ref="A6:B6"/>
    <mergeCell ref="A27:B27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6:B16"/>
    <mergeCell ref="A17:B17"/>
    <mergeCell ref="A21:B21"/>
    <mergeCell ref="A24:B24"/>
    <mergeCell ref="A25:B25"/>
    <mergeCell ref="A26:B26"/>
    <mergeCell ref="A7:B7"/>
    <mergeCell ref="A8:B8"/>
    <mergeCell ref="A9:B9"/>
    <mergeCell ref="A10:B10"/>
    <mergeCell ref="A11:B11"/>
    <mergeCell ref="A12:B12"/>
    <mergeCell ref="A1:B1"/>
    <mergeCell ref="A2:B2"/>
    <mergeCell ref="Y24:Z24"/>
    <mergeCell ref="Y25:Z25"/>
    <mergeCell ref="Y26:Z26"/>
    <mergeCell ref="Y27:Z27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6:Z16"/>
    <mergeCell ref="Y17:Z17"/>
    <mergeCell ref="Y21:Z21"/>
    <mergeCell ref="AW27:AX27"/>
    <mergeCell ref="AW16:AX16"/>
    <mergeCell ref="AW17:AX17"/>
    <mergeCell ref="AW21:AX21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4:AX24"/>
    <mergeCell ref="AW25:AX25"/>
    <mergeCell ref="AW26:AX26"/>
    <mergeCell ref="AW7:AX7"/>
    <mergeCell ref="AW8:AX8"/>
    <mergeCell ref="AW9:AX9"/>
    <mergeCell ref="AW10:AX10"/>
    <mergeCell ref="AW11:AX11"/>
    <mergeCell ref="AW12:AX12"/>
    <mergeCell ref="BU24:BV24"/>
    <mergeCell ref="BU25:BV25"/>
    <mergeCell ref="BU26:BV26"/>
    <mergeCell ref="BU27:BV27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6:BV16"/>
    <mergeCell ref="BU17:BV17"/>
    <mergeCell ref="BU21:BV21"/>
    <mergeCell ref="CS27:CT27"/>
    <mergeCell ref="CS16:CT16"/>
    <mergeCell ref="CS17:CT17"/>
    <mergeCell ref="CS21:CT21"/>
    <mergeCell ref="CS24:CT24"/>
    <mergeCell ref="CS25:CT25"/>
    <mergeCell ref="CS26:CT26"/>
    <mergeCell ref="CS7:CT7"/>
    <mergeCell ref="CS8:CT8"/>
    <mergeCell ref="CS9:CT9"/>
    <mergeCell ref="CS10:CT10"/>
    <mergeCell ref="CS11:CT11"/>
    <mergeCell ref="CS12:CT12"/>
    <mergeCell ref="DQ24:DR24"/>
    <mergeCell ref="DQ25:DR25"/>
    <mergeCell ref="DQ26:DR26"/>
    <mergeCell ref="DQ27:DR27"/>
    <mergeCell ref="DQ16:DR16"/>
    <mergeCell ref="DQ17:DR17"/>
    <mergeCell ref="DQ21:DR21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27:EP27"/>
    <mergeCell ref="EO16:EP16"/>
    <mergeCell ref="EO17:EP17"/>
    <mergeCell ref="EO21:EP21"/>
    <mergeCell ref="EO24:EP24"/>
    <mergeCell ref="EO25:EP25"/>
    <mergeCell ref="EO26:EP26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B8E5-4A94-46EC-82E3-6BE80B4FAB36}">
  <dimension ref="B2:K20"/>
  <sheetViews>
    <sheetView tabSelected="1" zoomScale="87" workbookViewId="0">
      <selection activeCell="J10" sqref="J10"/>
    </sheetView>
  </sheetViews>
  <sheetFormatPr defaultRowHeight="12.75"/>
  <cols>
    <col min="2" max="3" width="16" bestFit="1" customWidth="1"/>
    <col min="4" max="4" width="27.5703125" bestFit="1" customWidth="1"/>
    <col min="11" max="11" width="9.5703125" bestFit="1" customWidth="1"/>
    <col min="12" max="12" width="23.140625" bestFit="1" customWidth="1"/>
    <col min="13" max="13" width="10.5703125" bestFit="1" customWidth="1"/>
  </cols>
  <sheetData>
    <row r="2" spans="2:11" ht="15">
      <c r="B2" s="84" t="s">
        <v>15</v>
      </c>
      <c r="C2" s="84"/>
      <c r="D2" s="83"/>
      <c r="E2" s="83"/>
      <c r="F2" s="83"/>
      <c r="G2" s="83"/>
      <c r="H2" s="83"/>
      <c r="I2" s="83"/>
      <c r="J2" s="83"/>
    </row>
    <row r="3" spans="2:11" ht="15.75" thickBot="1">
      <c r="B3" s="85" t="s">
        <v>11</v>
      </c>
      <c r="C3" s="85" t="s">
        <v>1</v>
      </c>
      <c r="D3" s="85" t="s">
        <v>2</v>
      </c>
      <c r="E3" s="85" t="s">
        <v>16</v>
      </c>
      <c r="F3" s="85" t="s">
        <v>17</v>
      </c>
      <c r="G3" s="85" t="s">
        <v>18</v>
      </c>
      <c r="H3" s="85" t="s">
        <v>19</v>
      </c>
      <c r="I3" s="83"/>
      <c r="J3" s="83"/>
    </row>
    <row r="4" spans="2:11" ht="15">
      <c r="B4" t="s">
        <v>461</v>
      </c>
      <c r="C4" s="83" t="s">
        <v>45</v>
      </c>
      <c r="D4" s="83" t="s">
        <v>46</v>
      </c>
      <c r="E4" s="83" t="s">
        <v>47</v>
      </c>
      <c r="F4" s="83" t="s">
        <v>48</v>
      </c>
      <c r="G4" s="83" t="s">
        <v>49</v>
      </c>
      <c r="H4" s="83"/>
      <c r="I4" s="83"/>
      <c r="J4" s="83"/>
    </row>
    <row r="5" spans="2:11" ht="15">
      <c r="B5" s="83" t="s">
        <v>44</v>
      </c>
      <c r="C5" s="83" t="s">
        <v>50</v>
      </c>
      <c r="D5" s="83" t="s">
        <v>51</v>
      </c>
      <c r="E5" s="83" t="s">
        <v>47</v>
      </c>
      <c r="F5" s="83" t="s">
        <v>48</v>
      </c>
      <c r="G5" s="83"/>
      <c r="H5" s="83"/>
      <c r="I5" s="83"/>
      <c r="J5" s="83"/>
    </row>
    <row r="6" spans="2:11" ht="15">
      <c r="B6" s="83"/>
      <c r="C6" s="83" t="s">
        <v>52</v>
      </c>
      <c r="D6" s="83" t="s">
        <v>53</v>
      </c>
      <c r="E6" s="83" t="s">
        <v>47</v>
      </c>
      <c r="F6" s="83" t="s">
        <v>48</v>
      </c>
      <c r="H6" s="83"/>
      <c r="J6" s="83"/>
      <c r="K6" s="252" t="s">
        <v>459</v>
      </c>
    </row>
    <row r="7" spans="2:11" ht="15">
      <c r="B7" s="83"/>
      <c r="C7" s="83" t="s">
        <v>54</v>
      </c>
      <c r="D7" s="83" t="s">
        <v>55</v>
      </c>
      <c r="E7" s="83" t="s">
        <v>47</v>
      </c>
      <c r="F7" s="83" t="s">
        <v>48</v>
      </c>
      <c r="G7" s="83"/>
      <c r="H7" s="83"/>
      <c r="J7" s="83"/>
    </row>
    <row r="8" spans="2:11" ht="15">
      <c r="B8" s="83"/>
      <c r="C8" s="252" t="s">
        <v>375</v>
      </c>
      <c r="D8" s="252" t="s">
        <v>376</v>
      </c>
      <c r="E8" s="224" t="s">
        <v>47</v>
      </c>
      <c r="F8" s="224" t="s">
        <v>48</v>
      </c>
      <c r="G8" s="83"/>
      <c r="H8" s="83"/>
      <c r="J8" s="83"/>
    </row>
    <row r="9" spans="2:11" s="110" customFormat="1" ht="15">
      <c r="B9" s="224"/>
      <c r="C9" s="252" t="s">
        <v>462</v>
      </c>
      <c r="D9" s="252" t="s">
        <v>463</v>
      </c>
      <c r="E9" s="224" t="s">
        <v>47</v>
      </c>
      <c r="F9" s="224" t="s">
        <v>48</v>
      </c>
      <c r="G9" s="224"/>
      <c r="H9" s="224"/>
      <c r="J9" s="224"/>
    </row>
    <row r="10" spans="2:11" s="110" customFormat="1" ht="15">
      <c r="B10" s="224"/>
      <c r="C10" s="252" t="s">
        <v>374</v>
      </c>
      <c r="D10" s="252" t="s">
        <v>377</v>
      </c>
      <c r="E10" s="224" t="s">
        <v>47</v>
      </c>
      <c r="F10" s="224" t="s">
        <v>48</v>
      </c>
      <c r="G10" s="224"/>
      <c r="H10" s="224"/>
      <c r="J10" s="224"/>
    </row>
    <row r="11" spans="2:11" s="110" customFormat="1" ht="15">
      <c r="B11" s="224"/>
      <c r="C11" s="224"/>
      <c r="D11" s="224"/>
      <c r="E11" s="224"/>
      <c r="F11" s="224"/>
      <c r="G11" s="224"/>
      <c r="H11" s="224"/>
      <c r="J11" s="224"/>
    </row>
    <row r="12" spans="2:11" s="110" customFormat="1" ht="15">
      <c r="B12" s="224"/>
      <c r="C12" s="224"/>
      <c r="D12" s="224"/>
      <c r="E12" s="224"/>
      <c r="F12" s="224"/>
      <c r="G12" s="224"/>
      <c r="H12" s="224"/>
      <c r="J12" s="224"/>
    </row>
    <row r="13" spans="2:11" ht="15">
      <c r="B13" s="83"/>
      <c r="C13" s="83"/>
      <c r="D13" s="84" t="s">
        <v>13</v>
      </c>
      <c r="E13" s="83"/>
    </row>
    <row r="14" spans="2:11" ht="15.75" thickBot="1">
      <c r="B14" s="85" t="s">
        <v>1</v>
      </c>
      <c r="C14" s="85" t="s">
        <v>5</v>
      </c>
      <c r="D14" s="85" t="s">
        <v>6</v>
      </c>
      <c r="E14" s="392" t="s">
        <v>495</v>
      </c>
      <c r="H14" s="393" t="s">
        <v>14</v>
      </c>
    </row>
    <row r="15" spans="2:11" ht="15">
      <c r="B15" s="83" t="s">
        <v>50</v>
      </c>
      <c r="C15" s="83" t="s">
        <v>21</v>
      </c>
      <c r="D15" s="83" t="s">
        <v>27</v>
      </c>
      <c r="E15">
        <v>30</v>
      </c>
      <c r="H15" s="233">
        <v>1</v>
      </c>
    </row>
    <row r="16" spans="2:11" ht="15">
      <c r="B16" s="83" t="s">
        <v>52</v>
      </c>
      <c r="C16" s="83" t="s">
        <v>24</v>
      </c>
      <c r="D16" s="83" t="s">
        <v>32</v>
      </c>
      <c r="E16" s="382">
        <v>30</v>
      </c>
      <c r="H16" s="233">
        <v>1</v>
      </c>
    </row>
    <row r="17" spans="2:8" ht="15">
      <c r="B17" s="83" t="s">
        <v>54</v>
      </c>
      <c r="C17" s="83" t="s">
        <v>23</v>
      </c>
      <c r="D17" s="83" t="s">
        <v>31</v>
      </c>
      <c r="E17" s="382">
        <v>30</v>
      </c>
      <c r="H17" s="233">
        <v>1</v>
      </c>
    </row>
    <row r="18" spans="2:8" ht="15">
      <c r="B18" s="252" t="s">
        <v>375</v>
      </c>
      <c r="C18" s="158" t="s">
        <v>22</v>
      </c>
      <c r="D18" s="158" t="s">
        <v>30</v>
      </c>
      <c r="E18" s="382">
        <v>30</v>
      </c>
      <c r="H18" s="323">
        <v>1</v>
      </c>
    </row>
    <row r="19" spans="2:8" ht="15">
      <c r="B19" s="250" t="s">
        <v>374</v>
      </c>
      <c r="C19" s="158" t="s">
        <v>23</v>
      </c>
      <c r="D19" s="158" t="s">
        <v>345</v>
      </c>
      <c r="E19" s="382">
        <v>30</v>
      </c>
      <c r="H19" s="323">
        <v>1</v>
      </c>
    </row>
    <row r="20" spans="2:8" ht="15">
      <c r="B20" s="252" t="s">
        <v>462</v>
      </c>
      <c r="C20" s="158" t="s">
        <v>464</v>
      </c>
      <c r="D20" s="252" t="s">
        <v>465</v>
      </c>
      <c r="E20" s="382">
        <v>30</v>
      </c>
      <c r="H20" s="323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BA5-C7FF-49DD-A6DD-185D25C8234E}">
  <dimension ref="B3:O16"/>
  <sheetViews>
    <sheetView workbookViewId="0">
      <selection activeCell="K18" sqref="K18"/>
    </sheetView>
  </sheetViews>
  <sheetFormatPr defaultRowHeight="12.75"/>
  <cols>
    <col min="9" max="9" width="10.140625" bestFit="1" customWidth="1"/>
  </cols>
  <sheetData>
    <row r="3" spans="2:15" ht="18.75">
      <c r="B3" s="12" t="s">
        <v>25</v>
      </c>
      <c r="C3" s="13"/>
      <c r="D3" s="13"/>
      <c r="E3" s="13"/>
      <c r="F3" s="13"/>
      <c r="G3" s="13"/>
      <c r="H3" s="11"/>
      <c r="I3" s="11"/>
      <c r="J3" s="11"/>
      <c r="K3" s="11"/>
      <c r="L3" s="11"/>
      <c r="M3" s="11"/>
      <c r="N3" s="11"/>
      <c r="O3" s="11"/>
    </row>
    <row r="4" spans="2:15" ht="18.75">
      <c r="B4" s="17" t="s">
        <v>26</v>
      </c>
      <c r="C4" s="1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ht="26.25" thickBot="1">
      <c r="B5" s="14" t="s">
        <v>0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465</v>
      </c>
      <c r="J5" s="11"/>
      <c r="K5" s="11"/>
      <c r="L5" s="11"/>
      <c r="M5" s="11"/>
      <c r="N5" s="11"/>
      <c r="O5" s="11"/>
    </row>
    <row r="6" spans="2:15" ht="15">
      <c r="B6" s="16" t="s">
        <v>33</v>
      </c>
      <c r="C6" s="19">
        <v>65.680000000000007</v>
      </c>
      <c r="D6" s="19">
        <v>69.3</v>
      </c>
      <c r="E6" s="19">
        <v>74</v>
      </c>
      <c r="F6" s="19">
        <v>73.25</v>
      </c>
      <c r="G6" s="19">
        <v>78</v>
      </c>
      <c r="H6" s="19">
        <v>56.24</v>
      </c>
      <c r="I6" s="19">
        <v>73.38</v>
      </c>
      <c r="J6" s="11"/>
      <c r="K6" s="11"/>
      <c r="L6" s="11"/>
      <c r="M6" s="11"/>
      <c r="N6" s="11"/>
      <c r="O6" s="11"/>
    </row>
    <row r="7" spans="2:15" ht="15">
      <c r="B7" s="16" t="s">
        <v>34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/>
      <c r="J7" s="11"/>
      <c r="K7" s="11"/>
      <c r="L7" s="11"/>
      <c r="M7" s="11"/>
      <c r="N7" s="11"/>
      <c r="O7" s="11"/>
    </row>
    <row r="8" spans="2:15" ht="15">
      <c r="B8" s="16" t="s">
        <v>35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/>
      <c r="J8" s="11"/>
      <c r="K8" s="11"/>
      <c r="L8" s="11"/>
      <c r="M8" s="11"/>
      <c r="N8" s="11"/>
      <c r="O8" s="11"/>
    </row>
    <row r="9" spans="2:15" ht="15">
      <c r="B9" s="16" t="s">
        <v>36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/>
      <c r="J9" s="11"/>
      <c r="K9" s="11"/>
      <c r="L9" s="11"/>
      <c r="M9" s="11"/>
      <c r="N9" s="11"/>
      <c r="O9" s="11"/>
    </row>
    <row r="10" spans="2:15" ht="15">
      <c r="B10" s="16" t="s">
        <v>37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/>
      <c r="J10" s="11"/>
      <c r="K10" s="11"/>
      <c r="L10" s="11"/>
      <c r="M10" s="11"/>
      <c r="N10" s="11"/>
      <c r="O10" s="11"/>
    </row>
    <row r="11" spans="2:15" ht="15">
      <c r="B11" s="16" t="s">
        <v>38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/>
      <c r="J11" s="11"/>
      <c r="K11" s="11"/>
      <c r="L11" s="11"/>
      <c r="M11" s="11"/>
      <c r="N11" s="11"/>
      <c r="O11" s="11"/>
    </row>
    <row r="12" spans="2:15" ht="15">
      <c r="B12" s="16" t="s">
        <v>39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/>
      <c r="J12" s="11"/>
      <c r="K12" s="11"/>
      <c r="L12" s="11"/>
      <c r="M12" s="11"/>
      <c r="N12" s="11"/>
      <c r="O12" s="11"/>
    </row>
    <row r="13" spans="2:15" ht="15">
      <c r="B13" s="16" t="s">
        <v>40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/>
      <c r="J13" s="11"/>
      <c r="K13" s="11"/>
      <c r="L13" s="11"/>
      <c r="M13" s="11"/>
      <c r="N13" s="11"/>
      <c r="O13" s="11"/>
    </row>
    <row r="14" spans="2:15" ht="15">
      <c r="B14" s="16" t="s">
        <v>41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/>
      <c r="J14" s="11"/>
      <c r="K14" s="11"/>
      <c r="L14" s="11"/>
      <c r="M14" s="11"/>
      <c r="N14" s="11"/>
      <c r="O14" s="11"/>
    </row>
    <row r="15" spans="2:15" ht="15">
      <c r="B15" s="16" t="s">
        <v>42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/>
      <c r="J15" s="11"/>
      <c r="K15" s="11"/>
      <c r="L15" s="11"/>
      <c r="M15" s="11"/>
      <c r="N15" s="11"/>
      <c r="O15" s="11"/>
    </row>
    <row r="16" spans="2:15" ht="15">
      <c r="B16" s="16" t="s">
        <v>43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/>
      <c r="J16" s="11"/>
      <c r="K16" s="11"/>
      <c r="L16" s="11"/>
      <c r="M16" s="11"/>
      <c r="N16" s="11"/>
      <c r="O16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F3A-30D5-4294-A40D-EA15F8963C83}">
  <dimension ref="A1:HG56"/>
  <sheetViews>
    <sheetView topLeftCell="A4" workbookViewId="0">
      <selection activeCell="W37" sqref="W37"/>
    </sheetView>
  </sheetViews>
  <sheetFormatPr defaultRowHeight="12.75"/>
  <cols>
    <col min="2" max="2" width="33.140625" bestFit="1" customWidth="1"/>
    <col min="4" max="22" width="0" hidden="1" customWidth="1"/>
    <col min="26" max="26" width="33.140625" bestFit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1"/>
      <c r="AX1" s="421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28"/>
      <c r="BV1" s="428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36"/>
      <c r="CS1" s="428"/>
      <c r="CT1" s="428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36"/>
      <c r="DQ1" s="428"/>
      <c r="DR1" s="428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36"/>
      <c r="EO1" s="428"/>
      <c r="EP1" s="428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1"/>
      <c r="AX2" s="421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28"/>
      <c r="BV2" s="428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36"/>
      <c r="CS2" s="428"/>
      <c r="CT2" s="428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36"/>
      <c r="DQ2" s="428"/>
      <c r="DR2" s="428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36"/>
      <c r="EO2" s="428"/>
      <c r="EP2" s="428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1"/>
      <c r="AX3" s="421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28"/>
      <c r="BV3" s="428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36"/>
      <c r="CS3" s="428"/>
      <c r="CT3" s="428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36"/>
      <c r="DQ3" s="428"/>
      <c r="DR3" s="428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36"/>
      <c r="EO3" s="428"/>
      <c r="EP3" s="428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1"/>
      <c r="AX4" s="421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28"/>
      <c r="BV4" s="428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36"/>
      <c r="CS4" s="428"/>
      <c r="CT4" s="428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36"/>
      <c r="DQ4" s="428"/>
      <c r="DR4" s="428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36"/>
      <c r="EO4" s="428"/>
      <c r="EP4" s="428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30" t="s">
        <v>258</v>
      </c>
      <c r="BV5" s="430"/>
      <c r="BW5" s="1"/>
      <c r="BX5" s="1"/>
      <c r="BY5" s="1"/>
      <c r="BZ5" s="1"/>
      <c r="CA5" s="1"/>
      <c r="CB5" s="1"/>
      <c r="CC5" s="1"/>
      <c r="CD5" s="1"/>
      <c r="CE5" s="10"/>
      <c r="CF5" s="1"/>
      <c r="CG5" s="1"/>
      <c r="CH5" s="1"/>
      <c r="CI5" s="1"/>
      <c r="CJ5" s="10"/>
      <c r="CK5" s="1"/>
      <c r="CL5" s="10"/>
      <c r="CM5" s="10"/>
      <c r="CN5" s="1"/>
      <c r="CO5" s="10"/>
      <c r="CP5" s="10"/>
      <c r="CQ5" s="1" t="s">
        <v>259</v>
      </c>
      <c r="CR5" s="136"/>
      <c r="CS5" s="430" t="s">
        <v>258</v>
      </c>
      <c r="CT5" s="430"/>
      <c r="CU5" s="1"/>
      <c r="CV5" s="1"/>
      <c r="CW5" s="1"/>
      <c r="CX5" s="1"/>
      <c r="CY5" s="1"/>
      <c r="CZ5" s="1"/>
      <c r="DA5" s="1"/>
      <c r="DB5" s="1"/>
      <c r="DC5" s="10"/>
      <c r="DD5" s="1"/>
      <c r="DE5" s="1"/>
      <c r="DF5" s="1"/>
      <c r="DG5" s="1"/>
      <c r="DH5" s="10"/>
      <c r="DI5" s="1"/>
      <c r="DJ5" s="10"/>
      <c r="DK5" s="10"/>
      <c r="DL5" s="1"/>
      <c r="DM5" s="10"/>
      <c r="DN5" s="10"/>
      <c r="DO5" s="1" t="s">
        <v>259</v>
      </c>
      <c r="DP5" s="136"/>
      <c r="DQ5" s="430" t="s">
        <v>258</v>
      </c>
      <c r="DR5" s="430"/>
      <c r="DS5" s="1"/>
      <c r="DT5" s="1"/>
      <c r="DU5" s="1"/>
      <c r="DV5" s="1"/>
      <c r="DW5" s="1"/>
      <c r="DX5" s="1"/>
      <c r="DY5" s="1"/>
      <c r="DZ5" s="1"/>
      <c r="EA5" s="10"/>
      <c r="EB5" s="1"/>
      <c r="EC5" s="1"/>
      <c r="ED5" s="1"/>
      <c r="EE5" s="1"/>
      <c r="EF5" s="10"/>
      <c r="EG5" s="1"/>
      <c r="EH5" s="10"/>
      <c r="EI5" s="10"/>
      <c r="EJ5" s="1"/>
      <c r="EK5" s="10"/>
      <c r="EL5" s="10"/>
      <c r="EM5" s="1" t="s">
        <v>259</v>
      </c>
      <c r="EN5" s="136"/>
      <c r="EO5" s="430" t="s">
        <v>258</v>
      </c>
      <c r="EP5" s="430"/>
      <c r="EQ5" s="1"/>
      <c r="ER5" s="1"/>
      <c r="ES5" s="1"/>
      <c r="ET5" s="1"/>
      <c r="EU5" s="1"/>
      <c r="EV5" s="1"/>
      <c r="EW5" s="1"/>
      <c r="EX5" s="1"/>
      <c r="EY5" s="10"/>
      <c r="EZ5" s="1"/>
      <c r="FA5" s="1"/>
      <c r="FB5" s="1"/>
      <c r="FC5" s="1"/>
      <c r="FD5" s="10"/>
      <c r="FE5" s="1"/>
      <c r="FF5" s="10"/>
      <c r="FG5" s="10"/>
      <c r="FH5" s="1"/>
      <c r="FI5" s="10"/>
      <c r="FJ5" s="10"/>
      <c r="FK5" s="1" t="s">
        <v>259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1"/>
      <c r="AX6" s="421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28"/>
      <c r="BV6" s="428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36"/>
      <c r="CS6" s="428"/>
      <c r="CT6" s="428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36"/>
      <c r="DQ6" s="428"/>
      <c r="DR6" s="428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36"/>
      <c r="EO6" s="428"/>
      <c r="EP6" s="428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128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9" t="s">
        <v>260</v>
      </c>
      <c r="BV7" s="429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36"/>
      <c r="CS7" s="429" t="s">
        <v>261</v>
      </c>
      <c r="CT7" s="429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36"/>
      <c r="DQ7" s="429" t="s">
        <v>262</v>
      </c>
      <c r="DR7" s="429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36"/>
      <c r="EO7" s="429" t="s">
        <v>263</v>
      </c>
      <c r="EP7" s="429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219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219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219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9" t="s">
        <v>264</v>
      </c>
      <c r="BV8" s="429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136"/>
      <c r="CS8" s="429" t="s">
        <v>264</v>
      </c>
      <c r="CT8" s="429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136"/>
      <c r="DQ8" s="429" t="s">
        <v>264</v>
      </c>
      <c r="DR8" s="429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136"/>
      <c r="EO8" s="429" t="s">
        <v>264</v>
      </c>
      <c r="EP8" s="429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M8" s="423" t="s">
        <v>219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219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1"/>
      <c r="AX9" s="421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28"/>
      <c r="BV9" s="428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36"/>
      <c r="CS9" s="428"/>
      <c r="CT9" s="428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36"/>
      <c r="DQ9" s="428"/>
      <c r="DR9" s="428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36"/>
      <c r="EO9" s="428"/>
      <c r="EP9" s="428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1"/>
      <c r="AX10" s="421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28"/>
      <c r="BV10" s="428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36"/>
      <c r="CS10" s="428"/>
      <c r="CT10" s="428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36"/>
      <c r="DQ10" s="428"/>
      <c r="DR10" s="428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36"/>
      <c r="EO10" s="428"/>
      <c r="EP10" s="428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8"/>
      <c r="BV11" s="428"/>
      <c r="BW11" s="170">
        <v>2000</v>
      </c>
      <c r="BX11" s="170">
        <v>2001</v>
      </c>
      <c r="BY11" s="170">
        <v>2002</v>
      </c>
      <c r="BZ11" s="170">
        <v>2003</v>
      </c>
      <c r="CA11" s="170">
        <v>2004</v>
      </c>
      <c r="CB11" s="170">
        <v>2005</v>
      </c>
      <c r="CC11" s="170">
        <v>2006</v>
      </c>
      <c r="CD11" s="170">
        <v>2007</v>
      </c>
      <c r="CE11" s="170">
        <v>2008</v>
      </c>
      <c r="CF11" s="170">
        <v>2009</v>
      </c>
      <c r="CG11" s="170">
        <v>2010</v>
      </c>
      <c r="CH11" s="170">
        <v>2011</v>
      </c>
      <c r="CI11" s="170">
        <v>2012</v>
      </c>
      <c r="CJ11" s="170">
        <v>2013</v>
      </c>
      <c r="CK11" s="170">
        <v>2014</v>
      </c>
      <c r="CL11" s="170">
        <v>2015</v>
      </c>
      <c r="CM11" s="170">
        <v>2016</v>
      </c>
      <c r="CN11" s="170">
        <v>2017</v>
      </c>
      <c r="CO11" s="170">
        <v>2018</v>
      </c>
      <c r="CP11" s="170">
        <v>2019</v>
      </c>
      <c r="CQ11" s="170">
        <v>2020</v>
      </c>
      <c r="CR11" s="136"/>
      <c r="CS11" s="428"/>
      <c r="CT11" s="428"/>
      <c r="CU11" s="170">
        <v>2000</v>
      </c>
      <c r="CV11" s="170">
        <v>2001</v>
      </c>
      <c r="CW11" s="170">
        <v>2002</v>
      </c>
      <c r="CX11" s="170">
        <v>2003</v>
      </c>
      <c r="CY11" s="170">
        <v>2004</v>
      </c>
      <c r="CZ11" s="170">
        <v>2005</v>
      </c>
      <c r="DA11" s="170">
        <v>2006</v>
      </c>
      <c r="DB11" s="170">
        <v>2007</v>
      </c>
      <c r="DC11" s="170">
        <v>2008</v>
      </c>
      <c r="DD11" s="170">
        <v>2009</v>
      </c>
      <c r="DE11" s="170">
        <v>2010</v>
      </c>
      <c r="DF11" s="170">
        <v>2011</v>
      </c>
      <c r="DG11" s="170">
        <v>2012</v>
      </c>
      <c r="DH11" s="170">
        <v>2013</v>
      </c>
      <c r="DI11" s="170">
        <v>2014</v>
      </c>
      <c r="DJ11" s="170">
        <v>2015</v>
      </c>
      <c r="DK11" s="170">
        <v>2016</v>
      </c>
      <c r="DL11" s="170">
        <v>2017</v>
      </c>
      <c r="DM11" s="170">
        <v>2018</v>
      </c>
      <c r="DN11" s="170">
        <v>2019</v>
      </c>
      <c r="DO11" s="170">
        <v>2020</v>
      </c>
      <c r="DP11" s="136"/>
      <c r="DQ11" s="428"/>
      <c r="DR11" s="428"/>
      <c r="DS11" s="170">
        <v>2000</v>
      </c>
      <c r="DT11" s="170">
        <v>2001</v>
      </c>
      <c r="DU11" s="170">
        <v>2002</v>
      </c>
      <c r="DV11" s="170">
        <v>2003</v>
      </c>
      <c r="DW11" s="170">
        <v>2004</v>
      </c>
      <c r="DX11" s="170">
        <v>2005</v>
      </c>
      <c r="DY11" s="170">
        <v>2006</v>
      </c>
      <c r="DZ11" s="170">
        <v>2007</v>
      </c>
      <c r="EA11" s="170">
        <v>2008</v>
      </c>
      <c r="EB11" s="170">
        <v>2009</v>
      </c>
      <c r="EC11" s="170">
        <v>2010</v>
      </c>
      <c r="ED11" s="170">
        <v>2011</v>
      </c>
      <c r="EE11" s="170">
        <v>2012</v>
      </c>
      <c r="EF11" s="170">
        <v>2013</v>
      </c>
      <c r="EG11" s="170">
        <v>2014</v>
      </c>
      <c r="EH11" s="170">
        <v>2015</v>
      </c>
      <c r="EI11" s="170">
        <v>2016</v>
      </c>
      <c r="EJ11" s="170">
        <v>2017</v>
      </c>
      <c r="EK11" s="170">
        <v>2018</v>
      </c>
      <c r="EL11" s="170">
        <v>2019</v>
      </c>
      <c r="EM11" s="170">
        <v>2020</v>
      </c>
      <c r="EN11" s="136"/>
      <c r="EO11" s="428"/>
      <c r="EP11" s="428"/>
      <c r="EQ11" s="170">
        <v>2000</v>
      </c>
      <c r="ER11" s="170">
        <v>2001</v>
      </c>
      <c r="ES11" s="170">
        <v>2002</v>
      </c>
      <c r="ET11" s="170">
        <v>2003</v>
      </c>
      <c r="EU11" s="170">
        <v>2004</v>
      </c>
      <c r="EV11" s="170">
        <v>2005</v>
      </c>
      <c r="EW11" s="170">
        <v>2006</v>
      </c>
      <c r="EX11" s="170">
        <v>2007</v>
      </c>
      <c r="EY11" s="170">
        <v>2008</v>
      </c>
      <c r="EZ11" s="170">
        <v>2009</v>
      </c>
      <c r="FA11" s="170">
        <v>2010</v>
      </c>
      <c r="FB11" s="170">
        <v>2011</v>
      </c>
      <c r="FC11" s="170">
        <v>2012</v>
      </c>
      <c r="FD11" s="170">
        <v>2013</v>
      </c>
      <c r="FE11" s="170">
        <v>2014</v>
      </c>
      <c r="FF11" s="170">
        <v>2015</v>
      </c>
      <c r="FG11" s="170">
        <v>2016</v>
      </c>
      <c r="FH11" s="170">
        <v>2017</v>
      </c>
      <c r="FI11" s="170">
        <v>2018</v>
      </c>
      <c r="FJ11" s="170">
        <v>2019</v>
      </c>
      <c r="FK11" s="170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6"/>
      <c r="AX12" s="42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27"/>
      <c r="BV12" s="427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36"/>
      <c r="CS12" s="427"/>
      <c r="CT12" s="42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36"/>
      <c r="DQ12" s="427"/>
      <c r="DR12" s="427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36"/>
      <c r="EO12" s="427"/>
      <c r="EP12" s="427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220</v>
      </c>
      <c r="C13" s="101">
        <v>3.5</v>
      </c>
      <c r="D13" s="101">
        <v>3.3</v>
      </c>
      <c r="E13" s="101">
        <v>3.6</v>
      </c>
      <c r="F13" s="101">
        <v>3.6</v>
      </c>
      <c r="G13" s="101">
        <v>3.6</v>
      </c>
      <c r="H13" s="101">
        <v>3.6</v>
      </c>
      <c r="I13" s="101">
        <v>3.6</v>
      </c>
      <c r="J13" s="101">
        <v>3.6</v>
      </c>
      <c r="K13" s="101">
        <v>3.6</v>
      </c>
      <c r="L13" s="101">
        <v>3.3</v>
      </c>
      <c r="M13" s="101">
        <v>3.4</v>
      </c>
      <c r="N13" s="101">
        <v>3.6</v>
      </c>
      <c r="O13" s="101">
        <v>3.5</v>
      </c>
      <c r="P13" s="101">
        <v>3</v>
      </c>
      <c r="Q13" s="101">
        <v>2.9</v>
      </c>
      <c r="R13" s="101">
        <v>2.9</v>
      </c>
      <c r="S13" s="101">
        <v>3</v>
      </c>
      <c r="T13" s="101">
        <v>3</v>
      </c>
      <c r="U13" s="101">
        <v>2.6</v>
      </c>
      <c r="V13" s="101">
        <v>2.6</v>
      </c>
      <c r="W13" s="101">
        <v>2.2000000000000002</v>
      </c>
      <c r="Y13" s="101"/>
      <c r="Z13" s="101" t="s">
        <v>220</v>
      </c>
      <c r="AA13" s="101">
        <v>19.3</v>
      </c>
      <c r="AB13" s="101">
        <v>19.5</v>
      </c>
      <c r="AC13" s="101">
        <v>20.2</v>
      </c>
      <c r="AD13" s="101">
        <v>20.2</v>
      </c>
      <c r="AE13" s="101">
        <v>19.899999999999999</v>
      </c>
      <c r="AF13" s="101">
        <v>19.3</v>
      </c>
      <c r="AG13" s="101">
        <v>19.399999999999999</v>
      </c>
      <c r="AH13" s="101">
        <v>18.3</v>
      </c>
      <c r="AI13" s="101">
        <v>19.100000000000001</v>
      </c>
      <c r="AJ13" s="101">
        <v>16.8</v>
      </c>
      <c r="AK13" s="101">
        <v>17.100000000000001</v>
      </c>
      <c r="AL13" s="101">
        <v>18.600000000000001</v>
      </c>
      <c r="AM13" s="101">
        <v>18.8</v>
      </c>
      <c r="AN13" s="101">
        <v>15.9</v>
      </c>
      <c r="AO13" s="101">
        <v>13.9</v>
      </c>
      <c r="AP13" s="101">
        <v>17.100000000000001</v>
      </c>
      <c r="AQ13" s="101">
        <v>16.8</v>
      </c>
      <c r="AR13" s="101">
        <v>16.600000000000001</v>
      </c>
      <c r="AS13" s="101">
        <v>16</v>
      </c>
      <c r="AT13" s="101">
        <v>15.2</v>
      </c>
      <c r="AU13" s="101">
        <v>12.8</v>
      </c>
      <c r="AW13" s="101"/>
      <c r="AX13" s="101" t="s">
        <v>220</v>
      </c>
      <c r="AY13" s="101">
        <v>16.100000000000001</v>
      </c>
      <c r="AZ13" s="101">
        <v>16</v>
      </c>
      <c r="BA13" s="101">
        <v>16.7</v>
      </c>
      <c r="BB13" s="101">
        <v>16.7</v>
      </c>
      <c r="BC13" s="101">
        <v>16.3</v>
      </c>
      <c r="BD13" s="101">
        <v>16.100000000000001</v>
      </c>
      <c r="BE13" s="101">
        <v>16</v>
      </c>
      <c r="BF13" s="101">
        <v>15.8</v>
      </c>
      <c r="BG13" s="101">
        <v>15.9</v>
      </c>
      <c r="BH13" s="101">
        <v>13.7</v>
      </c>
      <c r="BI13" s="101">
        <v>14.2</v>
      </c>
      <c r="BJ13" s="101">
        <v>16.7</v>
      </c>
      <c r="BK13" s="101">
        <v>16.100000000000001</v>
      </c>
      <c r="BL13" s="101">
        <v>12.7</v>
      </c>
      <c r="BM13" s="101">
        <v>11.1</v>
      </c>
      <c r="BN13" s="101">
        <v>13.2</v>
      </c>
      <c r="BO13" s="101">
        <v>14.6</v>
      </c>
      <c r="BP13" s="101">
        <v>12.3</v>
      </c>
      <c r="BQ13" s="101">
        <v>11.4</v>
      </c>
      <c r="BR13" s="101">
        <v>10.7</v>
      </c>
      <c r="BS13" s="101">
        <v>8.9</v>
      </c>
      <c r="BU13" s="21"/>
      <c r="BV13" s="21" t="s">
        <v>265</v>
      </c>
      <c r="BW13" s="21">
        <v>151.6</v>
      </c>
      <c r="BX13" s="21">
        <v>152.9</v>
      </c>
      <c r="BY13" s="21">
        <v>156.80000000000001</v>
      </c>
      <c r="BZ13" s="21">
        <v>160.5</v>
      </c>
      <c r="CA13" s="21">
        <v>157</v>
      </c>
      <c r="CB13" s="21">
        <v>155.69999999999999</v>
      </c>
      <c r="CC13" s="21">
        <v>154.19999999999999</v>
      </c>
      <c r="CD13" s="21">
        <v>160.80000000000001</v>
      </c>
      <c r="CE13" s="21">
        <v>151.80000000000001</v>
      </c>
      <c r="CF13" s="21">
        <v>153.9</v>
      </c>
      <c r="CG13" s="21">
        <v>151.19999999999999</v>
      </c>
      <c r="CH13" s="21">
        <v>153.6</v>
      </c>
      <c r="CI13" s="21">
        <v>149.9</v>
      </c>
      <c r="CJ13" s="21">
        <v>146.19999999999999</v>
      </c>
      <c r="CK13" s="21">
        <v>136.19999999999999</v>
      </c>
      <c r="CL13" s="21">
        <v>136.9</v>
      </c>
      <c r="CM13" s="21">
        <v>134</v>
      </c>
      <c r="CN13" s="21">
        <v>135.4</v>
      </c>
      <c r="CO13" s="21">
        <v>130.19999999999999</v>
      </c>
      <c r="CP13" s="21">
        <v>128.9</v>
      </c>
      <c r="CQ13" s="21">
        <v>103.1</v>
      </c>
      <c r="CR13" s="136"/>
      <c r="CS13" s="21"/>
      <c r="CT13" s="21" t="s">
        <v>265</v>
      </c>
      <c r="CU13" s="21">
        <v>257.60000000000002</v>
      </c>
      <c r="CV13" s="21">
        <v>254</v>
      </c>
      <c r="CW13" s="21">
        <v>261.2</v>
      </c>
      <c r="CX13" s="21">
        <v>258.2</v>
      </c>
      <c r="CY13" s="21">
        <v>261.5</v>
      </c>
      <c r="CZ13" s="21">
        <v>263.7</v>
      </c>
      <c r="DA13" s="21">
        <v>255</v>
      </c>
      <c r="DB13" s="21">
        <v>256</v>
      </c>
      <c r="DC13" s="21">
        <v>250.4</v>
      </c>
      <c r="DD13" s="21">
        <v>255.4</v>
      </c>
      <c r="DE13" s="21">
        <v>254.1</v>
      </c>
      <c r="DF13" s="21">
        <v>245.6</v>
      </c>
      <c r="DG13" s="21">
        <v>227.1</v>
      </c>
      <c r="DH13" s="21">
        <v>236.2</v>
      </c>
      <c r="DI13" s="21">
        <v>224.9</v>
      </c>
      <c r="DJ13" s="21">
        <v>222.9</v>
      </c>
      <c r="DK13" s="21">
        <v>218.6</v>
      </c>
      <c r="DL13" s="21">
        <v>209.2</v>
      </c>
      <c r="DM13" s="21">
        <v>205.9</v>
      </c>
      <c r="DN13" s="21">
        <v>204.6</v>
      </c>
      <c r="DO13" s="21">
        <v>155.4</v>
      </c>
      <c r="DP13" s="136"/>
      <c r="DQ13" s="21"/>
      <c r="DR13" s="21" t="s">
        <v>265</v>
      </c>
      <c r="DS13" s="21">
        <v>18.600000000000001</v>
      </c>
      <c r="DT13" s="21">
        <v>17.5</v>
      </c>
      <c r="DU13" s="21">
        <v>18.3</v>
      </c>
      <c r="DV13" s="21">
        <v>18.5</v>
      </c>
      <c r="DW13" s="21">
        <v>18.7</v>
      </c>
      <c r="DX13" s="21">
        <v>16.2</v>
      </c>
      <c r="DY13" s="21">
        <v>17.100000000000001</v>
      </c>
      <c r="DZ13" s="21">
        <v>18.100000000000001</v>
      </c>
      <c r="EA13" s="21">
        <v>16.7</v>
      </c>
      <c r="EB13" s="21">
        <v>16.7</v>
      </c>
      <c r="EC13" s="21">
        <v>18</v>
      </c>
      <c r="ED13" s="21">
        <v>16.2</v>
      </c>
      <c r="EE13" s="21">
        <v>20.100000000000001</v>
      </c>
      <c r="EF13" s="21">
        <v>19.600000000000001</v>
      </c>
      <c r="EG13" s="21">
        <v>18.7</v>
      </c>
      <c r="EH13" s="21">
        <v>17.2</v>
      </c>
      <c r="EI13" s="21">
        <v>16.7</v>
      </c>
      <c r="EJ13" s="21">
        <v>15.5</v>
      </c>
      <c r="EK13" s="21">
        <v>15.9</v>
      </c>
      <c r="EL13" s="21">
        <v>15.4</v>
      </c>
      <c r="EM13" s="21">
        <v>13</v>
      </c>
      <c r="EN13" s="136"/>
      <c r="EO13" s="21"/>
      <c r="EP13" s="21" t="s">
        <v>265</v>
      </c>
      <c r="EQ13" s="21">
        <v>21.7</v>
      </c>
      <c r="ER13" s="21">
        <v>20.5</v>
      </c>
      <c r="ES13" s="21">
        <v>22</v>
      </c>
      <c r="ET13" s="21">
        <v>22.6</v>
      </c>
      <c r="EU13" s="21">
        <v>21.6</v>
      </c>
      <c r="EV13" s="21">
        <v>20.5</v>
      </c>
      <c r="EW13" s="21">
        <v>21.6</v>
      </c>
      <c r="EX13" s="21">
        <v>23.2</v>
      </c>
      <c r="EY13" s="21">
        <v>24.4</v>
      </c>
      <c r="EZ13" s="21">
        <v>24.6</v>
      </c>
      <c r="FA13" s="21">
        <v>24.7</v>
      </c>
      <c r="FB13" s="21">
        <v>19.5</v>
      </c>
      <c r="FC13" s="21">
        <v>21.9</v>
      </c>
      <c r="FD13" s="21">
        <v>21.7</v>
      </c>
      <c r="FE13" s="21">
        <v>18.8</v>
      </c>
      <c r="FF13" s="21">
        <v>19.2</v>
      </c>
      <c r="FG13" s="21">
        <v>18.8</v>
      </c>
      <c r="FH13" s="21">
        <v>18</v>
      </c>
      <c r="FI13" s="21">
        <v>16.7</v>
      </c>
      <c r="FJ13" s="21">
        <v>16</v>
      </c>
      <c r="FK13" s="21">
        <v>12.9</v>
      </c>
      <c r="FM13" s="101"/>
      <c r="FN13" s="101" t="s">
        <v>220</v>
      </c>
      <c r="FO13" s="101">
        <v>58.5</v>
      </c>
      <c r="FP13" s="101">
        <v>60.6</v>
      </c>
      <c r="FQ13" s="101">
        <v>60.1</v>
      </c>
      <c r="FR13" s="101">
        <v>54.9</v>
      </c>
      <c r="FS13" s="101">
        <v>52.7</v>
      </c>
      <c r="FT13" s="101">
        <v>53.7</v>
      </c>
      <c r="FU13" s="101">
        <v>53.6</v>
      </c>
      <c r="FV13" s="101">
        <v>56.3</v>
      </c>
      <c r="FW13" s="101">
        <v>53.9</v>
      </c>
      <c r="FX13" s="101">
        <v>51.5</v>
      </c>
      <c r="FY13" s="101">
        <v>49</v>
      </c>
      <c r="FZ13" s="101">
        <v>43.3</v>
      </c>
      <c r="GA13" s="101">
        <v>45.2</v>
      </c>
      <c r="GB13" s="101">
        <v>46.2</v>
      </c>
      <c r="GC13" s="101">
        <v>45.7</v>
      </c>
      <c r="GD13" s="101">
        <v>41.9</v>
      </c>
      <c r="GE13" s="101">
        <v>41.8</v>
      </c>
      <c r="GF13" s="101">
        <v>41.2</v>
      </c>
      <c r="GG13" s="101">
        <v>40.4</v>
      </c>
      <c r="GH13" s="101">
        <v>40.9</v>
      </c>
      <c r="GI13" s="101">
        <v>33.1</v>
      </c>
      <c r="GK13" s="101"/>
      <c r="GL13" s="101" t="s">
        <v>220</v>
      </c>
      <c r="GM13" s="101">
        <v>69.5</v>
      </c>
      <c r="GN13" s="101">
        <v>67.099999999999994</v>
      </c>
      <c r="GO13" s="101">
        <v>66.900000000000006</v>
      </c>
      <c r="GP13" s="101">
        <v>64.8</v>
      </c>
      <c r="GQ13" s="101">
        <v>66.599999999999994</v>
      </c>
      <c r="GR13" s="101">
        <v>62.3</v>
      </c>
      <c r="GS13" s="101">
        <v>58.6</v>
      </c>
      <c r="GT13" s="101">
        <v>61.6</v>
      </c>
      <c r="GU13" s="101">
        <v>58.7</v>
      </c>
      <c r="GV13" s="101">
        <v>57.8</v>
      </c>
      <c r="GW13" s="101">
        <v>57.3</v>
      </c>
      <c r="GX13" s="101">
        <v>52.6</v>
      </c>
      <c r="GY13" s="101">
        <v>53.6</v>
      </c>
      <c r="GZ13" s="101">
        <v>53.9</v>
      </c>
      <c r="HA13" s="101">
        <v>54</v>
      </c>
      <c r="HB13" s="101">
        <v>55.1</v>
      </c>
      <c r="HC13" s="101">
        <v>58.5</v>
      </c>
      <c r="HD13" s="101">
        <v>57.1</v>
      </c>
      <c r="HE13" s="101">
        <v>56.5</v>
      </c>
      <c r="HF13" s="101">
        <v>53.9</v>
      </c>
      <c r="HG13" s="101">
        <v>46.4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00"/>
      <c r="AX14" s="108" t="s">
        <v>221</v>
      </c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10"/>
      <c r="BV14" s="22" t="s">
        <v>266</v>
      </c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36"/>
      <c r="CS14" s="10"/>
      <c r="CT14" s="22" t="s">
        <v>266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36"/>
      <c r="DQ14" s="10"/>
      <c r="DR14" s="22" t="s">
        <v>266</v>
      </c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36"/>
      <c r="EO14" s="10"/>
      <c r="EP14" s="22" t="s">
        <v>266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222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222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0.1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222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U15" s="10"/>
      <c r="BV15" s="26" t="s">
        <v>267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0.1</v>
      </c>
      <c r="CJ15" s="10">
        <v>0.1</v>
      </c>
      <c r="CK15" s="10">
        <v>0.5</v>
      </c>
      <c r="CL15" s="10">
        <v>0.3</v>
      </c>
      <c r="CM15" s="10">
        <v>0.2</v>
      </c>
      <c r="CN15" s="10">
        <v>0.1</v>
      </c>
      <c r="CO15" s="10">
        <v>0.1</v>
      </c>
      <c r="CP15" s="10">
        <v>0</v>
      </c>
      <c r="CQ15" s="10">
        <v>0</v>
      </c>
      <c r="CR15" s="136"/>
      <c r="CS15" s="10"/>
      <c r="CT15" s="26" t="s">
        <v>267</v>
      </c>
      <c r="CU15" s="10">
        <v>0.7</v>
      </c>
      <c r="CV15" s="10">
        <v>0.8</v>
      </c>
      <c r="CW15" s="10">
        <v>0.7</v>
      </c>
      <c r="CX15" s="10">
        <v>0.7</v>
      </c>
      <c r="CY15" s="10">
        <v>0.8</v>
      </c>
      <c r="CZ15" s="10">
        <v>0.9</v>
      </c>
      <c r="DA15" s="10">
        <v>1</v>
      </c>
      <c r="DB15" s="10">
        <v>0.9</v>
      </c>
      <c r="DC15" s="10">
        <v>0.9</v>
      </c>
      <c r="DD15" s="10">
        <v>0.7</v>
      </c>
      <c r="DE15" s="10">
        <v>0.7</v>
      </c>
      <c r="DF15" s="10">
        <v>0.5</v>
      </c>
      <c r="DG15" s="10">
        <v>0.3</v>
      </c>
      <c r="DH15" s="10">
        <v>0.2</v>
      </c>
      <c r="DI15" s="10">
        <v>0.2</v>
      </c>
      <c r="DJ15" s="10">
        <v>0.1</v>
      </c>
      <c r="DK15" s="10">
        <v>0.1</v>
      </c>
      <c r="DL15" s="10">
        <v>0.1</v>
      </c>
      <c r="DM15" s="10">
        <v>0</v>
      </c>
      <c r="DN15" s="10">
        <v>0</v>
      </c>
      <c r="DO15" s="10">
        <v>0</v>
      </c>
      <c r="DP15" s="136"/>
      <c r="DQ15" s="10"/>
      <c r="DR15" s="26" t="s">
        <v>267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36"/>
      <c r="EO15" s="10"/>
      <c r="EP15" s="26" t="s">
        <v>267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M15" s="100"/>
      <c r="FN15" s="107" t="s">
        <v>222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0.2</v>
      </c>
      <c r="GA15" s="100">
        <v>0.1</v>
      </c>
      <c r="GB15" s="100">
        <v>0.1</v>
      </c>
      <c r="GC15" s="100">
        <v>0.2</v>
      </c>
      <c r="GD15" s="100">
        <v>0.1</v>
      </c>
      <c r="GE15" s="100">
        <v>0.1</v>
      </c>
      <c r="GF15" s="100">
        <v>0.1</v>
      </c>
      <c r="GG15" s="100">
        <v>0</v>
      </c>
      <c r="GH15" s="100">
        <v>0</v>
      </c>
      <c r="GI15" s="100">
        <v>0</v>
      </c>
      <c r="GK15" s="100"/>
      <c r="GL15" s="107" t="s">
        <v>222</v>
      </c>
      <c r="GM15" s="100">
        <v>0.2</v>
      </c>
      <c r="GN15" s="100">
        <v>0.1</v>
      </c>
      <c r="GO15" s="100">
        <v>0.1</v>
      </c>
      <c r="GP15" s="100">
        <v>0.1</v>
      </c>
      <c r="GQ15" s="100">
        <v>0.1</v>
      </c>
      <c r="GR15" s="100">
        <v>0.1</v>
      </c>
      <c r="GS15" s="100">
        <v>0.1</v>
      </c>
      <c r="GT15" s="100">
        <v>0.1</v>
      </c>
      <c r="GU15" s="100">
        <v>0.1</v>
      </c>
      <c r="GV15" s="100">
        <v>0.1</v>
      </c>
      <c r="GW15" s="100">
        <v>0.2</v>
      </c>
      <c r="GX15" s="100">
        <v>0.3</v>
      </c>
      <c r="GY15" s="100">
        <v>0.2</v>
      </c>
      <c r="GZ15" s="100">
        <v>0.2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223</v>
      </c>
      <c r="C16" s="100">
        <v>3.5</v>
      </c>
      <c r="D16" s="100">
        <v>3.3</v>
      </c>
      <c r="E16" s="100">
        <v>3.6</v>
      </c>
      <c r="F16" s="100">
        <v>3.6</v>
      </c>
      <c r="G16" s="100">
        <v>3.6</v>
      </c>
      <c r="H16" s="100">
        <v>3.6</v>
      </c>
      <c r="I16" s="100">
        <v>3.5</v>
      </c>
      <c r="J16" s="100">
        <v>3.6</v>
      </c>
      <c r="K16" s="100">
        <v>3.6</v>
      </c>
      <c r="L16" s="100">
        <v>3.3</v>
      </c>
      <c r="M16" s="100">
        <v>3.4</v>
      </c>
      <c r="N16" s="100">
        <v>3.4</v>
      </c>
      <c r="O16" s="100">
        <v>3.4</v>
      </c>
      <c r="P16" s="100">
        <v>2.9</v>
      </c>
      <c r="Q16" s="100">
        <v>2.5</v>
      </c>
      <c r="R16" s="100">
        <v>2.8</v>
      </c>
      <c r="S16" s="100">
        <v>3</v>
      </c>
      <c r="T16" s="100">
        <v>2.9</v>
      </c>
      <c r="U16" s="100">
        <v>2.6</v>
      </c>
      <c r="V16" s="100">
        <v>2.5</v>
      </c>
      <c r="W16" s="100">
        <v>2.2000000000000002</v>
      </c>
      <c r="Y16" s="100"/>
      <c r="Z16" s="106" t="s">
        <v>223</v>
      </c>
      <c r="AA16" s="100">
        <v>19.100000000000001</v>
      </c>
      <c r="AB16" s="100">
        <v>19.3</v>
      </c>
      <c r="AC16" s="100">
        <v>19.8</v>
      </c>
      <c r="AD16" s="100">
        <v>19.7</v>
      </c>
      <c r="AE16" s="100">
        <v>19.399999999999999</v>
      </c>
      <c r="AF16" s="100">
        <v>18.899999999999999</v>
      </c>
      <c r="AG16" s="100">
        <v>19</v>
      </c>
      <c r="AH16" s="100">
        <v>17.8</v>
      </c>
      <c r="AI16" s="100">
        <v>18.7</v>
      </c>
      <c r="AJ16" s="100">
        <v>16.399999999999999</v>
      </c>
      <c r="AK16" s="100">
        <v>16.7</v>
      </c>
      <c r="AL16" s="100">
        <v>17.5</v>
      </c>
      <c r="AM16" s="100">
        <v>17.8</v>
      </c>
      <c r="AN16" s="100">
        <v>15.3</v>
      </c>
      <c r="AO16" s="100">
        <v>13.4</v>
      </c>
      <c r="AP16" s="100">
        <v>16.7</v>
      </c>
      <c r="AQ16" s="100">
        <v>16.5</v>
      </c>
      <c r="AR16" s="100">
        <v>16.2</v>
      </c>
      <c r="AS16" s="100">
        <v>15.8</v>
      </c>
      <c r="AT16" s="100">
        <v>15</v>
      </c>
      <c r="AU16" s="100">
        <v>12.6</v>
      </c>
      <c r="AW16" s="100"/>
      <c r="AX16" s="106" t="s">
        <v>223</v>
      </c>
      <c r="AY16" s="100">
        <v>15.9</v>
      </c>
      <c r="AZ16" s="100">
        <v>15.7</v>
      </c>
      <c r="BA16" s="100">
        <v>16.399999999999999</v>
      </c>
      <c r="BB16" s="100">
        <v>16.399999999999999</v>
      </c>
      <c r="BC16" s="100">
        <v>16</v>
      </c>
      <c r="BD16" s="100">
        <v>15.8</v>
      </c>
      <c r="BE16" s="100">
        <v>15.6</v>
      </c>
      <c r="BF16" s="100">
        <v>15.5</v>
      </c>
      <c r="BG16" s="100">
        <v>15.7</v>
      </c>
      <c r="BH16" s="100">
        <v>13.5</v>
      </c>
      <c r="BI16" s="100">
        <v>13.9</v>
      </c>
      <c r="BJ16" s="100">
        <v>15.8</v>
      </c>
      <c r="BK16" s="100">
        <v>15.3</v>
      </c>
      <c r="BL16" s="100">
        <v>12.3</v>
      </c>
      <c r="BM16" s="100">
        <v>10.8</v>
      </c>
      <c r="BN16" s="100">
        <v>13</v>
      </c>
      <c r="BO16" s="100">
        <v>14.4</v>
      </c>
      <c r="BP16" s="100">
        <v>12.1</v>
      </c>
      <c r="BQ16" s="100">
        <v>11.3</v>
      </c>
      <c r="BR16" s="100">
        <v>10.6</v>
      </c>
      <c r="BS16" s="100">
        <v>8.8000000000000007</v>
      </c>
      <c r="BU16" s="10"/>
      <c r="BV16" s="137" t="s">
        <v>268</v>
      </c>
      <c r="BW16" s="10">
        <v>150.4</v>
      </c>
      <c r="BX16" s="10">
        <v>151.6</v>
      </c>
      <c r="BY16" s="10">
        <v>155.80000000000001</v>
      </c>
      <c r="BZ16" s="10">
        <v>159.30000000000001</v>
      </c>
      <c r="CA16" s="10">
        <v>155.69999999999999</v>
      </c>
      <c r="CB16" s="10">
        <v>154.4</v>
      </c>
      <c r="CC16" s="10">
        <v>152.5</v>
      </c>
      <c r="CD16" s="10">
        <v>159.19999999999999</v>
      </c>
      <c r="CE16" s="10">
        <v>150.1</v>
      </c>
      <c r="CF16" s="10">
        <v>152.5</v>
      </c>
      <c r="CG16" s="10">
        <v>149.6</v>
      </c>
      <c r="CH16" s="10">
        <v>146.6</v>
      </c>
      <c r="CI16" s="10">
        <v>143.1</v>
      </c>
      <c r="CJ16" s="10">
        <v>139.4</v>
      </c>
      <c r="CK16" s="10">
        <v>129.1</v>
      </c>
      <c r="CL16" s="10">
        <v>134.80000000000001</v>
      </c>
      <c r="CM16" s="10">
        <v>132</v>
      </c>
      <c r="CN16" s="10">
        <v>133.5</v>
      </c>
      <c r="CO16" s="10">
        <v>128.4</v>
      </c>
      <c r="CP16" s="10">
        <v>127.5</v>
      </c>
      <c r="CQ16" s="10">
        <v>102.1</v>
      </c>
      <c r="CR16" s="136"/>
      <c r="CS16" s="10"/>
      <c r="CT16" s="137" t="s">
        <v>268</v>
      </c>
      <c r="CU16" s="10">
        <v>253.9</v>
      </c>
      <c r="CV16" s="10">
        <v>249.9</v>
      </c>
      <c r="CW16" s="10">
        <v>258</v>
      </c>
      <c r="CX16" s="10">
        <v>254.7</v>
      </c>
      <c r="CY16" s="10">
        <v>257.60000000000002</v>
      </c>
      <c r="CZ16" s="10">
        <v>259.5</v>
      </c>
      <c r="DA16" s="10">
        <v>249.8</v>
      </c>
      <c r="DB16" s="10">
        <v>241.6</v>
      </c>
      <c r="DC16" s="10">
        <v>234.1</v>
      </c>
      <c r="DD16" s="10">
        <v>239.5</v>
      </c>
      <c r="DE16" s="10">
        <v>237</v>
      </c>
      <c r="DF16" s="10">
        <v>226.8</v>
      </c>
      <c r="DG16" s="10">
        <v>207.8</v>
      </c>
      <c r="DH16" s="10">
        <v>217.8</v>
      </c>
      <c r="DI16" s="10">
        <v>206.5</v>
      </c>
      <c r="DJ16" s="10">
        <v>217.1</v>
      </c>
      <c r="DK16" s="10">
        <v>212.4</v>
      </c>
      <c r="DL16" s="10">
        <v>203.1</v>
      </c>
      <c r="DM16" s="10">
        <v>200.4</v>
      </c>
      <c r="DN16" s="10">
        <v>199.8</v>
      </c>
      <c r="DO16" s="10">
        <v>151.19999999999999</v>
      </c>
      <c r="DP16" s="136"/>
      <c r="DQ16" s="10"/>
      <c r="DR16" s="137" t="s">
        <v>268</v>
      </c>
      <c r="DS16" s="10">
        <v>18.399999999999999</v>
      </c>
      <c r="DT16" s="10">
        <v>17.3</v>
      </c>
      <c r="DU16" s="10">
        <v>18.100000000000001</v>
      </c>
      <c r="DV16" s="10">
        <v>18.399999999999999</v>
      </c>
      <c r="DW16" s="10">
        <v>18.5</v>
      </c>
      <c r="DX16" s="10">
        <v>16.100000000000001</v>
      </c>
      <c r="DY16" s="10">
        <v>16.899999999999999</v>
      </c>
      <c r="DZ16" s="10">
        <v>17.899999999999999</v>
      </c>
      <c r="EA16" s="10">
        <v>15.3</v>
      </c>
      <c r="EB16" s="10">
        <v>15.2</v>
      </c>
      <c r="EC16" s="10">
        <v>16.5</v>
      </c>
      <c r="ED16" s="10">
        <v>14.8</v>
      </c>
      <c r="EE16" s="10">
        <v>18.7</v>
      </c>
      <c r="EF16" s="10">
        <v>18.3</v>
      </c>
      <c r="EG16" s="10">
        <v>17.5</v>
      </c>
      <c r="EH16" s="10">
        <v>17</v>
      </c>
      <c r="EI16" s="10">
        <v>16.600000000000001</v>
      </c>
      <c r="EJ16" s="10">
        <v>15.3</v>
      </c>
      <c r="EK16" s="10">
        <v>15.8</v>
      </c>
      <c r="EL16" s="10">
        <v>15.2</v>
      </c>
      <c r="EM16" s="10">
        <v>12.9</v>
      </c>
      <c r="EN16" s="136"/>
      <c r="EO16" s="10"/>
      <c r="EP16" s="137" t="s">
        <v>268</v>
      </c>
      <c r="EQ16" s="10">
        <v>21.4</v>
      </c>
      <c r="ER16" s="10">
        <v>20.3</v>
      </c>
      <c r="ES16" s="10">
        <v>21.8</v>
      </c>
      <c r="ET16" s="10">
        <v>22.4</v>
      </c>
      <c r="EU16" s="10">
        <v>21.3</v>
      </c>
      <c r="EV16" s="10">
        <v>20.3</v>
      </c>
      <c r="EW16" s="10">
        <v>21.3</v>
      </c>
      <c r="EX16" s="10">
        <v>22.9</v>
      </c>
      <c r="EY16" s="10">
        <v>24.1</v>
      </c>
      <c r="EZ16" s="10">
        <v>24.3</v>
      </c>
      <c r="FA16" s="10">
        <v>24.3</v>
      </c>
      <c r="FB16" s="10">
        <v>17.8</v>
      </c>
      <c r="FC16" s="10">
        <v>20.2</v>
      </c>
      <c r="FD16" s="10">
        <v>20</v>
      </c>
      <c r="FE16" s="10">
        <v>17.2</v>
      </c>
      <c r="FF16" s="10">
        <v>18.899999999999999</v>
      </c>
      <c r="FG16" s="10">
        <v>18.5</v>
      </c>
      <c r="FH16" s="10">
        <v>17.7</v>
      </c>
      <c r="FI16" s="10">
        <v>16.399999999999999</v>
      </c>
      <c r="FJ16" s="10">
        <v>15.7</v>
      </c>
      <c r="FK16" s="10">
        <v>12.7</v>
      </c>
      <c r="FM16" s="100"/>
      <c r="FN16" s="126" t="s">
        <v>223</v>
      </c>
      <c r="FO16" s="100">
        <v>56.8</v>
      </c>
      <c r="FP16" s="100">
        <v>58.9</v>
      </c>
      <c r="FQ16" s="100">
        <v>58.5</v>
      </c>
      <c r="FR16" s="100">
        <v>53.5</v>
      </c>
      <c r="FS16" s="100">
        <v>51.5</v>
      </c>
      <c r="FT16" s="100">
        <v>52.7</v>
      </c>
      <c r="FU16" s="100">
        <v>52.2</v>
      </c>
      <c r="FV16" s="100">
        <v>54.8</v>
      </c>
      <c r="FW16" s="100">
        <v>52.6</v>
      </c>
      <c r="FX16" s="100">
        <v>50.2</v>
      </c>
      <c r="FY16" s="100">
        <v>47.6</v>
      </c>
      <c r="FZ16" s="100">
        <v>40.200000000000003</v>
      </c>
      <c r="GA16" s="100">
        <v>41.5</v>
      </c>
      <c r="GB16" s="100">
        <v>43</v>
      </c>
      <c r="GC16" s="100">
        <v>42.2</v>
      </c>
      <c r="GD16" s="100">
        <v>40.5</v>
      </c>
      <c r="GE16" s="100">
        <v>40.6</v>
      </c>
      <c r="GF16" s="100">
        <v>40</v>
      </c>
      <c r="GG16" s="100">
        <v>39.299999999999997</v>
      </c>
      <c r="GH16" s="100">
        <v>39.799999999999997</v>
      </c>
      <c r="GI16" s="100">
        <v>32.1</v>
      </c>
      <c r="GK16" s="100"/>
      <c r="GL16" s="126" t="s">
        <v>223</v>
      </c>
      <c r="GM16" s="100">
        <v>66.7</v>
      </c>
      <c r="GN16" s="100">
        <v>64.3</v>
      </c>
      <c r="GO16" s="100">
        <v>64.3</v>
      </c>
      <c r="GP16" s="100">
        <v>62.3</v>
      </c>
      <c r="GQ16" s="100">
        <v>64.400000000000006</v>
      </c>
      <c r="GR16" s="100">
        <v>60.3</v>
      </c>
      <c r="GS16" s="100">
        <v>56.3</v>
      </c>
      <c r="GT16" s="100">
        <v>58.7</v>
      </c>
      <c r="GU16" s="100">
        <v>55.4</v>
      </c>
      <c r="GV16" s="100">
        <v>55.4</v>
      </c>
      <c r="GW16" s="100">
        <v>52.7</v>
      </c>
      <c r="GX16" s="100">
        <v>47.9</v>
      </c>
      <c r="GY16" s="100">
        <v>49</v>
      </c>
      <c r="GZ16" s="100">
        <v>49.5</v>
      </c>
      <c r="HA16" s="100">
        <v>49.7</v>
      </c>
      <c r="HB16" s="100">
        <v>52.6</v>
      </c>
      <c r="HC16" s="100">
        <v>56.2</v>
      </c>
      <c r="HD16" s="100">
        <v>54.7</v>
      </c>
      <c r="HE16" s="100">
        <v>53.5</v>
      </c>
      <c r="HF16" s="100">
        <v>51.2</v>
      </c>
      <c r="HG16" s="100">
        <v>44.2</v>
      </c>
    </row>
    <row r="17" spans="1:215" ht="15">
      <c r="A17" s="100"/>
      <c r="B17" s="106" t="s">
        <v>224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224</v>
      </c>
      <c r="AA17" s="100">
        <v>0.2</v>
      </c>
      <c r="AB17" s="100">
        <v>0.2</v>
      </c>
      <c r="AC17" s="100">
        <v>0.3</v>
      </c>
      <c r="AD17" s="100">
        <v>0.4</v>
      </c>
      <c r="AE17" s="100">
        <v>0.4</v>
      </c>
      <c r="AF17" s="100">
        <v>0.3</v>
      </c>
      <c r="AG17" s="100">
        <v>0.4</v>
      </c>
      <c r="AH17" s="100">
        <v>0.4</v>
      </c>
      <c r="AI17" s="100">
        <v>0.3</v>
      </c>
      <c r="AJ17" s="100">
        <v>0.4</v>
      </c>
      <c r="AK17" s="100">
        <v>0.3</v>
      </c>
      <c r="AL17" s="100">
        <v>0.4</v>
      </c>
      <c r="AM17" s="100">
        <v>0.4</v>
      </c>
      <c r="AN17" s="100">
        <v>0.4</v>
      </c>
      <c r="AO17" s="100">
        <v>0.4</v>
      </c>
      <c r="AP17" s="100">
        <v>0.4</v>
      </c>
      <c r="AQ17" s="100">
        <v>0.3</v>
      </c>
      <c r="AR17" s="100">
        <v>0.3</v>
      </c>
      <c r="AS17" s="100">
        <v>0.2</v>
      </c>
      <c r="AT17" s="100">
        <v>0.2</v>
      </c>
      <c r="AU17" s="100">
        <v>0.2</v>
      </c>
      <c r="AW17" s="100"/>
      <c r="AX17" s="106" t="s">
        <v>224</v>
      </c>
      <c r="AY17" s="100">
        <v>0.2</v>
      </c>
      <c r="AZ17" s="100">
        <v>0.2</v>
      </c>
      <c r="BA17" s="100">
        <v>0.3</v>
      </c>
      <c r="BB17" s="100">
        <v>0.3</v>
      </c>
      <c r="BC17" s="100">
        <v>0.3</v>
      </c>
      <c r="BD17" s="100">
        <v>0.3</v>
      </c>
      <c r="BE17" s="100">
        <v>0.4</v>
      </c>
      <c r="BF17" s="100">
        <v>0.3</v>
      </c>
      <c r="BG17" s="100">
        <v>0.2</v>
      </c>
      <c r="BH17" s="100">
        <v>0.2</v>
      </c>
      <c r="BI17" s="100">
        <v>0.3</v>
      </c>
      <c r="BJ17" s="100">
        <v>0.3</v>
      </c>
      <c r="BK17" s="100">
        <v>0.3</v>
      </c>
      <c r="BL17" s="100">
        <v>0.2</v>
      </c>
      <c r="BM17" s="100">
        <v>0.2</v>
      </c>
      <c r="BN17" s="100">
        <v>0.2</v>
      </c>
      <c r="BO17" s="100">
        <v>0.2</v>
      </c>
      <c r="BP17" s="100">
        <v>0.2</v>
      </c>
      <c r="BQ17" s="100">
        <v>0.1</v>
      </c>
      <c r="BR17" s="100">
        <v>0.1</v>
      </c>
      <c r="BS17" s="100">
        <v>0.1</v>
      </c>
      <c r="BU17" s="10"/>
      <c r="BV17" s="137" t="s">
        <v>269</v>
      </c>
      <c r="BW17" s="10">
        <v>1</v>
      </c>
      <c r="BX17" s="10">
        <v>0.9</v>
      </c>
      <c r="BY17" s="10">
        <v>0.9</v>
      </c>
      <c r="BZ17" s="10">
        <v>1.2</v>
      </c>
      <c r="CA17" s="10">
        <v>1.1000000000000001</v>
      </c>
      <c r="CB17" s="10">
        <v>1.1000000000000001</v>
      </c>
      <c r="CC17" s="10">
        <v>1.4</v>
      </c>
      <c r="CD17" s="10">
        <v>1.4</v>
      </c>
      <c r="CE17" s="10">
        <v>1.4</v>
      </c>
      <c r="CF17" s="10">
        <v>1.2</v>
      </c>
      <c r="CG17" s="10">
        <v>1.3</v>
      </c>
      <c r="CH17" s="10">
        <v>1.4</v>
      </c>
      <c r="CI17" s="10">
        <v>1.4</v>
      </c>
      <c r="CJ17" s="10">
        <v>1.6</v>
      </c>
      <c r="CK17" s="10">
        <v>1.4</v>
      </c>
      <c r="CL17" s="10">
        <v>1.6</v>
      </c>
      <c r="CM17" s="10">
        <v>1.5</v>
      </c>
      <c r="CN17" s="10">
        <v>1.5</v>
      </c>
      <c r="CO17" s="10">
        <v>1.4</v>
      </c>
      <c r="CP17" s="10">
        <v>1.1000000000000001</v>
      </c>
      <c r="CQ17" s="10">
        <v>0.8</v>
      </c>
      <c r="CR17" s="136"/>
      <c r="CS17" s="10"/>
      <c r="CT17" s="137" t="s">
        <v>269</v>
      </c>
      <c r="CU17" s="10">
        <v>1.1000000000000001</v>
      </c>
      <c r="CV17" s="10">
        <v>1.2</v>
      </c>
      <c r="CW17" s="10">
        <v>1.4</v>
      </c>
      <c r="CX17" s="10">
        <v>1.6</v>
      </c>
      <c r="CY17" s="10">
        <v>1.8</v>
      </c>
      <c r="CZ17" s="10">
        <v>2.2000000000000002</v>
      </c>
      <c r="DA17" s="10">
        <v>2.2000000000000002</v>
      </c>
      <c r="DB17" s="10">
        <v>2.1</v>
      </c>
      <c r="DC17" s="10">
        <v>1.9</v>
      </c>
      <c r="DD17" s="10">
        <v>2.2000000000000002</v>
      </c>
      <c r="DE17" s="10">
        <v>2.5</v>
      </c>
      <c r="DF17" s="10">
        <v>2.9</v>
      </c>
      <c r="DG17" s="10">
        <v>3.1</v>
      </c>
      <c r="DH17" s="10">
        <v>3.3</v>
      </c>
      <c r="DI17" s="10">
        <v>3.4</v>
      </c>
      <c r="DJ17" s="10">
        <v>3.5</v>
      </c>
      <c r="DK17" s="10">
        <v>3</v>
      </c>
      <c r="DL17" s="10">
        <v>3</v>
      </c>
      <c r="DM17" s="10">
        <v>3.2</v>
      </c>
      <c r="DN17" s="10">
        <v>2.5</v>
      </c>
      <c r="DO17" s="10">
        <v>1.8</v>
      </c>
      <c r="DP17" s="136"/>
      <c r="DQ17" s="10"/>
      <c r="DR17" s="137" t="s">
        <v>269</v>
      </c>
      <c r="DS17" s="10">
        <v>0.1</v>
      </c>
      <c r="DT17" s="10">
        <v>0</v>
      </c>
      <c r="DU17" s="10">
        <v>0.1</v>
      </c>
      <c r="DV17" s="10">
        <v>0.1</v>
      </c>
      <c r="DW17" s="10">
        <v>0.1</v>
      </c>
      <c r="DX17" s="10">
        <v>0.1</v>
      </c>
      <c r="DY17" s="10">
        <v>0.1</v>
      </c>
      <c r="DZ17" s="10">
        <v>0.1</v>
      </c>
      <c r="EA17" s="10">
        <v>0.1</v>
      </c>
      <c r="EB17" s="10">
        <v>0.1</v>
      </c>
      <c r="EC17" s="10">
        <v>0.1</v>
      </c>
      <c r="ED17" s="10">
        <v>0.1</v>
      </c>
      <c r="EE17" s="10">
        <v>0.1</v>
      </c>
      <c r="EF17" s="10">
        <v>0.1</v>
      </c>
      <c r="EG17" s="10">
        <v>0.1</v>
      </c>
      <c r="EH17" s="10">
        <v>0.1</v>
      </c>
      <c r="EI17" s="10">
        <v>0.1</v>
      </c>
      <c r="EJ17" s="10">
        <v>0.1</v>
      </c>
      <c r="EK17" s="10">
        <v>0.1</v>
      </c>
      <c r="EL17" s="10">
        <v>0.1</v>
      </c>
      <c r="EM17" s="10">
        <v>0.1</v>
      </c>
      <c r="EN17" s="136"/>
      <c r="EO17" s="10"/>
      <c r="EP17" s="137" t="s">
        <v>269</v>
      </c>
      <c r="EQ17" s="10">
        <v>0.1</v>
      </c>
      <c r="ER17" s="10">
        <v>0.1</v>
      </c>
      <c r="ES17" s="10">
        <v>0.1</v>
      </c>
      <c r="ET17" s="10">
        <v>0.2</v>
      </c>
      <c r="EU17" s="10">
        <v>0.2</v>
      </c>
      <c r="EV17" s="10">
        <v>0.2</v>
      </c>
      <c r="EW17" s="10">
        <v>0.2</v>
      </c>
      <c r="EX17" s="10">
        <v>0.3</v>
      </c>
      <c r="EY17" s="10">
        <v>0.3</v>
      </c>
      <c r="EZ17" s="10">
        <v>0.3</v>
      </c>
      <c r="FA17" s="10">
        <v>0.3</v>
      </c>
      <c r="FB17" s="10">
        <v>0.3</v>
      </c>
      <c r="FC17" s="10">
        <v>0.3</v>
      </c>
      <c r="FD17" s="10">
        <v>0.3</v>
      </c>
      <c r="FE17" s="10">
        <v>0.3</v>
      </c>
      <c r="FF17" s="10">
        <v>0.3</v>
      </c>
      <c r="FG17" s="10">
        <v>0.3</v>
      </c>
      <c r="FH17" s="10">
        <v>0.3</v>
      </c>
      <c r="FI17" s="10">
        <v>0.3</v>
      </c>
      <c r="FJ17" s="10">
        <v>0.2</v>
      </c>
      <c r="FK17" s="10">
        <v>0.2</v>
      </c>
      <c r="FM17" s="100"/>
      <c r="FN17" s="126" t="s">
        <v>224</v>
      </c>
      <c r="FO17" s="100">
        <v>0.3</v>
      </c>
      <c r="FP17" s="100">
        <v>0.4</v>
      </c>
      <c r="FQ17" s="100">
        <v>0.5</v>
      </c>
      <c r="FR17" s="100">
        <v>0.4</v>
      </c>
      <c r="FS17" s="100">
        <v>0.4</v>
      </c>
      <c r="FT17" s="100">
        <v>0.5</v>
      </c>
      <c r="FU17" s="100">
        <v>0.6</v>
      </c>
      <c r="FV17" s="100">
        <v>0.8</v>
      </c>
      <c r="FW17" s="100">
        <v>0.7</v>
      </c>
      <c r="FX17" s="100">
        <v>0.9</v>
      </c>
      <c r="FY17" s="100">
        <v>1</v>
      </c>
      <c r="FZ17" s="100">
        <v>0.9</v>
      </c>
      <c r="GA17" s="100">
        <v>0.9</v>
      </c>
      <c r="GB17" s="100">
        <v>1</v>
      </c>
      <c r="GC17" s="100">
        <v>1</v>
      </c>
      <c r="GD17" s="100">
        <v>0.9</v>
      </c>
      <c r="GE17" s="100">
        <v>0.8</v>
      </c>
      <c r="GF17" s="100">
        <v>0.8</v>
      </c>
      <c r="GG17" s="100">
        <v>0.8</v>
      </c>
      <c r="GH17" s="100">
        <v>0.7</v>
      </c>
      <c r="GI17" s="100">
        <v>0.6</v>
      </c>
      <c r="GK17" s="100"/>
      <c r="GL17" s="126" t="s">
        <v>224</v>
      </c>
      <c r="GM17" s="100">
        <v>0.6</v>
      </c>
      <c r="GN17" s="100">
        <v>0.8</v>
      </c>
      <c r="GO17" s="100">
        <v>0.9</v>
      </c>
      <c r="GP17" s="100">
        <v>1</v>
      </c>
      <c r="GQ17" s="100">
        <v>0.9</v>
      </c>
      <c r="GR17" s="100">
        <v>1</v>
      </c>
      <c r="GS17" s="100">
        <v>1.1000000000000001</v>
      </c>
      <c r="GT17" s="100">
        <v>1.3</v>
      </c>
      <c r="GU17" s="100">
        <v>1.3</v>
      </c>
      <c r="GV17" s="100">
        <v>1</v>
      </c>
      <c r="GW17" s="100">
        <v>1.1000000000000001</v>
      </c>
      <c r="GX17" s="100">
        <v>1.1000000000000001</v>
      </c>
      <c r="GY17" s="100">
        <v>1.2</v>
      </c>
      <c r="GZ17" s="100">
        <v>1.3</v>
      </c>
      <c r="HA17" s="100">
        <v>1.3</v>
      </c>
      <c r="HB17" s="100">
        <v>1.3</v>
      </c>
      <c r="HC17" s="100">
        <v>1.3</v>
      </c>
      <c r="HD17" s="100">
        <v>1.3</v>
      </c>
      <c r="HE17" s="100">
        <v>1.4</v>
      </c>
      <c r="HF17" s="100">
        <v>1.2</v>
      </c>
      <c r="HG17" s="100">
        <v>1</v>
      </c>
    </row>
    <row r="18" spans="1:215" ht="15">
      <c r="A18" s="100"/>
      <c r="B18" s="106" t="s">
        <v>225</v>
      </c>
      <c r="C18" s="102" t="s">
        <v>226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>
        <v>0.1</v>
      </c>
      <c r="O18" s="102">
        <v>0.1</v>
      </c>
      <c r="P18" s="102">
        <v>0</v>
      </c>
      <c r="Q18" s="102">
        <v>0.4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225</v>
      </c>
      <c r="AA18" s="102" t="s">
        <v>226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100"/>
      <c r="AX18" s="106" t="s">
        <v>225</v>
      </c>
      <c r="AY18" s="102" t="s">
        <v>226</v>
      </c>
      <c r="AZ18" s="102" t="s">
        <v>226</v>
      </c>
      <c r="BA18" s="102" t="s">
        <v>226</v>
      </c>
      <c r="BB18" s="102" t="s">
        <v>226</v>
      </c>
      <c r="BC18" s="102" t="s">
        <v>226</v>
      </c>
      <c r="BD18" s="102" t="s">
        <v>226</v>
      </c>
      <c r="BE18" s="102" t="s">
        <v>226</v>
      </c>
      <c r="BF18" s="102" t="s">
        <v>226</v>
      </c>
      <c r="BG18" s="102" t="s">
        <v>226</v>
      </c>
      <c r="BH18" s="102" t="s">
        <v>226</v>
      </c>
      <c r="BI18" s="102" t="s">
        <v>226</v>
      </c>
      <c r="BJ18" s="102">
        <v>0.6</v>
      </c>
      <c r="BK18" s="102">
        <v>0.6</v>
      </c>
      <c r="BL18" s="102">
        <v>0.2</v>
      </c>
      <c r="BM18" s="102">
        <v>0.1</v>
      </c>
      <c r="BN18" s="102" t="s">
        <v>226</v>
      </c>
      <c r="BO18" s="102" t="s">
        <v>226</v>
      </c>
      <c r="BP18" s="102" t="s">
        <v>226</v>
      </c>
      <c r="BQ18" s="102" t="s">
        <v>226</v>
      </c>
      <c r="BR18" s="102" t="s">
        <v>226</v>
      </c>
      <c r="BS18" s="102" t="s">
        <v>226</v>
      </c>
      <c r="BU18" s="10"/>
      <c r="BV18" s="137" t="s">
        <v>270</v>
      </c>
      <c r="BW18" s="1" t="s">
        <v>271</v>
      </c>
      <c r="BX18" s="1" t="s">
        <v>271</v>
      </c>
      <c r="BY18" s="1" t="s">
        <v>271</v>
      </c>
      <c r="BZ18" s="1" t="s">
        <v>271</v>
      </c>
      <c r="CA18" s="1" t="s">
        <v>271</v>
      </c>
      <c r="CB18" s="1" t="s">
        <v>271</v>
      </c>
      <c r="CC18" s="1" t="s">
        <v>271</v>
      </c>
      <c r="CD18" s="1" t="s">
        <v>271</v>
      </c>
      <c r="CE18" s="1" t="s">
        <v>271</v>
      </c>
      <c r="CF18" s="1" t="s">
        <v>271</v>
      </c>
      <c r="CG18" s="1" t="s">
        <v>271</v>
      </c>
      <c r="CH18" s="1">
        <v>5.4</v>
      </c>
      <c r="CI18" s="1">
        <v>5</v>
      </c>
      <c r="CJ18" s="1">
        <v>4.9000000000000004</v>
      </c>
      <c r="CK18" s="1">
        <v>4.9000000000000004</v>
      </c>
      <c r="CL18" s="1" t="s">
        <v>271</v>
      </c>
      <c r="CM18" s="1" t="s">
        <v>271</v>
      </c>
      <c r="CN18" s="1" t="s">
        <v>271</v>
      </c>
      <c r="CO18" s="1" t="s">
        <v>271</v>
      </c>
      <c r="CP18" s="1" t="s">
        <v>271</v>
      </c>
      <c r="CQ18" s="1" t="s">
        <v>271</v>
      </c>
      <c r="CR18" s="136"/>
      <c r="CS18" s="10"/>
      <c r="CT18" s="137" t="s">
        <v>270</v>
      </c>
      <c r="CU18" s="1" t="s">
        <v>271</v>
      </c>
      <c r="CV18" s="1" t="s">
        <v>271</v>
      </c>
      <c r="CW18" s="1" t="s">
        <v>271</v>
      </c>
      <c r="CX18" s="1" t="s">
        <v>271</v>
      </c>
      <c r="CY18" s="1" t="s">
        <v>271</v>
      </c>
      <c r="CZ18" s="1" t="s">
        <v>271</v>
      </c>
      <c r="DA18" s="1" t="s">
        <v>271</v>
      </c>
      <c r="DB18" s="1">
        <v>9</v>
      </c>
      <c r="DC18" s="1">
        <v>10.9</v>
      </c>
      <c r="DD18" s="1">
        <v>10.7</v>
      </c>
      <c r="DE18" s="1">
        <v>11.3</v>
      </c>
      <c r="DF18" s="1">
        <v>12.5</v>
      </c>
      <c r="DG18" s="1">
        <v>12.4</v>
      </c>
      <c r="DH18" s="1">
        <v>12.4</v>
      </c>
      <c r="DI18" s="1">
        <v>12.6</v>
      </c>
      <c r="DJ18" s="1" t="s">
        <v>271</v>
      </c>
      <c r="DK18" s="1" t="s">
        <v>271</v>
      </c>
      <c r="DL18" s="1" t="s">
        <v>271</v>
      </c>
      <c r="DM18" s="1" t="s">
        <v>271</v>
      </c>
      <c r="DN18" s="1" t="s">
        <v>271</v>
      </c>
      <c r="DO18" s="1" t="s">
        <v>271</v>
      </c>
      <c r="DP18" s="136"/>
      <c r="DQ18" s="10"/>
      <c r="DR18" s="137" t="s">
        <v>270</v>
      </c>
      <c r="DS18" s="1" t="s">
        <v>271</v>
      </c>
      <c r="DT18" s="1" t="s">
        <v>271</v>
      </c>
      <c r="DU18" s="1" t="s">
        <v>271</v>
      </c>
      <c r="DV18" s="1" t="s">
        <v>271</v>
      </c>
      <c r="DW18" s="1" t="s">
        <v>271</v>
      </c>
      <c r="DX18" s="1" t="s">
        <v>271</v>
      </c>
      <c r="DY18" s="1" t="s">
        <v>271</v>
      </c>
      <c r="DZ18" s="1" t="s">
        <v>271</v>
      </c>
      <c r="EA18" s="1">
        <v>1.2</v>
      </c>
      <c r="EB18" s="1">
        <v>1.3</v>
      </c>
      <c r="EC18" s="1">
        <v>1.3</v>
      </c>
      <c r="ED18" s="1">
        <v>1.3</v>
      </c>
      <c r="EE18" s="1">
        <v>1.2</v>
      </c>
      <c r="EF18" s="1">
        <v>1.1000000000000001</v>
      </c>
      <c r="EG18" s="1">
        <v>1.1000000000000001</v>
      </c>
      <c r="EH18" s="1" t="s">
        <v>271</v>
      </c>
      <c r="EI18" s="1" t="s">
        <v>271</v>
      </c>
      <c r="EJ18" s="1" t="s">
        <v>271</v>
      </c>
      <c r="EK18" s="1" t="s">
        <v>271</v>
      </c>
      <c r="EL18" s="1" t="s">
        <v>271</v>
      </c>
      <c r="EM18" s="1" t="s">
        <v>271</v>
      </c>
      <c r="EN18" s="136"/>
      <c r="EO18" s="10"/>
      <c r="EP18" s="137" t="s">
        <v>270</v>
      </c>
      <c r="EQ18" s="1" t="s">
        <v>271</v>
      </c>
      <c r="ER18" s="1" t="s">
        <v>271</v>
      </c>
      <c r="ES18" s="1" t="s">
        <v>271</v>
      </c>
      <c r="ET18" s="1" t="s">
        <v>271</v>
      </c>
      <c r="EU18" s="1" t="s">
        <v>271</v>
      </c>
      <c r="EV18" s="1" t="s">
        <v>271</v>
      </c>
      <c r="EW18" s="1" t="s">
        <v>271</v>
      </c>
      <c r="EX18" s="1" t="s">
        <v>271</v>
      </c>
      <c r="EY18" s="1" t="s">
        <v>271</v>
      </c>
      <c r="EZ18" s="1" t="s">
        <v>271</v>
      </c>
      <c r="FA18" s="1" t="s">
        <v>271</v>
      </c>
      <c r="FB18" s="1">
        <v>1.3</v>
      </c>
      <c r="FC18" s="1">
        <v>1.4</v>
      </c>
      <c r="FD18" s="1">
        <v>1.3</v>
      </c>
      <c r="FE18" s="1">
        <v>1.3</v>
      </c>
      <c r="FF18" s="1" t="s">
        <v>271</v>
      </c>
      <c r="FG18" s="1" t="s">
        <v>271</v>
      </c>
      <c r="FH18" s="1" t="s">
        <v>271</v>
      </c>
      <c r="FI18" s="1" t="s">
        <v>271</v>
      </c>
      <c r="FJ18" s="1" t="s">
        <v>271</v>
      </c>
      <c r="FK18" s="1" t="s">
        <v>271</v>
      </c>
      <c r="FM18" s="100"/>
      <c r="FN18" s="126" t="s">
        <v>225</v>
      </c>
      <c r="FO18" s="102" t="s">
        <v>226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>
        <v>1.6</v>
      </c>
      <c r="GA18" s="102">
        <v>2.2999999999999998</v>
      </c>
      <c r="GB18" s="102">
        <v>1.7</v>
      </c>
      <c r="GC18" s="102">
        <v>1.9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225</v>
      </c>
      <c r="GM18" s="102" t="s">
        <v>226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>
        <v>1.9</v>
      </c>
      <c r="GX18" s="102">
        <v>2</v>
      </c>
      <c r="GY18" s="102">
        <v>1.9</v>
      </c>
      <c r="GZ18" s="102">
        <v>1.8</v>
      </c>
      <c r="HA18" s="102">
        <v>1.8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100"/>
      <c r="B19" s="106" t="s">
        <v>227</v>
      </c>
      <c r="C19" s="100">
        <v>0</v>
      </c>
      <c r="D19" s="102" t="s">
        <v>226</v>
      </c>
      <c r="E19" s="102" t="s">
        <v>226</v>
      </c>
      <c r="F19" s="102" t="s">
        <v>226</v>
      </c>
      <c r="G19" s="102" t="s">
        <v>226</v>
      </c>
      <c r="H19" s="102" t="s">
        <v>226</v>
      </c>
      <c r="I19" s="102" t="s">
        <v>226</v>
      </c>
      <c r="J19" s="102" t="s">
        <v>226</v>
      </c>
      <c r="K19" s="102" t="s">
        <v>226</v>
      </c>
      <c r="L19" s="102" t="s">
        <v>226</v>
      </c>
      <c r="M19" s="102" t="s">
        <v>226</v>
      </c>
      <c r="N19" s="102" t="s">
        <v>226</v>
      </c>
      <c r="O19" s="102" t="s">
        <v>226</v>
      </c>
      <c r="P19" s="102" t="s">
        <v>226</v>
      </c>
      <c r="Q19" s="102" t="s">
        <v>226</v>
      </c>
      <c r="R19" s="102" t="s">
        <v>226</v>
      </c>
      <c r="S19" s="102" t="s">
        <v>226</v>
      </c>
      <c r="T19" s="102" t="s">
        <v>226</v>
      </c>
      <c r="U19" s="102" t="s">
        <v>226</v>
      </c>
      <c r="V19" s="102" t="s">
        <v>226</v>
      </c>
      <c r="W19" s="102" t="s">
        <v>226</v>
      </c>
      <c r="Y19" s="100"/>
      <c r="Z19" s="106" t="s">
        <v>227</v>
      </c>
      <c r="AA19" s="100">
        <v>0</v>
      </c>
      <c r="AB19" s="102" t="s">
        <v>226</v>
      </c>
      <c r="AC19" s="102" t="s">
        <v>226</v>
      </c>
      <c r="AD19" s="102" t="s">
        <v>226</v>
      </c>
      <c r="AE19" s="102" t="s">
        <v>226</v>
      </c>
      <c r="AF19" s="102" t="s">
        <v>226</v>
      </c>
      <c r="AG19" s="102" t="s">
        <v>226</v>
      </c>
      <c r="AH19" s="102" t="s">
        <v>226</v>
      </c>
      <c r="AI19" s="102" t="s">
        <v>226</v>
      </c>
      <c r="AJ19" s="102" t="s">
        <v>226</v>
      </c>
      <c r="AK19" s="102" t="s">
        <v>226</v>
      </c>
      <c r="AL19" s="102" t="s">
        <v>226</v>
      </c>
      <c r="AM19" s="102" t="s">
        <v>226</v>
      </c>
      <c r="AN19" s="102" t="s">
        <v>226</v>
      </c>
      <c r="AO19" s="102" t="s">
        <v>226</v>
      </c>
      <c r="AP19" s="102" t="s">
        <v>226</v>
      </c>
      <c r="AQ19" s="102" t="s">
        <v>226</v>
      </c>
      <c r="AR19" s="102" t="s">
        <v>226</v>
      </c>
      <c r="AS19" s="102" t="s">
        <v>226</v>
      </c>
      <c r="AT19" s="102" t="s">
        <v>226</v>
      </c>
      <c r="AU19" s="102" t="s">
        <v>226</v>
      </c>
      <c r="AW19" s="100"/>
      <c r="AX19" s="106" t="s">
        <v>227</v>
      </c>
      <c r="AY19" s="100">
        <v>0</v>
      </c>
      <c r="AZ19" s="102" t="s">
        <v>226</v>
      </c>
      <c r="BA19" s="102" t="s">
        <v>226</v>
      </c>
      <c r="BB19" s="102" t="s">
        <v>226</v>
      </c>
      <c r="BC19" s="102" t="s">
        <v>226</v>
      </c>
      <c r="BD19" s="102" t="s">
        <v>226</v>
      </c>
      <c r="BE19" s="102" t="s">
        <v>226</v>
      </c>
      <c r="BF19" s="102" t="s">
        <v>226</v>
      </c>
      <c r="BG19" s="102" t="s">
        <v>226</v>
      </c>
      <c r="BH19" s="102" t="s">
        <v>226</v>
      </c>
      <c r="BI19" s="102" t="s">
        <v>226</v>
      </c>
      <c r="BJ19" s="102" t="s">
        <v>226</v>
      </c>
      <c r="BK19" s="102" t="s">
        <v>226</v>
      </c>
      <c r="BL19" s="102" t="s">
        <v>226</v>
      </c>
      <c r="BM19" s="102" t="s">
        <v>226</v>
      </c>
      <c r="BN19" s="102" t="s">
        <v>226</v>
      </c>
      <c r="BO19" s="102" t="s">
        <v>226</v>
      </c>
      <c r="BP19" s="102" t="s">
        <v>226</v>
      </c>
      <c r="BQ19" s="102" t="s">
        <v>226</v>
      </c>
      <c r="BR19" s="102" t="s">
        <v>226</v>
      </c>
      <c r="BS19" s="102" t="s">
        <v>226</v>
      </c>
      <c r="BU19" s="10"/>
      <c r="BV19" s="137" t="s">
        <v>272</v>
      </c>
      <c r="BW19" s="10">
        <v>0</v>
      </c>
      <c r="BX19" s="1" t="s">
        <v>271</v>
      </c>
      <c r="BY19" s="1" t="s">
        <v>271</v>
      </c>
      <c r="BZ19" s="1" t="s">
        <v>271</v>
      </c>
      <c r="CA19" s="1" t="s">
        <v>271</v>
      </c>
      <c r="CB19" s="1" t="s">
        <v>271</v>
      </c>
      <c r="CC19" s="1" t="s">
        <v>271</v>
      </c>
      <c r="CD19" s="1" t="s">
        <v>271</v>
      </c>
      <c r="CE19" s="1" t="s">
        <v>271</v>
      </c>
      <c r="CF19" s="1" t="s">
        <v>271</v>
      </c>
      <c r="CG19" s="1" t="s">
        <v>271</v>
      </c>
      <c r="CH19" s="1" t="s">
        <v>271</v>
      </c>
      <c r="CI19" s="1" t="s">
        <v>271</v>
      </c>
      <c r="CJ19" s="1" t="s">
        <v>271</v>
      </c>
      <c r="CK19" s="1" t="s">
        <v>271</v>
      </c>
      <c r="CL19" s="1" t="s">
        <v>271</v>
      </c>
      <c r="CM19" s="1" t="s">
        <v>271</v>
      </c>
      <c r="CN19" s="1" t="s">
        <v>271</v>
      </c>
      <c r="CO19" s="1" t="s">
        <v>271</v>
      </c>
      <c r="CP19" s="1" t="s">
        <v>271</v>
      </c>
      <c r="CQ19" s="1" t="s">
        <v>271</v>
      </c>
      <c r="CR19" s="136"/>
      <c r="CS19" s="10"/>
      <c r="CT19" s="137" t="s">
        <v>272</v>
      </c>
      <c r="CU19" s="10">
        <v>0</v>
      </c>
      <c r="CV19" s="1" t="s">
        <v>271</v>
      </c>
      <c r="CW19" s="1" t="s">
        <v>271</v>
      </c>
      <c r="CX19" s="1" t="s">
        <v>271</v>
      </c>
      <c r="CY19" s="1" t="s">
        <v>271</v>
      </c>
      <c r="CZ19" s="1" t="s">
        <v>271</v>
      </c>
      <c r="DA19" s="1" t="s">
        <v>271</v>
      </c>
      <c r="DB19" s="1" t="s">
        <v>271</v>
      </c>
      <c r="DC19" s="1" t="s">
        <v>271</v>
      </c>
      <c r="DD19" s="1" t="s">
        <v>271</v>
      </c>
      <c r="DE19" s="1" t="s">
        <v>271</v>
      </c>
      <c r="DF19" s="1" t="s">
        <v>271</v>
      </c>
      <c r="DG19" s="1" t="s">
        <v>271</v>
      </c>
      <c r="DH19" s="1" t="s">
        <v>271</v>
      </c>
      <c r="DI19" s="1" t="s">
        <v>271</v>
      </c>
      <c r="DJ19" s="1" t="s">
        <v>271</v>
      </c>
      <c r="DK19" s="1" t="s">
        <v>271</v>
      </c>
      <c r="DL19" s="1" t="s">
        <v>271</v>
      </c>
      <c r="DM19" s="1" t="s">
        <v>271</v>
      </c>
      <c r="DN19" s="1" t="s">
        <v>271</v>
      </c>
      <c r="DO19" s="1" t="s">
        <v>271</v>
      </c>
      <c r="DP19" s="136"/>
      <c r="DQ19" s="10"/>
      <c r="DR19" s="137" t="s">
        <v>272</v>
      </c>
      <c r="DS19" s="10">
        <v>0</v>
      </c>
      <c r="DT19" s="1" t="s">
        <v>271</v>
      </c>
      <c r="DU19" s="1" t="s">
        <v>271</v>
      </c>
      <c r="DV19" s="1" t="s">
        <v>271</v>
      </c>
      <c r="DW19" s="1" t="s">
        <v>271</v>
      </c>
      <c r="DX19" s="1" t="s">
        <v>271</v>
      </c>
      <c r="DY19" s="1" t="s">
        <v>271</v>
      </c>
      <c r="DZ19" s="1" t="s">
        <v>271</v>
      </c>
      <c r="EA19" s="1" t="s">
        <v>271</v>
      </c>
      <c r="EB19" s="1" t="s">
        <v>271</v>
      </c>
      <c r="EC19" s="1" t="s">
        <v>271</v>
      </c>
      <c r="ED19" s="1" t="s">
        <v>271</v>
      </c>
      <c r="EE19" s="1" t="s">
        <v>271</v>
      </c>
      <c r="EF19" s="1" t="s">
        <v>271</v>
      </c>
      <c r="EG19" s="1" t="s">
        <v>271</v>
      </c>
      <c r="EH19" s="1" t="s">
        <v>271</v>
      </c>
      <c r="EI19" s="1" t="s">
        <v>271</v>
      </c>
      <c r="EJ19" s="1" t="s">
        <v>271</v>
      </c>
      <c r="EK19" s="1" t="s">
        <v>271</v>
      </c>
      <c r="EL19" s="1" t="s">
        <v>271</v>
      </c>
      <c r="EM19" s="1" t="s">
        <v>271</v>
      </c>
      <c r="EN19" s="136"/>
      <c r="EO19" s="10"/>
      <c r="EP19" s="137" t="s">
        <v>272</v>
      </c>
      <c r="EQ19" s="10">
        <v>0</v>
      </c>
      <c r="ER19" s="1" t="s">
        <v>271</v>
      </c>
      <c r="ES19" s="1" t="s">
        <v>271</v>
      </c>
      <c r="ET19" s="1" t="s">
        <v>271</v>
      </c>
      <c r="EU19" s="1" t="s">
        <v>271</v>
      </c>
      <c r="EV19" s="1" t="s">
        <v>271</v>
      </c>
      <c r="EW19" s="1" t="s">
        <v>271</v>
      </c>
      <c r="EX19" s="1" t="s">
        <v>271</v>
      </c>
      <c r="EY19" s="1" t="s">
        <v>271</v>
      </c>
      <c r="EZ19" s="1" t="s">
        <v>271</v>
      </c>
      <c r="FA19" s="1" t="s">
        <v>271</v>
      </c>
      <c r="FB19" s="1" t="s">
        <v>271</v>
      </c>
      <c r="FC19" s="1" t="s">
        <v>271</v>
      </c>
      <c r="FD19" s="1" t="s">
        <v>271</v>
      </c>
      <c r="FE19" s="1" t="s">
        <v>271</v>
      </c>
      <c r="FF19" s="1" t="s">
        <v>271</v>
      </c>
      <c r="FG19" s="1" t="s">
        <v>271</v>
      </c>
      <c r="FH19" s="1" t="s">
        <v>271</v>
      </c>
      <c r="FI19" s="1" t="s">
        <v>271</v>
      </c>
      <c r="FJ19" s="1" t="s">
        <v>271</v>
      </c>
      <c r="FK19" s="1" t="s">
        <v>271</v>
      </c>
      <c r="FM19" s="100"/>
      <c r="FN19" s="126" t="s">
        <v>227</v>
      </c>
      <c r="FO19" s="100">
        <v>0</v>
      </c>
      <c r="FP19" s="102" t="s">
        <v>226</v>
      </c>
      <c r="FQ19" s="102" t="s">
        <v>226</v>
      </c>
      <c r="FR19" s="102" t="s">
        <v>226</v>
      </c>
      <c r="FS19" s="102" t="s">
        <v>226</v>
      </c>
      <c r="FT19" s="102" t="s">
        <v>226</v>
      </c>
      <c r="FU19" s="102" t="s">
        <v>226</v>
      </c>
      <c r="FV19" s="102" t="s">
        <v>226</v>
      </c>
      <c r="FW19" s="102" t="s">
        <v>226</v>
      </c>
      <c r="FX19" s="102" t="s">
        <v>226</v>
      </c>
      <c r="FY19" s="102" t="s">
        <v>226</v>
      </c>
      <c r="FZ19" s="102" t="s">
        <v>226</v>
      </c>
      <c r="GA19" s="102" t="s">
        <v>226</v>
      </c>
      <c r="GB19" s="102" t="s">
        <v>226</v>
      </c>
      <c r="GC19" s="102" t="s">
        <v>226</v>
      </c>
      <c r="GD19" s="102" t="s">
        <v>226</v>
      </c>
      <c r="GE19" s="102" t="s">
        <v>226</v>
      </c>
      <c r="GF19" s="102" t="s">
        <v>226</v>
      </c>
      <c r="GG19" s="102" t="s">
        <v>226</v>
      </c>
      <c r="GH19" s="102" t="s">
        <v>226</v>
      </c>
      <c r="GI19" s="102" t="s">
        <v>226</v>
      </c>
      <c r="GK19" s="100"/>
      <c r="GL19" s="126" t="s">
        <v>227</v>
      </c>
      <c r="GM19" s="100">
        <v>0</v>
      </c>
      <c r="GN19" s="102" t="s">
        <v>226</v>
      </c>
      <c r="GO19" s="102" t="s">
        <v>226</v>
      </c>
      <c r="GP19" s="102" t="s">
        <v>226</v>
      </c>
      <c r="GQ19" s="102" t="s">
        <v>226</v>
      </c>
      <c r="GR19" s="102" t="s">
        <v>226</v>
      </c>
      <c r="GS19" s="102" t="s">
        <v>226</v>
      </c>
      <c r="GT19" s="102" t="s">
        <v>226</v>
      </c>
      <c r="GU19" s="102" t="s">
        <v>226</v>
      </c>
      <c r="GV19" s="102" t="s">
        <v>226</v>
      </c>
      <c r="GW19" s="102" t="s">
        <v>226</v>
      </c>
      <c r="GX19" s="102" t="s">
        <v>226</v>
      </c>
      <c r="GY19" s="102" t="s">
        <v>226</v>
      </c>
      <c r="GZ19" s="102" t="s">
        <v>226</v>
      </c>
      <c r="HA19" s="102" t="s">
        <v>226</v>
      </c>
      <c r="HB19" s="102" t="s">
        <v>226</v>
      </c>
      <c r="HC19" s="102" t="s">
        <v>226</v>
      </c>
      <c r="HD19" s="102" t="s">
        <v>226</v>
      </c>
      <c r="HE19" s="102" t="s">
        <v>226</v>
      </c>
      <c r="HF19" s="102" t="s">
        <v>226</v>
      </c>
      <c r="HG19" s="102" t="s">
        <v>226</v>
      </c>
    </row>
    <row r="20" spans="1:215" ht="15">
      <c r="A20" s="100"/>
      <c r="B20" s="106" t="s">
        <v>228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228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00"/>
      <c r="AX20" s="106" t="s">
        <v>228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U20" s="10"/>
      <c r="BV20" s="137" t="s">
        <v>273</v>
      </c>
      <c r="BW20" s="10">
        <v>0.2</v>
      </c>
      <c r="BX20" s="10">
        <v>0.3</v>
      </c>
      <c r="BY20" s="10">
        <v>0.1</v>
      </c>
      <c r="BZ20" s="10">
        <v>0.1</v>
      </c>
      <c r="CA20" s="10">
        <v>0.1</v>
      </c>
      <c r="CB20" s="10">
        <v>0.1</v>
      </c>
      <c r="CC20" s="10">
        <v>0.2</v>
      </c>
      <c r="CD20" s="10">
        <v>0.3</v>
      </c>
      <c r="CE20" s="10">
        <v>0.2</v>
      </c>
      <c r="CF20" s="10">
        <v>0.2</v>
      </c>
      <c r="CG20" s="10">
        <v>0.2</v>
      </c>
      <c r="CH20" s="10">
        <v>0.2</v>
      </c>
      <c r="CI20" s="10">
        <v>0.3</v>
      </c>
      <c r="CJ20" s="10">
        <v>0.3</v>
      </c>
      <c r="CK20" s="10">
        <v>0.3</v>
      </c>
      <c r="CL20" s="10">
        <v>0.3</v>
      </c>
      <c r="CM20" s="10">
        <v>0.3</v>
      </c>
      <c r="CN20" s="10">
        <v>0.3</v>
      </c>
      <c r="CO20" s="10">
        <v>0.3</v>
      </c>
      <c r="CP20" s="10">
        <v>0.3</v>
      </c>
      <c r="CQ20" s="10">
        <v>0.2</v>
      </c>
      <c r="CR20" s="136"/>
      <c r="CS20" s="10"/>
      <c r="CT20" s="137" t="s">
        <v>273</v>
      </c>
      <c r="CU20" s="10">
        <v>1.9</v>
      </c>
      <c r="CV20" s="10">
        <v>2.1</v>
      </c>
      <c r="CW20" s="10">
        <v>1.1000000000000001</v>
      </c>
      <c r="CX20" s="10">
        <v>1.2</v>
      </c>
      <c r="CY20" s="10">
        <v>1.3</v>
      </c>
      <c r="CZ20" s="10">
        <v>1.1000000000000001</v>
      </c>
      <c r="DA20" s="10">
        <v>2</v>
      </c>
      <c r="DB20" s="10">
        <v>2.2999999999999998</v>
      </c>
      <c r="DC20" s="10">
        <v>2.6</v>
      </c>
      <c r="DD20" s="10">
        <v>2.2000000000000002</v>
      </c>
      <c r="DE20" s="10">
        <v>2.4</v>
      </c>
      <c r="DF20" s="10">
        <v>3</v>
      </c>
      <c r="DG20" s="10">
        <v>3.5</v>
      </c>
      <c r="DH20" s="10">
        <v>2.5</v>
      </c>
      <c r="DI20" s="10">
        <v>2.2000000000000002</v>
      </c>
      <c r="DJ20" s="10">
        <v>2.2999999999999998</v>
      </c>
      <c r="DK20" s="10">
        <v>3.1</v>
      </c>
      <c r="DL20" s="10">
        <v>3.1</v>
      </c>
      <c r="DM20" s="10">
        <v>2.2999999999999998</v>
      </c>
      <c r="DN20" s="10">
        <v>2.2999999999999998</v>
      </c>
      <c r="DO20" s="10">
        <v>2.4</v>
      </c>
      <c r="DP20" s="136"/>
      <c r="DQ20" s="10"/>
      <c r="DR20" s="137" t="s">
        <v>273</v>
      </c>
      <c r="DS20" s="10">
        <v>0.2</v>
      </c>
      <c r="DT20" s="10">
        <v>0.1</v>
      </c>
      <c r="DU20" s="10">
        <v>0.1</v>
      </c>
      <c r="DV20" s="10">
        <v>0.1</v>
      </c>
      <c r="DW20" s="10">
        <v>0.1</v>
      </c>
      <c r="DX20" s="10">
        <v>0</v>
      </c>
      <c r="DY20" s="10">
        <v>0</v>
      </c>
      <c r="DZ20" s="10">
        <v>0.1</v>
      </c>
      <c r="EA20" s="10">
        <v>0.1</v>
      </c>
      <c r="EB20" s="10">
        <v>0.1</v>
      </c>
      <c r="EC20" s="10">
        <v>0</v>
      </c>
      <c r="ED20" s="10">
        <v>0</v>
      </c>
      <c r="EE20" s="10">
        <v>0.1</v>
      </c>
      <c r="EF20" s="10">
        <v>0.1</v>
      </c>
      <c r="EG20" s="10">
        <v>0</v>
      </c>
      <c r="EH20" s="10">
        <v>0</v>
      </c>
      <c r="EI20" s="10">
        <v>0</v>
      </c>
      <c r="EJ20" s="10">
        <v>0.1</v>
      </c>
      <c r="EK20" s="10">
        <v>0.1</v>
      </c>
      <c r="EL20" s="10">
        <v>0.1</v>
      </c>
      <c r="EM20" s="10">
        <v>0.1</v>
      </c>
      <c r="EN20" s="136"/>
      <c r="EO20" s="10"/>
      <c r="EP20" s="137" t="s">
        <v>273</v>
      </c>
      <c r="EQ20" s="10">
        <v>0.1</v>
      </c>
      <c r="ER20" s="10">
        <v>0.1</v>
      </c>
      <c r="ES20" s="10">
        <v>0.1</v>
      </c>
      <c r="ET20" s="10">
        <v>0.1</v>
      </c>
      <c r="EU20" s="10">
        <v>0.1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M20" s="100"/>
      <c r="FN20" s="126" t="s">
        <v>228</v>
      </c>
      <c r="FO20" s="100">
        <v>1.4</v>
      </c>
      <c r="FP20" s="100">
        <v>1.3</v>
      </c>
      <c r="FQ20" s="100">
        <v>1</v>
      </c>
      <c r="FR20" s="100">
        <v>0.9</v>
      </c>
      <c r="FS20" s="100">
        <v>0.7</v>
      </c>
      <c r="FT20" s="100">
        <v>0.5</v>
      </c>
      <c r="FU20" s="100">
        <v>0.7</v>
      </c>
      <c r="FV20" s="100">
        <v>0.7</v>
      </c>
      <c r="FW20" s="100">
        <v>0.5</v>
      </c>
      <c r="FX20" s="100">
        <v>0.4</v>
      </c>
      <c r="FY20" s="100">
        <v>0.3</v>
      </c>
      <c r="FZ20" s="100">
        <v>0.4</v>
      </c>
      <c r="GA20" s="100">
        <v>0.4</v>
      </c>
      <c r="GB20" s="100">
        <v>0.5</v>
      </c>
      <c r="GC20" s="100">
        <v>0.4</v>
      </c>
      <c r="GD20" s="100">
        <v>0.4</v>
      </c>
      <c r="GE20" s="100">
        <v>0.4</v>
      </c>
      <c r="GF20" s="100">
        <v>0.3</v>
      </c>
      <c r="GG20" s="100">
        <v>0.3</v>
      </c>
      <c r="GH20" s="100">
        <v>0.3</v>
      </c>
      <c r="GI20" s="100">
        <v>0.3</v>
      </c>
      <c r="GK20" s="100"/>
      <c r="GL20" s="126" t="s">
        <v>228</v>
      </c>
      <c r="GM20" s="100">
        <v>1.9</v>
      </c>
      <c r="GN20" s="100">
        <v>1.8</v>
      </c>
      <c r="GO20" s="100">
        <v>1.7</v>
      </c>
      <c r="GP20" s="100">
        <v>1.5</v>
      </c>
      <c r="GQ20" s="100">
        <v>1.3</v>
      </c>
      <c r="GR20" s="100">
        <v>1</v>
      </c>
      <c r="GS20" s="100">
        <v>1.1000000000000001</v>
      </c>
      <c r="GT20" s="100">
        <v>1.6</v>
      </c>
      <c r="GU20" s="100">
        <v>1.9</v>
      </c>
      <c r="GV20" s="100">
        <v>1.3</v>
      </c>
      <c r="GW20" s="100">
        <v>1.4</v>
      </c>
      <c r="GX20" s="100">
        <v>1.4</v>
      </c>
      <c r="GY20" s="100">
        <v>1.3</v>
      </c>
      <c r="GZ20" s="100">
        <v>1.2</v>
      </c>
      <c r="HA20" s="100">
        <v>1</v>
      </c>
      <c r="HB20" s="100">
        <v>1.1000000000000001</v>
      </c>
      <c r="HC20" s="100">
        <v>0.9</v>
      </c>
      <c r="HD20" s="100">
        <v>1</v>
      </c>
      <c r="HE20" s="100">
        <v>1.6</v>
      </c>
      <c r="HF20" s="100">
        <v>1.5</v>
      </c>
      <c r="HG20" s="100">
        <v>1.2</v>
      </c>
    </row>
    <row r="21" spans="1:215" ht="15">
      <c r="A21" s="421"/>
      <c r="B21" s="42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21"/>
      <c r="Z21" s="421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21"/>
      <c r="AX21" s="421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28"/>
      <c r="BV21" s="428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36"/>
      <c r="CS21" s="428"/>
      <c r="CT21" s="428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36"/>
      <c r="DQ21" s="428"/>
      <c r="DR21" s="428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36"/>
      <c r="EO21" s="428"/>
      <c r="EP21" s="428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M21" s="421"/>
      <c r="FN21" s="421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21"/>
      <c r="GL21" s="421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08" t="s">
        <v>87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"/>
      <c r="BV22" s="22" t="s">
        <v>274</v>
      </c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36"/>
      <c r="CS22" s="10"/>
      <c r="CT22" s="22" t="s">
        <v>274</v>
      </c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36"/>
      <c r="DQ22" s="10"/>
      <c r="DR22" s="22" t="s">
        <v>274</v>
      </c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36"/>
      <c r="EO22" s="10"/>
      <c r="EP22" s="22" t="s">
        <v>274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222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222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0.5</v>
      </c>
      <c r="AP23" s="100">
        <v>0.3</v>
      </c>
      <c r="AQ23" s="100">
        <v>0.2</v>
      </c>
      <c r="AR23" s="100">
        <v>0.1</v>
      </c>
      <c r="AS23" s="100">
        <v>0.1</v>
      </c>
      <c r="AT23" s="100">
        <v>0.1</v>
      </c>
      <c r="AU23" s="100">
        <v>0</v>
      </c>
      <c r="AW23" s="100"/>
      <c r="AX23" s="107" t="s">
        <v>222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U23" s="10"/>
      <c r="BV23" s="26" t="s">
        <v>267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0.1</v>
      </c>
      <c r="CK23" s="10">
        <v>0.4</v>
      </c>
      <c r="CL23" s="10">
        <v>0.2</v>
      </c>
      <c r="CM23" s="10">
        <v>0.1</v>
      </c>
      <c r="CN23" s="10">
        <v>0.1</v>
      </c>
      <c r="CO23" s="10">
        <v>0</v>
      </c>
      <c r="CP23" s="10">
        <v>0</v>
      </c>
      <c r="CQ23" s="10">
        <v>0</v>
      </c>
      <c r="CR23" s="136"/>
      <c r="CS23" s="10"/>
      <c r="CT23" s="26" t="s">
        <v>267</v>
      </c>
      <c r="CU23" s="10">
        <v>0.3</v>
      </c>
      <c r="CV23" s="10">
        <v>0.3</v>
      </c>
      <c r="CW23" s="10">
        <v>0.3</v>
      </c>
      <c r="CX23" s="10">
        <v>0.3</v>
      </c>
      <c r="CY23" s="10">
        <v>0.3</v>
      </c>
      <c r="CZ23" s="10">
        <v>0.3</v>
      </c>
      <c r="DA23" s="10">
        <v>0.4</v>
      </c>
      <c r="DB23" s="10">
        <v>0.4</v>
      </c>
      <c r="DC23" s="10">
        <v>0.4</v>
      </c>
      <c r="DD23" s="10">
        <v>0.3</v>
      </c>
      <c r="DE23" s="10">
        <v>0.3</v>
      </c>
      <c r="DF23" s="10">
        <v>0.2</v>
      </c>
      <c r="DG23" s="10">
        <v>0.1</v>
      </c>
      <c r="DH23" s="10">
        <v>0.1</v>
      </c>
      <c r="DI23" s="10">
        <v>0.1</v>
      </c>
      <c r="DJ23" s="10">
        <v>0.1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36"/>
      <c r="DQ23" s="10"/>
      <c r="DR23" s="26" t="s">
        <v>267</v>
      </c>
      <c r="DS23" s="10">
        <v>0.1</v>
      </c>
      <c r="DT23" s="10">
        <v>0.1</v>
      </c>
      <c r="DU23" s="10">
        <v>0.1</v>
      </c>
      <c r="DV23" s="10">
        <v>0.1</v>
      </c>
      <c r="DW23" s="10">
        <v>0.1</v>
      </c>
      <c r="DX23" s="10">
        <v>0.1</v>
      </c>
      <c r="DY23" s="10">
        <v>0.1</v>
      </c>
      <c r="DZ23" s="10">
        <v>0.1</v>
      </c>
      <c r="EA23" s="10">
        <v>0.1</v>
      </c>
      <c r="EB23" s="10">
        <v>0.1</v>
      </c>
      <c r="EC23" s="10">
        <v>0.1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36"/>
      <c r="EO23" s="10"/>
      <c r="EP23" s="26" t="s">
        <v>267</v>
      </c>
      <c r="EQ23" s="10">
        <v>0</v>
      </c>
      <c r="ER23" s="10">
        <v>0.1</v>
      </c>
      <c r="ES23" s="10">
        <v>0.1</v>
      </c>
      <c r="ET23" s="10">
        <v>0.1</v>
      </c>
      <c r="EU23" s="10">
        <v>0.1</v>
      </c>
      <c r="EV23" s="10">
        <v>0.1</v>
      </c>
      <c r="EW23" s="10">
        <v>0.1</v>
      </c>
      <c r="EX23" s="10">
        <v>0.1</v>
      </c>
      <c r="EY23" s="10">
        <v>0.1</v>
      </c>
      <c r="EZ23" s="10">
        <v>0.1</v>
      </c>
      <c r="FA23" s="10">
        <v>0.1</v>
      </c>
      <c r="FB23" s="10">
        <v>0.1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M23" s="100"/>
      <c r="FN23" s="107" t="s">
        <v>222</v>
      </c>
      <c r="FO23" s="100">
        <v>0.1</v>
      </c>
      <c r="FP23" s="100">
        <v>0.1</v>
      </c>
      <c r="FQ23" s="100">
        <v>0.1</v>
      </c>
      <c r="FR23" s="100">
        <v>0.1</v>
      </c>
      <c r="FS23" s="100">
        <v>0.1</v>
      </c>
      <c r="FT23" s="100">
        <v>0.1</v>
      </c>
      <c r="FU23" s="100">
        <v>0.1</v>
      </c>
      <c r="FV23" s="100">
        <v>0.1</v>
      </c>
      <c r="FW23" s="100">
        <v>0.1</v>
      </c>
      <c r="FX23" s="100">
        <v>0.1</v>
      </c>
      <c r="FY23" s="100">
        <v>0.1</v>
      </c>
      <c r="FZ23" s="100">
        <v>0.4</v>
      </c>
      <c r="GA23" s="100">
        <v>0.3</v>
      </c>
      <c r="GB23" s="100">
        <v>0.2</v>
      </c>
      <c r="GC23" s="100">
        <v>0.5</v>
      </c>
      <c r="GD23" s="100">
        <v>0.3</v>
      </c>
      <c r="GE23" s="100">
        <v>0.2</v>
      </c>
      <c r="GF23" s="100">
        <v>0.1</v>
      </c>
      <c r="GG23" s="100">
        <v>0.1</v>
      </c>
      <c r="GH23" s="100">
        <v>0</v>
      </c>
      <c r="GI23" s="100">
        <v>0</v>
      </c>
      <c r="GK23" s="100"/>
      <c r="GL23" s="107" t="s">
        <v>222</v>
      </c>
      <c r="GM23" s="100">
        <v>0.3</v>
      </c>
      <c r="GN23" s="100">
        <v>0.2</v>
      </c>
      <c r="GO23" s="100">
        <v>0.1</v>
      </c>
      <c r="GP23" s="100">
        <v>0.1</v>
      </c>
      <c r="GQ23" s="100">
        <v>0.1</v>
      </c>
      <c r="GR23" s="100">
        <v>0.1</v>
      </c>
      <c r="GS23" s="100">
        <v>0.2</v>
      </c>
      <c r="GT23" s="100">
        <v>0.1</v>
      </c>
      <c r="GU23" s="100">
        <v>0.1</v>
      </c>
      <c r="GV23" s="100">
        <v>0.2</v>
      </c>
      <c r="GW23" s="100">
        <v>0.3</v>
      </c>
      <c r="GX23" s="100">
        <v>0.5</v>
      </c>
      <c r="GY23" s="100">
        <v>0.4</v>
      </c>
      <c r="GZ23" s="100">
        <v>0.3</v>
      </c>
      <c r="HA23" s="100">
        <v>0.2</v>
      </c>
      <c r="HB23" s="100">
        <v>0.1</v>
      </c>
      <c r="HC23" s="100">
        <v>0.1</v>
      </c>
      <c r="HD23" s="100">
        <v>0.1</v>
      </c>
      <c r="HE23" s="100">
        <v>0.1</v>
      </c>
      <c r="HF23" s="100">
        <v>0</v>
      </c>
      <c r="HG23" s="100">
        <v>0</v>
      </c>
    </row>
    <row r="24" spans="1:215" ht="15">
      <c r="A24" s="100"/>
      <c r="B24" s="106" t="s">
        <v>223</v>
      </c>
      <c r="C24" s="100">
        <v>99.1</v>
      </c>
      <c r="D24" s="100">
        <v>98.8</v>
      </c>
      <c r="E24" s="100">
        <v>99</v>
      </c>
      <c r="F24" s="100">
        <v>99</v>
      </c>
      <c r="G24" s="100">
        <v>99.3</v>
      </c>
      <c r="H24" s="100">
        <v>99.2</v>
      </c>
      <c r="I24" s="100">
        <v>99</v>
      </c>
      <c r="J24" s="100">
        <v>99.2</v>
      </c>
      <c r="K24" s="100">
        <v>99.3</v>
      </c>
      <c r="L24" s="100">
        <v>99.1</v>
      </c>
      <c r="M24" s="100">
        <v>99.3</v>
      </c>
      <c r="N24" s="100">
        <v>95.5</v>
      </c>
      <c r="O24" s="100">
        <v>95.5</v>
      </c>
      <c r="P24" s="100">
        <v>98.1</v>
      </c>
      <c r="Q24" s="100">
        <v>85.8</v>
      </c>
      <c r="R24" s="100">
        <v>98.5</v>
      </c>
      <c r="S24" s="100">
        <v>98.7</v>
      </c>
      <c r="T24" s="100">
        <v>98.8</v>
      </c>
      <c r="U24" s="100">
        <v>98.8</v>
      </c>
      <c r="V24" s="100">
        <v>99</v>
      </c>
      <c r="W24" s="100">
        <v>99</v>
      </c>
      <c r="Y24" s="100"/>
      <c r="Z24" s="106" t="s">
        <v>223</v>
      </c>
      <c r="AA24" s="100">
        <v>98.9</v>
      </c>
      <c r="AB24" s="100">
        <v>98.7</v>
      </c>
      <c r="AC24" s="100">
        <v>98.4</v>
      </c>
      <c r="AD24" s="100">
        <v>97.8</v>
      </c>
      <c r="AE24" s="100">
        <v>97.7</v>
      </c>
      <c r="AF24" s="100">
        <v>98.1</v>
      </c>
      <c r="AG24" s="100">
        <v>97.9</v>
      </c>
      <c r="AH24" s="100">
        <v>97.7</v>
      </c>
      <c r="AI24" s="100">
        <v>98</v>
      </c>
      <c r="AJ24" s="100">
        <v>97.6</v>
      </c>
      <c r="AK24" s="100">
        <v>97.8</v>
      </c>
      <c r="AL24" s="100">
        <v>94.2</v>
      </c>
      <c r="AM24" s="100">
        <v>94.5</v>
      </c>
      <c r="AN24" s="100">
        <v>96.3</v>
      </c>
      <c r="AO24" s="100">
        <v>96.3</v>
      </c>
      <c r="AP24" s="100">
        <v>97.3</v>
      </c>
      <c r="AQ24" s="100">
        <v>97.8</v>
      </c>
      <c r="AR24" s="100">
        <v>97.9</v>
      </c>
      <c r="AS24" s="100">
        <v>98.5</v>
      </c>
      <c r="AT24" s="100">
        <v>98.6</v>
      </c>
      <c r="AU24" s="100">
        <v>98.3</v>
      </c>
      <c r="AW24" s="100"/>
      <c r="AX24" s="106" t="s">
        <v>223</v>
      </c>
      <c r="AY24" s="100">
        <v>98.3</v>
      </c>
      <c r="AZ24" s="100">
        <v>98.3</v>
      </c>
      <c r="BA24" s="100">
        <v>98.4</v>
      </c>
      <c r="BB24" s="100">
        <v>97.9</v>
      </c>
      <c r="BC24" s="100">
        <v>98.2</v>
      </c>
      <c r="BD24" s="100">
        <v>97.9</v>
      </c>
      <c r="BE24" s="100">
        <v>97.7</v>
      </c>
      <c r="BF24" s="100">
        <v>98.2</v>
      </c>
      <c r="BG24" s="100">
        <v>98.6</v>
      </c>
      <c r="BH24" s="100">
        <v>98.1</v>
      </c>
      <c r="BI24" s="100">
        <v>98.1</v>
      </c>
      <c r="BJ24" s="100">
        <v>94.4</v>
      </c>
      <c r="BK24" s="100">
        <v>94.9</v>
      </c>
      <c r="BL24" s="100">
        <v>96.6</v>
      </c>
      <c r="BM24" s="100">
        <v>97.1</v>
      </c>
      <c r="BN24" s="100">
        <v>98.5</v>
      </c>
      <c r="BO24" s="100">
        <v>98.6</v>
      </c>
      <c r="BP24" s="100">
        <v>98.7</v>
      </c>
      <c r="BQ24" s="100">
        <v>99</v>
      </c>
      <c r="BR24" s="100">
        <v>99.1</v>
      </c>
      <c r="BS24" s="100">
        <v>99</v>
      </c>
      <c r="BU24" s="10"/>
      <c r="BV24" s="137" t="s">
        <v>268</v>
      </c>
      <c r="BW24" s="10">
        <v>99.2</v>
      </c>
      <c r="BX24" s="10">
        <v>99.2</v>
      </c>
      <c r="BY24" s="10">
        <v>99.3</v>
      </c>
      <c r="BZ24" s="10">
        <v>99.2</v>
      </c>
      <c r="CA24" s="10">
        <v>99.2</v>
      </c>
      <c r="CB24" s="10">
        <v>99.2</v>
      </c>
      <c r="CC24" s="10">
        <v>98.9</v>
      </c>
      <c r="CD24" s="10">
        <v>99</v>
      </c>
      <c r="CE24" s="10">
        <v>98.9</v>
      </c>
      <c r="CF24" s="10">
        <v>99.1</v>
      </c>
      <c r="CG24" s="10">
        <v>99</v>
      </c>
      <c r="CH24" s="10">
        <v>95.4</v>
      </c>
      <c r="CI24" s="10">
        <v>95.5</v>
      </c>
      <c r="CJ24" s="10">
        <v>95.3</v>
      </c>
      <c r="CK24" s="10">
        <v>94.8</v>
      </c>
      <c r="CL24" s="10">
        <v>98.4</v>
      </c>
      <c r="CM24" s="10">
        <v>98.5</v>
      </c>
      <c r="CN24" s="10">
        <v>98.6</v>
      </c>
      <c r="CO24" s="10">
        <v>98.6</v>
      </c>
      <c r="CP24" s="10">
        <v>98.9</v>
      </c>
      <c r="CQ24" s="10">
        <v>99</v>
      </c>
      <c r="CR24" s="136"/>
      <c r="CS24" s="10"/>
      <c r="CT24" s="137" t="s">
        <v>268</v>
      </c>
      <c r="CU24" s="10">
        <v>98.5</v>
      </c>
      <c r="CV24" s="10">
        <v>98.4</v>
      </c>
      <c r="CW24" s="10">
        <v>98.8</v>
      </c>
      <c r="CX24" s="10">
        <v>98.6</v>
      </c>
      <c r="CY24" s="10">
        <v>98.5</v>
      </c>
      <c r="CZ24" s="10">
        <v>98.4</v>
      </c>
      <c r="DA24" s="10">
        <v>97.9</v>
      </c>
      <c r="DB24" s="10">
        <v>94.4</v>
      </c>
      <c r="DC24" s="10">
        <v>93.5</v>
      </c>
      <c r="DD24" s="10">
        <v>93.8</v>
      </c>
      <c r="DE24" s="10">
        <v>93.3</v>
      </c>
      <c r="DF24" s="10">
        <v>92.3</v>
      </c>
      <c r="DG24" s="10">
        <v>91.5</v>
      </c>
      <c r="DH24" s="10">
        <v>92.2</v>
      </c>
      <c r="DI24" s="10">
        <v>91.8</v>
      </c>
      <c r="DJ24" s="10">
        <v>97.4</v>
      </c>
      <c r="DK24" s="10">
        <v>97.1</v>
      </c>
      <c r="DL24" s="10">
        <v>97.1</v>
      </c>
      <c r="DM24" s="10">
        <v>97.3</v>
      </c>
      <c r="DN24" s="10">
        <v>97.7</v>
      </c>
      <c r="DO24" s="10">
        <v>97.3</v>
      </c>
      <c r="DP24" s="136"/>
      <c r="DQ24" s="10"/>
      <c r="DR24" s="137" t="s">
        <v>268</v>
      </c>
      <c r="DS24" s="10">
        <v>98.7</v>
      </c>
      <c r="DT24" s="10">
        <v>98.9</v>
      </c>
      <c r="DU24" s="10">
        <v>99.1</v>
      </c>
      <c r="DV24" s="10">
        <v>99</v>
      </c>
      <c r="DW24" s="10">
        <v>99.1</v>
      </c>
      <c r="DX24" s="10">
        <v>99.2</v>
      </c>
      <c r="DY24" s="10">
        <v>99.1</v>
      </c>
      <c r="DZ24" s="10">
        <v>98.9</v>
      </c>
      <c r="EA24" s="10">
        <v>91.3</v>
      </c>
      <c r="EB24" s="10">
        <v>91.2</v>
      </c>
      <c r="EC24" s="10">
        <v>91.7</v>
      </c>
      <c r="ED24" s="10">
        <v>91.1</v>
      </c>
      <c r="EE24" s="10">
        <v>92.9</v>
      </c>
      <c r="EF24" s="10">
        <v>93.3</v>
      </c>
      <c r="EG24" s="10">
        <v>93.2</v>
      </c>
      <c r="EH24" s="10">
        <v>99.2</v>
      </c>
      <c r="EI24" s="10">
        <v>99.2</v>
      </c>
      <c r="EJ24" s="10">
        <v>99.1</v>
      </c>
      <c r="EK24" s="10">
        <v>99.2</v>
      </c>
      <c r="EL24" s="10">
        <v>99.2</v>
      </c>
      <c r="EM24" s="10">
        <v>99</v>
      </c>
      <c r="EN24" s="136"/>
      <c r="EO24" s="10"/>
      <c r="EP24" s="137" t="s">
        <v>268</v>
      </c>
      <c r="EQ24" s="10">
        <v>98.9</v>
      </c>
      <c r="ER24" s="10">
        <v>98.8</v>
      </c>
      <c r="ES24" s="10">
        <v>99</v>
      </c>
      <c r="ET24" s="10">
        <v>98.9</v>
      </c>
      <c r="EU24" s="10">
        <v>98.8</v>
      </c>
      <c r="EV24" s="10">
        <v>98.8</v>
      </c>
      <c r="EW24" s="10">
        <v>98.6</v>
      </c>
      <c r="EX24" s="10">
        <v>98.6</v>
      </c>
      <c r="EY24" s="10">
        <v>98.7</v>
      </c>
      <c r="EZ24" s="10">
        <v>98.5</v>
      </c>
      <c r="FA24" s="10">
        <v>98.6</v>
      </c>
      <c r="FB24" s="10">
        <v>91.5</v>
      </c>
      <c r="FC24" s="10">
        <v>92.2</v>
      </c>
      <c r="FD24" s="10">
        <v>92.2</v>
      </c>
      <c r="FE24" s="10">
        <v>91.3</v>
      </c>
      <c r="FF24" s="10">
        <v>98.1</v>
      </c>
      <c r="FG24" s="10">
        <v>98.3</v>
      </c>
      <c r="FH24" s="10">
        <v>98.3</v>
      </c>
      <c r="FI24" s="10">
        <v>98.2</v>
      </c>
      <c r="FJ24" s="10">
        <v>98.3</v>
      </c>
      <c r="FK24" s="10">
        <v>98.3</v>
      </c>
      <c r="FM24" s="100"/>
      <c r="FN24" s="126" t="s">
        <v>223</v>
      </c>
      <c r="FO24" s="100">
        <v>97.1</v>
      </c>
      <c r="FP24" s="100">
        <v>97.2</v>
      </c>
      <c r="FQ24" s="100">
        <v>97.5</v>
      </c>
      <c r="FR24" s="100">
        <v>97.5</v>
      </c>
      <c r="FS24" s="100">
        <v>97.8</v>
      </c>
      <c r="FT24" s="100">
        <v>98.1</v>
      </c>
      <c r="FU24" s="100">
        <v>97.4</v>
      </c>
      <c r="FV24" s="100">
        <v>97.2</v>
      </c>
      <c r="FW24" s="100">
        <v>97.6</v>
      </c>
      <c r="FX24" s="100">
        <v>97.5</v>
      </c>
      <c r="FY24" s="100">
        <v>97.3</v>
      </c>
      <c r="FZ24" s="100">
        <v>92.7</v>
      </c>
      <c r="GA24" s="100">
        <v>91.8</v>
      </c>
      <c r="GB24" s="100">
        <v>93.1</v>
      </c>
      <c r="GC24" s="100">
        <v>92.3</v>
      </c>
      <c r="GD24" s="100">
        <v>96.5</v>
      </c>
      <c r="GE24" s="100">
        <v>97</v>
      </c>
      <c r="GF24" s="100">
        <v>97.2</v>
      </c>
      <c r="GG24" s="100">
        <v>97.1</v>
      </c>
      <c r="GH24" s="100">
        <v>97.4</v>
      </c>
      <c r="GI24" s="100">
        <v>97.1</v>
      </c>
      <c r="GK24" s="100"/>
      <c r="GL24" s="126" t="s">
        <v>223</v>
      </c>
      <c r="GM24" s="100">
        <v>96.1</v>
      </c>
      <c r="GN24" s="100">
        <v>95.9</v>
      </c>
      <c r="GO24" s="100">
        <v>96</v>
      </c>
      <c r="GP24" s="100">
        <v>96.1</v>
      </c>
      <c r="GQ24" s="100">
        <v>96.6</v>
      </c>
      <c r="GR24" s="100">
        <v>96.7</v>
      </c>
      <c r="GS24" s="100">
        <v>96</v>
      </c>
      <c r="GT24" s="100">
        <v>95.2</v>
      </c>
      <c r="GU24" s="100">
        <v>94.5</v>
      </c>
      <c r="GV24" s="100">
        <v>95.7</v>
      </c>
      <c r="GW24" s="100">
        <v>92</v>
      </c>
      <c r="GX24" s="100">
        <v>91</v>
      </c>
      <c r="GY24" s="100">
        <v>91.3</v>
      </c>
      <c r="GZ24" s="100">
        <v>91.8</v>
      </c>
      <c r="HA24" s="100">
        <v>92.1</v>
      </c>
      <c r="HB24" s="100">
        <v>95.5</v>
      </c>
      <c r="HC24" s="100">
        <v>96.1</v>
      </c>
      <c r="HD24" s="100">
        <v>95.9</v>
      </c>
      <c r="HE24" s="100">
        <v>94.7</v>
      </c>
      <c r="HF24" s="100">
        <v>94.9</v>
      </c>
      <c r="HG24" s="100">
        <v>95.2</v>
      </c>
    </row>
    <row r="25" spans="1:215" ht="15">
      <c r="A25" s="100"/>
      <c r="B25" s="106" t="s">
        <v>224</v>
      </c>
      <c r="C25" s="100">
        <v>0.7</v>
      </c>
      <c r="D25" s="100">
        <v>0.9</v>
      </c>
      <c r="E25" s="100">
        <v>1</v>
      </c>
      <c r="F25" s="100">
        <v>1</v>
      </c>
      <c r="G25" s="100">
        <v>0.7</v>
      </c>
      <c r="H25" s="100">
        <v>0.8</v>
      </c>
      <c r="I25" s="100">
        <v>1</v>
      </c>
      <c r="J25" s="100">
        <v>0.8</v>
      </c>
      <c r="K25" s="100">
        <v>0.7</v>
      </c>
      <c r="L25" s="100">
        <v>0.9</v>
      </c>
      <c r="M25" s="100">
        <v>0.7</v>
      </c>
      <c r="N25" s="100">
        <v>1</v>
      </c>
      <c r="O25" s="100">
        <v>1</v>
      </c>
      <c r="P25" s="100">
        <v>1.1000000000000001</v>
      </c>
      <c r="Q25" s="100">
        <v>1.3</v>
      </c>
      <c r="R25" s="100">
        <v>1.5</v>
      </c>
      <c r="S25" s="100">
        <v>1.3</v>
      </c>
      <c r="T25" s="100">
        <v>1.2</v>
      </c>
      <c r="U25" s="100">
        <v>1.2</v>
      </c>
      <c r="V25" s="100">
        <v>1</v>
      </c>
      <c r="W25" s="100">
        <v>1</v>
      </c>
      <c r="Y25" s="100"/>
      <c r="Z25" s="106" t="s">
        <v>224</v>
      </c>
      <c r="AA25" s="100">
        <v>1</v>
      </c>
      <c r="AB25" s="100">
        <v>1.2</v>
      </c>
      <c r="AC25" s="100">
        <v>1.5</v>
      </c>
      <c r="AD25" s="100">
        <v>2.1</v>
      </c>
      <c r="AE25" s="100">
        <v>2.2000000000000002</v>
      </c>
      <c r="AF25" s="100">
        <v>1.8</v>
      </c>
      <c r="AG25" s="100">
        <v>1.9</v>
      </c>
      <c r="AH25" s="100">
        <v>2.1</v>
      </c>
      <c r="AI25" s="100">
        <v>1.8</v>
      </c>
      <c r="AJ25" s="100">
        <v>2.2000000000000002</v>
      </c>
      <c r="AK25" s="100">
        <v>2</v>
      </c>
      <c r="AL25" s="100">
        <v>2.2000000000000002</v>
      </c>
      <c r="AM25" s="100">
        <v>2</v>
      </c>
      <c r="AN25" s="100">
        <v>2.5</v>
      </c>
      <c r="AO25" s="100">
        <v>2.9</v>
      </c>
      <c r="AP25" s="100">
        <v>2.2999999999999998</v>
      </c>
      <c r="AQ25" s="100">
        <v>1.9</v>
      </c>
      <c r="AR25" s="100">
        <v>1.9</v>
      </c>
      <c r="AS25" s="100">
        <v>1.4</v>
      </c>
      <c r="AT25" s="100">
        <v>1.4</v>
      </c>
      <c r="AU25" s="100">
        <v>1.7</v>
      </c>
      <c r="AW25" s="100"/>
      <c r="AX25" s="106" t="s">
        <v>224</v>
      </c>
      <c r="AY25" s="100">
        <v>1.5</v>
      </c>
      <c r="AZ25" s="100">
        <v>1.4</v>
      </c>
      <c r="BA25" s="100">
        <v>1.6</v>
      </c>
      <c r="BB25" s="100">
        <v>2.1</v>
      </c>
      <c r="BC25" s="100">
        <v>1.7</v>
      </c>
      <c r="BD25" s="100">
        <v>2.1</v>
      </c>
      <c r="BE25" s="100">
        <v>2.2000000000000002</v>
      </c>
      <c r="BF25" s="100">
        <v>1.7</v>
      </c>
      <c r="BG25" s="100">
        <v>1.3</v>
      </c>
      <c r="BH25" s="100">
        <v>1.8</v>
      </c>
      <c r="BI25" s="100">
        <v>1.9</v>
      </c>
      <c r="BJ25" s="100">
        <v>2.1</v>
      </c>
      <c r="BK25" s="100">
        <v>1.6</v>
      </c>
      <c r="BL25" s="100">
        <v>1.6</v>
      </c>
      <c r="BM25" s="100">
        <v>1.9</v>
      </c>
      <c r="BN25" s="100">
        <v>1.5</v>
      </c>
      <c r="BO25" s="100">
        <v>1.4</v>
      </c>
      <c r="BP25" s="100">
        <v>1.3</v>
      </c>
      <c r="BQ25" s="100">
        <v>1</v>
      </c>
      <c r="BR25" s="100">
        <v>0.8</v>
      </c>
      <c r="BS25" s="100">
        <v>1</v>
      </c>
      <c r="BU25" s="10"/>
      <c r="BV25" s="137" t="s">
        <v>269</v>
      </c>
      <c r="BW25" s="10">
        <v>0.7</v>
      </c>
      <c r="BX25" s="10">
        <v>0.6</v>
      </c>
      <c r="BY25" s="10">
        <v>0.6</v>
      </c>
      <c r="BZ25" s="10">
        <v>0.7</v>
      </c>
      <c r="CA25" s="10">
        <v>0.7</v>
      </c>
      <c r="CB25" s="10">
        <v>0.7</v>
      </c>
      <c r="CC25" s="10">
        <v>0.9</v>
      </c>
      <c r="CD25" s="10">
        <v>0.9</v>
      </c>
      <c r="CE25" s="10">
        <v>0.9</v>
      </c>
      <c r="CF25" s="10">
        <v>0.8</v>
      </c>
      <c r="CG25" s="10">
        <v>0.9</v>
      </c>
      <c r="CH25" s="10">
        <v>0.9</v>
      </c>
      <c r="CI25" s="10">
        <v>1</v>
      </c>
      <c r="CJ25" s="10">
        <v>1.1000000000000001</v>
      </c>
      <c r="CK25" s="10">
        <v>1.1000000000000001</v>
      </c>
      <c r="CL25" s="10">
        <v>1.1000000000000001</v>
      </c>
      <c r="CM25" s="10">
        <v>1.1000000000000001</v>
      </c>
      <c r="CN25" s="10">
        <v>1.1000000000000001</v>
      </c>
      <c r="CO25" s="10">
        <v>1.1000000000000001</v>
      </c>
      <c r="CP25" s="10">
        <v>0.9</v>
      </c>
      <c r="CQ25" s="10">
        <v>0.8</v>
      </c>
      <c r="CR25" s="136"/>
      <c r="CS25" s="10"/>
      <c r="CT25" s="137" t="s">
        <v>269</v>
      </c>
      <c r="CU25" s="10">
        <v>0.4</v>
      </c>
      <c r="CV25" s="10">
        <v>0.5</v>
      </c>
      <c r="CW25" s="10">
        <v>0.5</v>
      </c>
      <c r="CX25" s="10">
        <v>0.6</v>
      </c>
      <c r="CY25" s="10">
        <v>0.7</v>
      </c>
      <c r="CZ25" s="10">
        <v>0.8</v>
      </c>
      <c r="DA25" s="10">
        <v>0.9</v>
      </c>
      <c r="DB25" s="10">
        <v>0.8</v>
      </c>
      <c r="DC25" s="10">
        <v>0.8</v>
      </c>
      <c r="DD25" s="10">
        <v>0.9</v>
      </c>
      <c r="DE25" s="10">
        <v>1</v>
      </c>
      <c r="DF25" s="10">
        <v>1.2</v>
      </c>
      <c r="DG25" s="10">
        <v>1.4</v>
      </c>
      <c r="DH25" s="10">
        <v>1.4</v>
      </c>
      <c r="DI25" s="10">
        <v>1.5</v>
      </c>
      <c r="DJ25" s="10">
        <v>1.5</v>
      </c>
      <c r="DK25" s="10">
        <v>1.4</v>
      </c>
      <c r="DL25" s="10">
        <v>1.4</v>
      </c>
      <c r="DM25" s="10">
        <v>1.5</v>
      </c>
      <c r="DN25" s="10">
        <v>1.2</v>
      </c>
      <c r="DO25" s="10">
        <v>1.1000000000000001</v>
      </c>
      <c r="DP25" s="136"/>
      <c r="DQ25" s="10"/>
      <c r="DR25" s="137" t="s">
        <v>269</v>
      </c>
      <c r="DS25" s="10">
        <v>0.3</v>
      </c>
      <c r="DT25" s="10">
        <v>0.3</v>
      </c>
      <c r="DU25" s="10">
        <v>0.3</v>
      </c>
      <c r="DV25" s="10">
        <v>0.4</v>
      </c>
      <c r="DW25" s="10">
        <v>0.4</v>
      </c>
      <c r="DX25" s="10">
        <v>0.5</v>
      </c>
      <c r="DY25" s="10">
        <v>0.5</v>
      </c>
      <c r="DZ25" s="10">
        <v>0.6</v>
      </c>
      <c r="EA25" s="10">
        <v>0.7</v>
      </c>
      <c r="EB25" s="10">
        <v>0.8</v>
      </c>
      <c r="EC25" s="10">
        <v>0.6</v>
      </c>
      <c r="ED25" s="10">
        <v>0.7</v>
      </c>
      <c r="EE25" s="10">
        <v>0.7</v>
      </c>
      <c r="EF25" s="10">
        <v>0.6</v>
      </c>
      <c r="EG25" s="10">
        <v>0.6</v>
      </c>
      <c r="EH25" s="10">
        <v>0.5</v>
      </c>
      <c r="EI25" s="10">
        <v>0.6</v>
      </c>
      <c r="EJ25" s="10">
        <v>0.6</v>
      </c>
      <c r="EK25" s="10">
        <v>0.5</v>
      </c>
      <c r="EL25" s="10">
        <v>0.4</v>
      </c>
      <c r="EM25" s="10">
        <v>0.4</v>
      </c>
      <c r="EN25" s="136"/>
      <c r="EO25" s="10"/>
      <c r="EP25" s="137" t="s">
        <v>269</v>
      </c>
      <c r="EQ25" s="10">
        <v>0.5</v>
      </c>
      <c r="ER25" s="10">
        <v>0.5</v>
      </c>
      <c r="ES25" s="10">
        <v>0.6</v>
      </c>
      <c r="ET25" s="10">
        <v>0.8</v>
      </c>
      <c r="EU25" s="10">
        <v>0.9</v>
      </c>
      <c r="EV25" s="10">
        <v>1</v>
      </c>
      <c r="EW25" s="10">
        <v>1.2</v>
      </c>
      <c r="EX25" s="10">
        <v>1.2</v>
      </c>
      <c r="EY25" s="10">
        <v>1.1000000000000001</v>
      </c>
      <c r="EZ25" s="10">
        <v>1.3</v>
      </c>
      <c r="FA25" s="10">
        <v>1.2</v>
      </c>
      <c r="FB25" s="10">
        <v>1.5</v>
      </c>
      <c r="FC25" s="10">
        <v>1.4</v>
      </c>
      <c r="FD25" s="10">
        <v>1.5</v>
      </c>
      <c r="FE25" s="10">
        <v>1.7</v>
      </c>
      <c r="FF25" s="10">
        <v>1.7</v>
      </c>
      <c r="FG25" s="10">
        <v>1.5</v>
      </c>
      <c r="FH25" s="10">
        <v>1.5</v>
      </c>
      <c r="FI25" s="10">
        <v>1.6</v>
      </c>
      <c r="FJ25" s="10">
        <v>1.5</v>
      </c>
      <c r="FK25" s="10">
        <v>1.5</v>
      </c>
      <c r="FM25" s="100"/>
      <c r="FN25" s="126" t="s">
        <v>224</v>
      </c>
      <c r="FO25" s="100">
        <v>0.5</v>
      </c>
      <c r="FP25" s="100">
        <v>0.6</v>
      </c>
      <c r="FQ25" s="100">
        <v>0.8</v>
      </c>
      <c r="FR25" s="100">
        <v>0.8</v>
      </c>
      <c r="FS25" s="100">
        <v>0.8</v>
      </c>
      <c r="FT25" s="100">
        <v>1</v>
      </c>
      <c r="FU25" s="100">
        <v>1.2</v>
      </c>
      <c r="FV25" s="100">
        <v>1.4</v>
      </c>
      <c r="FW25" s="100">
        <v>1.4</v>
      </c>
      <c r="FX25" s="100">
        <v>1.7</v>
      </c>
      <c r="FY25" s="100">
        <v>2</v>
      </c>
      <c r="FZ25" s="100">
        <v>2.2000000000000002</v>
      </c>
      <c r="GA25" s="100">
        <v>2</v>
      </c>
      <c r="GB25" s="100">
        <v>2.1</v>
      </c>
      <c r="GC25" s="100">
        <v>2.2000000000000002</v>
      </c>
      <c r="GD25" s="100">
        <v>2.2000000000000002</v>
      </c>
      <c r="GE25" s="100">
        <v>1.8</v>
      </c>
      <c r="GF25" s="100">
        <v>1.8</v>
      </c>
      <c r="GG25" s="100">
        <v>2</v>
      </c>
      <c r="GH25" s="100">
        <v>1.8</v>
      </c>
      <c r="GI25" s="100">
        <v>1.9</v>
      </c>
      <c r="GK25" s="100"/>
      <c r="GL25" s="126" t="s">
        <v>224</v>
      </c>
      <c r="GM25" s="100">
        <v>0.9</v>
      </c>
      <c r="GN25" s="100">
        <v>1.2</v>
      </c>
      <c r="GO25" s="100">
        <v>1.3</v>
      </c>
      <c r="GP25" s="100">
        <v>1.5</v>
      </c>
      <c r="GQ25" s="100">
        <v>1.3</v>
      </c>
      <c r="GR25" s="100">
        <v>1.5</v>
      </c>
      <c r="GS25" s="100">
        <v>1.9</v>
      </c>
      <c r="GT25" s="100">
        <v>2.1</v>
      </c>
      <c r="GU25" s="100">
        <v>2.1</v>
      </c>
      <c r="GV25" s="100">
        <v>1.8</v>
      </c>
      <c r="GW25" s="100">
        <v>1.9</v>
      </c>
      <c r="GX25" s="100">
        <v>2</v>
      </c>
      <c r="GY25" s="100">
        <v>2.2000000000000002</v>
      </c>
      <c r="GZ25" s="100">
        <v>2.5</v>
      </c>
      <c r="HA25" s="100">
        <v>2.5</v>
      </c>
      <c r="HB25" s="100">
        <v>2.4</v>
      </c>
      <c r="HC25" s="100">
        <v>2.2999999999999998</v>
      </c>
      <c r="HD25" s="100">
        <v>2.2999999999999998</v>
      </c>
      <c r="HE25" s="100">
        <v>2.4</v>
      </c>
      <c r="HF25" s="100">
        <v>2.2000000000000002</v>
      </c>
      <c r="HG25" s="100">
        <v>2.2000000000000002</v>
      </c>
    </row>
    <row r="26" spans="1:215" ht="15">
      <c r="A26" s="100"/>
      <c r="B26" s="106" t="s">
        <v>225</v>
      </c>
      <c r="C26" s="102" t="s">
        <v>226</v>
      </c>
      <c r="D26" s="102" t="s">
        <v>226</v>
      </c>
      <c r="E26" s="102" t="s">
        <v>226</v>
      </c>
      <c r="F26" s="102" t="s">
        <v>226</v>
      </c>
      <c r="G26" s="102" t="s">
        <v>226</v>
      </c>
      <c r="H26" s="102" t="s">
        <v>226</v>
      </c>
      <c r="I26" s="102" t="s">
        <v>226</v>
      </c>
      <c r="J26" s="102" t="s">
        <v>226</v>
      </c>
      <c r="K26" s="102" t="s">
        <v>226</v>
      </c>
      <c r="L26" s="102" t="s">
        <v>226</v>
      </c>
      <c r="M26" s="102" t="s">
        <v>226</v>
      </c>
      <c r="N26" s="102">
        <v>3.5</v>
      </c>
      <c r="O26" s="102">
        <v>3.5</v>
      </c>
      <c r="P26" s="102">
        <v>0.8</v>
      </c>
      <c r="Q26" s="102">
        <v>12.9</v>
      </c>
      <c r="R26" s="102" t="s">
        <v>226</v>
      </c>
      <c r="S26" s="102" t="s">
        <v>226</v>
      </c>
      <c r="T26" s="102" t="s">
        <v>226</v>
      </c>
      <c r="U26" s="102" t="s">
        <v>226</v>
      </c>
      <c r="V26" s="102" t="s">
        <v>226</v>
      </c>
      <c r="W26" s="102" t="s">
        <v>226</v>
      </c>
      <c r="Y26" s="100"/>
      <c r="Z26" s="106" t="s">
        <v>225</v>
      </c>
      <c r="AA26" s="102" t="s">
        <v>226</v>
      </c>
      <c r="AB26" s="102" t="s">
        <v>226</v>
      </c>
      <c r="AC26" s="102" t="s">
        <v>226</v>
      </c>
      <c r="AD26" s="102" t="s">
        <v>226</v>
      </c>
      <c r="AE26" s="102" t="s">
        <v>226</v>
      </c>
      <c r="AF26" s="102" t="s">
        <v>226</v>
      </c>
      <c r="AG26" s="102" t="s">
        <v>226</v>
      </c>
      <c r="AH26" s="102" t="s">
        <v>226</v>
      </c>
      <c r="AI26" s="102" t="s">
        <v>226</v>
      </c>
      <c r="AJ26" s="102" t="s">
        <v>226</v>
      </c>
      <c r="AK26" s="102" t="s">
        <v>226</v>
      </c>
      <c r="AL26" s="102">
        <v>3.4</v>
      </c>
      <c r="AM26" s="102">
        <v>3.4</v>
      </c>
      <c r="AN26" s="102">
        <v>1.1000000000000001</v>
      </c>
      <c r="AO26" s="102">
        <v>0.2</v>
      </c>
      <c r="AP26" s="102" t="s">
        <v>226</v>
      </c>
      <c r="AQ26" s="102" t="s">
        <v>226</v>
      </c>
      <c r="AR26" s="102" t="s">
        <v>226</v>
      </c>
      <c r="AS26" s="102" t="s">
        <v>226</v>
      </c>
      <c r="AT26" s="102" t="s">
        <v>226</v>
      </c>
      <c r="AU26" s="102" t="s">
        <v>226</v>
      </c>
      <c r="AW26" s="100"/>
      <c r="AX26" s="106" t="s">
        <v>225</v>
      </c>
      <c r="AY26" s="102" t="s">
        <v>226</v>
      </c>
      <c r="AZ26" s="102" t="s">
        <v>226</v>
      </c>
      <c r="BA26" s="102" t="s">
        <v>226</v>
      </c>
      <c r="BB26" s="102" t="s">
        <v>226</v>
      </c>
      <c r="BC26" s="102" t="s">
        <v>226</v>
      </c>
      <c r="BD26" s="102" t="s">
        <v>226</v>
      </c>
      <c r="BE26" s="102" t="s">
        <v>226</v>
      </c>
      <c r="BF26" s="102" t="s">
        <v>226</v>
      </c>
      <c r="BG26" s="102" t="s">
        <v>226</v>
      </c>
      <c r="BH26" s="102" t="s">
        <v>226</v>
      </c>
      <c r="BI26" s="102" t="s">
        <v>226</v>
      </c>
      <c r="BJ26" s="102">
        <v>3.5</v>
      </c>
      <c r="BK26" s="102">
        <v>3.5</v>
      </c>
      <c r="BL26" s="102">
        <v>1.7</v>
      </c>
      <c r="BM26" s="102">
        <v>0.9</v>
      </c>
      <c r="BN26" s="102" t="s">
        <v>226</v>
      </c>
      <c r="BO26" s="102" t="s">
        <v>226</v>
      </c>
      <c r="BP26" s="102" t="s">
        <v>226</v>
      </c>
      <c r="BQ26" s="102" t="s">
        <v>226</v>
      </c>
      <c r="BR26" s="102" t="s">
        <v>226</v>
      </c>
      <c r="BS26" s="102" t="s">
        <v>226</v>
      </c>
      <c r="BU26" s="10"/>
      <c r="BV26" s="137" t="s">
        <v>270</v>
      </c>
      <c r="BW26" s="1" t="s">
        <v>271</v>
      </c>
      <c r="BX26" s="1" t="s">
        <v>271</v>
      </c>
      <c r="BY26" s="1" t="s">
        <v>271</v>
      </c>
      <c r="BZ26" s="1" t="s">
        <v>271</v>
      </c>
      <c r="CA26" s="1" t="s">
        <v>271</v>
      </c>
      <c r="CB26" s="1" t="s">
        <v>271</v>
      </c>
      <c r="CC26" s="1" t="s">
        <v>271</v>
      </c>
      <c r="CD26" s="1" t="s">
        <v>271</v>
      </c>
      <c r="CE26" s="1" t="s">
        <v>271</v>
      </c>
      <c r="CF26" s="1" t="s">
        <v>271</v>
      </c>
      <c r="CG26" s="1" t="s">
        <v>271</v>
      </c>
      <c r="CH26" s="1">
        <v>3.5</v>
      </c>
      <c r="CI26" s="1">
        <v>3.4</v>
      </c>
      <c r="CJ26" s="1">
        <v>3.3</v>
      </c>
      <c r="CK26" s="1">
        <v>3.6</v>
      </c>
      <c r="CL26" s="1" t="s">
        <v>271</v>
      </c>
      <c r="CM26" s="1" t="s">
        <v>271</v>
      </c>
      <c r="CN26" s="1" t="s">
        <v>271</v>
      </c>
      <c r="CO26" s="1" t="s">
        <v>271</v>
      </c>
      <c r="CP26" s="1" t="s">
        <v>271</v>
      </c>
      <c r="CQ26" s="1" t="s">
        <v>271</v>
      </c>
      <c r="CR26" s="136"/>
      <c r="CS26" s="10"/>
      <c r="CT26" s="137" t="s">
        <v>270</v>
      </c>
      <c r="CU26" s="1" t="s">
        <v>271</v>
      </c>
      <c r="CV26" s="1" t="s">
        <v>271</v>
      </c>
      <c r="CW26" s="1" t="s">
        <v>271</v>
      </c>
      <c r="CX26" s="1" t="s">
        <v>271</v>
      </c>
      <c r="CY26" s="1" t="s">
        <v>271</v>
      </c>
      <c r="CZ26" s="1" t="s">
        <v>271</v>
      </c>
      <c r="DA26" s="1" t="s">
        <v>271</v>
      </c>
      <c r="DB26" s="1">
        <v>3.5</v>
      </c>
      <c r="DC26" s="1">
        <v>4.3</v>
      </c>
      <c r="DD26" s="1">
        <v>4.2</v>
      </c>
      <c r="DE26" s="1">
        <v>4.5</v>
      </c>
      <c r="DF26" s="1">
        <v>5.0999999999999996</v>
      </c>
      <c r="DG26" s="1">
        <v>5.5</v>
      </c>
      <c r="DH26" s="1">
        <v>5.3</v>
      </c>
      <c r="DI26" s="1">
        <v>5.6</v>
      </c>
      <c r="DJ26" s="1" t="s">
        <v>271</v>
      </c>
      <c r="DK26" s="1" t="s">
        <v>271</v>
      </c>
      <c r="DL26" s="1" t="s">
        <v>271</v>
      </c>
      <c r="DM26" s="1" t="s">
        <v>271</v>
      </c>
      <c r="DN26" s="1" t="s">
        <v>271</v>
      </c>
      <c r="DO26" s="1" t="s">
        <v>271</v>
      </c>
      <c r="DP26" s="136"/>
      <c r="DQ26" s="10"/>
      <c r="DR26" s="137" t="s">
        <v>270</v>
      </c>
      <c r="DS26" s="1" t="s">
        <v>271</v>
      </c>
      <c r="DT26" s="1" t="s">
        <v>271</v>
      </c>
      <c r="DU26" s="1" t="s">
        <v>271</v>
      </c>
      <c r="DV26" s="1" t="s">
        <v>271</v>
      </c>
      <c r="DW26" s="1" t="s">
        <v>271</v>
      </c>
      <c r="DX26" s="1" t="s">
        <v>271</v>
      </c>
      <c r="DY26" s="1" t="s">
        <v>271</v>
      </c>
      <c r="DZ26" s="1" t="s">
        <v>271</v>
      </c>
      <c r="EA26" s="1">
        <v>7.4</v>
      </c>
      <c r="EB26" s="1">
        <v>7.6</v>
      </c>
      <c r="EC26" s="1">
        <v>7.3</v>
      </c>
      <c r="ED26" s="1">
        <v>7.9</v>
      </c>
      <c r="EE26" s="1">
        <v>6.2</v>
      </c>
      <c r="EF26" s="1">
        <v>5.9</v>
      </c>
      <c r="EG26" s="1">
        <v>5.9</v>
      </c>
      <c r="EH26" s="1" t="s">
        <v>271</v>
      </c>
      <c r="EI26" s="1" t="s">
        <v>271</v>
      </c>
      <c r="EJ26" s="1" t="s">
        <v>271</v>
      </c>
      <c r="EK26" s="1" t="s">
        <v>271</v>
      </c>
      <c r="EL26" s="1" t="s">
        <v>271</v>
      </c>
      <c r="EM26" s="1" t="s">
        <v>271</v>
      </c>
      <c r="EN26" s="136"/>
      <c r="EO26" s="10"/>
      <c r="EP26" s="137" t="s">
        <v>270</v>
      </c>
      <c r="EQ26" s="1" t="s">
        <v>271</v>
      </c>
      <c r="ER26" s="1" t="s">
        <v>271</v>
      </c>
      <c r="ES26" s="1" t="s">
        <v>271</v>
      </c>
      <c r="ET26" s="1" t="s">
        <v>271</v>
      </c>
      <c r="EU26" s="1" t="s">
        <v>271</v>
      </c>
      <c r="EV26" s="1" t="s">
        <v>271</v>
      </c>
      <c r="EW26" s="1" t="s">
        <v>271</v>
      </c>
      <c r="EX26" s="1" t="s">
        <v>271</v>
      </c>
      <c r="EY26" s="1" t="s">
        <v>271</v>
      </c>
      <c r="EZ26" s="1" t="s">
        <v>271</v>
      </c>
      <c r="FA26" s="1" t="s">
        <v>271</v>
      </c>
      <c r="FB26" s="1">
        <v>6.8</v>
      </c>
      <c r="FC26" s="1">
        <v>6.2</v>
      </c>
      <c r="FD26" s="1">
        <v>6.1</v>
      </c>
      <c r="FE26" s="1">
        <v>6.7</v>
      </c>
      <c r="FF26" s="1" t="s">
        <v>271</v>
      </c>
      <c r="FG26" s="1" t="s">
        <v>271</v>
      </c>
      <c r="FH26" s="1" t="s">
        <v>271</v>
      </c>
      <c r="FI26" s="1" t="s">
        <v>271</v>
      </c>
      <c r="FJ26" s="1" t="s">
        <v>271</v>
      </c>
      <c r="FK26" s="1" t="s">
        <v>271</v>
      </c>
      <c r="FM26" s="100"/>
      <c r="FN26" s="126" t="s">
        <v>225</v>
      </c>
      <c r="FO26" s="102" t="s">
        <v>226</v>
      </c>
      <c r="FP26" s="102" t="s">
        <v>226</v>
      </c>
      <c r="FQ26" s="102" t="s">
        <v>226</v>
      </c>
      <c r="FR26" s="102" t="s">
        <v>226</v>
      </c>
      <c r="FS26" s="102" t="s">
        <v>226</v>
      </c>
      <c r="FT26" s="102" t="s">
        <v>226</v>
      </c>
      <c r="FU26" s="102" t="s">
        <v>226</v>
      </c>
      <c r="FV26" s="102" t="s">
        <v>226</v>
      </c>
      <c r="FW26" s="102" t="s">
        <v>226</v>
      </c>
      <c r="FX26" s="102" t="s">
        <v>226</v>
      </c>
      <c r="FY26" s="102" t="s">
        <v>226</v>
      </c>
      <c r="FZ26" s="102">
        <v>3.7</v>
      </c>
      <c r="GA26" s="102">
        <v>5.0999999999999996</v>
      </c>
      <c r="GB26" s="102">
        <v>3.6</v>
      </c>
      <c r="GC26" s="102">
        <v>4.0999999999999996</v>
      </c>
      <c r="GD26" s="102" t="s">
        <v>226</v>
      </c>
      <c r="GE26" s="102" t="s">
        <v>226</v>
      </c>
      <c r="GF26" s="102" t="s">
        <v>226</v>
      </c>
      <c r="GG26" s="102" t="s">
        <v>226</v>
      </c>
      <c r="GH26" s="102" t="s">
        <v>226</v>
      </c>
      <c r="GI26" s="102" t="s">
        <v>226</v>
      </c>
      <c r="GK26" s="100"/>
      <c r="GL26" s="126" t="s">
        <v>225</v>
      </c>
      <c r="GM26" s="102" t="s">
        <v>226</v>
      </c>
      <c r="GN26" s="102" t="s">
        <v>226</v>
      </c>
      <c r="GO26" s="102" t="s">
        <v>226</v>
      </c>
      <c r="GP26" s="102" t="s">
        <v>226</v>
      </c>
      <c r="GQ26" s="102" t="s">
        <v>226</v>
      </c>
      <c r="GR26" s="102" t="s">
        <v>226</v>
      </c>
      <c r="GS26" s="102" t="s">
        <v>226</v>
      </c>
      <c r="GT26" s="102" t="s">
        <v>226</v>
      </c>
      <c r="GU26" s="102" t="s">
        <v>226</v>
      </c>
      <c r="GV26" s="102" t="s">
        <v>226</v>
      </c>
      <c r="GW26" s="102">
        <v>3.3</v>
      </c>
      <c r="GX26" s="102">
        <v>3.9</v>
      </c>
      <c r="GY26" s="102">
        <v>3.6</v>
      </c>
      <c r="GZ26" s="102">
        <v>3.3</v>
      </c>
      <c r="HA26" s="102">
        <v>3.4</v>
      </c>
      <c r="HB26" s="102" t="s">
        <v>226</v>
      </c>
      <c r="HC26" s="102" t="s">
        <v>226</v>
      </c>
      <c r="HD26" s="102" t="s">
        <v>226</v>
      </c>
      <c r="HE26" s="102" t="s">
        <v>226</v>
      </c>
      <c r="HF26" s="102" t="s">
        <v>226</v>
      </c>
      <c r="HG26" s="102" t="s">
        <v>226</v>
      </c>
    </row>
    <row r="27" spans="1:215" ht="15">
      <c r="A27" s="100"/>
      <c r="B27" s="106" t="s">
        <v>227</v>
      </c>
      <c r="C27" s="100">
        <v>0</v>
      </c>
      <c r="D27" s="102" t="s">
        <v>226</v>
      </c>
      <c r="E27" s="102" t="s">
        <v>226</v>
      </c>
      <c r="F27" s="102" t="s">
        <v>226</v>
      </c>
      <c r="G27" s="102" t="s">
        <v>226</v>
      </c>
      <c r="H27" s="102" t="s">
        <v>226</v>
      </c>
      <c r="I27" s="102" t="s">
        <v>226</v>
      </c>
      <c r="J27" s="102" t="s">
        <v>226</v>
      </c>
      <c r="K27" s="102" t="s">
        <v>226</v>
      </c>
      <c r="L27" s="102" t="s">
        <v>226</v>
      </c>
      <c r="M27" s="102" t="s">
        <v>226</v>
      </c>
      <c r="N27" s="102" t="s">
        <v>226</v>
      </c>
      <c r="O27" s="102" t="s">
        <v>226</v>
      </c>
      <c r="P27" s="102" t="s">
        <v>226</v>
      </c>
      <c r="Q27" s="102" t="s">
        <v>226</v>
      </c>
      <c r="R27" s="102" t="s">
        <v>226</v>
      </c>
      <c r="S27" s="102" t="s">
        <v>226</v>
      </c>
      <c r="T27" s="102" t="s">
        <v>226</v>
      </c>
      <c r="U27" s="102" t="s">
        <v>226</v>
      </c>
      <c r="V27" s="102" t="s">
        <v>226</v>
      </c>
      <c r="W27" s="102" t="s">
        <v>226</v>
      </c>
      <c r="Y27" s="100"/>
      <c r="Z27" s="106" t="s">
        <v>227</v>
      </c>
      <c r="AA27" s="100">
        <v>0</v>
      </c>
      <c r="AB27" s="102" t="s">
        <v>226</v>
      </c>
      <c r="AC27" s="102" t="s">
        <v>226</v>
      </c>
      <c r="AD27" s="102" t="s">
        <v>226</v>
      </c>
      <c r="AE27" s="102" t="s">
        <v>226</v>
      </c>
      <c r="AF27" s="102" t="s">
        <v>226</v>
      </c>
      <c r="AG27" s="102" t="s">
        <v>226</v>
      </c>
      <c r="AH27" s="102" t="s">
        <v>226</v>
      </c>
      <c r="AI27" s="102" t="s">
        <v>226</v>
      </c>
      <c r="AJ27" s="102" t="s">
        <v>226</v>
      </c>
      <c r="AK27" s="102" t="s">
        <v>226</v>
      </c>
      <c r="AL27" s="102" t="s">
        <v>226</v>
      </c>
      <c r="AM27" s="102" t="s">
        <v>226</v>
      </c>
      <c r="AN27" s="102" t="s">
        <v>226</v>
      </c>
      <c r="AO27" s="102" t="s">
        <v>226</v>
      </c>
      <c r="AP27" s="102" t="s">
        <v>226</v>
      </c>
      <c r="AQ27" s="102" t="s">
        <v>226</v>
      </c>
      <c r="AR27" s="102" t="s">
        <v>226</v>
      </c>
      <c r="AS27" s="102" t="s">
        <v>226</v>
      </c>
      <c r="AT27" s="102" t="s">
        <v>226</v>
      </c>
      <c r="AU27" s="102" t="s">
        <v>226</v>
      </c>
      <c r="AW27" s="100"/>
      <c r="AX27" s="106" t="s">
        <v>227</v>
      </c>
      <c r="AY27" s="100">
        <v>0</v>
      </c>
      <c r="AZ27" s="102" t="s">
        <v>226</v>
      </c>
      <c r="BA27" s="102" t="s">
        <v>226</v>
      </c>
      <c r="BB27" s="102" t="s">
        <v>226</v>
      </c>
      <c r="BC27" s="102" t="s">
        <v>226</v>
      </c>
      <c r="BD27" s="102" t="s">
        <v>226</v>
      </c>
      <c r="BE27" s="102" t="s">
        <v>226</v>
      </c>
      <c r="BF27" s="102" t="s">
        <v>226</v>
      </c>
      <c r="BG27" s="102" t="s">
        <v>226</v>
      </c>
      <c r="BH27" s="102" t="s">
        <v>226</v>
      </c>
      <c r="BI27" s="102" t="s">
        <v>226</v>
      </c>
      <c r="BJ27" s="102" t="s">
        <v>226</v>
      </c>
      <c r="BK27" s="102" t="s">
        <v>226</v>
      </c>
      <c r="BL27" s="102" t="s">
        <v>226</v>
      </c>
      <c r="BM27" s="102" t="s">
        <v>226</v>
      </c>
      <c r="BN27" s="102" t="s">
        <v>226</v>
      </c>
      <c r="BO27" s="102" t="s">
        <v>226</v>
      </c>
      <c r="BP27" s="102" t="s">
        <v>226</v>
      </c>
      <c r="BQ27" s="102" t="s">
        <v>226</v>
      </c>
      <c r="BR27" s="102" t="s">
        <v>226</v>
      </c>
      <c r="BS27" s="102" t="s">
        <v>226</v>
      </c>
      <c r="BU27" s="10"/>
      <c r="BV27" s="137" t="s">
        <v>272</v>
      </c>
      <c r="BW27" s="10">
        <v>0</v>
      </c>
      <c r="BX27" s="1" t="s">
        <v>271</v>
      </c>
      <c r="BY27" s="1" t="s">
        <v>271</v>
      </c>
      <c r="BZ27" s="1" t="s">
        <v>271</v>
      </c>
      <c r="CA27" s="1" t="s">
        <v>271</v>
      </c>
      <c r="CB27" s="1" t="s">
        <v>271</v>
      </c>
      <c r="CC27" s="1" t="s">
        <v>271</v>
      </c>
      <c r="CD27" s="1" t="s">
        <v>271</v>
      </c>
      <c r="CE27" s="1" t="s">
        <v>271</v>
      </c>
      <c r="CF27" s="1" t="s">
        <v>271</v>
      </c>
      <c r="CG27" s="1" t="s">
        <v>271</v>
      </c>
      <c r="CH27" s="1" t="s">
        <v>271</v>
      </c>
      <c r="CI27" s="1" t="s">
        <v>271</v>
      </c>
      <c r="CJ27" s="1" t="s">
        <v>271</v>
      </c>
      <c r="CK27" s="1" t="s">
        <v>271</v>
      </c>
      <c r="CL27" s="1" t="s">
        <v>271</v>
      </c>
      <c r="CM27" s="1" t="s">
        <v>271</v>
      </c>
      <c r="CN27" s="1" t="s">
        <v>271</v>
      </c>
      <c r="CO27" s="1" t="s">
        <v>271</v>
      </c>
      <c r="CP27" s="1" t="s">
        <v>271</v>
      </c>
      <c r="CQ27" s="1" t="s">
        <v>271</v>
      </c>
      <c r="CR27" s="136"/>
      <c r="CS27" s="10"/>
      <c r="CT27" s="137" t="s">
        <v>272</v>
      </c>
      <c r="CU27" s="10">
        <v>0</v>
      </c>
      <c r="CV27" s="1" t="s">
        <v>271</v>
      </c>
      <c r="CW27" s="1" t="s">
        <v>271</v>
      </c>
      <c r="CX27" s="1" t="s">
        <v>271</v>
      </c>
      <c r="CY27" s="1" t="s">
        <v>271</v>
      </c>
      <c r="CZ27" s="1" t="s">
        <v>271</v>
      </c>
      <c r="DA27" s="1" t="s">
        <v>271</v>
      </c>
      <c r="DB27" s="1" t="s">
        <v>271</v>
      </c>
      <c r="DC27" s="1" t="s">
        <v>271</v>
      </c>
      <c r="DD27" s="1" t="s">
        <v>271</v>
      </c>
      <c r="DE27" s="1" t="s">
        <v>271</v>
      </c>
      <c r="DF27" s="1" t="s">
        <v>271</v>
      </c>
      <c r="DG27" s="1" t="s">
        <v>271</v>
      </c>
      <c r="DH27" s="1" t="s">
        <v>271</v>
      </c>
      <c r="DI27" s="1" t="s">
        <v>271</v>
      </c>
      <c r="DJ27" s="1" t="s">
        <v>271</v>
      </c>
      <c r="DK27" s="1" t="s">
        <v>271</v>
      </c>
      <c r="DL27" s="1" t="s">
        <v>271</v>
      </c>
      <c r="DM27" s="1" t="s">
        <v>271</v>
      </c>
      <c r="DN27" s="1" t="s">
        <v>271</v>
      </c>
      <c r="DO27" s="1" t="s">
        <v>271</v>
      </c>
      <c r="DP27" s="136"/>
      <c r="DQ27" s="10"/>
      <c r="DR27" s="137" t="s">
        <v>272</v>
      </c>
      <c r="DS27" s="10">
        <v>0</v>
      </c>
      <c r="DT27" s="1" t="s">
        <v>271</v>
      </c>
      <c r="DU27" s="1" t="s">
        <v>271</v>
      </c>
      <c r="DV27" s="1" t="s">
        <v>271</v>
      </c>
      <c r="DW27" s="1" t="s">
        <v>271</v>
      </c>
      <c r="DX27" s="1" t="s">
        <v>271</v>
      </c>
      <c r="DY27" s="1" t="s">
        <v>271</v>
      </c>
      <c r="DZ27" s="1" t="s">
        <v>271</v>
      </c>
      <c r="EA27" s="1" t="s">
        <v>271</v>
      </c>
      <c r="EB27" s="1" t="s">
        <v>271</v>
      </c>
      <c r="EC27" s="1" t="s">
        <v>271</v>
      </c>
      <c r="ED27" s="1" t="s">
        <v>271</v>
      </c>
      <c r="EE27" s="1" t="s">
        <v>271</v>
      </c>
      <c r="EF27" s="1" t="s">
        <v>271</v>
      </c>
      <c r="EG27" s="1" t="s">
        <v>271</v>
      </c>
      <c r="EH27" s="1" t="s">
        <v>271</v>
      </c>
      <c r="EI27" s="1" t="s">
        <v>271</v>
      </c>
      <c r="EJ27" s="1" t="s">
        <v>271</v>
      </c>
      <c r="EK27" s="1" t="s">
        <v>271</v>
      </c>
      <c r="EL27" s="1" t="s">
        <v>271</v>
      </c>
      <c r="EM27" s="1" t="s">
        <v>271</v>
      </c>
      <c r="EN27" s="136"/>
      <c r="EO27" s="10"/>
      <c r="EP27" s="137" t="s">
        <v>272</v>
      </c>
      <c r="EQ27" s="10">
        <v>0</v>
      </c>
      <c r="ER27" s="1" t="s">
        <v>271</v>
      </c>
      <c r="ES27" s="1" t="s">
        <v>271</v>
      </c>
      <c r="ET27" s="1" t="s">
        <v>271</v>
      </c>
      <c r="EU27" s="1" t="s">
        <v>271</v>
      </c>
      <c r="EV27" s="1" t="s">
        <v>271</v>
      </c>
      <c r="EW27" s="1" t="s">
        <v>271</v>
      </c>
      <c r="EX27" s="1" t="s">
        <v>271</v>
      </c>
      <c r="EY27" s="1" t="s">
        <v>271</v>
      </c>
      <c r="EZ27" s="1" t="s">
        <v>271</v>
      </c>
      <c r="FA27" s="1" t="s">
        <v>271</v>
      </c>
      <c r="FB27" s="1" t="s">
        <v>271</v>
      </c>
      <c r="FC27" s="1" t="s">
        <v>271</v>
      </c>
      <c r="FD27" s="1" t="s">
        <v>271</v>
      </c>
      <c r="FE27" s="1" t="s">
        <v>271</v>
      </c>
      <c r="FF27" s="1" t="s">
        <v>271</v>
      </c>
      <c r="FG27" s="1" t="s">
        <v>271</v>
      </c>
      <c r="FH27" s="1" t="s">
        <v>271</v>
      </c>
      <c r="FI27" s="1" t="s">
        <v>271</v>
      </c>
      <c r="FJ27" s="1" t="s">
        <v>271</v>
      </c>
      <c r="FK27" s="1" t="s">
        <v>271</v>
      </c>
      <c r="FM27" s="100"/>
      <c r="FN27" s="126" t="s">
        <v>227</v>
      </c>
      <c r="FO27" s="100">
        <v>0</v>
      </c>
      <c r="FP27" s="102" t="s">
        <v>226</v>
      </c>
      <c r="FQ27" s="102" t="s">
        <v>226</v>
      </c>
      <c r="FR27" s="102" t="s">
        <v>226</v>
      </c>
      <c r="FS27" s="102" t="s">
        <v>226</v>
      </c>
      <c r="FT27" s="102" t="s">
        <v>226</v>
      </c>
      <c r="FU27" s="102" t="s">
        <v>226</v>
      </c>
      <c r="FV27" s="102" t="s">
        <v>226</v>
      </c>
      <c r="FW27" s="102" t="s">
        <v>226</v>
      </c>
      <c r="FX27" s="102" t="s">
        <v>226</v>
      </c>
      <c r="FY27" s="102" t="s">
        <v>226</v>
      </c>
      <c r="FZ27" s="102" t="s">
        <v>226</v>
      </c>
      <c r="GA27" s="102" t="s">
        <v>226</v>
      </c>
      <c r="GB27" s="102" t="s">
        <v>226</v>
      </c>
      <c r="GC27" s="102" t="s">
        <v>226</v>
      </c>
      <c r="GD27" s="102" t="s">
        <v>226</v>
      </c>
      <c r="GE27" s="102" t="s">
        <v>226</v>
      </c>
      <c r="GF27" s="102" t="s">
        <v>226</v>
      </c>
      <c r="GG27" s="102" t="s">
        <v>226</v>
      </c>
      <c r="GH27" s="102" t="s">
        <v>226</v>
      </c>
      <c r="GI27" s="102" t="s">
        <v>226</v>
      </c>
      <c r="GK27" s="100"/>
      <c r="GL27" s="126" t="s">
        <v>227</v>
      </c>
      <c r="GM27" s="100">
        <v>0</v>
      </c>
      <c r="GN27" s="102" t="s">
        <v>226</v>
      </c>
      <c r="GO27" s="102" t="s">
        <v>226</v>
      </c>
      <c r="GP27" s="102" t="s">
        <v>226</v>
      </c>
      <c r="GQ27" s="102" t="s">
        <v>226</v>
      </c>
      <c r="GR27" s="102" t="s">
        <v>226</v>
      </c>
      <c r="GS27" s="102" t="s">
        <v>226</v>
      </c>
      <c r="GT27" s="102" t="s">
        <v>226</v>
      </c>
      <c r="GU27" s="102" t="s">
        <v>226</v>
      </c>
      <c r="GV27" s="102" t="s">
        <v>226</v>
      </c>
      <c r="GW27" s="102" t="s">
        <v>226</v>
      </c>
      <c r="GX27" s="102" t="s">
        <v>226</v>
      </c>
      <c r="GY27" s="102" t="s">
        <v>226</v>
      </c>
      <c r="GZ27" s="102" t="s">
        <v>226</v>
      </c>
      <c r="HA27" s="102" t="s">
        <v>226</v>
      </c>
      <c r="HB27" s="102" t="s">
        <v>226</v>
      </c>
      <c r="HC27" s="102" t="s">
        <v>226</v>
      </c>
      <c r="HD27" s="102" t="s">
        <v>226</v>
      </c>
      <c r="HE27" s="102" t="s">
        <v>226</v>
      </c>
      <c r="HF27" s="102" t="s">
        <v>226</v>
      </c>
      <c r="HG27" s="102" t="s">
        <v>226</v>
      </c>
    </row>
    <row r="28" spans="1:215" ht="15">
      <c r="A28" s="100"/>
      <c r="B28" s="106" t="s">
        <v>228</v>
      </c>
      <c r="C28" s="100">
        <v>0.1</v>
      </c>
      <c r="D28" s="100">
        <v>0.3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228</v>
      </c>
      <c r="AA28" s="100">
        <v>0.1</v>
      </c>
      <c r="AB28" s="100">
        <v>0.2</v>
      </c>
      <c r="AC28" s="100">
        <v>0.1</v>
      </c>
      <c r="AD28" s="100">
        <v>0.1</v>
      </c>
      <c r="AE28" s="100">
        <v>0.1</v>
      </c>
      <c r="AF28" s="100">
        <v>0.1</v>
      </c>
      <c r="AG28" s="100">
        <v>0.2</v>
      </c>
      <c r="AH28" s="100">
        <v>0.2</v>
      </c>
      <c r="AI28" s="100">
        <v>0.2</v>
      </c>
      <c r="AJ28" s="100">
        <v>0.2</v>
      </c>
      <c r="AK28" s="100">
        <v>0.2</v>
      </c>
      <c r="AL28" s="100">
        <v>0.1</v>
      </c>
      <c r="AM28" s="100">
        <v>0.1</v>
      </c>
      <c r="AN28" s="100">
        <v>0.1</v>
      </c>
      <c r="AO28" s="100">
        <v>0.1</v>
      </c>
      <c r="AP28" s="100">
        <v>0.1</v>
      </c>
      <c r="AQ28" s="100">
        <v>0.1</v>
      </c>
      <c r="AR28" s="100">
        <v>0.1</v>
      </c>
      <c r="AS28" s="100">
        <v>0</v>
      </c>
      <c r="AT28" s="100">
        <v>0</v>
      </c>
      <c r="AU28" s="100">
        <v>0</v>
      </c>
      <c r="AW28" s="100"/>
      <c r="AX28" s="106" t="s">
        <v>228</v>
      </c>
      <c r="AY28" s="100">
        <v>0.3</v>
      </c>
      <c r="AZ28" s="100">
        <v>0.3</v>
      </c>
      <c r="BA28" s="100">
        <v>0.1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0.1</v>
      </c>
      <c r="BH28" s="100">
        <v>0.1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0.1</v>
      </c>
      <c r="BO28" s="100">
        <v>0</v>
      </c>
      <c r="BP28" s="100">
        <v>0</v>
      </c>
      <c r="BQ28" s="100">
        <v>0</v>
      </c>
      <c r="BR28" s="100">
        <v>0.1</v>
      </c>
      <c r="BS28" s="100">
        <v>0.1</v>
      </c>
      <c r="BU28" s="10"/>
      <c r="BV28" s="137" t="s">
        <v>273</v>
      </c>
      <c r="BW28" s="10">
        <v>0.1</v>
      </c>
      <c r="BX28" s="10">
        <v>0.2</v>
      </c>
      <c r="BY28" s="10">
        <v>0.1</v>
      </c>
      <c r="BZ28" s="10">
        <v>0.1</v>
      </c>
      <c r="CA28" s="10">
        <v>0.1</v>
      </c>
      <c r="CB28" s="10">
        <v>0.1</v>
      </c>
      <c r="CC28" s="10">
        <v>0.1</v>
      </c>
      <c r="CD28" s="10">
        <v>0.2</v>
      </c>
      <c r="CE28" s="10">
        <v>0.1</v>
      </c>
      <c r="CF28" s="10">
        <v>0.1</v>
      </c>
      <c r="CG28" s="10">
        <v>0.2</v>
      </c>
      <c r="CH28" s="10">
        <v>0.2</v>
      </c>
      <c r="CI28" s="10">
        <v>0.2</v>
      </c>
      <c r="CJ28" s="10">
        <v>0.2</v>
      </c>
      <c r="CK28" s="10">
        <v>0.2</v>
      </c>
      <c r="CL28" s="10">
        <v>0.2</v>
      </c>
      <c r="CM28" s="10">
        <v>0.2</v>
      </c>
      <c r="CN28" s="10">
        <v>0.2</v>
      </c>
      <c r="CO28" s="10">
        <v>0.2</v>
      </c>
      <c r="CP28" s="10">
        <v>0.3</v>
      </c>
      <c r="CQ28" s="10">
        <v>0.2</v>
      </c>
      <c r="CR28" s="136"/>
      <c r="CS28" s="10"/>
      <c r="CT28" s="137" t="s">
        <v>273</v>
      </c>
      <c r="CU28" s="10">
        <v>0.7</v>
      </c>
      <c r="CV28" s="10">
        <v>0.8</v>
      </c>
      <c r="CW28" s="10">
        <v>0.4</v>
      </c>
      <c r="CX28" s="10">
        <v>0.5</v>
      </c>
      <c r="CY28" s="10">
        <v>0.5</v>
      </c>
      <c r="CZ28" s="10">
        <v>0.4</v>
      </c>
      <c r="DA28" s="10">
        <v>0.8</v>
      </c>
      <c r="DB28" s="10">
        <v>0.9</v>
      </c>
      <c r="DC28" s="10">
        <v>1</v>
      </c>
      <c r="DD28" s="10">
        <v>0.9</v>
      </c>
      <c r="DE28" s="10">
        <v>1</v>
      </c>
      <c r="DF28" s="10">
        <v>1.2</v>
      </c>
      <c r="DG28" s="10">
        <v>1.5</v>
      </c>
      <c r="DH28" s="10">
        <v>1</v>
      </c>
      <c r="DI28" s="10">
        <v>1</v>
      </c>
      <c r="DJ28" s="10">
        <v>1</v>
      </c>
      <c r="DK28" s="10">
        <v>1.4</v>
      </c>
      <c r="DL28" s="10">
        <v>1.5</v>
      </c>
      <c r="DM28" s="10">
        <v>1.1000000000000001</v>
      </c>
      <c r="DN28" s="10">
        <v>1.1000000000000001</v>
      </c>
      <c r="DO28" s="10">
        <v>1.5</v>
      </c>
      <c r="DP28" s="136"/>
      <c r="DQ28" s="10"/>
      <c r="DR28" s="137" t="s">
        <v>273</v>
      </c>
      <c r="DS28" s="10">
        <v>0.9</v>
      </c>
      <c r="DT28" s="10">
        <v>0.8</v>
      </c>
      <c r="DU28" s="10">
        <v>0.4</v>
      </c>
      <c r="DV28" s="10">
        <v>0.5</v>
      </c>
      <c r="DW28" s="10">
        <v>0.4</v>
      </c>
      <c r="DX28" s="10">
        <v>0.2</v>
      </c>
      <c r="DY28" s="10">
        <v>0.3</v>
      </c>
      <c r="DZ28" s="10">
        <v>0.3</v>
      </c>
      <c r="EA28" s="10">
        <v>0.4</v>
      </c>
      <c r="EB28" s="10">
        <v>0.3</v>
      </c>
      <c r="EC28" s="10">
        <v>0.2</v>
      </c>
      <c r="ED28" s="10">
        <v>0.3</v>
      </c>
      <c r="EE28" s="10">
        <v>0.3</v>
      </c>
      <c r="EF28" s="10">
        <v>0.3</v>
      </c>
      <c r="EG28" s="10">
        <v>0.2</v>
      </c>
      <c r="EH28" s="10">
        <v>0.2</v>
      </c>
      <c r="EI28" s="10">
        <v>0.2</v>
      </c>
      <c r="EJ28" s="10">
        <v>0.3</v>
      </c>
      <c r="EK28" s="10">
        <v>0.4</v>
      </c>
      <c r="EL28" s="10">
        <v>0.4</v>
      </c>
      <c r="EM28" s="10">
        <v>0.5</v>
      </c>
      <c r="EN28" s="136"/>
      <c r="EO28" s="10"/>
      <c r="EP28" s="137" t="s">
        <v>273</v>
      </c>
      <c r="EQ28" s="10">
        <v>0.6</v>
      </c>
      <c r="ER28" s="10">
        <v>0.7</v>
      </c>
      <c r="ES28" s="10">
        <v>0.3</v>
      </c>
      <c r="ET28" s="10">
        <v>0.2</v>
      </c>
      <c r="EU28" s="10">
        <v>0.3</v>
      </c>
      <c r="EV28" s="10">
        <v>0.1</v>
      </c>
      <c r="EW28" s="10">
        <v>0.2</v>
      </c>
      <c r="EX28" s="10">
        <v>0.1</v>
      </c>
      <c r="EY28" s="10">
        <v>0.2</v>
      </c>
      <c r="EZ28" s="10">
        <v>0.2</v>
      </c>
      <c r="FA28" s="10">
        <v>0.1</v>
      </c>
      <c r="FB28" s="10">
        <v>0.2</v>
      </c>
      <c r="FC28" s="10">
        <v>0.2</v>
      </c>
      <c r="FD28" s="10">
        <v>0.2</v>
      </c>
      <c r="FE28" s="10">
        <v>0.2</v>
      </c>
      <c r="FF28" s="10">
        <v>0.2</v>
      </c>
      <c r="FG28" s="10">
        <v>0.2</v>
      </c>
      <c r="FH28" s="10">
        <v>0.2</v>
      </c>
      <c r="FI28" s="10">
        <v>0.2</v>
      </c>
      <c r="FJ28" s="10">
        <v>0.2</v>
      </c>
      <c r="FK28" s="10">
        <v>0.2</v>
      </c>
      <c r="FM28" s="100"/>
      <c r="FN28" s="126" t="s">
        <v>228</v>
      </c>
      <c r="FO28" s="100">
        <v>2.4</v>
      </c>
      <c r="FP28" s="100">
        <v>2.1</v>
      </c>
      <c r="FQ28" s="100">
        <v>1.7</v>
      </c>
      <c r="FR28" s="100">
        <v>1.6</v>
      </c>
      <c r="FS28" s="100">
        <v>1.4</v>
      </c>
      <c r="FT28" s="100">
        <v>0.8</v>
      </c>
      <c r="FU28" s="100">
        <v>1.4</v>
      </c>
      <c r="FV28" s="100">
        <v>1.3</v>
      </c>
      <c r="FW28" s="100">
        <v>0.9</v>
      </c>
      <c r="FX28" s="100">
        <v>0.8</v>
      </c>
      <c r="FY28" s="100">
        <v>0.7</v>
      </c>
      <c r="FZ28" s="100">
        <v>1</v>
      </c>
      <c r="GA28" s="100">
        <v>0.9</v>
      </c>
      <c r="GB28" s="100">
        <v>1</v>
      </c>
      <c r="GC28" s="100">
        <v>0.8</v>
      </c>
      <c r="GD28" s="100">
        <v>1</v>
      </c>
      <c r="GE28" s="100">
        <v>0.9</v>
      </c>
      <c r="GF28" s="100">
        <v>0.8</v>
      </c>
      <c r="GG28" s="100">
        <v>0.8</v>
      </c>
      <c r="GH28" s="100">
        <v>0.8</v>
      </c>
      <c r="GI28" s="100">
        <v>0.9</v>
      </c>
      <c r="GK28" s="100"/>
      <c r="GL28" s="126" t="s">
        <v>228</v>
      </c>
      <c r="GM28" s="100">
        <v>2.8</v>
      </c>
      <c r="GN28" s="100">
        <v>2.8</v>
      </c>
      <c r="GO28" s="100">
        <v>2.5</v>
      </c>
      <c r="GP28" s="100">
        <v>2.2999999999999998</v>
      </c>
      <c r="GQ28" s="100">
        <v>1.9</v>
      </c>
      <c r="GR28" s="100">
        <v>1.6</v>
      </c>
      <c r="GS28" s="100">
        <v>1.9</v>
      </c>
      <c r="GT28" s="100">
        <v>2.6</v>
      </c>
      <c r="GU28" s="100">
        <v>3.2</v>
      </c>
      <c r="GV28" s="100">
        <v>2.2999999999999998</v>
      </c>
      <c r="GW28" s="100">
        <v>2.5</v>
      </c>
      <c r="GX28" s="100">
        <v>2.6</v>
      </c>
      <c r="GY28" s="100">
        <v>2.4</v>
      </c>
      <c r="GZ28" s="100">
        <v>2.2000000000000002</v>
      </c>
      <c r="HA28" s="100">
        <v>1.9</v>
      </c>
      <c r="HB28" s="100">
        <v>1.9</v>
      </c>
      <c r="HC28" s="100">
        <v>1.5</v>
      </c>
      <c r="HD28" s="100">
        <v>1.7</v>
      </c>
      <c r="HE28" s="100">
        <v>2.9</v>
      </c>
      <c r="HF28" s="100">
        <v>2.8</v>
      </c>
      <c r="HG28" s="100">
        <v>2.6</v>
      </c>
    </row>
    <row r="29" spans="1:215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1"/>
      <c r="AX29" s="421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28"/>
      <c r="BV29" s="428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36"/>
      <c r="CS29" s="428"/>
      <c r="CT29" s="428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36"/>
      <c r="DQ29" s="428"/>
      <c r="DR29" s="428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36"/>
      <c r="EO29" s="428"/>
      <c r="EP29" s="428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00"/>
      <c r="AX30" s="124" t="s">
        <v>111</v>
      </c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10"/>
      <c r="BV30" s="116" t="s">
        <v>275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36"/>
      <c r="CS30" s="10"/>
      <c r="CT30" s="116" t="s">
        <v>275</v>
      </c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36"/>
      <c r="DQ30" s="10"/>
      <c r="DR30" s="116" t="s">
        <v>275</v>
      </c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36"/>
      <c r="EO30" s="10"/>
      <c r="EP30" s="116" t="s">
        <v>275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M30" s="100"/>
      <c r="FN30" s="124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27">
        <v>1753</v>
      </c>
      <c r="D31" s="127">
        <v>1664</v>
      </c>
      <c r="E31" s="127">
        <v>1822</v>
      </c>
      <c r="F31" s="127">
        <v>1833</v>
      </c>
      <c r="G31" s="127">
        <v>1848</v>
      </c>
      <c r="H31" s="127">
        <v>1863</v>
      </c>
      <c r="I31" s="127">
        <v>1870</v>
      </c>
      <c r="J31" s="127">
        <v>1915</v>
      </c>
      <c r="K31" s="127">
        <v>1984</v>
      </c>
      <c r="L31" s="127">
        <v>1818</v>
      </c>
      <c r="M31" s="127">
        <v>1873</v>
      </c>
      <c r="N31" s="127">
        <v>2004</v>
      </c>
      <c r="O31" s="127">
        <v>1971</v>
      </c>
      <c r="P31" s="127">
        <v>1670</v>
      </c>
      <c r="Q31" s="127">
        <v>1634</v>
      </c>
      <c r="R31" s="127">
        <v>1641</v>
      </c>
      <c r="S31" s="127">
        <v>1717</v>
      </c>
      <c r="T31" s="127">
        <v>1731</v>
      </c>
      <c r="U31" s="127">
        <v>1534</v>
      </c>
      <c r="V31" s="127">
        <v>1509</v>
      </c>
      <c r="W31" s="127">
        <v>1334</v>
      </c>
      <c r="Y31" s="100"/>
      <c r="Z31" s="109" t="s">
        <v>112</v>
      </c>
      <c r="AA31" s="127">
        <v>11684</v>
      </c>
      <c r="AB31" s="127">
        <v>11875</v>
      </c>
      <c r="AC31" s="127">
        <v>12351</v>
      </c>
      <c r="AD31" s="127">
        <v>12507</v>
      </c>
      <c r="AE31" s="127">
        <v>12448</v>
      </c>
      <c r="AF31" s="127">
        <v>12120</v>
      </c>
      <c r="AG31" s="127">
        <v>12312</v>
      </c>
      <c r="AH31" s="127">
        <v>11729</v>
      </c>
      <c r="AI31" s="127">
        <v>12474</v>
      </c>
      <c r="AJ31" s="127">
        <v>11117</v>
      </c>
      <c r="AK31" s="127">
        <v>11331</v>
      </c>
      <c r="AL31" s="127">
        <v>12472</v>
      </c>
      <c r="AM31" s="127">
        <v>12716</v>
      </c>
      <c r="AN31" s="127">
        <v>10835</v>
      </c>
      <c r="AO31" s="127">
        <v>9556</v>
      </c>
      <c r="AP31" s="127">
        <v>11881</v>
      </c>
      <c r="AQ31" s="127">
        <v>11777</v>
      </c>
      <c r="AR31" s="127">
        <v>11699</v>
      </c>
      <c r="AS31" s="127">
        <v>11380</v>
      </c>
      <c r="AT31" s="127">
        <v>10907</v>
      </c>
      <c r="AU31" s="127">
        <v>9095</v>
      </c>
      <c r="AW31" s="100"/>
      <c r="AX31" s="109" t="s">
        <v>112</v>
      </c>
      <c r="AY31" s="127">
        <v>8750</v>
      </c>
      <c r="AZ31" s="127">
        <v>8722</v>
      </c>
      <c r="BA31" s="127">
        <v>9213</v>
      </c>
      <c r="BB31" s="127">
        <v>9324</v>
      </c>
      <c r="BC31" s="127">
        <v>9150</v>
      </c>
      <c r="BD31" s="127">
        <v>9133</v>
      </c>
      <c r="BE31" s="127">
        <v>9126</v>
      </c>
      <c r="BF31" s="127">
        <v>9130</v>
      </c>
      <c r="BG31" s="127">
        <v>9269</v>
      </c>
      <c r="BH31" s="127">
        <v>8131</v>
      </c>
      <c r="BI31" s="127">
        <v>8498</v>
      </c>
      <c r="BJ31" s="127">
        <v>10057</v>
      </c>
      <c r="BK31" s="127">
        <v>9793</v>
      </c>
      <c r="BL31" s="127">
        <v>7810</v>
      </c>
      <c r="BM31" s="127">
        <v>6848</v>
      </c>
      <c r="BN31" s="127">
        <v>8282</v>
      </c>
      <c r="BO31" s="127">
        <v>9228</v>
      </c>
      <c r="BP31" s="127">
        <v>7825</v>
      </c>
      <c r="BQ31" s="127">
        <v>7329</v>
      </c>
      <c r="BR31" s="127">
        <v>6904</v>
      </c>
      <c r="BS31" s="127">
        <v>5801</v>
      </c>
      <c r="BU31" s="10"/>
      <c r="BV31" s="23" t="s">
        <v>276</v>
      </c>
      <c r="BW31" s="25">
        <v>72837</v>
      </c>
      <c r="BX31" s="25">
        <v>74119</v>
      </c>
      <c r="BY31" s="25">
        <v>76463</v>
      </c>
      <c r="BZ31" s="25">
        <v>78893</v>
      </c>
      <c r="CA31" s="25">
        <v>77614</v>
      </c>
      <c r="CB31" s="25">
        <v>77298</v>
      </c>
      <c r="CC31" s="25">
        <v>77145</v>
      </c>
      <c r="CD31" s="25">
        <v>81323</v>
      </c>
      <c r="CE31" s="25">
        <v>77576</v>
      </c>
      <c r="CF31" s="25">
        <v>79473</v>
      </c>
      <c r="CG31" s="25">
        <v>78494</v>
      </c>
      <c r="CH31" s="25">
        <v>80127</v>
      </c>
      <c r="CI31" s="25">
        <v>78964</v>
      </c>
      <c r="CJ31" s="25">
        <v>77620</v>
      </c>
      <c r="CK31" s="25">
        <v>72565</v>
      </c>
      <c r="CL31" s="25">
        <v>73370</v>
      </c>
      <c r="CM31" s="25">
        <v>72217</v>
      </c>
      <c r="CN31" s="25">
        <v>73134</v>
      </c>
      <c r="CO31" s="25">
        <v>70631</v>
      </c>
      <c r="CP31" s="25">
        <v>70689</v>
      </c>
      <c r="CQ31" s="25">
        <v>57108</v>
      </c>
      <c r="CR31" s="136"/>
      <c r="CS31" s="10"/>
      <c r="CT31" s="23" t="s">
        <v>276</v>
      </c>
      <c r="CU31" s="25">
        <v>131612</v>
      </c>
      <c r="CV31" s="25">
        <v>130621</v>
      </c>
      <c r="CW31" s="25">
        <v>135626</v>
      </c>
      <c r="CX31" s="25">
        <v>135684</v>
      </c>
      <c r="CY31" s="25">
        <v>137713</v>
      </c>
      <c r="CZ31" s="25">
        <v>139397</v>
      </c>
      <c r="DA31" s="25">
        <v>135562</v>
      </c>
      <c r="DB31" s="25">
        <v>136989</v>
      </c>
      <c r="DC31" s="25">
        <v>135376</v>
      </c>
      <c r="DD31" s="25">
        <v>139081</v>
      </c>
      <c r="DE31" s="25">
        <v>139229</v>
      </c>
      <c r="DF31" s="25">
        <v>135251</v>
      </c>
      <c r="DG31" s="25">
        <v>126495</v>
      </c>
      <c r="DH31" s="25">
        <v>132821</v>
      </c>
      <c r="DI31" s="25">
        <v>127170</v>
      </c>
      <c r="DJ31" s="25">
        <v>127168</v>
      </c>
      <c r="DK31" s="25">
        <v>125539</v>
      </c>
      <c r="DL31" s="25">
        <v>120911</v>
      </c>
      <c r="DM31" s="25">
        <v>120352</v>
      </c>
      <c r="DN31" s="25">
        <v>120800</v>
      </c>
      <c r="DO31" s="25">
        <v>92572</v>
      </c>
      <c r="DP31" s="136"/>
      <c r="DQ31" s="10"/>
      <c r="DR31" s="23" t="s">
        <v>276</v>
      </c>
      <c r="DS31" s="25">
        <v>8557</v>
      </c>
      <c r="DT31" s="25">
        <v>8133</v>
      </c>
      <c r="DU31" s="25">
        <v>8595</v>
      </c>
      <c r="DV31" s="25">
        <v>8678</v>
      </c>
      <c r="DW31" s="25">
        <v>8756</v>
      </c>
      <c r="DX31" s="25">
        <v>7775</v>
      </c>
      <c r="DY31" s="25">
        <v>8248</v>
      </c>
      <c r="DZ31" s="25">
        <v>8808</v>
      </c>
      <c r="EA31" s="25">
        <v>8203</v>
      </c>
      <c r="EB31" s="25">
        <v>8269</v>
      </c>
      <c r="EC31" s="25">
        <v>8996</v>
      </c>
      <c r="ED31" s="25">
        <v>8304</v>
      </c>
      <c r="EE31" s="25">
        <v>10331</v>
      </c>
      <c r="EF31" s="25">
        <v>10173</v>
      </c>
      <c r="EG31" s="25">
        <v>9837</v>
      </c>
      <c r="EH31" s="25">
        <v>9122</v>
      </c>
      <c r="EI31" s="25">
        <v>8971</v>
      </c>
      <c r="EJ31" s="25">
        <v>8407</v>
      </c>
      <c r="EK31" s="25">
        <v>8738</v>
      </c>
      <c r="EL31" s="25">
        <v>8496</v>
      </c>
      <c r="EM31" s="25">
        <v>7223</v>
      </c>
      <c r="EN31" s="136"/>
      <c r="EO31" s="10"/>
      <c r="EP31" s="23" t="s">
        <v>276</v>
      </c>
      <c r="EQ31" s="25">
        <v>9428</v>
      </c>
      <c r="ER31" s="25">
        <v>9020</v>
      </c>
      <c r="ES31" s="25">
        <v>9855</v>
      </c>
      <c r="ET31" s="25">
        <v>10240</v>
      </c>
      <c r="EU31" s="25">
        <v>9888</v>
      </c>
      <c r="EV31" s="25">
        <v>9478</v>
      </c>
      <c r="EW31" s="25">
        <v>10053</v>
      </c>
      <c r="EX31" s="25">
        <v>10938</v>
      </c>
      <c r="EY31" s="25">
        <v>11707</v>
      </c>
      <c r="EZ31" s="25">
        <v>11988</v>
      </c>
      <c r="FA31" s="25">
        <v>12079</v>
      </c>
      <c r="FB31" s="25">
        <v>9645</v>
      </c>
      <c r="FC31" s="25">
        <v>11010</v>
      </c>
      <c r="FD31" s="25">
        <v>10998</v>
      </c>
      <c r="FE31" s="25">
        <v>9624</v>
      </c>
      <c r="FF31" s="25">
        <v>9881</v>
      </c>
      <c r="FG31" s="25">
        <v>9718</v>
      </c>
      <c r="FH31" s="25">
        <v>9370</v>
      </c>
      <c r="FI31" s="25">
        <v>8744</v>
      </c>
      <c r="FJ31" s="25">
        <v>8390</v>
      </c>
      <c r="FK31" s="25">
        <v>6860</v>
      </c>
      <c r="FM31" s="100"/>
      <c r="FN31" s="109" t="s">
        <v>112</v>
      </c>
      <c r="FO31" s="127">
        <v>28330</v>
      </c>
      <c r="FP31" s="127">
        <v>29675</v>
      </c>
      <c r="FQ31" s="127">
        <v>29897</v>
      </c>
      <c r="FR31" s="127">
        <v>27862</v>
      </c>
      <c r="FS31" s="127">
        <v>26869</v>
      </c>
      <c r="FT31" s="127">
        <v>27685</v>
      </c>
      <c r="FU31" s="127">
        <v>27939</v>
      </c>
      <c r="FV31" s="127">
        <v>29744</v>
      </c>
      <c r="FW31" s="127">
        <v>28476</v>
      </c>
      <c r="FX31" s="127">
        <v>27403</v>
      </c>
      <c r="FY31" s="127">
        <v>26211</v>
      </c>
      <c r="FZ31" s="127">
        <v>23229</v>
      </c>
      <c r="GA31" s="127">
        <v>24479</v>
      </c>
      <c r="GB31" s="127">
        <v>25220</v>
      </c>
      <c r="GC31" s="127">
        <v>25131</v>
      </c>
      <c r="GD31" s="127">
        <v>23181</v>
      </c>
      <c r="GE31" s="127">
        <v>23194</v>
      </c>
      <c r="GF31" s="127">
        <v>22937</v>
      </c>
      <c r="GG31" s="127">
        <v>22636</v>
      </c>
      <c r="GH31" s="127">
        <v>23039</v>
      </c>
      <c r="GI31" s="127">
        <v>18677</v>
      </c>
      <c r="GK31" s="100"/>
      <c r="GL31" s="109" t="s">
        <v>112</v>
      </c>
      <c r="GM31" s="127">
        <v>33892</v>
      </c>
      <c r="GN31" s="127">
        <v>32919</v>
      </c>
      <c r="GO31" s="127">
        <v>33196</v>
      </c>
      <c r="GP31" s="127">
        <v>32511</v>
      </c>
      <c r="GQ31" s="127">
        <v>33767</v>
      </c>
      <c r="GR31" s="127">
        <v>31915</v>
      </c>
      <c r="GS31" s="127">
        <v>30413</v>
      </c>
      <c r="GT31" s="127">
        <v>32176</v>
      </c>
      <c r="GU31" s="127">
        <v>30615</v>
      </c>
      <c r="GV31" s="127">
        <v>30402</v>
      </c>
      <c r="GW31" s="127">
        <v>30321</v>
      </c>
      <c r="GX31" s="127">
        <v>27942</v>
      </c>
      <c r="GY31" s="127">
        <v>28779</v>
      </c>
      <c r="GZ31" s="127">
        <v>29160</v>
      </c>
      <c r="HA31" s="127">
        <v>29353</v>
      </c>
      <c r="HB31" s="127">
        <v>30087</v>
      </c>
      <c r="HC31" s="127">
        <v>32142</v>
      </c>
      <c r="HD31" s="127">
        <v>31565</v>
      </c>
      <c r="HE31" s="127">
        <v>31318</v>
      </c>
      <c r="HF31" s="127">
        <v>30359</v>
      </c>
      <c r="HG31" s="127">
        <v>26390</v>
      </c>
    </row>
    <row r="32" spans="1:215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1"/>
      <c r="AX32" s="421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28"/>
      <c r="BV32" s="428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36"/>
      <c r="CS32" s="428"/>
      <c r="CT32" s="428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36"/>
      <c r="DQ32" s="428"/>
      <c r="DR32" s="428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36"/>
      <c r="EO32" s="428"/>
      <c r="EP32" s="428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24" t="s">
        <v>113</v>
      </c>
      <c r="C33" s="101">
        <v>2.02</v>
      </c>
      <c r="D33" s="101">
        <v>2</v>
      </c>
      <c r="E33" s="101">
        <v>1.99</v>
      </c>
      <c r="F33" s="101">
        <v>1.98</v>
      </c>
      <c r="G33" s="101">
        <v>1.96</v>
      </c>
      <c r="H33" s="101">
        <v>1.95</v>
      </c>
      <c r="I33" s="101">
        <v>1.92</v>
      </c>
      <c r="J33" s="101">
        <v>1.9</v>
      </c>
      <c r="K33" s="101">
        <v>1.82</v>
      </c>
      <c r="L33" s="101">
        <v>1.82</v>
      </c>
      <c r="M33" s="101">
        <v>1.81</v>
      </c>
      <c r="N33" s="101">
        <v>1.8</v>
      </c>
      <c r="O33" s="101">
        <v>1.79</v>
      </c>
      <c r="P33" s="101">
        <v>1.78</v>
      </c>
      <c r="Q33" s="101">
        <v>1.76</v>
      </c>
      <c r="R33" s="101">
        <v>1.76</v>
      </c>
      <c r="S33" s="101">
        <v>1.75</v>
      </c>
      <c r="T33" s="101">
        <v>1.72</v>
      </c>
      <c r="U33" s="101">
        <v>1.71</v>
      </c>
      <c r="V33" s="101">
        <v>1.69</v>
      </c>
      <c r="W33" s="101">
        <v>1.69</v>
      </c>
      <c r="Y33" s="101"/>
      <c r="Z33" s="124" t="s">
        <v>113</v>
      </c>
      <c r="AA33" s="101">
        <v>1.65</v>
      </c>
      <c r="AB33" s="101">
        <v>1.65</v>
      </c>
      <c r="AC33" s="101">
        <v>1.63</v>
      </c>
      <c r="AD33" s="101">
        <v>1.61</v>
      </c>
      <c r="AE33" s="101">
        <v>1.6</v>
      </c>
      <c r="AF33" s="101">
        <v>1.59</v>
      </c>
      <c r="AG33" s="101">
        <v>1.58</v>
      </c>
      <c r="AH33" s="101">
        <v>1.56</v>
      </c>
      <c r="AI33" s="101">
        <v>1.53</v>
      </c>
      <c r="AJ33" s="101">
        <v>1.51</v>
      </c>
      <c r="AK33" s="101">
        <v>1.51</v>
      </c>
      <c r="AL33" s="101">
        <v>1.49</v>
      </c>
      <c r="AM33" s="101">
        <v>1.48</v>
      </c>
      <c r="AN33" s="101">
        <v>1.47</v>
      </c>
      <c r="AO33" s="101">
        <v>1.46</v>
      </c>
      <c r="AP33" s="101">
        <v>1.44</v>
      </c>
      <c r="AQ33" s="101">
        <v>1.43</v>
      </c>
      <c r="AR33" s="101">
        <v>1.42</v>
      </c>
      <c r="AS33" s="101">
        <v>1.41</v>
      </c>
      <c r="AT33" s="101">
        <v>1.4</v>
      </c>
      <c r="AU33" s="101">
        <v>1.41</v>
      </c>
      <c r="AW33" s="101"/>
      <c r="AX33" s="124" t="s">
        <v>113</v>
      </c>
      <c r="AY33" s="101">
        <v>1.85</v>
      </c>
      <c r="AZ33" s="101">
        <v>1.83</v>
      </c>
      <c r="BA33" s="101">
        <v>1.81</v>
      </c>
      <c r="BB33" s="101">
        <v>1.8</v>
      </c>
      <c r="BC33" s="101">
        <v>1.78</v>
      </c>
      <c r="BD33" s="101">
        <v>1.77</v>
      </c>
      <c r="BE33" s="101">
        <v>1.75</v>
      </c>
      <c r="BF33" s="101">
        <v>1.73</v>
      </c>
      <c r="BG33" s="101">
        <v>1.71</v>
      </c>
      <c r="BH33" s="101">
        <v>1.69</v>
      </c>
      <c r="BI33" s="101">
        <v>1.67</v>
      </c>
      <c r="BJ33" s="101">
        <v>1.66</v>
      </c>
      <c r="BK33" s="101">
        <v>1.64</v>
      </c>
      <c r="BL33" s="101">
        <v>1.63</v>
      </c>
      <c r="BM33" s="101">
        <v>1.63</v>
      </c>
      <c r="BN33" s="101">
        <v>1.6</v>
      </c>
      <c r="BO33" s="101">
        <v>1.58</v>
      </c>
      <c r="BP33" s="101">
        <v>1.57</v>
      </c>
      <c r="BQ33" s="101">
        <v>1.56</v>
      </c>
      <c r="BR33" s="101">
        <v>1.55</v>
      </c>
      <c r="BS33" s="101">
        <v>1.53</v>
      </c>
      <c r="BU33" s="21"/>
      <c r="BV33" s="116" t="s">
        <v>277</v>
      </c>
      <c r="BW33" s="21">
        <v>2.08</v>
      </c>
      <c r="BX33" s="21">
        <v>2.06</v>
      </c>
      <c r="BY33" s="21">
        <v>2.0499999999999998</v>
      </c>
      <c r="BZ33" s="21">
        <v>2.04</v>
      </c>
      <c r="CA33" s="21">
        <v>2.02</v>
      </c>
      <c r="CB33" s="21">
        <v>2.0099999999999998</v>
      </c>
      <c r="CC33" s="21">
        <v>2</v>
      </c>
      <c r="CD33" s="21">
        <v>1.98</v>
      </c>
      <c r="CE33" s="21">
        <v>1.96</v>
      </c>
      <c r="CF33" s="21">
        <v>1.94</v>
      </c>
      <c r="CG33" s="21">
        <v>1.93</v>
      </c>
      <c r="CH33" s="21">
        <v>1.92</v>
      </c>
      <c r="CI33" s="21">
        <v>1.9</v>
      </c>
      <c r="CJ33" s="21">
        <v>1.88</v>
      </c>
      <c r="CK33" s="21">
        <v>1.88</v>
      </c>
      <c r="CL33" s="21">
        <v>1.87</v>
      </c>
      <c r="CM33" s="21">
        <v>1.86</v>
      </c>
      <c r="CN33" s="21">
        <v>1.85</v>
      </c>
      <c r="CO33" s="21">
        <v>1.84</v>
      </c>
      <c r="CP33" s="21">
        <v>1.82</v>
      </c>
      <c r="CQ33" s="21">
        <v>1.81</v>
      </c>
      <c r="CR33" s="136"/>
      <c r="CS33" s="21"/>
      <c r="CT33" s="116" t="s">
        <v>277</v>
      </c>
      <c r="CU33" s="21">
        <v>1.96</v>
      </c>
      <c r="CV33" s="21">
        <v>1.94</v>
      </c>
      <c r="CW33" s="21">
        <v>1.93</v>
      </c>
      <c r="CX33" s="21">
        <v>1.9</v>
      </c>
      <c r="CY33" s="21">
        <v>1.9</v>
      </c>
      <c r="CZ33" s="21">
        <v>1.89</v>
      </c>
      <c r="DA33" s="21">
        <v>1.88</v>
      </c>
      <c r="DB33" s="21">
        <v>1.87</v>
      </c>
      <c r="DC33" s="21">
        <v>1.85</v>
      </c>
      <c r="DD33" s="21">
        <v>1.84</v>
      </c>
      <c r="DE33" s="21">
        <v>1.82</v>
      </c>
      <c r="DF33" s="21">
        <v>1.82</v>
      </c>
      <c r="DG33" s="21">
        <v>1.8</v>
      </c>
      <c r="DH33" s="21">
        <v>1.78</v>
      </c>
      <c r="DI33" s="21">
        <v>1.77</v>
      </c>
      <c r="DJ33" s="21">
        <v>1.75</v>
      </c>
      <c r="DK33" s="21">
        <v>1.74</v>
      </c>
      <c r="DL33" s="21">
        <v>1.73</v>
      </c>
      <c r="DM33" s="21">
        <v>1.71</v>
      </c>
      <c r="DN33" s="21">
        <v>1.69</v>
      </c>
      <c r="DO33" s="21">
        <v>1.68</v>
      </c>
      <c r="DP33" s="136"/>
      <c r="DQ33" s="21"/>
      <c r="DR33" s="116" t="s">
        <v>277</v>
      </c>
      <c r="DS33" s="21">
        <v>2.1800000000000002</v>
      </c>
      <c r="DT33" s="21">
        <v>2.15</v>
      </c>
      <c r="DU33" s="21">
        <v>2.13</v>
      </c>
      <c r="DV33" s="21">
        <v>2.14</v>
      </c>
      <c r="DW33" s="21">
        <v>2.14</v>
      </c>
      <c r="DX33" s="21">
        <v>2.09</v>
      </c>
      <c r="DY33" s="21">
        <v>2.0699999999999998</v>
      </c>
      <c r="DZ33" s="21">
        <v>2.0499999999999998</v>
      </c>
      <c r="EA33" s="21">
        <v>2.04</v>
      </c>
      <c r="EB33" s="21">
        <v>2.02</v>
      </c>
      <c r="EC33" s="21">
        <v>2</v>
      </c>
      <c r="ED33" s="21">
        <v>1.95</v>
      </c>
      <c r="EE33" s="21">
        <v>1.95</v>
      </c>
      <c r="EF33" s="21">
        <v>1.92</v>
      </c>
      <c r="EG33" s="21">
        <v>1.9</v>
      </c>
      <c r="EH33" s="21">
        <v>1.88</v>
      </c>
      <c r="EI33" s="21">
        <v>1.86</v>
      </c>
      <c r="EJ33" s="21">
        <v>1.84</v>
      </c>
      <c r="EK33" s="21">
        <v>1.82</v>
      </c>
      <c r="EL33" s="21">
        <v>1.81</v>
      </c>
      <c r="EM33" s="21">
        <v>1.8</v>
      </c>
      <c r="EN33" s="136"/>
      <c r="EO33" s="21"/>
      <c r="EP33" s="116" t="s">
        <v>277</v>
      </c>
      <c r="EQ33" s="21">
        <v>2.2999999999999998</v>
      </c>
      <c r="ER33" s="21">
        <v>2.27</v>
      </c>
      <c r="ES33" s="21">
        <v>2.23</v>
      </c>
      <c r="ET33" s="21">
        <v>2.21</v>
      </c>
      <c r="EU33" s="21">
        <v>2.1800000000000002</v>
      </c>
      <c r="EV33" s="21">
        <v>2.16</v>
      </c>
      <c r="EW33" s="21">
        <v>2.15</v>
      </c>
      <c r="EX33" s="21">
        <v>2.12</v>
      </c>
      <c r="EY33" s="21">
        <v>2.09</v>
      </c>
      <c r="EZ33" s="21">
        <v>2.06</v>
      </c>
      <c r="FA33" s="21">
        <v>2.04</v>
      </c>
      <c r="FB33" s="21">
        <v>2.02</v>
      </c>
      <c r="FC33" s="21">
        <v>1.99</v>
      </c>
      <c r="FD33" s="21">
        <v>1.97</v>
      </c>
      <c r="FE33" s="21">
        <v>1.95</v>
      </c>
      <c r="FF33" s="21">
        <v>1.95</v>
      </c>
      <c r="FG33" s="21">
        <v>1.94</v>
      </c>
      <c r="FH33" s="21">
        <v>1.93</v>
      </c>
      <c r="FI33" s="21">
        <v>1.91</v>
      </c>
      <c r="FJ33" s="21">
        <v>1.9</v>
      </c>
      <c r="FK33" s="21">
        <v>1.88</v>
      </c>
      <c r="FM33" s="101"/>
      <c r="FN33" s="124" t="s">
        <v>113</v>
      </c>
      <c r="FO33" s="101">
        <v>2.0699999999999998</v>
      </c>
      <c r="FP33" s="101">
        <v>2.04</v>
      </c>
      <c r="FQ33" s="101">
        <v>2.0099999999999998</v>
      </c>
      <c r="FR33" s="101">
        <v>1.97</v>
      </c>
      <c r="FS33" s="101">
        <v>1.96</v>
      </c>
      <c r="FT33" s="101">
        <v>1.94</v>
      </c>
      <c r="FU33" s="101">
        <v>1.92</v>
      </c>
      <c r="FV33" s="101">
        <v>1.89</v>
      </c>
      <c r="FW33" s="101">
        <v>1.89</v>
      </c>
      <c r="FX33" s="101">
        <v>1.88</v>
      </c>
      <c r="FY33" s="101">
        <v>1.87</v>
      </c>
      <c r="FZ33" s="101">
        <v>1.87</v>
      </c>
      <c r="GA33" s="101">
        <v>1.85</v>
      </c>
      <c r="GB33" s="101">
        <v>1.83</v>
      </c>
      <c r="GC33" s="101">
        <v>1.82</v>
      </c>
      <c r="GD33" s="101">
        <v>1.81</v>
      </c>
      <c r="GE33" s="101">
        <v>1.8</v>
      </c>
      <c r="GF33" s="101">
        <v>1.79</v>
      </c>
      <c r="GG33" s="101">
        <v>1.79</v>
      </c>
      <c r="GH33" s="101">
        <v>1.77</v>
      </c>
      <c r="GI33" s="101">
        <v>1.77</v>
      </c>
      <c r="GK33" s="101"/>
      <c r="GL33" s="124" t="s">
        <v>113</v>
      </c>
      <c r="GM33" s="101">
        <v>2.0499999999999998</v>
      </c>
      <c r="GN33" s="101">
        <v>2.04</v>
      </c>
      <c r="GO33" s="101">
        <v>2.02</v>
      </c>
      <c r="GP33" s="101">
        <v>1.99</v>
      </c>
      <c r="GQ33" s="101">
        <v>1.97</v>
      </c>
      <c r="GR33" s="101">
        <v>1.95</v>
      </c>
      <c r="GS33" s="101">
        <v>1.93</v>
      </c>
      <c r="GT33" s="101">
        <v>1.92</v>
      </c>
      <c r="GU33" s="101">
        <v>1.92</v>
      </c>
      <c r="GV33" s="101">
        <v>1.9</v>
      </c>
      <c r="GW33" s="101">
        <v>1.89</v>
      </c>
      <c r="GX33" s="101">
        <v>1.88</v>
      </c>
      <c r="GY33" s="101">
        <v>1.86</v>
      </c>
      <c r="GZ33" s="101">
        <v>1.85</v>
      </c>
      <c r="HA33" s="101">
        <v>1.84</v>
      </c>
      <c r="HB33" s="101">
        <v>1.83</v>
      </c>
      <c r="HC33" s="101">
        <v>1.82</v>
      </c>
      <c r="HD33" s="101">
        <v>1.81</v>
      </c>
      <c r="HE33" s="101">
        <v>1.8</v>
      </c>
      <c r="HF33" s="101">
        <v>1.78</v>
      </c>
      <c r="HG33" s="101">
        <v>1.76</v>
      </c>
    </row>
    <row r="34" spans="1:215" ht="15">
      <c r="A34" s="426"/>
      <c r="B34" s="42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6"/>
      <c r="Z34" s="42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6"/>
      <c r="AX34" s="426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27"/>
      <c r="BV34" s="427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36"/>
      <c r="CS34" s="427"/>
      <c r="CT34" s="427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36"/>
      <c r="DQ34" s="427"/>
      <c r="DR34" s="427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36"/>
      <c r="EO34" s="427"/>
      <c r="EP34" s="427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M34" s="426"/>
      <c r="FN34" s="42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6"/>
      <c r="GL34" s="42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1"/>
      <c r="AX35" s="421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28"/>
      <c r="BV35" s="428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36"/>
      <c r="CS35" s="428"/>
      <c r="CT35" s="428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36"/>
      <c r="DQ35" s="428"/>
      <c r="DR35" s="428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36"/>
      <c r="EO35" s="428"/>
      <c r="EP35" s="428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1" t="s">
        <v>229</v>
      </c>
      <c r="C36" s="101">
        <v>0.2</v>
      </c>
      <c r="D36" s="101">
        <v>0.2</v>
      </c>
      <c r="E36" s="101">
        <v>0.3</v>
      </c>
      <c r="F36" s="101">
        <v>0.3</v>
      </c>
      <c r="G36" s="101">
        <v>0.3</v>
      </c>
      <c r="H36" s="101">
        <v>0.3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01" t="s">
        <v>229</v>
      </c>
      <c r="AA36" s="101">
        <v>1.4</v>
      </c>
      <c r="AB36" s="101">
        <v>1.4</v>
      </c>
      <c r="AC36" s="101">
        <v>1.4</v>
      </c>
      <c r="AD36" s="101">
        <v>1.4</v>
      </c>
      <c r="AE36" s="101">
        <v>1.4</v>
      </c>
      <c r="AF36" s="101">
        <v>1.3</v>
      </c>
      <c r="AG36" s="101">
        <v>1.3</v>
      </c>
      <c r="AH36" s="101">
        <v>1.3</v>
      </c>
      <c r="AI36" s="101">
        <v>1.3</v>
      </c>
      <c r="AJ36" s="101">
        <v>1.1000000000000001</v>
      </c>
      <c r="AK36" s="101">
        <v>1.2</v>
      </c>
      <c r="AL36" s="101">
        <v>1.3</v>
      </c>
      <c r="AM36" s="101">
        <v>1.3</v>
      </c>
      <c r="AN36" s="101">
        <v>1.1000000000000001</v>
      </c>
      <c r="AO36" s="101">
        <v>0.9</v>
      </c>
      <c r="AP36" s="101">
        <v>1.1000000000000001</v>
      </c>
      <c r="AQ36" s="101">
        <v>1.1000000000000001</v>
      </c>
      <c r="AR36" s="101">
        <v>1.1000000000000001</v>
      </c>
      <c r="AS36" s="101">
        <v>1.1000000000000001</v>
      </c>
      <c r="AT36" s="101">
        <v>1</v>
      </c>
      <c r="AU36" s="101">
        <v>0.9</v>
      </c>
      <c r="AW36" s="101"/>
      <c r="AX36" s="101" t="s">
        <v>229</v>
      </c>
      <c r="AY36" s="101">
        <v>1.1000000000000001</v>
      </c>
      <c r="AZ36" s="101">
        <v>1.1000000000000001</v>
      </c>
      <c r="BA36" s="101">
        <v>1.2</v>
      </c>
      <c r="BB36" s="101">
        <v>1.2</v>
      </c>
      <c r="BC36" s="101">
        <v>1.1000000000000001</v>
      </c>
      <c r="BD36" s="101">
        <v>1.1000000000000001</v>
      </c>
      <c r="BE36" s="101">
        <v>1.1000000000000001</v>
      </c>
      <c r="BF36" s="101">
        <v>1.1000000000000001</v>
      </c>
      <c r="BG36" s="101">
        <v>1.1000000000000001</v>
      </c>
      <c r="BH36" s="101">
        <v>0.9</v>
      </c>
      <c r="BI36" s="101">
        <v>1</v>
      </c>
      <c r="BJ36" s="101">
        <v>1.1000000000000001</v>
      </c>
      <c r="BK36" s="101">
        <v>1.1000000000000001</v>
      </c>
      <c r="BL36" s="101">
        <v>0.9</v>
      </c>
      <c r="BM36" s="101">
        <v>0.7</v>
      </c>
      <c r="BN36" s="101">
        <v>0.9</v>
      </c>
      <c r="BO36" s="101">
        <v>1</v>
      </c>
      <c r="BP36" s="101">
        <v>0.8</v>
      </c>
      <c r="BQ36" s="101">
        <v>0.8</v>
      </c>
      <c r="BR36" s="101">
        <v>0.7</v>
      </c>
      <c r="BS36" s="101">
        <v>0.6</v>
      </c>
      <c r="BU36" s="21"/>
      <c r="BV36" s="21" t="s">
        <v>278</v>
      </c>
      <c r="BW36" s="21">
        <v>10.7</v>
      </c>
      <c r="BX36" s="21">
        <v>10.7</v>
      </c>
      <c r="BY36" s="21">
        <v>11</v>
      </c>
      <c r="BZ36" s="21">
        <v>11.3</v>
      </c>
      <c r="CA36" s="21">
        <v>11</v>
      </c>
      <c r="CB36" s="21">
        <v>10.8</v>
      </c>
      <c r="CC36" s="21">
        <v>10.7</v>
      </c>
      <c r="CD36" s="21">
        <v>11.1</v>
      </c>
      <c r="CE36" s="21">
        <v>10.4</v>
      </c>
      <c r="CF36" s="21">
        <v>10.5</v>
      </c>
      <c r="CG36" s="21">
        <v>10.3</v>
      </c>
      <c r="CH36" s="21">
        <v>10.4</v>
      </c>
      <c r="CI36" s="21">
        <v>10.1</v>
      </c>
      <c r="CJ36" s="21">
        <v>9.8000000000000007</v>
      </c>
      <c r="CK36" s="21">
        <v>9.1</v>
      </c>
      <c r="CL36" s="21">
        <v>9.1999999999999993</v>
      </c>
      <c r="CM36" s="21">
        <v>9</v>
      </c>
      <c r="CN36" s="21">
        <v>9.1</v>
      </c>
      <c r="CO36" s="21">
        <v>8.6999999999999993</v>
      </c>
      <c r="CP36" s="21">
        <v>8.6</v>
      </c>
      <c r="CQ36" s="21">
        <v>6.9</v>
      </c>
      <c r="CR36" s="136"/>
      <c r="CS36" s="21"/>
      <c r="CT36" s="21" t="s">
        <v>278</v>
      </c>
      <c r="CU36" s="21">
        <v>18.100000000000001</v>
      </c>
      <c r="CV36" s="21">
        <v>17.8</v>
      </c>
      <c r="CW36" s="21">
        <v>18.3</v>
      </c>
      <c r="CX36" s="21">
        <v>18.100000000000001</v>
      </c>
      <c r="CY36" s="21">
        <v>18.2</v>
      </c>
      <c r="CZ36" s="21">
        <v>18.3</v>
      </c>
      <c r="DA36" s="21">
        <v>17.600000000000001</v>
      </c>
      <c r="DB36" s="21">
        <v>17.600000000000001</v>
      </c>
      <c r="DC36" s="21">
        <v>17.100000000000001</v>
      </c>
      <c r="DD36" s="21">
        <v>17.399999999999999</v>
      </c>
      <c r="DE36" s="21">
        <v>17.2</v>
      </c>
      <c r="DF36" s="21">
        <v>16.600000000000001</v>
      </c>
      <c r="DG36" s="21">
        <v>15.3</v>
      </c>
      <c r="DH36" s="21">
        <v>15.9</v>
      </c>
      <c r="DI36" s="21">
        <v>15.1</v>
      </c>
      <c r="DJ36" s="21">
        <v>14.9</v>
      </c>
      <c r="DK36" s="21">
        <v>14.7</v>
      </c>
      <c r="DL36" s="21">
        <v>14</v>
      </c>
      <c r="DM36" s="21">
        <v>13.8</v>
      </c>
      <c r="DN36" s="21">
        <v>13.7</v>
      </c>
      <c r="DO36" s="21">
        <v>10.4</v>
      </c>
      <c r="DP36" s="136"/>
      <c r="DQ36" s="21"/>
      <c r="DR36" s="21" t="s">
        <v>278</v>
      </c>
      <c r="DS36" s="21">
        <v>1.3</v>
      </c>
      <c r="DT36" s="21">
        <v>1.2</v>
      </c>
      <c r="DU36" s="21">
        <v>1.3</v>
      </c>
      <c r="DV36" s="21">
        <v>1.3</v>
      </c>
      <c r="DW36" s="21">
        <v>1.3</v>
      </c>
      <c r="DX36" s="21">
        <v>1.1000000000000001</v>
      </c>
      <c r="DY36" s="21">
        <v>1.2</v>
      </c>
      <c r="DZ36" s="21">
        <v>1.2</v>
      </c>
      <c r="EA36" s="21">
        <v>1.1000000000000001</v>
      </c>
      <c r="EB36" s="21">
        <v>1.1000000000000001</v>
      </c>
      <c r="EC36" s="21">
        <v>1.2</v>
      </c>
      <c r="ED36" s="21">
        <v>1.1000000000000001</v>
      </c>
      <c r="EE36" s="21">
        <v>1.4</v>
      </c>
      <c r="EF36" s="21">
        <v>1.3</v>
      </c>
      <c r="EG36" s="21">
        <v>1.3</v>
      </c>
      <c r="EH36" s="21">
        <v>1.2</v>
      </c>
      <c r="EI36" s="21">
        <v>1.1000000000000001</v>
      </c>
      <c r="EJ36" s="21">
        <v>1</v>
      </c>
      <c r="EK36" s="21">
        <v>1.1000000000000001</v>
      </c>
      <c r="EL36" s="21">
        <v>1</v>
      </c>
      <c r="EM36" s="21">
        <v>0.9</v>
      </c>
      <c r="EN36" s="136"/>
      <c r="EO36" s="21"/>
      <c r="EP36" s="21" t="s">
        <v>278</v>
      </c>
      <c r="EQ36" s="21">
        <v>1.5</v>
      </c>
      <c r="ER36" s="21">
        <v>1.4</v>
      </c>
      <c r="ES36" s="21">
        <v>1.5</v>
      </c>
      <c r="ET36" s="21">
        <v>1.6</v>
      </c>
      <c r="EU36" s="21">
        <v>1.5</v>
      </c>
      <c r="EV36" s="21">
        <v>1.4</v>
      </c>
      <c r="EW36" s="21">
        <v>1.5</v>
      </c>
      <c r="EX36" s="21">
        <v>1.6</v>
      </c>
      <c r="EY36" s="21">
        <v>1.7</v>
      </c>
      <c r="EZ36" s="21">
        <v>1.7</v>
      </c>
      <c r="FA36" s="21">
        <v>1.7</v>
      </c>
      <c r="FB36" s="21">
        <v>1.3</v>
      </c>
      <c r="FC36" s="21">
        <v>1.5</v>
      </c>
      <c r="FD36" s="21">
        <v>1.5</v>
      </c>
      <c r="FE36" s="21">
        <v>1.3</v>
      </c>
      <c r="FF36" s="21">
        <v>1.3</v>
      </c>
      <c r="FG36" s="21">
        <v>1.3</v>
      </c>
      <c r="FH36" s="21">
        <v>1.2</v>
      </c>
      <c r="FI36" s="21">
        <v>1.1000000000000001</v>
      </c>
      <c r="FJ36" s="21">
        <v>1.1000000000000001</v>
      </c>
      <c r="FK36" s="21">
        <v>0.9</v>
      </c>
      <c r="FM36" s="101"/>
      <c r="FN36" s="101" t="s">
        <v>229</v>
      </c>
      <c r="FO36" s="101">
        <v>4.0999999999999996</v>
      </c>
      <c r="FP36" s="101">
        <v>4.2</v>
      </c>
      <c r="FQ36" s="101">
        <v>4.2</v>
      </c>
      <c r="FR36" s="101">
        <v>3.8</v>
      </c>
      <c r="FS36" s="101">
        <v>3.7</v>
      </c>
      <c r="FT36" s="101">
        <v>3.7</v>
      </c>
      <c r="FU36" s="101">
        <v>3.7</v>
      </c>
      <c r="FV36" s="101">
        <v>3.9</v>
      </c>
      <c r="FW36" s="101">
        <v>3.7</v>
      </c>
      <c r="FX36" s="101">
        <v>3.5</v>
      </c>
      <c r="FY36" s="101">
        <v>3.3</v>
      </c>
      <c r="FZ36" s="101">
        <v>2.9</v>
      </c>
      <c r="GA36" s="101">
        <v>3</v>
      </c>
      <c r="GB36" s="101">
        <v>3.1</v>
      </c>
      <c r="GC36" s="101">
        <v>3.1</v>
      </c>
      <c r="GD36" s="101">
        <v>2.8</v>
      </c>
      <c r="GE36" s="101">
        <v>2.8</v>
      </c>
      <c r="GF36" s="101">
        <v>2.8</v>
      </c>
      <c r="GG36" s="101">
        <v>2.7</v>
      </c>
      <c r="GH36" s="101">
        <v>2.7</v>
      </c>
      <c r="GI36" s="101">
        <v>2.2000000000000002</v>
      </c>
      <c r="GK36" s="101"/>
      <c r="GL36" s="101" t="s">
        <v>229</v>
      </c>
      <c r="GM36" s="101">
        <v>4.9000000000000004</v>
      </c>
      <c r="GN36" s="101">
        <v>4.7</v>
      </c>
      <c r="GO36" s="101">
        <v>4.7</v>
      </c>
      <c r="GP36" s="101">
        <v>4.5</v>
      </c>
      <c r="GQ36" s="101">
        <v>4.5999999999999996</v>
      </c>
      <c r="GR36" s="101">
        <v>4.3</v>
      </c>
      <c r="GS36" s="101">
        <v>4</v>
      </c>
      <c r="GT36" s="101">
        <v>4.2</v>
      </c>
      <c r="GU36" s="101">
        <v>4</v>
      </c>
      <c r="GV36" s="101">
        <v>3.9</v>
      </c>
      <c r="GW36" s="101">
        <v>3.9</v>
      </c>
      <c r="GX36" s="101">
        <v>3.6</v>
      </c>
      <c r="GY36" s="101">
        <v>3.6</v>
      </c>
      <c r="GZ36" s="101">
        <v>3.6</v>
      </c>
      <c r="HA36" s="101">
        <v>3.6</v>
      </c>
      <c r="HB36" s="101">
        <v>3.7</v>
      </c>
      <c r="HC36" s="101">
        <v>3.9</v>
      </c>
      <c r="HD36" s="101">
        <v>3.8</v>
      </c>
      <c r="HE36" s="101">
        <v>3.8</v>
      </c>
      <c r="HF36" s="101">
        <v>3.6</v>
      </c>
      <c r="HG36" s="101">
        <v>3.1</v>
      </c>
    </row>
    <row r="37" spans="1:215" ht="105.95" customHeight="1">
      <c r="A37" s="100"/>
      <c r="B37" s="2" t="s">
        <v>230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230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00"/>
      <c r="AX37" s="2" t="s">
        <v>230</v>
      </c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10"/>
      <c r="BV37" s="24" t="s">
        <v>279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36"/>
      <c r="CS37" s="10"/>
      <c r="CT37" s="24" t="s">
        <v>279</v>
      </c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36"/>
      <c r="DQ37" s="10"/>
      <c r="DR37" s="24" t="s">
        <v>279</v>
      </c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36"/>
      <c r="EO37" s="10"/>
      <c r="EP37" s="24" t="s">
        <v>279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M37" s="100"/>
      <c r="FN37" s="2" t="s">
        <v>230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230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222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222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00"/>
      <c r="AX38" s="107" t="s">
        <v>222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U38" s="10"/>
      <c r="BV38" s="26" t="s">
        <v>267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36"/>
      <c r="CS38" s="10"/>
      <c r="CT38" s="26" t="s">
        <v>267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36"/>
      <c r="DQ38" s="10"/>
      <c r="DR38" s="26" t="s">
        <v>267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36"/>
      <c r="EO38" s="10"/>
      <c r="EP38" s="26" t="s">
        <v>267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M38" s="100"/>
      <c r="FN38" s="107" t="s">
        <v>222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222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223</v>
      </c>
      <c r="C39" s="100">
        <v>0.2</v>
      </c>
      <c r="D39" s="100">
        <v>0.2</v>
      </c>
      <c r="E39" s="100">
        <v>0.3</v>
      </c>
      <c r="F39" s="100">
        <v>0.3</v>
      </c>
      <c r="G39" s="100">
        <v>0.3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0.1</v>
      </c>
      <c r="Y39" s="100"/>
      <c r="Z39" s="106" t="s">
        <v>223</v>
      </c>
      <c r="AA39" s="100">
        <v>1.3</v>
      </c>
      <c r="AB39" s="100">
        <v>1.4</v>
      </c>
      <c r="AC39" s="100">
        <v>1.4</v>
      </c>
      <c r="AD39" s="100">
        <v>1.4</v>
      </c>
      <c r="AE39" s="100">
        <v>1.4</v>
      </c>
      <c r="AF39" s="100">
        <v>1.3</v>
      </c>
      <c r="AG39" s="100">
        <v>1.3</v>
      </c>
      <c r="AH39" s="100">
        <v>1.2</v>
      </c>
      <c r="AI39" s="100">
        <v>1.3</v>
      </c>
      <c r="AJ39" s="100">
        <v>1.1000000000000001</v>
      </c>
      <c r="AK39" s="100">
        <v>1.1000000000000001</v>
      </c>
      <c r="AL39" s="100">
        <v>1.2</v>
      </c>
      <c r="AM39" s="100">
        <v>1.2</v>
      </c>
      <c r="AN39" s="100">
        <v>1</v>
      </c>
      <c r="AO39" s="100">
        <v>0.9</v>
      </c>
      <c r="AP39" s="100">
        <v>1.1000000000000001</v>
      </c>
      <c r="AQ39" s="100">
        <v>1.1000000000000001</v>
      </c>
      <c r="AR39" s="100">
        <v>1.1000000000000001</v>
      </c>
      <c r="AS39" s="100">
        <v>1.1000000000000001</v>
      </c>
      <c r="AT39" s="100">
        <v>1</v>
      </c>
      <c r="AU39" s="100">
        <v>0.8</v>
      </c>
      <c r="AW39" s="100"/>
      <c r="AX39" s="106" t="s">
        <v>223</v>
      </c>
      <c r="AY39" s="100">
        <v>1.1000000000000001</v>
      </c>
      <c r="AZ39" s="100">
        <v>1.1000000000000001</v>
      </c>
      <c r="BA39" s="100">
        <v>1.2</v>
      </c>
      <c r="BB39" s="100">
        <v>1.2</v>
      </c>
      <c r="BC39" s="100">
        <v>1.1000000000000001</v>
      </c>
      <c r="BD39" s="100">
        <v>1.1000000000000001</v>
      </c>
      <c r="BE39" s="100">
        <v>1.1000000000000001</v>
      </c>
      <c r="BF39" s="100">
        <v>1.1000000000000001</v>
      </c>
      <c r="BG39" s="100">
        <v>1.1000000000000001</v>
      </c>
      <c r="BH39" s="100">
        <v>0.9</v>
      </c>
      <c r="BI39" s="100">
        <v>0.9</v>
      </c>
      <c r="BJ39" s="100">
        <v>1.1000000000000001</v>
      </c>
      <c r="BK39" s="100">
        <v>1</v>
      </c>
      <c r="BL39" s="100">
        <v>0.8</v>
      </c>
      <c r="BM39" s="100">
        <v>0.7</v>
      </c>
      <c r="BN39" s="100">
        <v>0.9</v>
      </c>
      <c r="BO39" s="100">
        <v>1</v>
      </c>
      <c r="BP39" s="100">
        <v>0.8</v>
      </c>
      <c r="BQ39" s="100">
        <v>0.8</v>
      </c>
      <c r="BR39" s="100">
        <v>0.7</v>
      </c>
      <c r="BS39" s="100">
        <v>0.6</v>
      </c>
      <c r="BU39" s="10"/>
      <c r="BV39" s="137" t="s">
        <v>268</v>
      </c>
      <c r="BW39" s="10">
        <v>10.6</v>
      </c>
      <c r="BX39" s="10">
        <v>10.7</v>
      </c>
      <c r="BY39" s="10">
        <v>10.9</v>
      </c>
      <c r="BZ39" s="10">
        <v>11.2</v>
      </c>
      <c r="CA39" s="10">
        <v>10.9</v>
      </c>
      <c r="CB39" s="10">
        <v>10.7</v>
      </c>
      <c r="CC39" s="10">
        <v>10.5</v>
      </c>
      <c r="CD39" s="10">
        <v>10.9</v>
      </c>
      <c r="CE39" s="10">
        <v>10.3</v>
      </c>
      <c r="CF39" s="10">
        <v>10.4</v>
      </c>
      <c r="CG39" s="10">
        <v>10.199999999999999</v>
      </c>
      <c r="CH39" s="10">
        <v>9.9</v>
      </c>
      <c r="CI39" s="10">
        <v>9.6999999999999993</v>
      </c>
      <c r="CJ39" s="10">
        <v>9.4</v>
      </c>
      <c r="CK39" s="10">
        <v>8.6999999999999993</v>
      </c>
      <c r="CL39" s="10">
        <v>9</v>
      </c>
      <c r="CM39" s="10">
        <v>8.9</v>
      </c>
      <c r="CN39" s="10">
        <v>9</v>
      </c>
      <c r="CO39" s="10">
        <v>8.6</v>
      </c>
      <c r="CP39" s="10">
        <v>8.5</v>
      </c>
      <c r="CQ39" s="10">
        <v>6.8</v>
      </c>
      <c r="CR39" s="136"/>
      <c r="CS39" s="10"/>
      <c r="CT39" s="137" t="s">
        <v>268</v>
      </c>
      <c r="CU39" s="10">
        <v>17.8</v>
      </c>
      <c r="CV39" s="10">
        <v>17.600000000000001</v>
      </c>
      <c r="CW39" s="10">
        <v>18.100000000000001</v>
      </c>
      <c r="CX39" s="10">
        <v>17.899999999999999</v>
      </c>
      <c r="CY39" s="10">
        <v>18</v>
      </c>
      <c r="CZ39" s="10">
        <v>18</v>
      </c>
      <c r="DA39" s="10">
        <v>17.2</v>
      </c>
      <c r="DB39" s="10">
        <v>16.600000000000001</v>
      </c>
      <c r="DC39" s="10">
        <v>16</v>
      </c>
      <c r="DD39" s="10">
        <v>16.3</v>
      </c>
      <c r="DE39" s="10">
        <v>16.100000000000001</v>
      </c>
      <c r="DF39" s="10">
        <v>15.4</v>
      </c>
      <c r="DG39" s="10">
        <v>14</v>
      </c>
      <c r="DH39" s="10">
        <v>14.7</v>
      </c>
      <c r="DI39" s="10">
        <v>13.8</v>
      </c>
      <c r="DJ39" s="10">
        <v>14.6</v>
      </c>
      <c r="DK39" s="10">
        <v>14.2</v>
      </c>
      <c r="DL39" s="10">
        <v>13.6</v>
      </c>
      <c r="DM39" s="10">
        <v>13.4</v>
      </c>
      <c r="DN39" s="10">
        <v>13.4</v>
      </c>
      <c r="DO39" s="10">
        <v>10.1</v>
      </c>
      <c r="DP39" s="136"/>
      <c r="DQ39" s="10"/>
      <c r="DR39" s="137" t="s">
        <v>268</v>
      </c>
      <c r="DS39" s="10">
        <v>1.3</v>
      </c>
      <c r="DT39" s="10">
        <v>1.2</v>
      </c>
      <c r="DU39" s="10">
        <v>1.3</v>
      </c>
      <c r="DV39" s="10">
        <v>1.3</v>
      </c>
      <c r="DW39" s="10">
        <v>1.3</v>
      </c>
      <c r="DX39" s="10">
        <v>1.1000000000000001</v>
      </c>
      <c r="DY39" s="10">
        <v>1.2</v>
      </c>
      <c r="DZ39" s="10">
        <v>1.2</v>
      </c>
      <c r="EA39" s="10">
        <v>1</v>
      </c>
      <c r="EB39" s="10">
        <v>1</v>
      </c>
      <c r="EC39" s="10">
        <v>1.1000000000000001</v>
      </c>
      <c r="ED39" s="10">
        <v>1</v>
      </c>
      <c r="EE39" s="10">
        <v>1.3</v>
      </c>
      <c r="EF39" s="10">
        <v>1.2</v>
      </c>
      <c r="EG39" s="10">
        <v>1.2</v>
      </c>
      <c r="EH39" s="10">
        <v>1.1000000000000001</v>
      </c>
      <c r="EI39" s="10">
        <v>1.1000000000000001</v>
      </c>
      <c r="EJ39" s="10">
        <v>1</v>
      </c>
      <c r="EK39" s="10">
        <v>1.1000000000000001</v>
      </c>
      <c r="EL39" s="10">
        <v>1</v>
      </c>
      <c r="EM39" s="10">
        <v>0.9</v>
      </c>
      <c r="EN39" s="136"/>
      <c r="EO39" s="10"/>
      <c r="EP39" s="137" t="s">
        <v>268</v>
      </c>
      <c r="EQ39" s="10">
        <v>1.5</v>
      </c>
      <c r="ER39" s="10">
        <v>1.4</v>
      </c>
      <c r="ES39" s="10">
        <v>1.5</v>
      </c>
      <c r="ET39" s="10">
        <v>1.6</v>
      </c>
      <c r="EU39" s="10">
        <v>1.5</v>
      </c>
      <c r="EV39" s="10">
        <v>1.4</v>
      </c>
      <c r="EW39" s="10">
        <v>1.5</v>
      </c>
      <c r="EX39" s="10">
        <v>1.6</v>
      </c>
      <c r="EY39" s="10">
        <v>1.6</v>
      </c>
      <c r="EZ39" s="10">
        <v>1.7</v>
      </c>
      <c r="FA39" s="10">
        <v>1.7</v>
      </c>
      <c r="FB39" s="10">
        <v>1.2</v>
      </c>
      <c r="FC39" s="10">
        <v>1.4</v>
      </c>
      <c r="FD39" s="10">
        <v>1.3</v>
      </c>
      <c r="FE39" s="10">
        <v>1.2</v>
      </c>
      <c r="FF39" s="10">
        <v>1.3</v>
      </c>
      <c r="FG39" s="10">
        <v>1.2</v>
      </c>
      <c r="FH39" s="10">
        <v>1.2</v>
      </c>
      <c r="FI39" s="10">
        <v>1.1000000000000001</v>
      </c>
      <c r="FJ39" s="10">
        <v>1.1000000000000001</v>
      </c>
      <c r="FK39" s="10">
        <v>0.9</v>
      </c>
      <c r="FM39" s="100"/>
      <c r="FN39" s="126" t="s">
        <v>223</v>
      </c>
      <c r="FO39" s="100">
        <v>4</v>
      </c>
      <c r="FP39" s="100">
        <v>4.0999999999999996</v>
      </c>
      <c r="FQ39" s="100">
        <v>4.0999999999999996</v>
      </c>
      <c r="FR39" s="100">
        <v>3.8</v>
      </c>
      <c r="FS39" s="100">
        <v>3.6</v>
      </c>
      <c r="FT39" s="100">
        <v>3.7</v>
      </c>
      <c r="FU39" s="100">
        <v>3.6</v>
      </c>
      <c r="FV39" s="100">
        <v>3.8</v>
      </c>
      <c r="FW39" s="100">
        <v>3.6</v>
      </c>
      <c r="FX39" s="100">
        <v>3.4</v>
      </c>
      <c r="FY39" s="100">
        <v>3.2</v>
      </c>
      <c r="FZ39" s="100">
        <v>2.7</v>
      </c>
      <c r="GA39" s="100">
        <v>2.8</v>
      </c>
      <c r="GB39" s="100">
        <v>2.9</v>
      </c>
      <c r="GC39" s="100">
        <v>2.8</v>
      </c>
      <c r="GD39" s="100">
        <v>2.7</v>
      </c>
      <c r="GE39" s="100">
        <v>2.7</v>
      </c>
      <c r="GF39" s="100">
        <v>2.7</v>
      </c>
      <c r="GG39" s="100">
        <v>2.6</v>
      </c>
      <c r="GH39" s="100">
        <v>2.7</v>
      </c>
      <c r="GI39" s="100">
        <v>2.2000000000000002</v>
      </c>
      <c r="GK39" s="100"/>
      <c r="GL39" s="126" t="s">
        <v>223</v>
      </c>
      <c r="GM39" s="100">
        <v>4.7</v>
      </c>
      <c r="GN39" s="100">
        <v>4.5</v>
      </c>
      <c r="GO39" s="100">
        <v>4.5</v>
      </c>
      <c r="GP39" s="100">
        <v>4.4000000000000004</v>
      </c>
      <c r="GQ39" s="100">
        <v>4.5</v>
      </c>
      <c r="GR39" s="100">
        <v>4.2</v>
      </c>
      <c r="GS39" s="100">
        <v>3.9</v>
      </c>
      <c r="GT39" s="100">
        <v>4</v>
      </c>
      <c r="GU39" s="100">
        <v>3.8</v>
      </c>
      <c r="GV39" s="100">
        <v>3.8</v>
      </c>
      <c r="GW39" s="100">
        <v>3.6</v>
      </c>
      <c r="GX39" s="100">
        <v>3.2</v>
      </c>
      <c r="GY39" s="100">
        <v>3.3</v>
      </c>
      <c r="GZ39" s="100">
        <v>3.3</v>
      </c>
      <c r="HA39" s="100">
        <v>3.3</v>
      </c>
      <c r="HB39" s="100">
        <v>3.5</v>
      </c>
      <c r="HC39" s="100">
        <v>3.8</v>
      </c>
      <c r="HD39" s="100">
        <v>3.7</v>
      </c>
      <c r="HE39" s="100">
        <v>3.6</v>
      </c>
      <c r="HF39" s="100">
        <v>3.4</v>
      </c>
      <c r="HG39" s="100">
        <v>3</v>
      </c>
    </row>
    <row r="40" spans="1:215" ht="15">
      <c r="A40" s="100"/>
      <c r="B40" s="106" t="s">
        <v>224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224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00"/>
      <c r="AX40" s="106" t="s">
        <v>224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U40" s="10"/>
      <c r="BV40" s="137" t="s">
        <v>269</v>
      </c>
      <c r="BW40" s="10">
        <v>0.1</v>
      </c>
      <c r="BX40" s="10">
        <v>0.1</v>
      </c>
      <c r="BY40" s="10">
        <v>0.1</v>
      </c>
      <c r="BZ40" s="10">
        <v>0.1</v>
      </c>
      <c r="CA40" s="10">
        <v>0.1</v>
      </c>
      <c r="CB40" s="10">
        <v>0.1</v>
      </c>
      <c r="CC40" s="10">
        <v>0.1</v>
      </c>
      <c r="CD40" s="10">
        <v>0.1</v>
      </c>
      <c r="CE40" s="10">
        <v>0.1</v>
      </c>
      <c r="CF40" s="10">
        <v>0.1</v>
      </c>
      <c r="CG40" s="10">
        <v>0.1</v>
      </c>
      <c r="CH40" s="10">
        <v>0.1</v>
      </c>
      <c r="CI40" s="10">
        <v>0.1</v>
      </c>
      <c r="CJ40" s="10">
        <v>0.1</v>
      </c>
      <c r="CK40" s="10">
        <v>0.1</v>
      </c>
      <c r="CL40" s="10">
        <v>0.1</v>
      </c>
      <c r="CM40" s="10">
        <v>0.1</v>
      </c>
      <c r="CN40" s="10">
        <v>0.1</v>
      </c>
      <c r="CO40" s="10">
        <v>0.1</v>
      </c>
      <c r="CP40" s="10">
        <v>0.1</v>
      </c>
      <c r="CQ40" s="10">
        <v>0.1</v>
      </c>
      <c r="CR40" s="136"/>
      <c r="CS40" s="10"/>
      <c r="CT40" s="137" t="s">
        <v>269</v>
      </c>
      <c r="CU40" s="10">
        <v>0.1</v>
      </c>
      <c r="CV40" s="10">
        <v>0.1</v>
      </c>
      <c r="CW40" s="10">
        <v>0.1</v>
      </c>
      <c r="CX40" s="10">
        <v>0.1</v>
      </c>
      <c r="CY40" s="10">
        <v>0.1</v>
      </c>
      <c r="CZ40" s="10">
        <v>0.2</v>
      </c>
      <c r="DA40" s="10">
        <v>0.2</v>
      </c>
      <c r="DB40" s="10">
        <v>0.2</v>
      </c>
      <c r="DC40" s="10">
        <v>0.1</v>
      </c>
      <c r="DD40" s="10">
        <v>0.2</v>
      </c>
      <c r="DE40" s="10">
        <v>0.2</v>
      </c>
      <c r="DF40" s="10">
        <v>0.2</v>
      </c>
      <c r="DG40" s="10">
        <v>0.2</v>
      </c>
      <c r="DH40" s="10">
        <v>0.2</v>
      </c>
      <c r="DI40" s="10">
        <v>0.2</v>
      </c>
      <c r="DJ40" s="10">
        <v>0.2</v>
      </c>
      <c r="DK40" s="10">
        <v>0.2</v>
      </c>
      <c r="DL40" s="10">
        <v>0.2</v>
      </c>
      <c r="DM40" s="10">
        <v>0.2</v>
      </c>
      <c r="DN40" s="10">
        <v>0.2</v>
      </c>
      <c r="DO40" s="10">
        <v>0.1</v>
      </c>
      <c r="DP40" s="136"/>
      <c r="DQ40" s="10"/>
      <c r="DR40" s="137" t="s">
        <v>269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36"/>
      <c r="EO40" s="10"/>
      <c r="EP40" s="137" t="s">
        <v>269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M40" s="100"/>
      <c r="FN40" s="126" t="s">
        <v>224</v>
      </c>
      <c r="FO40" s="100">
        <v>0</v>
      </c>
      <c r="FP40" s="100">
        <v>0</v>
      </c>
      <c r="FQ40" s="100">
        <v>0</v>
      </c>
      <c r="FR40" s="100">
        <v>0</v>
      </c>
      <c r="FS40" s="100">
        <v>0</v>
      </c>
      <c r="FT40" s="100">
        <v>0</v>
      </c>
      <c r="FU40" s="100">
        <v>0</v>
      </c>
      <c r="FV40" s="100">
        <v>0.1</v>
      </c>
      <c r="FW40" s="100">
        <v>0.1</v>
      </c>
      <c r="FX40" s="100">
        <v>0.1</v>
      </c>
      <c r="FY40" s="100">
        <v>0.1</v>
      </c>
      <c r="FZ40" s="100">
        <v>0.1</v>
      </c>
      <c r="GA40" s="100">
        <v>0.1</v>
      </c>
      <c r="GB40" s="100">
        <v>0.1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</v>
      </c>
      <c r="GK40" s="100"/>
      <c r="GL40" s="126" t="s">
        <v>224</v>
      </c>
      <c r="GM40" s="100">
        <v>0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0.1</v>
      </c>
      <c r="GT40" s="100">
        <v>0.1</v>
      </c>
      <c r="GU40" s="100">
        <v>0.1</v>
      </c>
      <c r="GV40" s="100">
        <v>0.1</v>
      </c>
      <c r="GW40" s="100">
        <v>0.1</v>
      </c>
      <c r="GX40" s="100">
        <v>0.1</v>
      </c>
      <c r="GY40" s="100">
        <v>0.1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225</v>
      </c>
      <c r="C41" s="102" t="s">
        <v>226</v>
      </c>
      <c r="D41" s="102" t="s">
        <v>226</v>
      </c>
      <c r="E41" s="102" t="s">
        <v>226</v>
      </c>
      <c r="F41" s="102" t="s">
        <v>226</v>
      </c>
      <c r="G41" s="102" t="s">
        <v>226</v>
      </c>
      <c r="H41" s="102" t="s">
        <v>226</v>
      </c>
      <c r="I41" s="102" t="s">
        <v>226</v>
      </c>
      <c r="J41" s="102" t="s">
        <v>226</v>
      </c>
      <c r="K41" s="102" t="s">
        <v>226</v>
      </c>
      <c r="L41" s="102" t="s">
        <v>226</v>
      </c>
      <c r="M41" s="102" t="s">
        <v>226</v>
      </c>
      <c r="N41" s="102">
        <v>0</v>
      </c>
      <c r="O41" s="102">
        <v>0</v>
      </c>
      <c r="P41" s="102">
        <v>0</v>
      </c>
      <c r="Q41" s="102">
        <v>0</v>
      </c>
      <c r="R41" s="102" t="s">
        <v>226</v>
      </c>
      <c r="S41" s="102" t="s">
        <v>226</v>
      </c>
      <c r="T41" s="102" t="s">
        <v>226</v>
      </c>
      <c r="U41" s="102" t="s">
        <v>226</v>
      </c>
      <c r="V41" s="102" t="s">
        <v>226</v>
      </c>
      <c r="W41" s="102" t="s">
        <v>226</v>
      </c>
      <c r="Y41" s="100"/>
      <c r="Z41" s="106" t="s">
        <v>225</v>
      </c>
      <c r="AA41" s="102" t="s">
        <v>226</v>
      </c>
      <c r="AB41" s="102" t="s">
        <v>226</v>
      </c>
      <c r="AC41" s="102" t="s">
        <v>226</v>
      </c>
      <c r="AD41" s="102" t="s">
        <v>226</v>
      </c>
      <c r="AE41" s="102" t="s">
        <v>226</v>
      </c>
      <c r="AF41" s="102" t="s">
        <v>226</v>
      </c>
      <c r="AG41" s="102" t="s">
        <v>226</v>
      </c>
      <c r="AH41" s="102" t="s">
        <v>226</v>
      </c>
      <c r="AI41" s="102" t="s">
        <v>226</v>
      </c>
      <c r="AJ41" s="102" t="s">
        <v>226</v>
      </c>
      <c r="AK41" s="102" t="s">
        <v>226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226</v>
      </c>
      <c r="AQ41" s="102" t="s">
        <v>226</v>
      </c>
      <c r="AR41" s="102" t="s">
        <v>226</v>
      </c>
      <c r="AS41" s="102" t="s">
        <v>226</v>
      </c>
      <c r="AT41" s="102" t="s">
        <v>226</v>
      </c>
      <c r="AU41" s="102" t="s">
        <v>226</v>
      </c>
      <c r="AW41" s="100"/>
      <c r="AX41" s="106" t="s">
        <v>225</v>
      </c>
      <c r="AY41" s="102" t="s">
        <v>226</v>
      </c>
      <c r="AZ41" s="102" t="s">
        <v>226</v>
      </c>
      <c r="BA41" s="102" t="s">
        <v>226</v>
      </c>
      <c r="BB41" s="102" t="s">
        <v>226</v>
      </c>
      <c r="BC41" s="102" t="s">
        <v>226</v>
      </c>
      <c r="BD41" s="102" t="s">
        <v>226</v>
      </c>
      <c r="BE41" s="102" t="s">
        <v>226</v>
      </c>
      <c r="BF41" s="102" t="s">
        <v>226</v>
      </c>
      <c r="BG41" s="102" t="s">
        <v>226</v>
      </c>
      <c r="BH41" s="102" t="s">
        <v>226</v>
      </c>
      <c r="BI41" s="102" t="s">
        <v>226</v>
      </c>
      <c r="BJ41" s="102">
        <v>0</v>
      </c>
      <c r="BK41" s="102">
        <v>0</v>
      </c>
      <c r="BL41" s="102">
        <v>0</v>
      </c>
      <c r="BM41" s="102">
        <v>0</v>
      </c>
      <c r="BN41" s="102" t="s">
        <v>226</v>
      </c>
      <c r="BO41" s="102" t="s">
        <v>226</v>
      </c>
      <c r="BP41" s="102" t="s">
        <v>226</v>
      </c>
      <c r="BQ41" s="102" t="s">
        <v>226</v>
      </c>
      <c r="BR41" s="102" t="s">
        <v>226</v>
      </c>
      <c r="BS41" s="102" t="s">
        <v>226</v>
      </c>
      <c r="BU41" s="10"/>
      <c r="BV41" s="137" t="s">
        <v>270</v>
      </c>
      <c r="BW41" s="1" t="s">
        <v>271</v>
      </c>
      <c r="BX41" s="1" t="s">
        <v>271</v>
      </c>
      <c r="BY41" s="1" t="s">
        <v>271</v>
      </c>
      <c r="BZ41" s="1" t="s">
        <v>271</v>
      </c>
      <c r="CA41" s="1" t="s">
        <v>271</v>
      </c>
      <c r="CB41" s="1" t="s">
        <v>271</v>
      </c>
      <c r="CC41" s="1" t="s">
        <v>271</v>
      </c>
      <c r="CD41" s="1" t="s">
        <v>271</v>
      </c>
      <c r="CE41" s="1" t="s">
        <v>271</v>
      </c>
      <c r="CF41" s="1" t="s">
        <v>271</v>
      </c>
      <c r="CG41" s="1" t="s">
        <v>271</v>
      </c>
      <c r="CH41" s="1">
        <v>0.4</v>
      </c>
      <c r="CI41" s="1">
        <v>0.3</v>
      </c>
      <c r="CJ41" s="1">
        <v>0.3</v>
      </c>
      <c r="CK41" s="1">
        <v>0.3</v>
      </c>
      <c r="CL41" s="1" t="s">
        <v>271</v>
      </c>
      <c r="CM41" s="1" t="s">
        <v>271</v>
      </c>
      <c r="CN41" s="1" t="s">
        <v>271</v>
      </c>
      <c r="CO41" s="1" t="s">
        <v>271</v>
      </c>
      <c r="CP41" s="1" t="s">
        <v>271</v>
      </c>
      <c r="CQ41" s="1" t="s">
        <v>271</v>
      </c>
      <c r="CR41" s="136"/>
      <c r="CS41" s="10"/>
      <c r="CT41" s="137" t="s">
        <v>270</v>
      </c>
      <c r="CU41" s="1" t="s">
        <v>271</v>
      </c>
      <c r="CV41" s="1" t="s">
        <v>271</v>
      </c>
      <c r="CW41" s="1" t="s">
        <v>271</v>
      </c>
      <c r="CX41" s="1" t="s">
        <v>271</v>
      </c>
      <c r="CY41" s="1" t="s">
        <v>271</v>
      </c>
      <c r="CZ41" s="1" t="s">
        <v>271</v>
      </c>
      <c r="DA41" s="1" t="s">
        <v>271</v>
      </c>
      <c r="DB41" s="1">
        <v>0.6</v>
      </c>
      <c r="DC41" s="1">
        <v>0.7</v>
      </c>
      <c r="DD41" s="1">
        <v>0.7</v>
      </c>
      <c r="DE41" s="1">
        <v>0.8</v>
      </c>
      <c r="DF41" s="1">
        <v>0.8</v>
      </c>
      <c r="DG41" s="1">
        <v>0.8</v>
      </c>
      <c r="DH41" s="1">
        <v>0.8</v>
      </c>
      <c r="DI41" s="1">
        <v>0.8</v>
      </c>
      <c r="DJ41" s="1" t="s">
        <v>271</v>
      </c>
      <c r="DK41" s="1" t="s">
        <v>271</v>
      </c>
      <c r="DL41" s="1" t="s">
        <v>271</v>
      </c>
      <c r="DM41" s="1" t="s">
        <v>271</v>
      </c>
      <c r="DN41" s="1" t="s">
        <v>271</v>
      </c>
      <c r="DO41" s="1" t="s">
        <v>271</v>
      </c>
      <c r="DP41" s="136"/>
      <c r="DQ41" s="10"/>
      <c r="DR41" s="137" t="s">
        <v>270</v>
      </c>
      <c r="DS41" s="1" t="s">
        <v>271</v>
      </c>
      <c r="DT41" s="1" t="s">
        <v>271</v>
      </c>
      <c r="DU41" s="1" t="s">
        <v>271</v>
      </c>
      <c r="DV41" s="1" t="s">
        <v>271</v>
      </c>
      <c r="DW41" s="1" t="s">
        <v>271</v>
      </c>
      <c r="DX41" s="1" t="s">
        <v>271</v>
      </c>
      <c r="DY41" s="1" t="s">
        <v>271</v>
      </c>
      <c r="DZ41" s="1" t="s">
        <v>271</v>
      </c>
      <c r="EA41" s="1">
        <v>0.1</v>
      </c>
      <c r="EB41" s="1">
        <v>0.1</v>
      </c>
      <c r="EC41" s="1">
        <v>0.1</v>
      </c>
      <c r="ED41" s="1">
        <v>0.1</v>
      </c>
      <c r="EE41" s="1">
        <v>0.1</v>
      </c>
      <c r="EF41" s="1">
        <v>0.1</v>
      </c>
      <c r="EG41" s="1">
        <v>0.1</v>
      </c>
      <c r="EH41" s="1" t="s">
        <v>271</v>
      </c>
      <c r="EI41" s="1" t="s">
        <v>271</v>
      </c>
      <c r="EJ41" s="1" t="s">
        <v>271</v>
      </c>
      <c r="EK41" s="1" t="s">
        <v>271</v>
      </c>
      <c r="EL41" s="1" t="s">
        <v>271</v>
      </c>
      <c r="EM41" s="1" t="s">
        <v>271</v>
      </c>
      <c r="EN41" s="136"/>
      <c r="EO41" s="10"/>
      <c r="EP41" s="137" t="s">
        <v>270</v>
      </c>
      <c r="EQ41" s="1" t="s">
        <v>271</v>
      </c>
      <c r="ER41" s="1" t="s">
        <v>271</v>
      </c>
      <c r="ES41" s="1" t="s">
        <v>271</v>
      </c>
      <c r="ET41" s="1" t="s">
        <v>271</v>
      </c>
      <c r="EU41" s="1" t="s">
        <v>271</v>
      </c>
      <c r="EV41" s="1" t="s">
        <v>271</v>
      </c>
      <c r="EW41" s="1" t="s">
        <v>271</v>
      </c>
      <c r="EX41" s="1" t="s">
        <v>271</v>
      </c>
      <c r="EY41" s="1" t="s">
        <v>271</v>
      </c>
      <c r="EZ41" s="1" t="s">
        <v>271</v>
      </c>
      <c r="FA41" s="1" t="s">
        <v>271</v>
      </c>
      <c r="FB41" s="1">
        <v>0.1</v>
      </c>
      <c r="FC41" s="1">
        <v>0.1</v>
      </c>
      <c r="FD41" s="1">
        <v>0.1</v>
      </c>
      <c r="FE41" s="1">
        <v>0.1</v>
      </c>
      <c r="FF41" s="1" t="s">
        <v>271</v>
      </c>
      <c r="FG41" s="1" t="s">
        <v>271</v>
      </c>
      <c r="FH41" s="1" t="s">
        <v>271</v>
      </c>
      <c r="FI41" s="1" t="s">
        <v>271</v>
      </c>
      <c r="FJ41" s="1" t="s">
        <v>271</v>
      </c>
      <c r="FK41" s="1" t="s">
        <v>271</v>
      </c>
      <c r="FM41" s="100"/>
      <c r="FN41" s="126" t="s">
        <v>225</v>
      </c>
      <c r="FO41" s="102" t="s">
        <v>226</v>
      </c>
      <c r="FP41" s="102" t="s">
        <v>226</v>
      </c>
      <c r="FQ41" s="102" t="s">
        <v>226</v>
      </c>
      <c r="FR41" s="102" t="s">
        <v>226</v>
      </c>
      <c r="FS41" s="102" t="s">
        <v>226</v>
      </c>
      <c r="FT41" s="102" t="s">
        <v>226</v>
      </c>
      <c r="FU41" s="102" t="s">
        <v>226</v>
      </c>
      <c r="FV41" s="102" t="s">
        <v>226</v>
      </c>
      <c r="FW41" s="102" t="s">
        <v>226</v>
      </c>
      <c r="FX41" s="102" t="s">
        <v>226</v>
      </c>
      <c r="FY41" s="102" t="s">
        <v>226</v>
      </c>
      <c r="FZ41" s="102">
        <v>0.1</v>
      </c>
      <c r="GA41" s="102">
        <v>0.2</v>
      </c>
      <c r="GB41" s="102">
        <v>0.1</v>
      </c>
      <c r="GC41" s="102">
        <v>0.1</v>
      </c>
      <c r="GD41" s="102" t="s">
        <v>226</v>
      </c>
      <c r="GE41" s="102" t="s">
        <v>226</v>
      </c>
      <c r="GF41" s="102" t="s">
        <v>226</v>
      </c>
      <c r="GG41" s="102" t="s">
        <v>226</v>
      </c>
      <c r="GH41" s="102" t="s">
        <v>226</v>
      </c>
      <c r="GI41" s="102" t="s">
        <v>226</v>
      </c>
      <c r="GK41" s="100"/>
      <c r="GL41" s="126" t="s">
        <v>225</v>
      </c>
      <c r="GM41" s="102" t="s">
        <v>226</v>
      </c>
      <c r="GN41" s="102" t="s">
        <v>226</v>
      </c>
      <c r="GO41" s="102" t="s">
        <v>226</v>
      </c>
      <c r="GP41" s="102" t="s">
        <v>226</v>
      </c>
      <c r="GQ41" s="102" t="s">
        <v>226</v>
      </c>
      <c r="GR41" s="102" t="s">
        <v>226</v>
      </c>
      <c r="GS41" s="102" t="s">
        <v>226</v>
      </c>
      <c r="GT41" s="102" t="s">
        <v>226</v>
      </c>
      <c r="GU41" s="102" t="s">
        <v>226</v>
      </c>
      <c r="GV41" s="102" t="s">
        <v>226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226</v>
      </c>
      <c r="HC41" s="102" t="s">
        <v>226</v>
      </c>
      <c r="HD41" s="102" t="s">
        <v>226</v>
      </c>
      <c r="HE41" s="102" t="s">
        <v>226</v>
      </c>
      <c r="HF41" s="102" t="s">
        <v>226</v>
      </c>
      <c r="HG41" s="102" t="s">
        <v>226</v>
      </c>
    </row>
    <row r="42" spans="1:215" ht="15">
      <c r="A42" s="100"/>
      <c r="B42" s="106" t="s">
        <v>227</v>
      </c>
      <c r="C42" s="100">
        <v>0</v>
      </c>
      <c r="D42" s="102" t="s">
        <v>226</v>
      </c>
      <c r="E42" s="102" t="s">
        <v>226</v>
      </c>
      <c r="F42" s="102" t="s">
        <v>226</v>
      </c>
      <c r="G42" s="102" t="s">
        <v>226</v>
      </c>
      <c r="H42" s="102" t="s">
        <v>226</v>
      </c>
      <c r="I42" s="102" t="s">
        <v>226</v>
      </c>
      <c r="J42" s="102" t="s">
        <v>226</v>
      </c>
      <c r="K42" s="102" t="s">
        <v>226</v>
      </c>
      <c r="L42" s="102" t="s">
        <v>226</v>
      </c>
      <c r="M42" s="102" t="s">
        <v>226</v>
      </c>
      <c r="N42" s="102" t="s">
        <v>226</v>
      </c>
      <c r="O42" s="102" t="s">
        <v>226</v>
      </c>
      <c r="P42" s="102" t="s">
        <v>226</v>
      </c>
      <c r="Q42" s="102" t="s">
        <v>226</v>
      </c>
      <c r="R42" s="102" t="s">
        <v>226</v>
      </c>
      <c r="S42" s="102" t="s">
        <v>226</v>
      </c>
      <c r="T42" s="102" t="s">
        <v>226</v>
      </c>
      <c r="U42" s="102" t="s">
        <v>226</v>
      </c>
      <c r="V42" s="102" t="s">
        <v>226</v>
      </c>
      <c r="W42" s="102" t="s">
        <v>226</v>
      </c>
      <c r="Y42" s="100"/>
      <c r="Z42" s="106" t="s">
        <v>227</v>
      </c>
      <c r="AA42" s="100">
        <v>0</v>
      </c>
      <c r="AB42" s="102" t="s">
        <v>226</v>
      </c>
      <c r="AC42" s="102" t="s">
        <v>226</v>
      </c>
      <c r="AD42" s="102" t="s">
        <v>226</v>
      </c>
      <c r="AE42" s="102" t="s">
        <v>226</v>
      </c>
      <c r="AF42" s="102" t="s">
        <v>226</v>
      </c>
      <c r="AG42" s="102" t="s">
        <v>226</v>
      </c>
      <c r="AH42" s="102" t="s">
        <v>226</v>
      </c>
      <c r="AI42" s="102" t="s">
        <v>226</v>
      </c>
      <c r="AJ42" s="102" t="s">
        <v>226</v>
      </c>
      <c r="AK42" s="102" t="s">
        <v>226</v>
      </c>
      <c r="AL42" s="102" t="s">
        <v>226</v>
      </c>
      <c r="AM42" s="102" t="s">
        <v>226</v>
      </c>
      <c r="AN42" s="102" t="s">
        <v>226</v>
      </c>
      <c r="AO42" s="102" t="s">
        <v>226</v>
      </c>
      <c r="AP42" s="102" t="s">
        <v>226</v>
      </c>
      <c r="AQ42" s="102" t="s">
        <v>226</v>
      </c>
      <c r="AR42" s="102" t="s">
        <v>226</v>
      </c>
      <c r="AS42" s="102" t="s">
        <v>226</v>
      </c>
      <c r="AT42" s="102" t="s">
        <v>226</v>
      </c>
      <c r="AU42" s="102" t="s">
        <v>226</v>
      </c>
      <c r="AW42" s="100"/>
      <c r="AX42" s="106" t="s">
        <v>227</v>
      </c>
      <c r="AY42" s="100">
        <v>0</v>
      </c>
      <c r="AZ42" s="102" t="s">
        <v>226</v>
      </c>
      <c r="BA42" s="102" t="s">
        <v>226</v>
      </c>
      <c r="BB42" s="102" t="s">
        <v>226</v>
      </c>
      <c r="BC42" s="102" t="s">
        <v>226</v>
      </c>
      <c r="BD42" s="102" t="s">
        <v>226</v>
      </c>
      <c r="BE42" s="102" t="s">
        <v>226</v>
      </c>
      <c r="BF42" s="102" t="s">
        <v>226</v>
      </c>
      <c r="BG42" s="102" t="s">
        <v>226</v>
      </c>
      <c r="BH42" s="102" t="s">
        <v>226</v>
      </c>
      <c r="BI42" s="102" t="s">
        <v>226</v>
      </c>
      <c r="BJ42" s="102" t="s">
        <v>226</v>
      </c>
      <c r="BK42" s="102" t="s">
        <v>226</v>
      </c>
      <c r="BL42" s="102" t="s">
        <v>226</v>
      </c>
      <c r="BM42" s="102" t="s">
        <v>226</v>
      </c>
      <c r="BN42" s="102" t="s">
        <v>226</v>
      </c>
      <c r="BO42" s="102" t="s">
        <v>226</v>
      </c>
      <c r="BP42" s="102" t="s">
        <v>226</v>
      </c>
      <c r="BQ42" s="102" t="s">
        <v>226</v>
      </c>
      <c r="BR42" s="102" t="s">
        <v>226</v>
      </c>
      <c r="BS42" s="102" t="s">
        <v>226</v>
      </c>
      <c r="BU42" s="10"/>
      <c r="BV42" s="137" t="s">
        <v>272</v>
      </c>
      <c r="BW42" s="10">
        <v>0</v>
      </c>
      <c r="BX42" s="1" t="s">
        <v>271</v>
      </c>
      <c r="BY42" s="1" t="s">
        <v>271</v>
      </c>
      <c r="BZ42" s="1" t="s">
        <v>271</v>
      </c>
      <c r="CA42" s="1" t="s">
        <v>271</v>
      </c>
      <c r="CB42" s="1" t="s">
        <v>271</v>
      </c>
      <c r="CC42" s="1" t="s">
        <v>271</v>
      </c>
      <c r="CD42" s="1" t="s">
        <v>271</v>
      </c>
      <c r="CE42" s="1" t="s">
        <v>271</v>
      </c>
      <c r="CF42" s="1" t="s">
        <v>271</v>
      </c>
      <c r="CG42" s="1" t="s">
        <v>271</v>
      </c>
      <c r="CH42" s="1" t="s">
        <v>271</v>
      </c>
      <c r="CI42" s="1" t="s">
        <v>271</v>
      </c>
      <c r="CJ42" s="1" t="s">
        <v>271</v>
      </c>
      <c r="CK42" s="1" t="s">
        <v>271</v>
      </c>
      <c r="CL42" s="1" t="s">
        <v>271</v>
      </c>
      <c r="CM42" s="1" t="s">
        <v>271</v>
      </c>
      <c r="CN42" s="1" t="s">
        <v>271</v>
      </c>
      <c r="CO42" s="1" t="s">
        <v>271</v>
      </c>
      <c r="CP42" s="1" t="s">
        <v>271</v>
      </c>
      <c r="CQ42" s="1" t="s">
        <v>271</v>
      </c>
      <c r="CR42" s="136"/>
      <c r="CS42" s="10"/>
      <c r="CT42" s="137" t="s">
        <v>272</v>
      </c>
      <c r="CU42" s="10">
        <v>0</v>
      </c>
      <c r="CV42" s="1" t="s">
        <v>271</v>
      </c>
      <c r="CW42" s="1" t="s">
        <v>271</v>
      </c>
      <c r="CX42" s="1" t="s">
        <v>271</v>
      </c>
      <c r="CY42" s="1" t="s">
        <v>271</v>
      </c>
      <c r="CZ42" s="1" t="s">
        <v>271</v>
      </c>
      <c r="DA42" s="1" t="s">
        <v>271</v>
      </c>
      <c r="DB42" s="1" t="s">
        <v>271</v>
      </c>
      <c r="DC42" s="1" t="s">
        <v>271</v>
      </c>
      <c r="DD42" s="1" t="s">
        <v>271</v>
      </c>
      <c r="DE42" s="1" t="s">
        <v>271</v>
      </c>
      <c r="DF42" s="1" t="s">
        <v>271</v>
      </c>
      <c r="DG42" s="1" t="s">
        <v>271</v>
      </c>
      <c r="DH42" s="1" t="s">
        <v>271</v>
      </c>
      <c r="DI42" s="1" t="s">
        <v>271</v>
      </c>
      <c r="DJ42" s="1" t="s">
        <v>271</v>
      </c>
      <c r="DK42" s="1" t="s">
        <v>271</v>
      </c>
      <c r="DL42" s="1" t="s">
        <v>271</v>
      </c>
      <c r="DM42" s="1" t="s">
        <v>271</v>
      </c>
      <c r="DN42" s="1" t="s">
        <v>271</v>
      </c>
      <c r="DO42" s="1" t="s">
        <v>271</v>
      </c>
      <c r="DP42" s="136"/>
      <c r="DQ42" s="10"/>
      <c r="DR42" s="137" t="s">
        <v>272</v>
      </c>
      <c r="DS42" s="10">
        <v>0</v>
      </c>
      <c r="DT42" s="1" t="s">
        <v>271</v>
      </c>
      <c r="DU42" s="1" t="s">
        <v>271</v>
      </c>
      <c r="DV42" s="1" t="s">
        <v>271</v>
      </c>
      <c r="DW42" s="1" t="s">
        <v>271</v>
      </c>
      <c r="DX42" s="1" t="s">
        <v>271</v>
      </c>
      <c r="DY42" s="1" t="s">
        <v>271</v>
      </c>
      <c r="DZ42" s="1" t="s">
        <v>271</v>
      </c>
      <c r="EA42" s="1" t="s">
        <v>271</v>
      </c>
      <c r="EB42" s="1" t="s">
        <v>271</v>
      </c>
      <c r="EC42" s="1" t="s">
        <v>271</v>
      </c>
      <c r="ED42" s="1" t="s">
        <v>271</v>
      </c>
      <c r="EE42" s="1" t="s">
        <v>271</v>
      </c>
      <c r="EF42" s="1" t="s">
        <v>271</v>
      </c>
      <c r="EG42" s="1" t="s">
        <v>271</v>
      </c>
      <c r="EH42" s="1" t="s">
        <v>271</v>
      </c>
      <c r="EI42" s="1" t="s">
        <v>271</v>
      </c>
      <c r="EJ42" s="1" t="s">
        <v>271</v>
      </c>
      <c r="EK42" s="1" t="s">
        <v>271</v>
      </c>
      <c r="EL42" s="1" t="s">
        <v>271</v>
      </c>
      <c r="EM42" s="1" t="s">
        <v>271</v>
      </c>
      <c r="EN42" s="136"/>
      <c r="EO42" s="10"/>
      <c r="EP42" s="137" t="s">
        <v>272</v>
      </c>
      <c r="EQ42" s="10">
        <v>0</v>
      </c>
      <c r="ER42" s="1" t="s">
        <v>271</v>
      </c>
      <c r="ES42" s="1" t="s">
        <v>271</v>
      </c>
      <c r="ET42" s="1" t="s">
        <v>271</v>
      </c>
      <c r="EU42" s="1" t="s">
        <v>271</v>
      </c>
      <c r="EV42" s="1" t="s">
        <v>271</v>
      </c>
      <c r="EW42" s="1" t="s">
        <v>271</v>
      </c>
      <c r="EX42" s="1" t="s">
        <v>271</v>
      </c>
      <c r="EY42" s="1" t="s">
        <v>271</v>
      </c>
      <c r="EZ42" s="1" t="s">
        <v>271</v>
      </c>
      <c r="FA42" s="1" t="s">
        <v>271</v>
      </c>
      <c r="FB42" s="1" t="s">
        <v>271</v>
      </c>
      <c r="FC42" s="1" t="s">
        <v>271</v>
      </c>
      <c r="FD42" s="1" t="s">
        <v>271</v>
      </c>
      <c r="FE42" s="1" t="s">
        <v>271</v>
      </c>
      <c r="FF42" s="1" t="s">
        <v>271</v>
      </c>
      <c r="FG42" s="1" t="s">
        <v>271</v>
      </c>
      <c r="FH42" s="1" t="s">
        <v>271</v>
      </c>
      <c r="FI42" s="1" t="s">
        <v>271</v>
      </c>
      <c r="FJ42" s="1" t="s">
        <v>271</v>
      </c>
      <c r="FK42" s="1" t="s">
        <v>271</v>
      </c>
      <c r="FM42" s="100"/>
      <c r="FN42" s="126" t="s">
        <v>227</v>
      </c>
      <c r="FO42" s="100">
        <v>0</v>
      </c>
      <c r="FP42" s="102" t="s">
        <v>226</v>
      </c>
      <c r="FQ42" s="102" t="s">
        <v>226</v>
      </c>
      <c r="FR42" s="102" t="s">
        <v>226</v>
      </c>
      <c r="FS42" s="102" t="s">
        <v>226</v>
      </c>
      <c r="FT42" s="102" t="s">
        <v>226</v>
      </c>
      <c r="FU42" s="102" t="s">
        <v>226</v>
      </c>
      <c r="FV42" s="102" t="s">
        <v>226</v>
      </c>
      <c r="FW42" s="102" t="s">
        <v>226</v>
      </c>
      <c r="FX42" s="102" t="s">
        <v>226</v>
      </c>
      <c r="FY42" s="102" t="s">
        <v>226</v>
      </c>
      <c r="FZ42" s="102" t="s">
        <v>226</v>
      </c>
      <c r="GA42" s="102" t="s">
        <v>226</v>
      </c>
      <c r="GB42" s="102" t="s">
        <v>226</v>
      </c>
      <c r="GC42" s="102" t="s">
        <v>226</v>
      </c>
      <c r="GD42" s="102" t="s">
        <v>226</v>
      </c>
      <c r="GE42" s="102" t="s">
        <v>226</v>
      </c>
      <c r="GF42" s="102" t="s">
        <v>226</v>
      </c>
      <c r="GG42" s="102" t="s">
        <v>226</v>
      </c>
      <c r="GH42" s="102" t="s">
        <v>226</v>
      </c>
      <c r="GI42" s="102" t="s">
        <v>226</v>
      </c>
      <c r="GK42" s="100"/>
      <c r="GL42" s="126" t="s">
        <v>227</v>
      </c>
      <c r="GM42" s="100">
        <v>0</v>
      </c>
      <c r="GN42" s="102" t="s">
        <v>226</v>
      </c>
      <c r="GO42" s="102" t="s">
        <v>226</v>
      </c>
      <c r="GP42" s="102" t="s">
        <v>226</v>
      </c>
      <c r="GQ42" s="102" t="s">
        <v>226</v>
      </c>
      <c r="GR42" s="102" t="s">
        <v>226</v>
      </c>
      <c r="GS42" s="102" t="s">
        <v>226</v>
      </c>
      <c r="GT42" s="102" t="s">
        <v>226</v>
      </c>
      <c r="GU42" s="102" t="s">
        <v>226</v>
      </c>
      <c r="GV42" s="102" t="s">
        <v>226</v>
      </c>
      <c r="GW42" s="102" t="s">
        <v>226</v>
      </c>
      <c r="GX42" s="102" t="s">
        <v>226</v>
      </c>
      <c r="GY42" s="102" t="s">
        <v>226</v>
      </c>
      <c r="GZ42" s="102" t="s">
        <v>226</v>
      </c>
      <c r="HA42" s="102" t="s">
        <v>226</v>
      </c>
      <c r="HB42" s="102" t="s">
        <v>226</v>
      </c>
      <c r="HC42" s="102" t="s">
        <v>226</v>
      </c>
      <c r="HD42" s="102" t="s">
        <v>226</v>
      </c>
      <c r="HE42" s="102" t="s">
        <v>226</v>
      </c>
      <c r="HF42" s="102" t="s">
        <v>226</v>
      </c>
      <c r="HG42" s="102" t="s">
        <v>226</v>
      </c>
    </row>
    <row r="43" spans="1:215" ht="15">
      <c r="A43" s="100"/>
      <c r="B43" s="106" t="s">
        <v>228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228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00"/>
      <c r="AX43" s="106" t="s">
        <v>228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U43" s="10"/>
      <c r="BV43" s="137" t="s">
        <v>273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36"/>
      <c r="CS43" s="10"/>
      <c r="CT43" s="137" t="s">
        <v>273</v>
      </c>
      <c r="CU43" s="10">
        <v>0.1</v>
      </c>
      <c r="CV43" s="10">
        <v>0.1</v>
      </c>
      <c r="CW43" s="10">
        <v>0.1</v>
      </c>
      <c r="CX43" s="10">
        <v>0.1</v>
      </c>
      <c r="CY43" s="10">
        <v>0.1</v>
      </c>
      <c r="CZ43" s="10">
        <v>0.1</v>
      </c>
      <c r="DA43" s="10">
        <v>0.1</v>
      </c>
      <c r="DB43" s="10">
        <v>0.1</v>
      </c>
      <c r="DC43" s="10">
        <v>0.2</v>
      </c>
      <c r="DD43" s="10">
        <v>0.1</v>
      </c>
      <c r="DE43" s="10">
        <v>0.1</v>
      </c>
      <c r="DF43" s="10">
        <v>0.2</v>
      </c>
      <c r="DG43" s="10">
        <v>0.2</v>
      </c>
      <c r="DH43" s="10">
        <v>0.2</v>
      </c>
      <c r="DI43" s="10">
        <v>0.1</v>
      </c>
      <c r="DJ43" s="10">
        <v>0.1</v>
      </c>
      <c r="DK43" s="10">
        <v>0.2</v>
      </c>
      <c r="DL43" s="10">
        <v>0.2</v>
      </c>
      <c r="DM43" s="10">
        <v>0.1</v>
      </c>
      <c r="DN43" s="10">
        <v>0.1</v>
      </c>
      <c r="DO43" s="10">
        <v>0.1</v>
      </c>
      <c r="DP43" s="136"/>
      <c r="DQ43" s="10"/>
      <c r="DR43" s="137" t="s">
        <v>273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36"/>
      <c r="EO43" s="10"/>
      <c r="EP43" s="137" t="s">
        <v>273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M43" s="100"/>
      <c r="FN43" s="126" t="s">
        <v>228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228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0.1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1"/>
      <c r="AX44" s="421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28"/>
      <c r="BV44" s="428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36"/>
      <c r="CS44" s="428"/>
      <c r="CT44" s="428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36"/>
      <c r="DQ44" s="428"/>
      <c r="DR44" s="428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36"/>
      <c r="EO44" s="428"/>
      <c r="EP44" s="428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00"/>
      <c r="AX45" s="108" t="s">
        <v>87</v>
      </c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10"/>
      <c r="BV45" s="22" t="s">
        <v>274</v>
      </c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36"/>
      <c r="CS45" s="10"/>
      <c r="CT45" s="22" t="s">
        <v>274</v>
      </c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36"/>
      <c r="DQ45" s="10"/>
      <c r="DR45" s="22" t="s">
        <v>274</v>
      </c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36"/>
      <c r="EO45" s="10"/>
      <c r="EP45" s="22" t="s">
        <v>274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222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222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0.3</v>
      </c>
      <c r="AP46" s="100">
        <v>0.2</v>
      </c>
      <c r="AQ46" s="100">
        <v>0.1</v>
      </c>
      <c r="AR46" s="100">
        <v>0.1</v>
      </c>
      <c r="AS46" s="100">
        <v>0.1</v>
      </c>
      <c r="AT46" s="100">
        <v>0</v>
      </c>
      <c r="AU46" s="100">
        <v>0</v>
      </c>
      <c r="AW46" s="100"/>
      <c r="AX46" s="107" t="s">
        <v>222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U46" s="10"/>
      <c r="BV46" s="26" t="s">
        <v>267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0.3</v>
      </c>
      <c r="CL46" s="10">
        <v>0.2</v>
      </c>
      <c r="CM46" s="10">
        <v>0.1</v>
      </c>
      <c r="CN46" s="10">
        <v>0.1</v>
      </c>
      <c r="CO46" s="10">
        <v>0</v>
      </c>
      <c r="CP46" s="10">
        <v>0</v>
      </c>
      <c r="CQ46" s="10">
        <v>0</v>
      </c>
      <c r="CR46" s="136"/>
      <c r="CS46" s="10"/>
      <c r="CT46" s="26" t="s">
        <v>267</v>
      </c>
      <c r="CU46" s="10">
        <v>0.2</v>
      </c>
      <c r="CV46" s="10">
        <v>0.2</v>
      </c>
      <c r="CW46" s="10">
        <v>0.2</v>
      </c>
      <c r="CX46" s="10">
        <v>0.2</v>
      </c>
      <c r="CY46" s="10">
        <v>0.2</v>
      </c>
      <c r="CZ46" s="10">
        <v>0.2</v>
      </c>
      <c r="DA46" s="10">
        <v>0.3</v>
      </c>
      <c r="DB46" s="10">
        <v>0.3</v>
      </c>
      <c r="DC46" s="10">
        <v>0.3</v>
      </c>
      <c r="DD46" s="10">
        <v>0.2</v>
      </c>
      <c r="DE46" s="10">
        <v>0.2</v>
      </c>
      <c r="DF46" s="10">
        <v>0.1</v>
      </c>
      <c r="DG46" s="10">
        <v>0.1</v>
      </c>
      <c r="DH46" s="10">
        <v>0.1</v>
      </c>
      <c r="DI46" s="10">
        <v>0.1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36"/>
      <c r="DQ46" s="10"/>
      <c r="DR46" s="26" t="s">
        <v>267</v>
      </c>
      <c r="DS46" s="10">
        <v>0</v>
      </c>
      <c r="DT46" s="10">
        <v>0.1</v>
      </c>
      <c r="DU46" s="10">
        <v>0.1</v>
      </c>
      <c r="DV46" s="10">
        <v>0.1</v>
      </c>
      <c r="DW46" s="10">
        <v>0.1</v>
      </c>
      <c r="DX46" s="10">
        <v>0.1</v>
      </c>
      <c r="DY46" s="10">
        <v>0.1</v>
      </c>
      <c r="DZ46" s="10">
        <v>0.1</v>
      </c>
      <c r="EA46" s="10">
        <v>0.1</v>
      </c>
      <c r="EB46" s="10">
        <v>0.1</v>
      </c>
      <c r="EC46" s="10">
        <v>0.1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36"/>
      <c r="EO46" s="10"/>
      <c r="EP46" s="26" t="s">
        <v>267</v>
      </c>
      <c r="EQ46" s="10">
        <v>0</v>
      </c>
      <c r="ER46" s="10">
        <v>0</v>
      </c>
      <c r="ES46" s="10">
        <v>0.1</v>
      </c>
      <c r="ET46" s="10">
        <v>0.1</v>
      </c>
      <c r="EU46" s="10">
        <v>0.1</v>
      </c>
      <c r="EV46" s="10">
        <v>0.1</v>
      </c>
      <c r="EW46" s="10">
        <v>0.1</v>
      </c>
      <c r="EX46" s="10">
        <v>0.1</v>
      </c>
      <c r="EY46" s="10">
        <v>0.1</v>
      </c>
      <c r="EZ46" s="10">
        <v>0</v>
      </c>
      <c r="FA46" s="10">
        <v>0</v>
      </c>
      <c r="FB46" s="10">
        <v>0.1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M46" s="100"/>
      <c r="FN46" s="107" t="s">
        <v>222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0.1</v>
      </c>
      <c r="FU46" s="100">
        <v>0.1</v>
      </c>
      <c r="FV46" s="100">
        <v>0.1</v>
      </c>
      <c r="FW46" s="100">
        <v>0.1</v>
      </c>
      <c r="FX46" s="100">
        <v>0</v>
      </c>
      <c r="FY46" s="100">
        <v>0.1</v>
      </c>
      <c r="FZ46" s="100">
        <v>0.3</v>
      </c>
      <c r="GA46" s="100">
        <v>0.2</v>
      </c>
      <c r="GB46" s="100">
        <v>0.1</v>
      </c>
      <c r="GC46" s="100">
        <v>0.4</v>
      </c>
      <c r="GD46" s="100">
        <v>0.2</v>
      </c>
      <c r="GE46" s="100">
        <v>0.1</v>
      </c>
      <c r="GF46" s="100">
        <v>0.1</v>
      </c>
      <c r="GG46" s="100">
        <v>0.1</v>
      </c>
      <c r="GH46" s="100">
        <v>0</v>
      </c>
      <c r="GI46" s="100">
        <v>0</v>
      </c>
      <c r="GK46" s="100"/>
      <c r="GL46" s="107" t="s">
        <v>222</v>
      </c>
      <c r="GM46" s="100">
        <v>0.2</v>
      </c>
      <c r="GN46" s="100">
        <v>0.1</v>
      </c>
      <c r="GO46" s="100">
        <v>0.1</v>
      </c>
      <c r="GP46" s="100">
        <v>0.1</v>
      </c>
      <c r="GQ46" s="100">
        <v>0.1</v>
      </c>
      <c r="GR46" s="100">
        <v>0.1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0.2</v>
      </c>
      <c r="GX46" s="100">
        <v>0.4</v>
      </c>
      <c r="GY46" s="100">
        <v>0.3</v>
      </c>
      <c r="GZ46" s="100">
        <v>0.2</v>
      </c>
      <c r="HA46" s="100">
        <v>0.2</v>
      </c>
      <c r="HB46" s="100">
        <v>0.1</v>
      </c>
      <c r="HC46" s="100">
        <v>0.1</v>
      </c>
      <c r="HD46" s="100">
        <v>0.1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223</v>
      </c>
      <c r="C47" s="100">
        <v>99.1</v>
      </c>
      <c r="D47" s="100">
        <v>98.9</v>
      </c>
      <c r="E47" s="100">
        <v>99</v>
      </c>
      <c r="F47" s="100">
        <v>99</v>
      </c>
      <c r="G47" s="100">
        <v>99.3</v>
      </c>
      <c r="H47" s="100">
        <v>99.2</v>
      </c>
      <c r="I47" s="100">
        <v>99</v>
      </c>
      <c r="J47" s="100">
        <v>99.2</v>
      </c>
      <c r="K47" s="100">
        <v>99.3</v>
      </c>
      <c r="L47" s="100">
        <v>99</v>
      </c>
      <c r="M47" s="100">
        <v>99.3</v>
      </c>
      <c r="N47" s="100">
        <v>95.5</v>
      </c>
      <c r="O47" s="100">
        <v>95.4</v>
      </c>
      <c r="P47" s="100">
        <v>98</v>
      </c>
      <c r="Q47" s="100">
        <v>85.9</v>
      </c>
      <c r="R47" s="100">
        <v>98.4</v>
      </c>
      <c r="S47" s="100">
        <v>98.6</v>
      </c>
      <c r="T47" s="100">
        <v>98.7</v>
      </c>
      <c r="U47" s="100">
        <v>98.7</v>
      </c>
      <c r="V47" s="100">
        <v>98.9</v>
      </c>
      <c r="W47" s="100">
        <v>98.9</v>
      </c>
      <c r="Y47" s="100"/>
      <c r="Z47" s="106" t="s">
        <v>223</v>
      </c>
      <c r="AA47" s="100">
        <v>98.9</v>
      </c>
      <c r="AB47" s="100">
        <v>98.7</v>
      </c>
      <c r="AC47" s="100">
        <v>98.4</v>
      </c>
      <c r="AD47" s="100">
        <v>97.8</v>
      </c>
      <c r="AE47" s="100">
        <v>97.6</v>
      </c>
      <c r="AF47" s="100">
        <v>98.1</v>
      </c>
      <c r="AG47" s="100">
        <v>97.8</v>
      </c>
      <c r="AH47" s="100">
        <v>97.6</v>
      </c>
      <c r="AI47" s="100">
        <v>97.9</v>
      </c>
      <c r="AJ47" s="100">
        <v>97.5</v>
      </c>
      <c r="AK47" s="100">
        <v>97.7</v>
      </c>
      <c r="AL47" s="100">
        <v>94.1</v>
      </c>
      <c r="AM47" s="100">
        <v>94.5</v>
      </c>
      <c r="AN47" s="100">
        <v>96.1</v>
      </c>
      <c r="AO47" s="100">
        <v>96.2</v>
      </c>
      <c r="AP47" s="100">
        <v>97.2</v>
      </c>
      <c r="AQ47" s="100">
        <v>97.7</v>
      </c>
      <c r="AR47" s="100">
        <v>97.8</v>
      </c>
      <c r="AS47" s="100">
        <v>98.4</v>
      </c>
      <c r="AT47" s="100">
        <v>98.5</v>
      </c>
      <c r="AU47" s="100">
        <v>98.2</v>
      </c>
      <c r="AW47" s="100"/>
      <c r="AX47" s="106" t="s">
        <v>223</v>
      </c>
      <c r="AY47" s="100">
        <v>98.3</v>
      </c>
      <c r="AZ47" s="100">
        <v>98.3</v>
      </c>
      <c r="BA47" s="100">
        <v>98.4</v>
      </c>
      <c r="BB47" s="100">
        <v>97.8</v>
      </c>
      <c r="BC47" s="100">
        <v>98.2</v>
      </c>
      <c r="BD47" s="100">
        <v>97.8</v>
      </c>
      <c r="BE47" s="100">
        <v>97.7</v>
      </c>
      <c r="BF47" s="100">
        <v>98.1</v>
      </c>
      <c r="BG47" s="100">
        <v>98.6</v>
      </c>
      <c r="BH47" s="100">
        <v>98.1</v>
      </c>
      <c r="BI47" s="100">
        <v>98</v>
      </c>
      <c r="BJ47" s="100">
        <v>94.3</v>
      </c>
      <c r="BK47" s="100">
        <v>94.8</v>
      </c>
      <c r="BL47" s="100">
        <v>96.5</v>
      </c>
      <c r="BM47" s="100">
        <v>97</v>
      </c>
      <c r="BN47" s="100">
        <v>98.4</v>
      </c>
      <c r="BO47" s="100">
        <v>98.5</v>
      </c>
      <c r="BP47" s="100">
        <v>98.6</v>
      </c>
      <c r="BQ47" s="100">
        <v>98.9</v>
      </c>
      <c r="BR47" s="100">
        <v>99</v>
      </c>
      <c r="BS47" s="100">
        <v>98.9</v>
      </c>
      <c r="BU47" s="10"/>
      <c r="BV47" s="137" t="s">
        <v>268</v>
      </c>
      <c r="BW47" s="10">
        <v>99.2</v>
      </c>
      <c r="BX47" s="10">
        <v>99.2</v>
      </c>
      <c r="BY47" s="10">
        <v>99.3</v>
      </c>
      <c r="BZ47" s="10">
        <v>99.2</v>
      </c>
      <c r="CA47" s="10">
        <v>99.2</v>
      </c>
      <c r="CB47" s="10">
        <v>99.2</v>
      </c>
      <c r="CC47" s="10">
        <v>98.9</v>
      </c>
      <c r="CD47" s="10">
        <v>98.9</v>
      </c>
      <c r="CE47" s="10">
        <v>98.9</v>
      </c>
      <c r="CF47" s="10">
        <v>99.1</v>
      </c>
      <c r="CG47" s="10">
        <v>98.9</v>
      </c>
      <c r="CH47" s="10">
        <v>95.4</v>
      </c>
      <c r="CI47" s="10">
        <v>95.5</v>
      </c>
      <c r="CJ47" s="10">
        <v>95.3</v>
      </c>
      <c r="CK47" s="10">
        <v>94.8</v>
      </c>
      <c r="CL47" s="10">
        <v>98.4</v>
      </c>
      <c r="CM47" s="10">
        <v>98.5</v>
      </c>
      <c r="CN47" s="10">
        <v>98.5</v>
      </c>
      <c r="CO47" s="10">
        <v>98.6</v>
      </c>
      <c r="CP47" s="10">
        <v>98.8</v>
      </c>
      <c r="CQ47" s="10">
        <v>98.9</v>
      </c>
      <c r="CR47" s="136"/>
      <c r="CS47" s="10"/>
      <c r="CT47" s="137" t="s">
        <v>268</v>
      </c>
      <c r="CU47" s="10">
        <v>98.7</v>
      </c>
      <c r="CV47" s="10">
        <v>98.6</v>
      </c>
      <c r="CW47" s="10">
        <v>98.9</v>
      </c>
      <c r="CX47" s="10">
        <v>98.8</v>
      </c>
      <c r="CY47" s="10">
        <v>98.6</v>
      </c>
      <c r="CZ47" s="10">
        <v>98.5</v>
      </c>
      <c r="DA47" s="10">
        <v>98.1</v>
      </c>
      <c r="DB47" s="10">
        <v>94.5</v>
      </c>
      <c r="DC47" s="10">
        <v>93.7</v>
      </c>
      <c r="DD47" s="10">
        <v>93.9</v>
      </c>
      <c r="DE47" s="10">
        <v>93.4</v>
      </c>
      <c r="DF47" s="10">
        <v>92.5</v>
      </c>
      <c r="DG47" s="10">
        <v>91.6</v>
      </c>
      <c r="DH47" s="10">
        <v>92.3</v>
      </c>
      <c r="DI47" s="10">
        <v>91.9</v>
      </c>
      <c r="DJ47" s="10">
        <v>97.4</v>
      </c>
      <c r="DK47" s="10">
        <v>97.2</v>
      </c>
      <c r="DL47" s="10">
        <v>97.1</v>
      </c>
      <c r="DM47" s="10">
        <v>97.3</v>
      </c>
      <c r="DN47" s="10">
        <v>97.7</v>
      </c>
      <c r="DO47" s="10">
        <v>97.4</v>
      </c>
      <c r="DP47" s="136"/>
      <c r="DQ47" s="10"/>
      <c r="DR47" s="137" t="s">
        <v>268</v>
      </c>
      <c r="DS47" s="10">
        <v>98.8</v>
      </c>
      <c r="DT47" s="10">
        <v>99</v>
      </c>
      <c r="DU47" s="10">
        <v>99.2</v>
      </c>
      <c r="DV47" s="10">
        <v>99.1</v>
      </c>
      <c r="DW47" s="10">
        <v>99.2</v>
      </c>
      <c r="DX47" s="10">
        <v>99.3</v>
      </c>
      <c r="DY47" s="10">
        <v>99.1</v>
      </c>
      <c r="DZ47" s="10">
        <v>98.9</v>
      </c>
      <c r="EA47" s="10">
        <v>91.3</v>
      </c>
      <c r="EB47" s="10">
        <v>91.3</v>
      </c>
      <c r="EC47" s="10">
        <v>91.8</v>
      </c>
      <c r="ED47" s="10">
        <v>91.1</v>
      </c>
      <c r="EE47" s="10">
        <v>92.9</v>
      </c>
      <c r="EF47" s="10">
        <v>93.3</v>
      </c>
      <c r="EG47" s="10">
        <v>93.3</v>
      </c>
      <c r="EH47" s="10">
        <v>99.2</v>
      </c>
      <c r="EI47" s="10">
        <v>99.2</v>
      </c>
      <c r="EJ47" s="10">
        <v>99.1</v>
      </c>
      <c r="EK47" s="10">
        <v>99.2</v>
      </c>
      <c r="EL47" s="10">
        <v>99.2</v>
      </c>
      <c r="EM47" s="10">
        <v>99</v>
      </c>
      <c r="EN47" s="136"/>
      <c r="EO47" s="10"/>
      <c r="EP47" s="137" t="s">
        <v>268</v>
      </c>
      <c r="EQ47" s="10">
        <v>99</v>
      </c>
      <c r="ER47" s="10">
        <v>98.9</v>
      </c>
      <c r="ES47" s="10">
        <v>99</v>
      </c>
      <c r="ET47" s="10">
        <v>98.9</v>
      </c>
      <c r="EU47" s="10">
        <v>98.8</v>
      </c>
      <c r="EV47" s="10">
        <v>98.8</v>
      </c>
      <c r="EW47" s="10">
        <v>98.6</v>
      </c>
      <c r="EX47" s="10">
        <v>98.6</v>
      </c>
      <c r="EY47" s="10">
        <v>98.7</v>
      </c>
      <c r="EZ47" s="10">
        <v>98.4</v>
      </c>
      <c r="FA47" s="10">
        <v>98.5</v>
      </c>
      <c r="FB47" s="10">
        <v>91.5</v>
      </c>
      <c r="FC47" s="10">
        <v>92.2</v>
      </c>
      <c r="FD47" s="10">
        <v>92.2</v>
      </c>
      <c r="FE47" s="10">
        <v>91.3</v>
      </c>
      <c r="FF47" s="10">
        <v>98</v>
      </c>
      <c r="FG47" s="10">
        <v>98.3</v>
      </c>
      <c r="FH47" s="10">
        <v>98.2</v>
      </c>
      <c r="FI47" s="10">
        <v>98.1</v>
      </c>
      <c r="FJ47" s="10">
        <v>98.2</v>
      </c>
      <c r="FK47" s="10">
        <v>98.2</v>
      </c>
      <c r="FM47" s="100"/>
      <c r="FN47" s="126" t="s">
        <v>223</v>
      </c>
      <c r="FO47" s="100">
        <v>97.4</v>
      </c>
      <c r="FP47" s="100">
        <v>97.5</v>
      </c>
      <c r="FQ47" s="100">
        <v>97.7</v>
      </c>
      <c r="FR47" s="100">
        <v>97.7</v>
      </c>
      <c r="FS47" s="100">
        <v>97.9</v>
      </c>
      <c r="FT47" s="100">
        <v>98.2</v>
      </c>
      <c r="FU47" s="100">
        <v>97.5</v>
      </c>
      <c r="FV47" s="100">
        <v>97.4</v>
      </c>
      <c r="FW47" s="100">
        <v>97.7</v>
      </c>
      <c r="FX47" s="100">
        <v>97.5</v>
      </c>
      <c r="FY47" s="100">
        <v>97.3</v>
      </c>
      <c r="FZ47" s="100">
        <v>92.8</v>
      </c>
      <c r="GA47" s="100">
        <v>91.8</v>
      </c>
      <c r="GB47" s="100">
        <v>93.2</v>
      </c>
      <c r="GC47" s="100">
        <v>92.4</v>
      </c>
      <c r="GD47" s="100">
        <v>96.6</v>
      </c>
      <c r="GE47" s="100">
        <v>97</v>
      </c>
      <c r="GF47" s="100">
        <v>97.2</v>
      </c>
      <c r="GG47" s="100">
        <v>97.1</v>
      </c>
      <c r="GH47" s="100">
        <v>97.4</v>
      </c>
      <c r="GI47" s="100">
        <v>97.1</v>
      </c>
      <c r="GK47" s="100"/>
      <c r="GL47" s="126" t="s">
        <v>223</v>
      </c>
      <c r="GM47" s="100">
        <v>96.5</v>
      </c>
      <c r="GN47" s="100">
        <v>96.3</v>
      </c>
      <c r="GO47" s="100">
        <v>96.3</v>
      </c>
      <c r="GP47" s="100">
        <v>96.4</v>
      </c>
      <c r="GQ47" s="100">
        <v>96.9</v>
      </c>
      <c r="GR47" s="100">
        <v>96.9</v>
      </c>
      <c r="GS47" s="100">
        <v>96.2</v>
      </c>
      <c r="GT47" s="100">
        <v>95.4</v>
      </c>
      <c r="GU47" s="100">
        <v>94.8</v>
      </c>
      <c r="GV47" s="100">
        <v>95.9</v>
      </c>
      <c r="GW47" s="100">
        <v>92.3</v>
      </c>
      <c r="GX47" s="100">
        <v>91.3</v>
      </c>
      <c r="GY47" s="100">
        <v>91.5</v>
      </c>
      <c r="GZ47" s="100">
        <v>91.9</v>
      </c>
      <c r="HA47" s="100">
        <v>92.2</v>
      </c>
      <c r="HB47" s="100">
        <v>95.6</v>
      </c>
      <c r="HC47" s="100">
        <v>96.1</v>
      </c>
      <c r="HD47" s="100">
        <v>95.9</v>
      </c>
      <c r="HE47" s="100">
        <v>94.8</v>
      </c>
      <c r="HF47" s="100">
        <v>95</v>
      </c>
      <c r="HG47" s="100">
        <v>95.3</v>
      </c>
    </row>
    <row r="48" spans="1:215" ht="15">
      <c r="A48" s="100"/>
      <c r="B48" s="106" t="s">
        <v>224</v>
      </c>
      <c r="C48" s="100">
        <v>0.8</v>
      </c>
      <c r="D48" s="100">
        <v>0.9</v>
      </c>
      <c r="E48" s="100">
        <v>1</v>
      </c>
      <c r="F48" s="100">
        <v>1</v>
      </c>
      <c r="G48" s="100">
        <v>0.7</v>
      </c>
      <c r="H48" s="100">
        <v>0.8</v>
      </c>
      <c r="I48" s="100">
        <v>1</v>
      </c>
      <c r="J48" s="100">
        <v>0.8</v>
      </c>
      <c r="K48" s="100">
        <v>0.7</v>
      </c>
      <c r="L48" s="100">
        <v>1</v>
      </c>
      <c r="M48" s="100">
        <v>0.7</v>
      </c>
      <c r="N48" s="100">
        <v>1.1000000000000001</v>
      </c>
      <c r="O48" s="100">
        <v>1.1000000000000001</v>
      </c>
      <c r="P48" s="100">
        <v>1.2</v>
      </c>
      <c r="Q48" s="100">
        <v>1.4</v>
      </c>
      <c r="R48" s="100">
        <v>1.6</v>
      </c>
      <c r="S48" s="100">
        <v>1.4</v>
      </c>
      <c r="T48" s="100">
        <v>1.3</v>
      </c>
      <c r="U48" s="100">
        <v>1.3</v>
      </c>
      <c r="V48" s="100">
        <v>1.1000000000000001</v>
      </c>
      <c r="W48" s="100">
        <v>1.1000000000000001</v>
      </c>
      <c r="Y48" s="100"/>
      <c r="Z48" s="106" t="s">
        <v>224</v>
      </c>
      <c r="AA48" s="100">
        <v>1</v>
      </c>
      <c r="AB48" s="100">
        <v>1.2</v>
      </c>
      <c r="AC48" s="100">
        <v>1.5</v>
      </c>
      <c r="AD48" s="100">
        <v>2.1</v>
      </c>
      <c r="AE48" s="100">
        <v>2.2000000000000002</v>
      </c>
      <c r="AF48" s="100">
        <v>1.8</v>
      </c>
      <c r="AG48" s="100">
        <v>2</v>
      </c>
      <c r="AH48" s="100">
        <v>2.2000000000000002</v>
      </c>
      <c r="AI48" s="100">
        <v>1.9</v>
      </c>
      <c r="AJ48" s="100">
        <v>2.2999999999999998</v>
      </c>
      <c r="AK48" s="100">
        <v>2.1</v>
      </c>
      <c r="AL48" s="100">
        <v>2.4</v>
      </c>
      <c r="AM48" s="100">
        <v>2.1</v>
      </c>
      <c r="AN48" s="100">
        <v>2.7</v>
      </c>
      <c r="AO48" s="100">
        <v>3.1</v>
      </c>
      <c r="AP48" s="100">
        <v>2.5</v>
      </c>
      <c r="AQ48" s="100">
        <v>2.1</v>
      </c>
      <c r="AR48" s="100">
        <v>2</v>
      </c>
      <c r="AS48" s="100">
        <v>1.5</v>
      </c>
      <c r="AT48" s="100">
        <v>1.4</v>
      </c>
      <c r="AU48" s="100">
        <v>1.8</v>
      </c>
      <c r="AW48" s="100"/>
      <c r="AX48" s="106" t="s">
        <v>224</v>
      </c>
      <c r="AY48" s="100">
        <v>1.5</v>
      </c>
      <c r="AZ48" s="100">
        <v>1.5</v>
      </c>
      <c r="BA48" s="100">
        <v>1.6</v>
      </c>
      <c r="BB48" s="100">
        <v>2.1</v>
      </c>
      <c r="BC48" s="100">
        <v>1.8</v>
      </c>
      <c r="BD48" s="100">
        <v>2.2000000000000002</v>
      </c>
      <c r="BE48" s="100">
        <v>2.2999999999999998</v>
      </c>
      <c r="BF48" s="100">
        <v>1.8</v>
      </c>
      <c r="BG48" s="100">
        <v>1.4</v>
      </c>
      <c r="BH48" s="100">
        <v>1.9</v>
      </c>
      <c r="BI48" s="100">
        <v>2</v>
      </c>
      <c r="BJ48" s="100">
        <v>2.2000000000000002</v>
      </c>
      <c r="BK48" s="100">
        <v>1.7</v>
      </c>
      <c r="BL48" s="100">
        <v>1.7</v>
      </c>
      <c r="BM48" s="100">
        <v>2</v>
      </c>
      <c r="BN48" s="100">
        <v>1.6</v>
      </c>
      <c r="BO48" s="100">
        <v>1.5</v>
      </c>
      <c r="BP48" s="100">
        <v>1.4</v>
      </c>
      <c r="BQ48" s="100">
        <v>1.1000000000000001</v>
      </c>
      <c r="BR48" s="100">
        <v>0.9</v>
      </c>
      <c r="BS48" s="100">
        <v>1</v>
      </c>
      <c r="BU48" s="10"/>
      <c r="BV48" s="137" t="s">
        <v>269</v>
      </c>
      <c r="BW48" s="10">
        <v>0.7</v>
      </c>
      <c r="BX48" s="10">
        <v>0.6</v>
      </c>
      <c r="BY48" s="10">
        <v>0.6</v>
      </c>
      <c r="BZ48" s="10">
        <v>0.7</v>
      </c>
      <c r="CA48" s="10">
        <v>0.7</v>
      </c>
      <c r="CB48" s="10">
        <v>0.7</v>
      </c>
      <c r="CC48" s="10">
        <v>1</v>
      </c>
      <c r="CD48" s="10">
        <v>0.9</v>
      </c>
      <c r="CE48" s="10">
        <v>0.9</v>
      </c>
      <c r="CF48" s="10">
        <v>0.8</v>
      </c>
      <c r="CG48" s="10">
        <v>0.9</v>
      </c>
      <c r="CH48" s="10">
        <v>1</v>
      </c>
      <c r="CI48" s="10">
        <v>1</v>
      </c>
      <c r="CJ48" s="10">
        <v>1.2</v>
      </c>
      <c r="CK48" s="10">
        <v>1.1000000000000001</v>
      </c>
      <c r="CL48" s="10">
        <v>1.2</v>
      </c>
      <c r="CM48" s="10">
        <v>1.2</v>
      </c>
      <c r="CN48" s="10">
        <v>1.2</v>
      </c>
      <c r="CO48" s="10">
        <v>1.2</v>
      </c>
      <c r="CP48" s="10">
        <v>0.9</v>
      </c>
      <c r="CQ48" s="10">
        <v>0.8</v>
      </c>
      <c r="CR48" s="136"/>
      <c r="CS48" s="10"/>
      <c r="CT48" s="137" t="s">
        <v>269</v>
      </c>
      <c r="CU48" s="10">
        <v>0.5</v>
      </c>
      <c r="CV48" s="10">
        <v>0.5</v>
      </c>
      <c r="CW48" s="10">
        <v>0.5</v>
      </c>
      <c r="CX48" s="10">
        <v>0.6</v>
      </c>
      <c r="CY48" s="10">
        <v>0.7</v>
      </c>
      <c r="CZ48" s="10">
        <v>0.8</v>
      </c>
      <c r="DA48" s="10">
        <v>0.9</v>
      </c>
      <c r="DB48" s="10">
        <v>0.9</v>
      </c>
      <c r="DC48" s="10">
        <v>0.8</v>
      </c>
      <c r="DD48" s="10">
        <v>0.9</v>
      </c>
      <c r="DE48" s="10">
        <v>1.1000000000000001</v>
      </c>
      <c r="DF48" s="10">
        <v>1.2</v>
      </c>
      <c r="DG48" s="10">
        <v>1.4</v>
      </c>
      <c r="DH48" s="10">
        <v>1.5</v>
      </c>
      <c r="DI48" s="10">
        <v>1.6</v>
      </c>
      <c r="DJ48" s="10">
        <v>1.7</v>
      </c>
      <c r="DK48" s="10">
        <v>1.5</v>
      </c>
      <c r="DL48" s="10">
        <v>1.5</v>
      </c>
      <c r="DM48" s="10">
        <v>1.7</v>
      </c>
      <c r="DN48" s="10">
        <v>1.3</v>
      </c>
      <c r="DO48" s="10">
        <v>1.2</v>
      </c>
      <c r="DP48" s="136"/>
      <c r="DQ48" s="10"/>
      <c r="DR48" s="137" t="s">
        <v>269</v>
      </c>
      <c r="DS48" s="10">
        <v>0.3</v>
      </c>
      <c r="DT48" s="10">
        <v>0.3</v>
      </c>
      <c r="DU48" s="10">
        <v>0.3</v>
      </c>
      <c r="DV48" s="10">
        <v>0.4</v>
      </c>
      <c r="DW48" s="10">
        <v>0.4</v>
      </c>
      <c r="DX48" s="10">
        <v>0.5</v>
      </c>
      <c r="DY48" s="10">
        <v>0.5</v>
      </c>
      <c r="DZ48" s="10">
        <v>0.7</v>
      </c>
      <c r="EA48" s="10">
        <v>0.8</v>
      </c>
      <c r="EB48" s="10">
        <v>0.8</v>
      </c>
      <c r="EC48" s="10">
        <v>0.7</v>
      </c>
      <c r="ED48" s="10">
        <v>0.8</v>
      </c>
      <c r="EE48" s="10">
        <v>0.7</v>
      </c>
      <c r="EF48" s="10">
        <v>0.6</v>
      </c>
      <c r="EG48" s="10">
        <v>0.6</v>
      </c>
      <c r="EH48" s="10">
        <v>0.6</v>
      </c>
      <c r="EI48" s="10">
        <v>0.6</v>
      </c>
      <c r="EJ48" s="10">
        <v>0.6</v>
      </c>
      <c r="EK48" s="10">
        <v>0.5</v>
      </c>
      <c r="EL48" s="10">
        <v>0.4</v>
      </c>
      <c r="EM48" s="10">
        <v>0.5</v>
      </c>
      <c r="EN48" s="136"/>
      <c r="EO48" s="10"/>
      <c r="EP48" s="137" t="s">
        <v>269</v>
      </c>
      <c r="EQ48" s="10">
        <v>0.5</v>
      </c>
      <c r="ER48" s="10">
        <v>0.5</v>
      </c>
      <c r="ES48" s="10">
        <v>0.6</v>
      </c>
      <c r="ET48" s="10">
        <v>0.9</v>
      </c>
      <c r="EU48" s="10">
        <v>0.9</v>
      </c>
      <c r="EV48" s="10">
        <v>1.1000000000000001</v>
      </c>
      <c r="EW48" s="10">
        <v>1.2</v>
      </c>
      <c r="EX48" s="10">
        <v>1.2</v>
      </c>
      <c r="EY48" s="10">
        <v>1.1000000000000001</v>
      </c>
      <c r="EZ48" s="10">
        <v>1.4</v>
      </c>
      <c r="FA48" s="10">
        <v>1.3</v>
      </c>
      <c r="FB48" s="10">
        <v>1.6</v>
      </c>
      <c r="FC48" s="10">
        <v>1.5</v>
      </c>
      <c r="FD48" s="10">
        <v>1.6</v>
      </c>
      <c r="FE48" s="10">
        <v>1.8</v>
      </c>
      <c r="FF48" s="10">
        <v>1.8</v>
      </c>
      <c r="FG48" s="10">
        <v>1.6</v>
      </c>
      <c r="FH48" s="10">
        <v>1.7</v>
      </c>
      <c r="FI48" s="10">
        <v>1.7</v>
      </c>
      <c r="FJ48" s="10">
        <v>1.6</v>
      </c>
      <c r="FK48" s="10">
        <v>1.6</v>
      </c>
      <c r="FM48" s="100"/>
      <c r="FN48" s="126" t="s">
        <v>224</v>
      </c>
      <c r="FO48" s="100">
        <v>0.5</v>
      </c>
      <c r="FP48" s="100">
        <v>0.6</v>
      </c>
      <c r="FQ48" s="100">
        <v>0.8</v>
      </c>
      <c r="FR48" s="100">
        <v>0.8</v>
      </c>
      <c r="FS48" s="100">
        <v>0.8</v>
      </c>
      <c r="FT48" s="100">
        <v>1</v>
      </c>
      <c r="FU48" s="100">
        <v>1.2</v>
      </c>
      <c r="FV48" s="100">
        <v>1.4</v>
      </c>
      <c r="FW48" s="100">
        <v>1.4</v>
      </c>
      <c r="FX48" s="100">
        <v>1.7</v>
      </c>
      <c r="FY48" s="100">
        <v>2.1</v>
      </c>
      <c r="FZ48" s="100">
        <v>2.2999999999999998</v>
      </c>
      <c r="GA48" s="100">
        <v>2.2000000000000002</v>
      </c>
      <c r="GB48" s="100">
        <v>2.2000000000000002</v>
      </c>
      <c r="GC48" s="100">
        <v>2.4</v>
      </c>
      <c r="GD48" s="100">
        <v>2.2999999999999998</v>
      </c>
      <c r="GE48" s="100">
        <v>2</v>
      </c>
      <c r="GF48" s="100">
        <v>2</v>
      </c>
      <c r="GG48" s="100">
        <v>2.1</v>
      </c>
      <c r="GH48" s="100">
        <v>1.9</v>
      </c>
      <c r="GI48" s="100">
        <v>2.1</v>
      </c>
      <c r="GK48" s="100"/>
      <c r="GL48" s="126" t="s">
        <v>224</v>
      </c>
      <c r="GM48" s="100">
        <v>0.9</v>
      </c>
      <c r="GN48" s="100">
        <v>1.2</v>
      </c>
      <c r="GO48" s="100">
        <v>1.4</v>
      </c>
      <c r="GP48" s="100">
        <v>1.5</v>
      </c>
      <c r="GQ48" s="100">
        <v>1.4</v>
      </c>
      <c r="GR48" s="100">
        <v>1.6</v>
      </c>
      <c r="GS48" s="100">
        <v>2</v>
      </c>
      <c r="GT48" s="100">
        <v>2.2000000000000002</v>
      </c>
      <c r="GU48" s="100">
        <v>2.2000000000000002</v>
      </c>
      <c r="GV48" s="100">
        <v>1.9</v>
      </c>
      <c r="GW48" s="100">
        <v>2</v>
      </c>
      <c r="GX48" s="100">
        <v>2.2000000000000002</v>
      </c>
      <c r="GY48" s="100">
        <v>2.2999999999999998</v>
      </c>
      <c r="GZ48" s="100">
        <v>2.7</v>
      </c>
      <c r="HA48" s="100">
        <v>2.7</v>
      </c>
      <c r="HB48" s="100">
        <v>2.6</v>
      </c>
      <c r="HC48" s="100">
        <v>2.4</v>
      </c>
      <c r="HD48" s="100">
        <v>2.5</v>
      </c>
      <c r="HE48" s="100">
        <v>2.6</v>
      </c>
      <c r="HF48" s="100">
        <v>2.4</v>
      </c>
      <c r="HG48" s="100">
        <v>2.2999999999999998</v>
      </c>
    </row>
    <row r="49" spans="1:215" ht="15">
      <c r="A49" s="100"/>
      <c r="B49" s="106" t="s">
        <v>225</v>
      </c>
      <c r="C49" s="102" t="s">
        <v>226</v>
      </c>
      <c r="D49" s="102" t="s">
        <v>226</v>
      </c>
      <c r="E49" s="102" t="s">
        <v>226</v>
      </c>
      <c r="F49" s="102" t="s">
        <v>226</v>
      </c>
      <c r="G49" s="102" t="s">
        <v>226</v>
      </c>
      <c r="H49" s="102" t="s">
        <v>226</v>
      </c>
      <c r="I49" s="102" t="s">
        <v>226</v>
      </c>
      <c r="J49" s="102" t="s">
        <v>226</v>
      </c>
      <c r="K49" s="102" t="s">
        <v>226</v>
      </c>
      <c r="L49" s="102" t="s">
        <v>226</v>
      </c>
      <c r="M49" s="102" t="s">
        <v>226</v>
      </c>
      <c r="N49" s="102">
        <v>3.5</v>
      </c>
      <c r="O49" s="102">
        <v>3.4</v>
      </c>
      <c r="P49" s="102">
        <v>0.8</v>
      </c>
      <c r="Q49" s="102">
        <v>12.7</v>
      </c>
      <c r="R49" s="102" t="s">
        <v>226</v>
      </c>
      <c r="S49" s="102" t="s">
        <v>226</v>
      </c>
      <c r="T49" s="102" t="s">
        <v>226</v>
      </c>
      <c r="U49" s="102" t="s">
        <v>226</v>
      </c>
      <c r="V49" s="102" t="s">
        <v>226</v>
      </c>
      <c r="W49" s="102" t="s">
        <v>226</v>
      </c>
      <c r="Y49" s="100"/>
      <c r="Z49" s="106" t="s">
        <v>225</v>
      </c>
      <c r="AA49" s="102" t="s">
        <v>226</v>
      </c>
      <c r="AB49" s="102" t="s">
        <v>226</v>
      </c>
      <c r="AC49" s="102" t="s">
        <v>226</v>
      </c>
      <c r="AD49" s="102" t="s">
        <v>226</v>
      </c>
      <c r="AE49" s="102" t="s">
        <v>226</v>
      </c>
      <c r="AF49" s="102" t="s">
        <v>226</v>
      </c>
      <c r="AG49" s="102" t="s">
        <v>226</v>
      </c>
      <c r="AH49" s="102" t="s">
        <v>226</v>
      </c>
      <c r="AI49" s="102" t="s">
        <v>226</v>
      </c>
      <c r="AJ49" s="102" t="s">
        <v>226</v>
      </c>
      <c r="AK49" s="102" t="s">
        <v>226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226</v>
      </c>
      <c r="AQ49" s="102" t="s">
        <v>226</v>
      </c>
      <c r="AR49" s="102" t="s">
        <v>226</v>
      </c>
      <c r="AS49" s="102" t="s">
        <v>226</v>
      </c>
      <c r="AT49" s="102" t="s">
        <v>226</v>
      </c>
      <c r="AU49" s="102" t="s">
        <v>226</v>
      </c>
      <c r="AW49" s="100"/>
      <c r="AX49" s="106" t="s">
        <v>225</v>
      </c>
      <c r="AY49" s="102" t="s">
        <v>226</v>
      </c>
      <c r="AZ49" s="102" t="s">
        <v>226</v>
      </c>
      <c r="BA49" s="102" t="s">
        <v>226</v>
      </c>
      <c r="BB49" s="102" t="s">
        <v>226</v>
      </c>
      <c r="BC49" s="102" t="s">
        <v>226</v>
      </c>
      <c r="BD49" s="102" t="s">
        <v>226</v>
      </c>
      <c r="BE49" s="102" t="s">
        <v>226</v>
      </c>
      <c r="BF49" s="102" t="s">
        <v>226</v>
      </c>
      <c r="BG49" s="102" t="s">
        <v>226</v>
      </c>
      <c r="BH49" s="102" t="s">
        <v>226</v>
      </c>
      <c r="BI49" s="102" t="s">
        <v>226</v>
      </c>
      <c r="BJ49" s="102">
        <v>3.4</v>
      </c>
      <c r="BK49" s="102">
        <v>3.4</v>
      </c>
      <c r="BL49" s="102">
        <v>1.7</v>
      </c>
      <c r="BM49" s="102">
        <v>0.9</v>
      </c>
      <c r="BN49" s="102" t="s">
        <v>226</v>
      </c>
      <c r="BO49" s="102" t="s">
        <v>226</v>
      </c>
      <c r="BP49" s="102" t="s">
        <v>226</v>
      </c>
      <c r="BQ49" s="102" t="s">
        <v>226</v>
      </c>
      <c r="BR49" s="102" t="s">
        <v>226</v>
      </c>
      <c r="BS49" s="102" t="s">
        <v>226</v>
      </c>
      <c r="BU49" s="10"/>
      <c r="BV49" s="137" t="s">
        <v>270</v>
      </c>
      <c r="BW49" s="1" t="s">
        <v>271</v>
      </c>
      <c r="BX49" s="1" t="s">
        <v>271</v>
      </c>
      <c r="BY49" s="1" t="s">
        <v>271</v>
      </c>
      <c r="BZ49" s="1" t="s">
        <v>271</v>
      </c>
      <c r="CA49" s="1" t="s">
        <v>271</v>
      </c>
      <c r="CB49" s="1" t="s">
        <v>271</v>
      </c>
      <c r="CC49" s="1" t="s">
        <v>271</v>
      </c>
      <c r="CD49" s="1" t="s">
        <v>271</v>
      </c>
      <c r="CE49" s="1" t="s">
        <v>271</v>
      </c>
      <c r="CF49" s="1" t="s">
        <v>271</v>
      </c>
      <c r="CG49" s="1" t="s">
        <v>271</v>
      </c>
      <c r="CH49" s="1">
        <v>3.5</v>
      </c>
      <c r="CI49" s="1">
        <v>3.3</v>
      </c>
      <c r="CJ49" s="1">
        <v>3.3</v>
      </c>
      <c r="CK49" s="1">
        <v>3.6</v>
      </c>
      <c r="CL49" s="1" t="s">
        <v>271</v>
      </c>
      <c r="CM49" s="1" t="s">
        <v>271</v>
      </c>
      <c r="CN49" s="1" t="s">
        <v>271</v>
      </c>
      <c r="CO49" s="1" t="s">
        <v>271</v>
      </c>
      <c r="CP49" s="1" t="s">
        <v>271</v>
      </c>
      <c r="CQ49" s="1" t="s">
        <v>271</v>
      </c>
      <c r="CR49" s="136"/>
      <c r="CS49" s="10"/>
      <c r="CT49" s="137" t="s">
        <v>270</v>
      </c>
      <c r="CU49" s="1" t="s">
        <v>271</v>
      </c>
      <c r="CV49" s="1" t="s">
        <v>271</v>
      </c>
      <c r="CW49" s="1" t="s">
        <v>271</v>
      </c>
      <c r="CX49" s="1" t="s">
        <v>271</v>
      </c>
      <c r="CY49" s="1" t="s">
        <v>271</v>
      </c>
      <c r="CZ49" s="1" t="s">
        <v>271</v>
      </c>
      <c r="DA49" s="1" t="s">
        <v>271</v>
      </c>
      <c r="DB49" s="1">
        <v>3.5</v>
      </c>
      <c r="DC49" s="1">
        <v>4.3</v>
      </c>
      <c r="DD49" s="1">
        <v>4.2</v>
      </c>
      <c r="DE49" s="1">
        <v>4.4000000000000004</v>
      </c>
      <c r="DF49" s="1">
        <v>5.0999999999999996</v>
      </c>
      <c r="DG49" s="1">
        <v>5.4</v>
      </c>
      <c r="DH49" s="1">
        <v>5.2</v>
      </c>
      <c r="DI49" s="1">
        <v>5.5</v>
      </c>
      <c r="DJ49" s="1" t="s">
        <v>271</v>
      </c>
      <c r="DK49" s="1" t="s">
        <v>271</v>
      </c>
      <c r="DL49" s="1" t="s">
        <v>271</v>
      </c>
      <c r="DM49" s="1" t="s">
        <v>271</v>
      </c>
      <c r="DN49" s="1" t="s">
        <v>271</v>
      </c>
      <c r="DO49" s="1" t="s">
        <v>271</v>
      </c>
      <c r="DP49" s="136"/>
      <c r="DQ49" s="10"/>
      <c r="DR49" s="137" t="s">
        <v>270</v>
      </c>
      <c r="DS49" s="1" t="s">
        <v>271</v>
      </c>
      <c r="DT49" s="1" t="s">
        <v>271</v>
      </c>
      <c r="DU49" s="1" t="s">
        <v>271</v>
      </c>
      <c r="DV49" s="1" t="s">
        <v>271</v>
      </c>
      <c r="DW49" s="1" t="s">
        <v>271</v>
      </c>
      <c r="DX49" s="1" t="s">
        <v>271</v>
      </c>
      <c r="DY49" s="1" t="s">
        <v>271</v>
      </c>
      <c r="DZ49" s="1" t="s">
        <v>271</v>
      </c>
      <c r="EA49" s="1">
        <v>7.4</v>
      </c>
      <c r="EB49" s="1">
        <v>7.6</v>
      </c>
      <c r="EC49" s="1">
        <v>7.3</v>
      </c>
      <c r="ED49" s="1">
        <v>7.9</v>
      </c>
      <c r="EE49" s="1">
        <v>6.1</v>
      </c>
      <c r="EF49" s="1">
        <v>5.8</v>
      </c>
      <c r="EG49" s="1">
        <v>5.9</v>
      </c>
      <c r="EH49" s="1" t="s">
        <v>271</v>
      </c>
      <c r="EI49" s="1" t="s">
        <v>271</v>
      </c>
      <c r="EJ49" s="1" t="s">
        <v>271</v>
      </c>
      <c r="EK49" s="1" t="s">
        <v>271</v>
      </c>
      <c r="EL49" s="1" t="s">
        <v>271</v>
      </c>
      <c r="EM49" s="1" t="s">
        <v>271</v>
      </c>
      <c r="EN49" s="136"/>
      <c r="EO49" s="10"/>
      <c r="EP49" s="137" t="s">
        <v>270</v>
      </c>
      <c r="EQ49" s="1" t="s">
        <v>271</v>
      </c>
      <c r="ER49" s="1" t="s">
        <v>271</v>
      </c>
      <c r="ES49" s="1" t="s">
        <v>271</v>
      </c>
      <c r="ET49" s="1" t="s">
        <v>271</v>
      </c>
      <c r="EU49" s="1" t="s">
        <v>271</v>
      </c>
      <c r="EV49" s="1" t="s">
        <v>271</v>
      </c>
      <c r="EW49" s="1" t="s">
        <v>271</v>
      </c>
      <c r="EX49" s="1" t="s">
        <v>271</v>
      </c>
      <c r="EY49" s="1" t="s">
        <v>271</v>
      </c>
      <c r="EZ49" s="1" t="s">
        <v>271</v>
      </c>
      <c r="FA49" s="1" t="s">
        <v>271</v>
      </c>
      <c r="FB49" s="1">
        <v>6.7</v>
      </c>
      <c r="FC49" s="1">
        <v>6.1</v>
      </c>
      <c r="FD49" s="1">
        <v>6</v>
      </c>
      <c r="FE49" s="1">
        <v>6.6</v>
      </c>
      <c r="FF49" s="1" t="s">
        <v>271</v>
      </c>
      <c r="FG49" s="1" t="s">
        <v>271</v>
      </c>
      <c r="FH49" s="1" t="s">
        <v>271</v>
      </c>
      <c r="FI49" s="1" t="s">
        <v>271</v>
      </c>
      <c r="FJ49" s="1" t="s">
        <v>271</v>
      </c>
      <c r="FK49" s="1" t="s">
        <v>271</v>
      </c>
      <c r="FM49" s="100"/>
      <c r="FN49" s="126" t="s">
        <v>225</v>
      </c>
      <c r="FO49" s="102" t="s">
        <v>226</v>
      </c>
      <c r="FP49" s="102" t="s">
        <v>226</v>
      </c>
      <c r="FQ49" s="102" t="s">
        <v>226</v>
      </c>
      <c r="FR49" s="102" t="s">
        <v>226</v>
      </c>
      <c r="FS49" s="102" t="s">
        <v>226</v>
      </c>
      <c r="FT49" s="102" t="s">
        <v>226</v>
      </c>
      <c r="FU49" s="102" t="s">
        <v>226</v>
      </c>
      <c r="FV49" s="102" t="s">
        <v>226</v>
      </c>
      <c r="FW49" s="102" t="s">
        <v>226</v>
      </c>
      <c r="FX49" s="102" t="s">
        <v>226</v>
      </c>
      <c r="FY49" s="102" t="s">
        <v>226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226</v>
      </c>
      <c r="GE49" s="102" t="s">
        <v>226</v>
      </c>
      <c r="GF49" s="102" t="s">
        <v>226</v>
      </c>
      <c r="GG49" s="102" t="s">
        <v>226</v>
      </c>
      <c r="GH49" s="102" t="s">
        <v>226</v>
      </c>
      <c r="GI49" s="102" t="s">
        <v>226</v>
      </c>
      <c r="GK49" s="100"/>
      <c r="GL49" s="126" t="s">
        <v>225</v>
      </c>
      <c r="GM49" s="102" t="s">
        <v>226</v>
      </c>
      <c r="GN49" s="102" t="s">
        <v>226</v>
      </c>
      <c r="GO49" s="102" t="s">
        <v>226</v>
      </c>
      <c r="GP49" s="102" t="s">
        <v>226</v>
      </c>
      <c r="GQ49" s="102" t="s">
        <v>226</v>
      </c>
      <c r="GR49" s="102" t="s">
        <v>226</v>
      </c>
      <c r="GS49" s="102" t="s">
        <v>226</v>
      </c>
      <c r="GT49" s="102" t="s">
        <v>226</v>
      </c>
      <c r="GU49" s="102" t="s">
        <v>226</v>
      </c>
      <c r="GV49" s="102" t="s">
        <v>226</v>
      </c>
      <c r="GW49" s="102">
        <v>3.3</v>
      </c>
      <c r="GX49" s="102">
        <v>3.9</v>
      </c>
      <c r="GY49" s="102">
        <v>3.6</v>
      </c>
      <c r="GZ49" s="102">
        <v>3.2</v>
      </c>
      <c r="HA49" s="102">
        <v>3.3</v>
      </c>
      <c r="HB49" s="102" t="s">
        <v>226</v>
      </c>
      <c r="HC49" s="102" t="s">
        <v>226</v>
      </c>
      <c r="HD49" s="102" t="s">
        <v>226</v>
      </c>
      <c r="HE49" s="102" t="s">
        <v>226</v>
      </c>
      <c r="HF49" s="102" t="s">
        <v>226</v>
      </c>
      <c r="HG49" s="102" t="s">
        <v>226</v>
      </c>
    </row>
    <row r="50" spans="1:215" ht="15">
      <c r="A50" s="100"/>
      <c r="B50" s="106" t="s">
        <v>227</v>
      </c>
      <c r="C50" s="100">
        <v>0</v>
      </c>
      <c r="D50" s="102" t="s">
        <v>226</v>
      </c>
      <c r="E50" s="102" t="s">
        <v>226</v>
      </c>
      <c r="F50" s="102" t="s">
        <v>226</v>
      </c>
      <c r="G50" s="102" t="s">
        <v>226</v>
      </c>
      <c r="H50" s="102" t="s">
        <v>226</v>
      </c>
      <c r="I50" s="102" t="s">
        <v>226</v>
      </c>
      <c r="J50" s="102" t="s">
        <v>226</v>
      </c>
      <c r="K50" s="102" t="s">
        <v>226</v>
      </c>
      <c r="L50" s="102" t="s">
        <v>226</v>
      </c>
      <c r="M50" s="102" t="s">
        <v>226</v>
      </c>
      <c r="N50" s="102" t="s">
        <v>226</v>
      </c>
      <c r="O50" s="102" t="s">
        <v>226</v>
      </c>
      <c r="P50" s="102" t="s">
        <v>226</v>
      </c>
      <c r="Q50" s="102" t="s">
        <v>226</v>
      </c>
      <c r="R50" s="102" t="s">
        <v>226</v>
      </c>
      <c r="S50" s="102" t="s">
        <v>226</v>
      </c>
      <c r="T50" s="102" t="s">
        <v>226</v>
      </c>
      <c r="U50" s="102" t="s">
        <v>226</v>
      </c>
      <c r="V50" s="102" t="s">
        <v>226</v>
      </c>
      <c r="W50" s="102" t="s">
        <v>226</v>
      </c>
      <c r="Y50" s="100"/>
      <c r="Z50" s="106" t="s">
        <v>227</v>
      </c>
      <c r="AA50" s="100">
        <v>0</v>
      </c>
      <c r="AB50" s="102" t="s">
        <v>226</v>
      </c>
      <c r="AC50" s="102" t="s">
        <v>226</v>
      </c>
      <c r="AD50" s="102" t="s">
        <v>226</v>
      </c>
      <c r="AE50" s="102" t="s">
        <v>226</v>
      </c>
      <c r="AF50" s="102" t="s">
        <v>226</v>
      </c>
      <c r="AG50" s="102" t="s">
        <v>226</v>
      </c>
      <c r="AH50" s="102" t="s">
        <v>226</v>
      </c>
      <c r="AI50" s="102" t="s">
        <v>226</v>
      </c>
      <c r="AJ50" s="102" t="s">
        <v>226</v>
      </c>
      <c r="AK50" s="102" t="s">
        <v>226</v>
      </c>
      <c r="AL50" s="102" t="s">
        <v>226</v>
      </c>
      <c r="AM50" s="102" t="s">
        <v>226</v>
      </c>
      <c r="AN50" s="102" t="s">
        <v>226</v>
      </c>
      <c r="AO50" s="102" t="s">
        <v>226</v>
      </c>
      <c r="AP50" s="102" t="s">
        <v>226</v>
      </c>
      <c r="AQ50" s="102" t="s">
        <v>226</v>
      </c>
      <c r="AR50" s="102" t="s">
        <v>226</v>
      </c>
      <c r="AS50" s="102" t="s">
        <v>226</v>
      </c>
      <c r="AT50" s="102" t="s">
        <v>226</v>
      </c>
      <c r="AU50" s="102" t="s">
        <v>226</v>
      </c>
      <c r="AW50" s="100"/>
      <c r="AX50" s="106" t="s">
        <v>227</v>
      </c>
      <c r="AY50" s="100">
        <v>0</v>
      </c>
      <c r="AZ50" s="102" t="s">
        <v>226</v>
      </c>
      <c r="BA50" s="102" t="s">
        <v>226</v>
      </c>
      <c r="BB50" s="102" t="s">
        <v>226</v>
      </c>
      <c r="BC50" s="102" t="s">
        <v>226</v>
      </c>
      <c r="BD50" s="102" t="s">
        <v>226</v>
      </c>
      <c r="BE50" s="102" t="s">
        <v>226</v>
      </c>
      <c r="BF50" s="102" t="s">
        <v>226</v>
      </c>
      <c r="BG50" s="102" t="s">
        <v>226</v>
      </c>
      <c r="BH50" s="102" t="s">
        <v>226</v>
      </c>
      <c r="BI50" s="102" t="s">
        <v>226</v>
      </c>
      <c r="BJ50" s="102" t="s">
        <v>226</v>
      </c>
      <c r="BK50" s="102" t="s">
        <v>226</v>
      </c>
      <c r="BL50" s="102" t="s">
        <v>226</v>
      </c>
      <c r="BM50" s="102" t="s">
        <v>226</v>
      </c>
      <c r="BN50" s="102" t="s">
        <v>226</v>
      </c>
      <c r="BO50" s="102" t="s">
        <v>226</v>
      </c>
      <c r="BP50" s="102" t="s">
        <v>226</v>
      </c>
      <c r="BQ50" s="102" t="s">
        <v>226</v>
      </c>
      <c r="BR50" s="102" t="s">
        <v>226</v>
      </c>
      <c r="BS50" s="102" t="s">
        <v>226</v>
      </c>
      <c r="BU50" s="10"/>
      <c r="BV50" s="137" t="s">
        <v>272</v>
      </c>
      <c r="BW50" s="10">
        <v>0</v>
      </c>
      <c r="BX50" s="1" t="s">
        <v>271</v>
      </c>
      <c r="BY50" s="1" t="s">
        <v>271</v>
      </c>
      <c r="BZ50" s="1" t="s">
        <v>271</v>
      </c>
      <c r="CA50" s="1" t="s">
        <v>271</v>
      </c>
      <c r="CB50" s="1" t="s">
        <v>271</v>
      </c>
      <c r="CC50" s="1" t="s">
        <v>271</v>
      </c>
      <c r="CD50" s="1" t="s">
        <v>271</v>
      </c>
      <c r="CE50" s="1" t="s">
        <v>271</v>
      </c>
      <c r="CF50" s="1" t="s">
        <v>271</v>
      </c>
      <c r="CG50" s="1" t="s">
        <v>271</v>
      </c>
      <c r="CH50" s="1" t="s">
        <v>271</v>
      </c>
      <c r="CI50" s="1" t="s">
        <v>271</v>
      </c>
      <c r="CJ50" s="1" t="s">
        <v>271</v>
      </c>
      <c r="CK50" s="1" t="s">
        <v>271</v>
      </c>
      <c r="CL50" s="1" t="s">
        <v>271</v>
      </c>
      <c r="CM50" s="1" t="s">
        <v>271</v>
      </c>
      <c r="CN50" s="1" t="s">
        <v>271</v>
      </c>
      <c r="CO50" s="1" t="s">
        <v>271</v>
      </c>
      <c r="CP50" s="1" t="s">
        <v>271</v>
      </c>
      <c r="CQ50" s="1" t="s">
        <v>271</v>
      </c>
      <c r="CR50" s="136"/>
      <c r="CS50" s="10"/>
      <c r="CT50" s="137" t="s">
        <v>272</v>
      </c>
      <c r="CU50" s="10">
        <v>0</v>
      </c>
      <c r="CV50" s="1" t="s">
        <v>271</v>
      </c>
      <c r="CW50" s="1" t="s">
        <v>271</v>
      </c>
      <c r="CX50" s="1" t="s">
        <v>271</v>
      </c>
      <c r="CY50" s="1" t="s">
        <v>271</v>
      </c>
      <c r="CZ50" s="1" t="s">
        <v>271</v>
      </c>
      <c r="DA50" s="1" t="s">
        <v>271</v>
      </c>
      <c r="DB50" s="1" t="s">
        <v>271</v>
      </c>
      <c r="DC50" s="1" t="s">
        <v>271</v>
      </c>
      <c r="DD50" s="1" t="s">
        <v>271</v>
      </c>
      <c r="DE50" s="1" t="s">
        <v>271</v>
      </c>
      <c r="DF50" s="1" t="s">
        <v>271</v>
      </c>
      <c r="DG50" s="1" t="s">
        <v>271</v>
      </c>
      <c r="DH50" s="1" t="s">
        <v>271</v>
      </c>
      <c r="DI50" s="1" t="s">
        <v>271</v>
      </c>
      <c r="DJ50" s="1" t="s">
        <v>271</v>
      </c>
      <c r="DK50" s="1" t="s">
        <v>271</v>
      </c>
      <c r="DL50" s="1" t="s">
        <v>271</v>
      </c>
      <c r="DM50" s="1" t="s">
        <v>271</v>
      </c>
      <c r="DN50" s="1" t="s">
        <v>271</v>
      </c>
      <c r="DO50" s="1" t="s">
        <v>271</v>
      </c>
      <c r="DP50" s="136"/>
      <c r="DQ50" s="10"/>
      <c r="DR50" s="137" t="s">
        <v>272</v>
      </c>
      <c r="DS50" s="10">
        <v>0</v>
      </c>
      <c r="DT50" s="1" t="s">
        <v>271</v>
      </c>
      <c r="DU50" s="1" t="s">
        <v>271</v>
      </c>
      <c r="DV50" s="1" t="s">
        <v>271</v>
      </c>
      <c r="DW50" s="1" t="s">
        <v>271</v>
      </c>
      <c r="DX50" s="1" t="s">
        <v>271</v>
      </c>
      <c r="DY50" s="1" t="s">
        <v>271</v>
      </c>
      <c r="DZ50" s="1" t="s">
        <v>271</v>
      </c>
      <c r="EA50" s="1" t="s">
        <v>271</v>
      </c>
      <c r="EB50" s="1" t="s">
        <v>271</v>
      </c>
      <c r="EC50" s="1" t="s">
        <v>271</v>
      </c>
      <c r="ED50" s="1" t="s">
        <v>271</v>
      </c>
      <c r="EE50" s="1" t="s">
        <v>271</v>
      </c>
      <c r="EF50" s="1" t="s">
        <v>271</v>
      </c>
      <c r="EG50" s="1" t="s">
        <v>271</v>
      </c>
      <c r="EH50" s="1" t="s">
        <v>271</v>
      </c>
      <c r="EI50" s="1" t="s">
        <v>271</v>
      </c>
      <c r="EJ50" s="1" t="s">
        <v>271</v>
      </c>
      <c r="EK50" s="1" t="s">
        <v>271</v>
      </c>
      <c r="EL50" s="1" t="s">
        <v>271</v>
      </c>
      <c r="EM50" s="1" t="s">
        <v>271</v>
      </c>
      <c r="EN50" s="136"/>
      <c r="EO50" s="10"/>
      <c r="EP50" s="137" t="s">
        <v>272</v>
      </c>
      <c r="EQ50" s="10">
        <v>0</v>
      </c>
      <c r="ER50" s="1" t="s">
        <v>271</v>
      </c>
      <c r="ES50" s="1" t="s">
        <v>271</v>
      </c>
      <c r="ET50" s="1" t="s">
        <v>271</v>
      </c>
      <c r="EU50" s="1" t="s">
        <v>271</v>
      </c>
      <c r="EV50" s="1" t="s">
        <v>271</v>
      </c>
      <c r="EW50" s="1" t="s">
        <v>271</v>
      </c>
      <c r="EX50" s="1" t="s">
        <v>271</v>
      </c>
      <c r="EY50" s="1" t="s">
        <v>271</v>
      </c>
      <c r="EZ50" s="1" t="s">
        <v>271</v>
      </c>
      <c r="FA50" s="1" t="s">
        <v>271</v>
      </c>
      <c r="FB50" s="1" t="s">
        <v>271</v>
      </c>
      <c r="FC50" s="1" t="s">
        <v>271</v>
      </c>
      <c r="FD50" s="1" t="s">
        <v>271</v>
      </c>
      <c r="FE50" s="1" t="s">
        <v>271</v>
      </c>
      <c r="FF50" s="1" t="s">
        <v>271</v>
      </c>
      <c r="FG50" s="1" t="s">
        <v>271</v>
      </c>
      <c r="FH50" s="1" t="s">
        <v>271</v>
      </c>
      <c r="FI50" s="1" t="s">
        <v>271</v>
      </c>
      <c r="FJ50" s="1" t="s">
        <v>271</v>
      </c>
      <c r="FK50" s="1" t="s">
        <v>271</v>
      </c>
      <c r="FM50" s="100"/>
      <c r="FN50" s="126" t="s">
        <v>227</v>
      </c>
      <c r="FO50" s="100">
        <v>0</v>
      </c>
      <c r="FP50" s="102" t="s">
        <v>226</v>
      </c>
      <c r="FQ50" s="102" t="s">
        <v>226</v>
      </c>
      <c r="FR50" s="102" t="s">
        <v>226</v>
      </c>
      <c r="FS50" s="102" t="s">
        <v>226</v>
      </c>
      <c r="FT50" s="102" t="s">
        <v>226</v>
      </c>
      <c r="FU50" s="102" t="s">
        <v>226</v>
      </c>
      <c r="FV50" s="102" t="s">
        <v>226</v>
      </c>
      <c r="FW50" s="102" t="s">
        <v>226</v>
      </c>
      <c r="FX50" s="102" t="s">
        <v>226</v>
      </c>
      <c r="FY50" s="102" t="s">
        <v>226</v>
      </c>
      <c r="FZ50" s="102" t="s">
        <v>226</v>
      </c>
      <c r="GA50" s="102" t="s">
        <v>226</v>
      </c>
      <c r="GB50" s="102" t="s">
        <v>226</v>
      </c>
      <c r="GC50" s="102" t="s">
        <v>226</v>
      </c>
      <c r="GD50" s="102" t="s">
        <v>226</v>
      </c>
      <c r="GE50" s="102" t="s">
        <v>226</v>
      </c>
      <c r="GF50" s="102" t="s">
        <v>226</v>
      </c>
      <c r="GG50" s="102" t="s">
        <v>226</v>
      </c>
      <c r="GH50" s="102" t="s">
        <v>226</v>
      </c>
      <c r="GI50" s="102" t="s">
        <v>226</v>
      </c>
      <c r="GK50" s="100"/>
      <c r="GL50" s="126" t="s">
        <v>227</v>
      </c>
      <c r="GM50" s="100">
        <v>0</v>
      </c>
      <c r="GN50" s="102" t="s">
        <v>226</v>
      </c>
      <c r="GO50" s="102" t="s">
        <v>226</v>
      </c>
      <c r="GP50" s="102" t="s">
        <v>226</v>
      </c>
      <c r="GQ50" s="102" t="s">
        <v>226</v>
      </c>
      <c r="GR50" s="102" t="s">
        <v>226</v>
      </c>
      <c r="GS50" s="102" t="s">
        <v>226</v>
      </c>
      <c r="GT50" s="102" t="s">
        <v>226</v>
      </c>
      <c r="GU50" s="102" t="s">
        <v>226</v>
      </c>
      <c r="GV50" s="102" t="s">
        <v>226</v>
      </c>
      <c r="GW50" s="102" t="s">
        <v>226</v>
      </c>
      <c r="GX50" s="102" t="s">
        <v>226</v>
      </c>
      <c r="GY50" s="102" t="s">
        <v>226</v>
      </c>
      <c r="GZ50" s="102" t="s">
        <v>226</v>
      </c>
      <c r="HA50" s="102" t="s">
        <v>226</v>
      </c>
      <c r="HB50" s="102" t="s">
        <v>226</v>
      </c>
      <c r="HC50" s="102" t="s">
        <v>226</v>
      </c>
      <c r="HD50" s="102" t="s">
        <v>226</v>
      </c>
      <c r="HE50" s="102" t="s">
        <v>226</v>
      </c>
      <c r="HF50" s="102" t="s">
        <v>226</v>
      </c>
      <c r="HG50" s="102" t="s">
        <v>226</v>
      </c>
    </row>
    <row r="51" spans="1:215" ht="15">
      <c r="A51" s="100"/>
      <c r="B51" s="106" t="s">
        <v>228</v>
      </c>
      <c r="C51" s="100">
        <v>0.1</v>
      </c>
      <c r="D51" s="100">
        <v>0.2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228</v>
      </c>
      <c r="AA51" s="100">
        <v>0.1</v>
      </c>
      <c r="AB51" s="100">
        <v>0.1</v>
      </c>
      <c r="AC51" s="100">
        <v>0.1</v>
      </c>
      <c r="AD51" s="100">
        <v>0.1</v>
      </c>
      <c r="AE51" s="100">
        <v>0.1</v>
      </c>
      <c r="AF51" s="100">
        <v>0.1</v>
      </c>
      <c r="AG51" s="100">
        <v>0.1</v>
      </c>
      <c r="AH51" s="100">
        <v>0.2</v>
      </c>
      <c r="AI51" s="100">
        <v>0.2</v>
      </c>
      <c r="AJ51" s="100">
        <v>0.2</v>
      </c>
      <c r="AK51" s="100">
        <v>0.2</v>
      </c>
      <c r="AL51" s="100">
        <v>0.1</v>
      </c>
      <c r="AM51" s="100">
        <v>0.1</v>
      </c>
      <c r="AN51" s="100">
        <v>0.1</v>
      </c>
      <c r="AO51" s="100">
        <v>0.1</v>
      </c>
      <c r="AP51" s="100">
        <v>0.1</v>
      </c>
      <c r="AQ51" s="100">
        <v>0.1</v>
      </c>
      <c r="AR51" s="100">
        <v>0.1</v>
      </c>
      <c r="AS51" s="100">
        <v>0</v>
      </c>
      <c r="AT51" s="100">
        <v>0</v>
      </c>
      <c r="AU51" s="100">
        <v>0</v>
      </c>
      <c r="AW51" s="100"/>
      <c r="AX51" s="106" t="s">
        <v>228</v>
      </c>
      <c r="AY51" s="100">
        <v>0.2</v>
      </c>
      <c r="AZ51" s="100">
        <v>0.3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0.1</v>
      </c>
      <c r="BH51" s="100">
        <v>0.1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0.1</v>
      </c>
      <c r="BO51" s="100">
        <v>0</v>
      </c>
      <c r="BP51" s="100">
        <v>0</v>
      </c>
      <c r="BQ51" s="100">
        <v>0</v>
      </c>
      <c r="BR51" s="100">
        <v>0.1</v>
      </c>
      <c r="BS51" s="100">
        <v>0.1</v>
      </c>
      <c r="BU51" s="10"/>
      <c r="BV51" s="137" t="s">
        <v>273</v>
      </c>
      <c r="BW51" s="10">
        <v>0.1</v>
      </c>
      <c r="BX51" s="10">
        <v>0.2</v>
      </c>
      <c r="BY51" s="10">
        <v>0.1</v>
      </c>
      <c r="BZ51" s="10">
        <v>0</v>
      </c>
      <c r="CA51" s="10">
        <v>0.1</v>
      </c>
      <c r="CB51" s="10">
        <v>0.1</v>
      </c>
      <c r="CC51" s="10">
        <v>0.1</v>
      </c>
      <c r="CD51" s="10">
        <v>0.1</v>
      </c>
      <c r="CE51" s="10">
        <v>0.1</v>
      </c>
      <c r="CF51" s="10">
        <v>0.1</v>
      </c>
      <c r="CG51" s="10">
        <v>0.1</v>
      </c>
      <c r="CH51" s="10">
        <v>0.1</v>
      </c>
      <c r="CI51" s="10">
        <v>0.2</v>
      </c>
      <c r="CJ51" s="10">
        <v>0.2</v>
      </c>
      <c r="CK51" s="10">
        <v>0.2</v>
      </c>
      <c r="CL51" s="10">
        <v>0.2</v>
      </c>
      <c r="CM51" s="10">
        <v>0.2</v>
      </c>
      <c r="CN51" s="10">
        <v>0.2</v>
      </c>
      <c r="CO51" s="10">
        <v>0.2</v>
      </c>
      <c r="CP51" s="10">
        <v>0.2</v>
      </c>
      <c r="CQ51" s="10">
        <v>0.2</v>
      </c>
      <c r="CR51" s="136"/>
      <c r="CS51" s="10"/>
      <c r="CT51" s="137" t="s">
        <v>273</v>
      </c>
      <c r="CU51" s="10">
        <v>0.6</v>
      </c>
      <c r="CV51" s="10">
        <v>0.7</v>
      </c>
      <c r="CW51" s="10">
        <v>0.4</v>
      </c>
      <c r="CX51" s="10">
        <v>0.4</v>
      </c>
      <c r="CY51" s="10">
        <v>0.4</v>
      </c>
      <c r="CZ51" s="10">
        <v>0.4</v>
      </c>
      <c r="DA51" s="10">
        <v>0.7</v>
      </c>
      <c r="DB51" s="10">
        <v>0.8</v>
      </c>
      <c r="DC51" s="10">
        <v>0.9</v>
      </c>
      <c r="DD51" s="10">
        <v>0.8</v>
      </c>
      <c r="DE51" s="10">
        <v>0.9</v>
      </c>
      <c r="DF51" s="10">
        <v>1.1000000000000001</v>
      </c>
      <c r="DG51" s="10">
        <v>1.4</v>
      </c>
      <c r="DH51" s="10">
        <v>0.9</v>
      </c>
      <c r="DI51" s="10">
        <v>0.9</v>
      </c>
      <c r="DJ51" s="10">
        <v>0.9</v>
      </c>
      <c r="DK51" s="10">
        <v>1.3</v>
      </c>
      <c r="DL51" s="10">
        <v>1.3</v>
      </c>
      <c r="DM51" s="10">
        <v>1</v>
      </c>
      <c r="DN51" s="10">
        <v>1</v>
      </c>
      <c r="DO51" s="10">
        <v>1.4</v>
      </c>
      <c r="DP51" s="136"/>
      <c r="DQ51" s="10"/>
      <c r="DR51" s="137" t="s">
        <v>273</v>
      </c>
      <c r="DS51" s="10">
        <v>0.8</v>
      </c>
      <c r="DT51" s="10">
        <v>0.7</v>
      </c>
      <c r="DU51" s="10">
        <v>0.4</v>
      </c>
      <c r="DV51" s="10">
        <v>0.4</v>
      </c>
      <c r="DW51" s="10">
        <v>0.3</v>
      </c>
      <c r="DX51" s="10">
        <v>0.2</v>
      </c>
      <c r="DY51" s="10">
        <v>0.2</v>
      </c>
      <c r="DZ51" s="10">
        <v>0.3</v>
      </c>
      <c r="EA51" s="10">
        <v>0.4</v>
      </c>
      <c r="EB51" s="10">
        <v>0.3</v>
      </c>
      <c r="EC51" s="10">
        <v>0.2</v>
      </c>
      <c r="ED51" s="10">
        <v>0.2</v>
      </c>
      <c r="EE51" s="10">
        <v>0.2</v>
      </c>
      <c r="EF51" s="10">
        <v>0.3</v>
      </c>
      <c r="EG51" s="10">
        <v>0.2</v>
      </c>
      <c r="EH51" s="10">
        <v>0.2</v>
      </c>
      <c r="EI51" s="10">
        <v>0.2</v>
      </c>
      <c r="EJ51" s="10">
        <v>0.3</v>
      </c>
      <c r="EK51" s="10">
        <v>0.3</v>
      </c>
      <c r="EL51" s="10">
        <v>0.4</v>
      </c>
      <c r="EM51" s="10">
        <v>0.5</v>
      </c>
      <c r="EN51" s="136"/>
      <c r="EO51" s="10"/>
      <c r="EP51" s="137" t="s">
        <v>273</v>
      </c>
      <c r="EQ51" s="10">
        <v>0.5</v>
      </c>
      <c r="ER51" s="10">
        <v>0.6</v>
      </c>
      <c r="ES51" s="10">
        <v>0.3</v>
      </c>
      <c r="ET51" s="10">
        <v>0.2</v>
      </c>
      <c r="EU51" s="10">
        <v>0.2</v>
      </c>
      <c r="EV51" s="10">
        <v>0.1</v>
      </c>
      <c r="EW51" s="10">
        <v>0.1</v>
      </c>
      <c r="EX51" s="10">
        <v>0.1</v>
      </c>
      <c r="EY51" s="10">
        <v>0.1</v>
      </c>
      <c r="EZ51" s="10">
        <v>0.1</v>
      </c>
      <c r="FA51" s="10">
        <v>0.1</v>
      </c>
      <c r="FB51" s="10">
        <v>0.1</v>
      </c>
      <c r="FC51" s="10">
        <v>0.2</v>
      </c>
      <c r="FD51" s="10">
        <v>0.1</v>
      </c>
      <c r="FE51" s="10">
        <v>0.2</v>
      </c>
      <c r="FF51" s="10">
        <v>0.2</v>
      </c>
      <c r="FG51" s="10">
        <v>0.2</v>
      </c>
      <c r="FH51" s="10">
        <v>0.1</v>
      </c>
      <c r="FI51" s="10">
        <v>0.2</v>
      </c>
      <c r="FJ51" s="10">
        <v>0.2</v>
      </c>
      <c r="FK51" s="10">
        <v>0.1</v>
      </c>
      <c r="FM51" s="100"/>
      <c r="FN51" s="126" t="s">
        <v>228</v>
      </c>
      <c r="FO51" s="100">
        <v>2.1</v>
      </c>
      <c r="FP51" s="100">
        <v>1.8</v>
      </c>
      <c r="FQ51" s="100">
        <v>1.5</v>
      </c>
      <c r="FR51" s="100">
        <v>1.4</v>
      </c>
      <c r="FS51" s="100">
        <v>1.2</v>
      </c>
      <c r="FT51" s="100">
        <v>0.7</v>
      </c>
      <c r="FU51" s="100">
        <v>1.2</v>
      </c>
      <c r="FV51" s="100">
        <v>1.2</v>
      </c>
      <c r="FW51" s="100">
        <v>0.8</v>
      </c>
      <c r="FX51" s="100">
        <v>0.7</v>
      </c>
      <c r="FY51" s="100">
        <v>0.6</v>
      </c>
      <c r="FZ51" s="100">
        <v>0.9</v>
      </c>
      <c r="GA51" s="100">
        <v>0.8</v>
      </c>
      <c r="GB51" s="100">
        <v>0.9</v>
      </c>
      <c r="GC51" s="100">
        <v>0.7</v>
      </c>
      <c r="GD51" s="100">
        <v>0.9</v>
      </c>
      <c r="GE51" s="100">
        <v>0.8</v>
      </c>
      <c r="GF51" s="100">
        <v>0.7</v>
      </c>
      <c r="GG51" s="100">
        <v>0.7</v>
      </c>
      <c r="GH51" s="100">
        <v>0.7</v>
      </c>
      <c r="GI51" s="100">
        <v>0.8</v>
      </c>
      <c r="GK51" s="100"/>
      <c r="GL51" s="126" t="s">
        <v>228</v>
      </c>
      <c r="GM51" s="100">
        <v>2.4</v>
      </c>
      <c r="GN51" s="100">
        <v>2.4</v>
      </c>
      <c r="GO51" s="100">
        <v>2.2000000000000002</v>
      </c>
      <c r="GP51" s="100">
        <v>2</v>
      </c>
      <c r="GQ51" s="100">
        <v>1.7</v>
      </c>
      <c r="GR51" s="100">
        <v>1.4</v>
      </c>
      <c r="GS51" s="100">
        <v>1.7</v>
      </c>
      <c r="GT51" s="100">
        <v>2.2999999999999998</v>
      </c>
      <c r="GU51" s="100">
        <v>2.9</v>
      </c>
      <c r="GV51" s="100">
        <v>2</v>
      </c>
      <c r="GW51" s="100">
        <v>2.2999999999999998</v>
      </c>
      <c r="GX51" s="100">
        <v>2.2999999999999998</v>
      </c>
      <c r="GY51" s="100">
        <v>2.2000000000000002</v>
      </c>
      <c r="GZ51" s="100">
        <v>2</v>
      </c>
      <c r="HA51" s="100">
        <v>1.7</v>
      </c>
      <c r="HB51" s="100">
        <v>1.7</v>
      </c>
      <c r="HC51" s="100">
        <v>1.4</v>
      </c>
      <c r="HD51" s="100">
        <v>1.6</v>
      </c>
      <c r="HE51" s="100">
        <v>2.6</v>
      </c>
      <c r="HF51" s="100">
        <v>2.6</v>
      </c>
      <c r="HG51" s="100">
        <v>2.4</v>
      </c>
    </row>
    <row r="52" spans="1:215" ht="15">
      <c r="A52" s="421"/>
      <c r="B52" s="421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21"/>
      <c r="Z52" s="421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21"/>
      <c r="AX52" s="421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428"/>
      <c r="BV52" s="428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36"/>
      <c r="CS52" s="428"/>
      <c r="CT52" s="428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36"/>
      <c r="DQ52" s="428"/>
      <c r="DR52" s="428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36"/>
      <c r="EO52" s="428"/>
      <c r="EP52" s="428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M52" s="421"/>
      <c r="FN52" s="421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21"/>
      <c r="GL52" s="421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24" t="s">
        <v>115</v>
      </c>
      <c r="C53" s="101">
        <v>70.3</v>
      </c>
      <c r="D53" s="101">
        <v>70.3</v>
      </c>
      <c r="E53" s="101">
        <v>70.3</v>
      </c>
      <c r="F53" s="101">
        <v>70.2</v>
      </c>
      <c r="G53" s="101">
        <v>69.8</v>
      </c>
      <c r="H53" s="101">
        <v>69.5</v>
      </c>
      <c r="I53" s="101">
        <v>69.099999999999994</v>
      </c>
      <c r="J53" s="101">
        <v>68.7</v>
      </c>
      <c r="K53" s="101">
        <v>68.400000000000006</v>
      </c>
      <c r="L53" s="101">
        <v>68.2</v>
      </c>
      <c r="M53" s="101">
        <v>68</v>
      </c>
      <c r="N53" s="101">
        <v>67.7</v>
      </c>
      <c r="O53" s="101">
        <v>67.5</v>
      </c>
      <c r="P53" s="101">
        <v>67.3</v>
      </c>
      <c r="Q53" s="101">
        <v>67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24" t="s">
        <v>115</v>
      </c>
      <c r="AA53" s="101">
        <v>70.3</v>
      </c>
      <c r="AB53" s="101">
        <v>70.3</v>
      </c>
      <c r="AC53" s="101">
        <v>70.3</v>
      </c>
      <c r="AD53" s="101">
        <v>70.2</v>
      </c>
      <c r="AE53" s="101">
        <v>69.8</v>
      </c>
      <c r="AF53" s="101">
        <v>69.5</v>
      </c>
      <c r="AG53" s="101">
        <v>69.099999999999994</v>
      </c>
      <c r="AH53" s="101">
        <v>68.8</v>
      </c>
      <c r="AI53" s="101">
        <v>68.400000000000006</v>
      </c>
      <c r="AJ53" s="101">
        <v>68.2</v>
      </c>
      <c r="AK53" s="101">
        <v>68</v>
      </c>
      <c r="AL53" s="101">
        <v>67.8</v>
      </c>
      <c r="AM53" s="101">
        <v>67.5</v>
      </c>
      <c r="AN53" s="101">
        <v>67.400000000000006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101"/>
      <c r="AX53" s="124" t="s">
        <v>115</v>
      </c>
      <c r="AY53" s="101">
        <v>70.3</v>
      </c>
      <c r="AZ53" s="101">
        <v>70.3</v>
      </c>
      <c r="BA53" s="101">
        <v>70.3</v>
      </c>
      <c r="BB53" s="101">
        <v>70.2</v>
      </c>
      <c r="BC53" s="101">
        <v>69.8</v>
      </c>
      <c r="BD53" s="101">
        <v>69.5</v>
      </c>
      <c r="BE53" s="101">
        <v>69.099999999999994</v>
      </c>
      <c r="BF53" s="101">
        <v>68.8</v>
      </c>
      <c r="BG53" s="101">
        <v>68.400000000000006</v>
      </c>
      <c r="BH53" s="101">
        <v>68.2</v>
      </c>
      <c r="BI53" s="101">
        <v>68</v>
      </c>
      <c r="BJ53" s="101">
        <v>67.8</v>
      </c>
      <c r="BK53" s="101">
        <v>67.5</v>
      </c>
      <c r="BL53" s="101">
        <v>67.3</v>
      </c>
      <c r="BM53" s="101">
        <v>67.099999999999994</v>
      </c>
      <c r="BN53" s="101">
        <v>67.099999999999994</v>
      </c>
      <c r="BO53" s="101">
        <v>67.099999999999994</v>
      </c>
      <c r="BP53" s="101">
        <v>67.099999999999994</v>
      </c>
      <c r="BQ53" s="101">
        <v>67.099999999999994</v>
      </c>
      <c r="BR53" s="101">
        <v>67.099999999999994</v>
      </c>
      <c r="BS53" s="101">
        <v>67.099999999999994</v>
      </c>
      <c r="BU53" s="21"/>
      <c r="BV53" s="116" t="s">
        <v>280</v>
      </c>
      <c r="BW53" s="21">
        <v>70.3</v>
      </c>
      <c r="BX53" s="21">
        <v>70.3</v>
      </c>
      <c r="BY53" s="21">
        <v>70.3</v>
      </c>
      <c r="BZ53" s="21">
        <v>70.2</v>
      </c>
      <c r="CA53" s="21">
        <v>69.8</v>
      </c>
      <c r="CB53" s="21">
        <v>69.400000000000006</v>
      </c>
      <c r="CC53" s="21">
        <v>69.099999999999994</v>
      </c>
      <c r="CD53" s="21">
        <v>68.7</v>
      </c>
      <c r="CE53" s="21">
        <v>68.400000000000006</v>
      </c>
      <c r="CF53" s="21">
        <v>68.2</v>
      </c>
      <c r="CG53" s="21">
        <v>68</v>
      </c>
      <c r="CH53" s="21">
        <v>67.7</v>
      </c>
      <c r="CI53" s="21">
        <v>67.5</v>
      </c>
      <c r="CJ53" s="21">
        <v>67.3</v>
      </c>
      <c r="CK53" s="21">
        <v>67</v>
      </c>
      <c r="CL53" s="21">
        <v>67.099999999999994</v>
      </c>
      <c r="CM53" s="21">
        <v>67.099999999999994</v>
      </c>
      <c r="CN53" s="21">
        <v>67.099999999999994</v>
      </c>
      <c r="CO53" s="21">
        <v>67.099999999999994</v>
      </c>
      <c r="CP53" s="21">
        <v>67.099999999999994</v>
      </c>
      <c r="CQ53" s="21">
        <v>67.099999999999994</v>
      </c>
      <c r="CR53" s="136"/>
      <c r="CS53" s="21"/>
      <c r="CT53" s="116" t="s">
        <v>280</v>
      </c>
      <c r="CU53" s="21">
        <v>70.099999999999994</v>
      </c>
      <c r="CV53" s="21">
        <v>70.2</v>
      </c>
      <c r="CW53" s="21">
        <v>70.2</v>
      </c>
      <c r="CX53" s="21">
        <v>70.099999999999994</v>
      </c>
      <c r="CY53" s="21">
        <v>69.7</v>
      </c>
      <c r="CZ53" s="21">
        <v>69.400000000000006</v>
      </c>
      <c r="DA53" s="21">
        <v>68.900000000000006</v>
      </c>
      <c r="DB53" s="21">
        <v>68.599999999999994</v>
      </c>
      <c r="DC53" s="21">
        <v>68.3</v>
      </c>
      <c r="DD53" s="21">
        <v>68.099999999999994</v>
      </c>
      <c r="DE53" s="21">
        <v>67.8</v>
      </c>
      <c r="DF53" s="21">
        <v>67.599999999999994</v>
      </c>
      <c r="DG53" s="21">
        <v>67.400000000000006</v>
      </c>
      <c r="DH53" s="21">
        <v>67.2</v>
      </c>
      <c r="DI53" s="21">
        <v>67</v>
      </c>
      <c r="DJ53" s="21">
        <v>67.099999999999994</v>
      </c>
      <c r="DK53" s="21">
        <v>67</v>
      </c>
      <c r="DL53" s="21">
        <v>67</v>
      </c>
      <c r="DM53" s="21">
        <v>67.099999999999994</v>
      </c>
      <c r="DN53" s="21">
        <v>67</v>
      </c>
      <c r="DO53" s="21">
        <v>67</v>
      </c>
      <c r="DP53" s="136"/>
      <c r="DQ53" s="21"/>
      <c r="DR53" s="116" t="s">
        <v>280</v>
      </c>
      <c r="DS53" s="21">
        <v>70.2</v>
      </c>
      <c r="DT53" s="21">
        <v>70.2</v>
      </c>
      <c r="DU53" s="21">
        <v>70.2</v>
      </c>
      <c r="DV53" s="21">
        <v>70.099999999999994</v>
      </c>
      <c r="DW53" s="21">
        <v>69.7</v>
      </c>
      <c r="DX53" s="21">
        <v>69.400000000000006</v>
      </c>
      <c r="DY53" s="21">
        <v>69</v>
      </c>
      <c r="DZ53" s="21">
        <v>68.7</v>
      </c>
      <c r="EA53" s="21">
        <v>68.3</v>
      </c>
      <c r="EB53" s="21">
        <v>68.099999999999994</v>
      </c>
      <c r="EC53" s="21">
        <v>67.900000000000006</v>
      </c>
      <c r="ED53" s="21">
        <v>67.7</v>
      </c>
      <c r="EE53" s="21">
        <v>67.400000000000006</v>
      </c>
      <c r="EF53" s="21">
        <v>67.2</v>
      </c>
      <c r="EG53" s="21">
        <v>67</v>
      </c>
      <c r="EH53" s="21">
        <v>67.099999999999994</v>
      </c>
      <c r="EI53" s="21">
        <v>67.099999999999994</v>
      </c>
      <c r="EJ53" s="21">
        <v>67.099999999999994</v>
      </c>
      <c r="EK53" s="21">
        <v>67.099999999999994</v>
      </c>
      <c r="EL53" s="21">
        <v>67.099999999999994</v>
      </c>
      <c r="EM53" s="21">
        <v>67</v>
      </c>
      <c r="EN53" s="136"/>
      <c r="EO53" s="21"/>
      <c r="EP53" s="116" t="s">
        <v>280</v>
      </c>
      <c r="EQ53" s="21">
        <v>70.2</v>
      </c>
      <c r="ER53" s="21">
        <v>70.3</v>
      </c>
      <c r="ES53" s="21">
        <v>70.2</v>
      </c>
      <c r="ET53" s="21">
        <v>70.2</v>
      </c>
      <c r="EU53" s="21">
        <v>69.7</v>
      </c>
      <c r="EV53" s="21">
        <v>69.400000000000006</v>
      </c>
      <c r="EW53" s="21">
        <v>69.099999999999994</v>
      </c>
      <c r="EX53" s="21">
        <v>68.7</v>
      </c>
      <c r="EY53" s="21">
        <v>68.400000000000006</v>
      </c>
      <c r="EZ53" s="21">
        <v>68.2</v>
      </c>
      <c r="FA53" s="21">
        <v>68</v>
      </c>
      <c r="FB53" s="21">
        <v>67.7</v>
      </c>
      <c r="FC53" s="21">
        <v>67.5</v>
      </c>
      <c r="FD53" s="21">
        <v>67.3</v>
      </c>
      <c r="FE53" s="21">
        <v>67.099999999999994</v>
      </c>
      <c r="FF53" s="21">
        <v>67.099999999999994</v>
      </c>
      <c r="FG53" s="21">
        <v>67.099999999999994</v>
      </c>
      <c r="FH53" s="21">
        <v>67.099999999999994</v>
      </c>
      <c r="FI53" s="21">
        <v>67.099999999999994</v>
      </c>
      <c r="FJ53" s="21">
        <v>67.099999999999994</v>
      </c>
      <c r="FK53" s="21">
        <v>67.099999999999994</v>
      </c>
      <c r="FM53" s="101"/>
      <c r="FN53" s="124" t="s">
        <v>115</v>
      </c>
      <c r="FO53" s="101">
        <v>70</v>
      </c>
      <c r="FP53" s="101">
        <v>70.099999999999994</v>
      </c>
      <c r="FQ53" s="101">
        <v>70.099999999999994</v>
      </c>
      <c r="FR53" s="101">
        <v>70.099999999999994</v>
      </c>
      <c r="FS53" s="101">
        <v>69.599999999999994</v>
      </c>
      <c r="FT53" s="101">
        <v>69.400000000000006</v>
      </c>
      <c r="FU53" s="101">
        <v>69</v>
      </c>
      <c r="FV53" s="101">
        <v>68.599999999999994</v>
      </c>
      <c r="FW53" s="101">
        <v>68.3</v>
      </c>
      <c r="FX53" s="101">
        <v>68.099999999999994</v>
      </c>
      <c r="FY53" s="101">
        <v>67.900000000000006</v>
      </c>
      <c r="FZ53" s="101">
        <v>67.599999999999994</v>
      </c>
      <c r="GA53" s="101">
        <v>67.400000000000006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24" t="s">
        <v>115</v>
      </c>
      <c r="GM53" s="101">
        <v>70</v>
      </c>
      <c r="GN53" s="101">
        <v>70</v>
      </c>
      <c r="GO53" s="101">
        <v>70</v>
      </c>
      <c r="GP53" s="101">
        <v>70</v>
      </c>
      <c r="GQ53" s="101">
        <v>69.599999999999994</v>
      </c>
      <c r="GR53" s="101">
        <v>69.3</v>
      </c>
      <c r="GS53" s="101">
        <v>68.900000000000006</v>
      </c>
      <c r="GT53" s="101">
        <v>68.599999999999994</v>
      </c>
      <c r="GU53" s="101">
        <v>68.2</v>
      </c>
      <c r="GV53" s="101">
        <v>68</v>
      </c>
      <c r="GW53" s="101">
        <v>67.8</v>
      </c>
      <c r="GX53" s="101">
        <v>67.5</v>
      </c>
      <c r="GY53" s="101">
        <v>67.3</v>
      </c>
      <c r="GZ53" s="101">
        <v>67.2</v>
      </c>
      <c r="HA53" s="101">
        <v>67</v>
      </c>
      <c r="HB53" s="101">
        <v>67</v>
      </c>
      <c r="HC53" s="101">
        <v>67.099999999999994</v>
      </c>
      <c r="HD53" s="101">
        <v>67.099999999999994</v>
      </c>
      <c r="HE53" s="101">
        <v>67</v>
      </c>
      <c r="HF53" s="101">
        <v>67</v>
      </c>
      <c r="HG53" s="101">
        <v>67</v>
      </c>
    </row>
    <row r="54" spans="1:215" ht="15">
      <c r="A54" s="421"/>
      <c r="B54" s="421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21"/>
      <c r="Z54" s="421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21"/>
      <c r="AX54" s="421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U54" s="428"/>
      <c r="BV54" s="428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36"/>
      <c r="CS54" s="428"/>
      <c r="CT54" s="428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36"/>
      <c r="DQ54" s="428"/>
      <c r="DR54" s="428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36"/>
      <c r="EO54" s="428"/>
      <c r="EP54" s="428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M54" s="421"/>
      <c r="FN54" s="421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21"/>
      <c r="GL54" s="421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21"/>
      <c r="B55" s="421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1"/>
      <c r="Z55" s="421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1"/>
      <c r="AX55" s="421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28"/>
      <c r="BV55" s="428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36"/>
      <c r="CS55" s="428"/>
      <c r="CT55" s="428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36"/>
      <c r="DQ55" s="428"/>
      <c r="DR55" s="428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36"/>
      <c r="EO55" s="428"/>
      <c r="EP55" s="428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M55" s="421"/>
      <c r="FN55" s="421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1"/>
      <c r="GL55" s="421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26"/>
      <c r="B56" s="426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26"/>
      <c r="Z56" s="426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26"/>
      <c r="AX56" s="426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427"/>
      <c r="BV56" s="427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36"/>
      <c r="CS56" s="427"/>
      <c r="CT56" s="427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36"/>
      <c r="DQ56" s="427"/>
      <c r="DR56" s="427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36"/>
      <c r="EO56" s="427"/>
      <c r="EP56" s="427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M56" s="426"/>
      <c r="FN56" s="426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26"/>
      <c r="GL56" s="426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</sheetData>
  <mergeCells count="198">
    <mergeCell ref="GK54:GL54"/>
    <mergeCell ref="GK55:GL55"/>
    <mergeCell ref="GK56:GL56"/>
    <mergeCell ref="GK32:GL32"/>
    <mergeCell ref="GK34:GL34"/>
    <mergeCell ref="GK35:GL35"/>
    <mergeCell ref="GK44:GL44"/>
    <mergeCell ref="GK52:GL52"/>
    <mergeCell ref="FM55:FN55"/>
    <mergeCell ref="FM56:FN56"/>
    <mergeCell ref="FM54:FN5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FM34:FN34"/>
    <mergeCell ref="FM35:FN35"/>
    <mergeCell ref="FM44:FN44"/>
    <mergeCell ref="FM52:FN52"/>
    <mergeCell ref="FM11:FN11"/>
    <mergeCell ref="FM12:FN12"/>
    <mergeCell ref="FM21:FN21"/>
    <mergeCell ref="FM29:FN29"/>
    <mergeCell ref="FM32:FN32"/>
    <mergeCell ref="FM6:FN6"/>
    <mergeCell ref="FM7:FN7"/>
    <mergeCell ref="FM8:FN8"/>
    <mergeCell ref="FM9:FN9"/>
    <mergeCell ref="FM10:FN10"/>
    <mergeCell ref="FM1:FN1"/>
    <mergeCell ref="FM2:FN2"/>
    <mergeCell ref="FM3:FN3"/>
    <mergeCell ref="FM4:FN4"/>
    <mergeCell ref="FM5:FN5"/>
    <mergeCell ref="BU1:BV1"/>
    <mergeCell ref="CS1:CT1"/>
    <mergeCell ref="DQ1:DR1"/>
    <mergeCell ref="EO1:EP1"/>
    <mergeCell ref="BU2:BV2"/>
    <mergeCell ref="CS2:CT2"/>
    <mergeCell ref="DQ2:DR2"/>
    <mergeCell ref="EO2:EP2"/>
    <mergeCell ref="BU3:BV3"/>
    <mergeCell ref="CS3:CT3"/>
    <mergeCell ref="DQ3:DR3"/>
    <mergeCell ref="EO3:EP3"/>
    <mergeCell ref="BU4:BV4"/>
    <mergeCell ref="CS4:CT4"/>
    <mergeCell ref="DQ4:DR4"/>
    <mergeCell ref="EO4:EP4"/>
    <mergeCell ref="BU5:BV5"/>
    <mergeCell ref="CS5:CT5"/>
    <mergeCell ref="DQ5:DR5"/>
    <mergeCell ref="EO5:EP5"/>
    <mergeCell ref="BU6:BV6"/>
    <mergeCell ref="CS6:CT6"/>
    <mergeCell ref="DQ6:DR6"/>
    <mergeCell ref="EO6:EP6"/>
    <mergeCell ref="BU7:BV7"/>
    <mergeCell ref="CS7:CT7"/>
    <mergeCell ref="DQ7:DR7"/>
    <mergeCell ref="EO7:EP7"/>
    <mergeCell ref="BU8:BV8"/>
    <mergeCell ref="CS8:CT8"/>
    <mergeCell ref="DQ8:DR8"/>
    <mergeCell ref="EO8:EP8"/>
    <mergeCell ref="BU9:BV9"/>
    <mergeCell ref="CS9:CT9"/>
    <mergeCell ref="DQ9:DR9"/>
    <mergeCell ref="EO9:EP9"/>
    <mergeCell ref="BU10:BV10"/>
    <mergeCell ref="CS10:CT10"/>
    <mergeCell ref="DQ10:DR10"/>
    <mergeCell ref="EO10:EP10"/>
    <mergeCell ref="BU11:BV11"/>
    <mergeCell ref="CS11:CT11"/>
    <mergeCell ref="DQ11:DR11"/>
    <mergeCell ref="EO11:EP11"/>
    <mergeCell ref="BU12:BV12"/>
    <mergeCell ref="CS12:CT12"/>
    <mergeCell ref="DQ12:DR12"/>
    <mergeCell ref="EO12:EP12"/>
    <mergeCell ref="BU21:BV21"/>
    <mergeCell ref="CS21:CT21"/>
    <mergeCell ref="DQ21:DR21"/>
    <mergeCell ref="EO21:EP21"/>
    <mergeCell ref="BU29:BV29"/>
    <mergeCell ref="CS29:CT29"/>
    <mergeCell ref="DQ29:DR29"/>
    <mergeCell ref="EO29:EP29"/>
    <mergeCell ref="BU32:BV32"/>
    <mergeCell ref="CS32:CT32"/>
    <mergeCell ref="DQ32:DR32"/>
    <mergeCell ref="EO32:EP32"/>
    <mergeCell ref="BU34:BV34"/>
    <mergeCell ref="CS34:CT34"/>
    <mergeCell ref="DQ34:DR34"/>
    <mergeCell ref="EO34:EP34"/>
    <mergeCell ref="BU35:BV35"/>
    <mergeCell ref="CS35:CT35"/>
    <mergeCell ref="DQ35:DR35"/>
    <mergeCell ref="EO35:EP35"/>
    <mergeCell ref="BU44:BV44"/>
    <mergeCell ref="CS44:CT44"/>
    <mergeCell ref="DQ44:DR44"/>
    <mergeCell ref="EO44:EP44"/>
    <mergeCell ref="BU56:BV56"/>
    <mergeCell ref="CS56:CT56"/>
    <mergeCell ref="DQ56:DR56"/>
    <mergeCell ref="EO56:EP56"/>
    <mergeCell ref="AW52:AX52"/>
    <mergeCell ref="AW54:AX54"/>
    <mergeCell ref="AW55:AX55"/>
    <mergeCell ref="AW56:AX56"/>
    <mergeCell ref="BU55:BV55"/>
    <mergeCell ref="BU52:BV52"/>
    <mergeCell ref="CS52:CT52"/>
    <mergeCell ref="DQ52:DR52"/>
    <mergeCell ref="EO52:EP52"/>
    <mergeCell ref="BU54:BV54"/>
    <mergeCell ref="CS54:CT54"/>
    <mergeCell ref="DQ54:DR54"/>
    <mergeCell ref="EO54:EP54"/>
    <mergeCell ref="CS55:CT55"/>
    <mergeCell ref="DQ55:DR55"/>
    <mergeCell ref="EO55:EP55"/>
    <mergeCell ref="Y11:Z11"/>
    <mergeCell ref="Y12:Z12"/>
    <mergeCell ref="AW21:AX21"/>
    <mergeCell ref="AW29:AX29"/>
    <mergeCell ref="AW32:AX32"/>
    <mergeCell ref="AW34:AX34"/>
    <mergeCell ref="AW35:AX35"/>
    <mergeCell ref="AW44:AX44"/>
    <mergeCell ref="AW7:AX7"/>
    <mergeCell ref="AW8:AX8"/>
    <mergeCell ref="AW9:AX9"/>
    <mergeCell ref="AW10:AX10"/>
    <mergeCell ref="AW11:AX11"/>
    <mergeCell ref="AW12:AX12"/>
    <mergeCell ref="A11:B11"/>
    <mergeCell ref="A12:B12"/>
    <mergeCell ref="A1:B1"/>
    <mergeCell ref="A2:B2"/>
    <mergeCell ref="Y52:Z52"/>
    <mergeCell ref="Y54:Z54"/>
    <mergeCell ref="Y55:Z55"/>
    <mergeCell ref="Y56:Z56"/>
    <mergeCell ref="AW1:AX1"/>
    <mergeCell ref="AW2:AX2"/>
    <mergeCell ref="AW3:AX3"/>
    <mergeCell ref="AW4:AX4"/>
    <mergeCell ref="AW5:AX5"/>
    <mergeCell ref="AW6:AX6"/>
    <mergeCell ref="Y21:Z21"/>
    <mergeCell ref="Y29:Z29"/>
    <mergeCell ref="Y32:Z32"/>
    <mergeCell ref="Y34:Z34"/>
    <mergeCell ref="Y35:Z35"/>
    <mergeCell ref="Y44:Z44"/>
    <mergeCell ref="Y7:Z7"/>
    <mergeCell ref="Y8:Z8"/>
    <mergeCell ref="Y9:Z9"/>
    <mergeCell ref="Y10:Z10"/>
    <mergeCell ref="A3:B3"/>
    <mergeCell ref="A4:B4"/>
    <mergeCell ref="A5:B5"/>
    <mergeCell ref="A6:B6"/>
    <mergeCell ref="A52:B52"/>
    <mergeCell ref="A54:B54"/>
    <mergeCell ref="A55:B55"/>
    <mergeCell ref="A56:B56"/>
    <mergeCell ref="Y1:Z1"/>
    <mergeCell ref="Y2:Z2"/>
    <mergeCell ref="Y3:Z3"/>
    <mergeCell ref="Y4:Z4"/>
    <mergeCell ref="Y5:Z5"/>
    <mergeCell ref="Y6:Z6"/>
    <mergeCell ref="A21:B21"/>
    <mergeCell ref="A29:B29"/>
    <mergeCell ref="A32:B32"/>
    <mergeCell ref="A34:B34"/>
    <mergeCell ref="A35:B35"/>
    <mergeCell ref="A44:B44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BCBF-5250-430E-BBCE-5F81F5341810}">
  <dimension ref="A1:HG64"/>
  <sheetViews>
    <sheetView topLeftCell="BT10" workbookViewId="0">
      <selection activeCell="CR31" sqref="CR3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4" max="74" width="36.42578125" bestFit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27"/>
      <c r="BU1" s="428"/>
      <c r="BV1" s="428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27"/>
      <c r="CS1" s="428"/>
      <c r="CT1" s="428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27"/>
      <c r="DQ1" s="428"/>
      <c r="DR1" s="428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27"/>
      <c r="EO1" s="428"/>
      <c r="EP1" s="428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27"/>
      <c r="BU2" s="428"/>
      <c r="BV2" s="428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27"/>
      <c r="CS2" s="428"/>
      <c r="CT2" s="428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27"/>
      <c r="DQ2" s="428"/>
      <c r="DR2" s="428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K2" s="112"/>
      <c r="EL2" s="112"/>
      <c r="EM2" s="112"/>
      <c r="EN2" s="27"/>
      <c r="EO2" s="428"/>
      <c r="EP2" s="428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12"/>
      <c r="FE2" s="112"/>
      <c r="FF2" s="112"/>
      <c r="FG2" s="112"/>
      <c r="FH2" s="112"/>
      <c r="FI2" s="112"/>
      <c r="FJ2" s="112"/>
      <c r="FK2" s="112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27"/>
      <c r="BU3" s="428"/>
      <c r="BV3" s="428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27"/>
      <c r="CS3" s="428"/>
      <c r="CT3" s="428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27"/>
      <c r="DQ3" s="428"/>
      <c r="DR3" s="428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27"/>
      <c r="EO3" s="428"/>
      <c r="EP3" s="428"/>
      <c r="EQ3" s="112"/>
      <c r="ER3" s="112"/>
      <c r="ES3" s="112"/>
      <c r="ET3" s="112"/>
      <c r="EU3" s="112"/>
      <c r="EV3" s="112"/>
      <c r="EW3" s="112"/>
      <c r="EX3" s="112"/>
      <c r="EY3" s="112"/>
      <c r="EZ3" s="112"/>
      <c r="FA3" s="112"/>
      <c r="FB3" s="112"/>
      <c r="FC3" s="112"/>
      <c r="FD3" s="112"/>
      <c r="FE3" s="112"/>
      <c r="FF3" s="112"/>
      <c r="FG3" s="112"/>
      <c r="FH3" s="112"/>
      <c r="FI3" s="112"/>
      <c r="FJ3" s="112"/>
      <c r="FK3" s="112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27"/>
      <c r="BU4" s="428"/>
      <c r="BV4" s="428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27"/>
      <c r="CS4" s="428"/>
      <c r="CT4" s="428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27"/>
      <c r="DQ4" s="428"/>
      <c r="DR4" s="428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27"/>
      <c r="EO4" s="428"/>
      <c r="EP4" s="428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94"/>
      <c r="AZ5" s="94"/>
      <c r="BA5" s="94"/>
      <c r="BB5" s="94"/>
      <c r="BC5" s="94"/>
      <c r="BD5" s="94"/>
      <c r="BE5" s="94"/>
      <c r="BF5" s="94"/>
      <c r="BG5" s="112"/>
      <c r="BH5" s="94"/>
      <c r="BI5" s="94"/>
      <c r="BJ5" s="94"/>
      <c r="BK5" s="94"/>
      <c r="BL5" s="112"/>
      <c r="BM5" s="94"/>
      <c r="BN5" s="112"/>
      <c r="BO5" s="112"/>
      <c r="BP5" s="94"/>
      <c r="BQ5" s="112"/>
      <c r="BR5" s="112"/>
      <c r="BS5" s="94" t="s">
        <v>259</v>
      </c>
      <c r="BT5" s="27"/>
      <c r="BU5" s="430" t="s">
        <v>258</v>
      </c>
      <c r="BV5" s="430"/>
      <c r="BW5" s="94"/>
      <c r="BX5" s="94"/>
      <c r="BY5" s="94"/>
      <c r="BZ5" s="94"/>
      <c r="CA5" s="94"/>
      <c r="CB5" s="94"/>
      <c r="CC5" s="94"/>
      <c r="CD5" s="94"/>
      <c r="CE5" s="112"/>
      <c r="CF5" s="94"/>
      <c r="CG5" s="94"/>
      <c r="CH5" s="94"/>
      <c r="CI5" s="94"/>
      <c r="CJ5" s="112"/>
      <c r="CK5" s="94"/>
      <c r="CL5" s="112"/>
      <c r="CM5" s="112"/>
      <c r="CN5" s="94"/>
      <c r="CO5" s="112"/>
      <c r="CP5" s="112"/>
      <c r="CQ5" s="94" t="s">
        <v>259</v>
      </c>
      <c r="CR5" s="27"/>
      <c r="CS5" s="430" t="s">
        <v>258</v>
      </c>
      <c r="CT5" s="430"/>
      <c r="CU5" s="94"/>
      <c r="CV5" s="94"/>
      <c r="CW5" s="94"/>
      <c r="CX5" s="94"/>
      <c r="CY5" s="94"/>
      <c r="CZ5" s="94"/>
      <c r="DA5" s="94"/>
      <c r="DB5" s="94"/>
      <c r="DC5" s="112"/>
      <c r="DD5" s="94"/>
      <c r="DE5" s="94"/>
      <c r="DF5" s="94"/>
      <c r="DG5" s="94"/>
      <c r="DH5" s="112"/>
      <c r="DI5" s="94"/>
      <c r="DJ5" s="112"/>
      <c r="DK5" s="112"/>
      <c r="DL5" s="94"/>
      <c r="DM5" s="112"/>
      <c r="DN5" s="112"/>
      <c r="DO5" s="94" t="s">
        <v>259</v>
      </c>
      <c r="DP5" s="27"/>
      <c r="DQ5" s="430" t="s">
        <v>258</v>
      </c>
      <c r="DR5" s="430"/>
      <c r="DS5" s="94"/>
      <c r="DT5" s="94"/>
      <c r="DU5" s="94"/>
      <c r="DV5" s="94"/>
      <c r="DW5" s="94"/>
      <c r="DX5" s="94"/>
      <c r="DY5" s="94"/>
      <c r="DZ5" s="94"/>
      <c r="EA5" s="112"/>
      <c r="EB5" s="94"/>
      <c r="EC5" s="94"/>
      <c r="ED5" s="94"/>
      <c r="EE5" s="94"/>
      <c r="EF5" s="112"/>
      <c r="EG5" s="94"/>
      <c r="EH5" s="112"/>
      <c r="EI5" s="112"/>
      <c r="EJ5" s="94"/>
      <c r="EK5" s="112"/>
      <c r="EL5" s="112"/>
      <c r="EM5" s="94" t="s">
        <v>259</v>
      </c>
      <c r="EN5" s="27"/>
      <c r="EO5" s="430" t="s">
        <v>258</v>
      </c>
      <c r="EP5" s="430"/>
      <c r="EQ5" s="94"/>
      <c r="ER5" s="94"/>
      <c r="ES5" s="94"/>
      <c r="ET5" s="94"/>
      <c r="EU5" s="94"/>
      <c r="EV5" s="94"/>
      <c r="EW5" s="94"/>
      <c r="EX5" s="94"/>
      <c r="EY5" s="112"/>
      <c r="EZ5" s="94"/>
      <c r="FA5" s="94"/>
      <c r="FB5" s="94"/>
      <c r="FC5" s="94"/>
      <c r="FD5" s="112"/>
      <c r="FE5" s="94"/>
      <c r="FF5" s="112"/>
      <c r="FG5" s="112"/>
      <c r="FH5" s="94"/>
      <c r="FI5" s="112"/>
      <c r="FJ5" s="112"/>
      <c r="FK5" s="94" t="s">
        <v>259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27"/>
      <c r="BU6" s="428"/>
      <c r="BV6" s="428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27"/>
      <c r="CS6" s="428"/>
      <c r="CT6" s="428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27"/>
      <c r="DQ6" s="428"/>
      <c r="DR6" s="428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27"/>
      <c r="EO6" s="428"/>
      <c r="EP6" s="428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27"/>
      <c r="BU7" s="429" t="s">
        <v>260</v>
      </c>
      <c r="BV7" s="429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27"/>
      <c r="CS7" s="429" t="s">
        <v>261</v>
      </c>
      <c r="CT7" s="429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27"/>
      <c r="DQ7" s="429" t="s">
        <v>262</v>
      </c>
      <c r="DR7" s="429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27"/>
      <c r="EO7" s="429" t="s">
        <v>263</v>
      </c>
      <c r="EP7" s="429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231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231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282</v>
      </c>
      <c r="AX8" s="429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7"/>
      <c r="BU8" s="429" t="s">
        <v>282</v>
      </c>
      <c r="BV8" s="429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7"/>
      <c r="CS8" s="429" t="s">
        <v>282</v>
      </c>
      <c r="CT8" s="429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7"/>
      <c r="DQ8" s="429" t="s">
        <v>282</v>
      </c>
      <c r="DR8" s="429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7"/>
      <c r="EO8" s="429" t="s">
        <v>282</v>
      </c>
      <c r="EP8" s="429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M8" s="423" t="s">
        <v>231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231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27"/>
      <c r="BU9" s="428"/>
      <c r="BV9" s="428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27"/>
      <c r="CS9" s="428"/>
      <c r="CT9" s="428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27"/>
      <c r="DQ9" s="428"/>
      <c r="DR9" s="428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27"/>
      <c r="EO9" s="428"/>
      <c r="EP9" s="428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27"/>
      <c r="BU10" s="428"/>
      <c r="BV10" s="428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27"/>
      <c r="CS10" s="428"/>
      <c r="CT10" s="428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27"/>
      <c r="DQ10" s="428"/>
      <c r="DR10" s="428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27"/>
      <c r="EO10" s="428"/>
      <c r="EP10" s="428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117">
        <v>2000</v>
      </c>
      <c r="AZ11" s="117">
        <v>2001</v>
      </c>
      <c r="BA11" s="117">
        <v>2002</v>
      </c>
      <c r="BB11" s="117">
        <v>2003</v>
      </c>
      <c r="BC11" s="117">
        <v>2004</v>
      </c>
      <c r="BD11" s="117">
        <v>2005</v>
      </c>
      <c r="BE11" s="117">
        <v>2006</v>
      </c>
      <c r="BF11" s="117">
        <v>2007</v>
      </c>
      <c r="BG11" s="117">
        <v>2008</v>
      </c>
      <c r="BH11" s="117">
        <v>2009</v>
      </c>
      <c r="BI11" s="117">
        <v>2010</v>
      </c>
      <c r="BJ11" s="117">
        <v>2011</v>
      </c>
      <c r="BK11" s="117">
        <v>2012</v>
      </c>
      <c r="BL11" s="117">
        <v>2013</v>
      </c>
      <c r="BM11" s="117">
        <v>2014</v>
      </c>
      <c r="BN11" s="117">
        <v>2015</v>
      </c>
      <c r="BO11" s="117">
        <v>2016</v>
      </c>
      <c r="BP11" s="117">
        <v>2017</v>
      </c>
      <c r="BQ11" s="117">
        <v>2018</v>
      </c>
      <c r="BR11" s="117">
        <v>2019</v>
      </c>
      <c r="BS11" s="117">
        <v>2020</v>
      </c>
      <c r="BT11" s="27"/>
      <c r="BU11" s="428"/>
      <c r="BV11" s="428"/>
      <c r="BW11" s="117">
        <v>2000</v>
      </c>
      <c r="BX11" s="117">
        <v>2001</v>
      </c>
      <c r="BY11" s="117">
        <v>2002</v>
      </c>
      <c r="BZ11" s="117">
        <v>2003</v>
      </c>
      <c r="CA11" s="117">
        <v>2004</v>
      </c>
      <c r="CB11" s="117">
        <v>2005</v>
      </c>
      <c r="CC11" s="117">
        <v>2006</v>
      </c>
      <c r="CD11" s="117">
        <v>2007</v>
      </c>
      <c r="CE11" s="117">
        <v>2008</v>
      </c>
      <c r="CF11" s="117">
        <v>2009</v>
      </c>
      <c r="CG11" s="117">
        <v>2010</v>
      </c>
      <c r="CH11" s="117">
        <v>2011</v>
      </c>
      <c r="CI11" s="117">
        <v>2012</v>
      </c>
      <c r="CJ11" s="117">
        <v>2013</v>
      </c>
      <c r="CK11" s="117">
        <v>2014</v>
      </c>
      <c r="CL11" s="117">
        <v>2015</v>
      </c>
      <c r="CM11" s="117">
        <v>2016</v>
      </c>
      <c r="CN11" s="117">
        <v>2017</v>
      </c>
      <c r="CO11" s="117">
        <v>2018</v>
      </c>
      <c r="CP11" s="117">
        <v>2019</v>
      </c>
      <c r="CQ11" s="117">
        <v>2020</v>
      </c>
      <c r="CR11" s="27"/>
      <c r="CS11" s="428"/>
      <c r="CT11" s="428"/>
      <c r="CU11" s="117">
        <v>2000</v>
      </c>
      <c r="CV11" s="117">
        <v>2001</v>
      </c>
      <c r="CW11" s="117">
        <v>2002</v>
      </c>
      <c r="CX11" s="117">
        <v>2003</v>
      </c>
      <c r="CY11" s="117">
        <v>2004</v>
      </c>
      <c r="CZ11" s="117">
        <v>2005</v>
      </c>
      <c r="DA11" s="117">
        <v>2006</v>
      </c>
      <c r="DB11" s="117">
        <v>2007</v>
      </c>
      <c r="DC11" s="117">
        <v>2008</v>
      </c>
      <c r="DD11" s="117">
        <v>2009</v>
      </c>
      <c r="DE11" s="117">
        <v>2010</v>
      </c>
      <c r="DF11" s="117">
        <v>2011</v>
      </c>
      <c r="DG11" s="117">
        <v>2012</v>
      </c>
      <c r="DH11" s="117">
        <v>2013</v>
      </c>
      <c r="DI11" s="117">
        <v>2014</v>
      </c>
      <c r="DJ11" s="117">
        <v>2015</v>
      </c>
      <c r="DK11" s="117">
        <v>2016</v>
      </c>
      <c r="DL11" s="117">
        <v>2017</v>
      </c>
      <c r="DM11" s="117">
        <v>2018</v>
      </c>
      <c r="DN11" s="117">
        <v>2019</v>
      </c>
      <c r="DO11" s="117">
        <v>2020</v>
      </c>
      <c r="DP11" s="27"/>
      <c r="DQ11" s="428"/>
      <c r="DR11" s="428"/>
      <c r="DS11" s="117">
        <v>2000</v>
      </c>
      <c r="DT11" s="117">
        <v>2001</v>
      </c>
      <c r="DU11" s="117">
        <v>2002</v>
      </c>
      <c r="DV11" s="117">
        <v>2003</v>
      </c>
      <c r="DW11" s="117">
        <v>2004</v>
      </c>
      <c r="DX11" s="117">
        <v>2005</v>
      </c>
      <c r="DY11" s="117">
        <v>2006</v>
      </c>
      <c r="DZ11" s="117">
        <v>2007</v>
      </c>
      <c r="EA11" s="117">
        <v>2008</v>
      </c>
      <c r="EB11" s="117">
        <v>2009</v>
      </c>
      <c r="EC11" s="117">
        <v>2010</v>
      </c>
      <c r="ED11" s="117">
        <v>2011</v>
      </c>
      <c r="EE11" s="117">
        <v>2012</v>
      </c>
      <c r="EF11" s="117">
        <v>2013</v>
      </c>
      <c r="EG11" s="117">
        <v>2014</v>
      </c>
      <c r="EH11" s="117">
        <v>2015</v>
      </c>
      <c r="EI11" s="117">
        <v>2016</v>
      </c>
      <c r="EJ11" s="117">
        <v>2017</v>
      </c>
      <c r="EK11" s="117">
        <v>2018</v>
      </c>
      <c r="EL11" s="117">
        <v>2019</v>
      </c>
      <c r="EM11" s="117">
        <v>2020</v>
      </c>
      <c r="EN11" s="27"/>
      <c r="EO11" s="428"/>
      <c r="EP11" s="428"/>
      <c r="EQ11" s="117">
        <v>2000</v>
      </c>
      <c r="ER11" s="117">
        <v>2001</v>
      </c>
      <c r="ES11" s="117">
        <v>2002</v>
      </c>
      <c r="ET11" s="117">
        <v>2003</v>
      </c>
      <c r="EU11" s="117">
        <v>2004</v>
      </c>
      <c r="EV11" s="117">
        <v>2005</v>
      </c>
      <c r="EW11" s="117">
        <v>2006</v>
      </c>
      <c r="EX11" s="117">
        <v>2007</v>
      </c>
      <c r="EY11" s="117">
        <v>2008</v>
      </c>
      <c r="EZ11" s="117">
        <v>2009</v>
      </c>
      <c r="FA11" s="117">
        <v>2010</v>
      </c>
      <c r="FB11" s="117">
        <v>2011</v>
      </c>
      <c r="FC11" s="117">
        <v>2012</v>
      </c>
      <c r="FD11" s="117">
        <v>2013</v>
      </c>
      <c r="FE11" s="117">
        <v>2014</v>
      </c>
      <c r="FF11" s="117">
        <v>2015</v>
      </c>
      <c r="FG11" s="117">
        <v>2016</v>
      </c>
      <c r="FH11" s="117">
        <v>2017</v>
      </c>
      <c r="FI11" s="117">
        <v>2018</v>
      </c>
      <c r="FJ11" s="117">
        <v>2019</v>
      </c>
      <c r="FK11" s="117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27"/>
      <c r="BU12" s="427"/>
      <c r="BV12" s="427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27"/>
      <c r="CS12" s="427"/>
      <c r="CT12" s="427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27"/>
      <c r="DQ12" s="427"/>
      <c r="DR12" s="427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27"/>
      <c r="EO12" s="427"/>
      <c r="EP12" s="427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232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0.1</v>
      </c>
      <c r="Q13" s="101">
        <v>0.1</v>
      </c>
      <c r="R13" s="101">
        <v>0.1</v>
      </c>
      <c r="S13" s="101">
        <v>0.1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4" t="s">
        <v>232</v>
      </c>
      <c r="AA13" s="101">
        <v>0.4</v>
      </c>
      <c r="AB13" s="101">
        <v>0.4</v>
      </c>
      <c r="AC13" s="101">
        <v>0.4</v>
      </c>
      <c r="AD13" s="101">
        <v>0.6</v>
      </c>
      <c r="AE13" s="101">
        <v>0.5</v>
      </c>
      <c r="AF13" s="101">
        <v>0.4</v>
      </c>
      <c r="AG13" s="101">
        <v>0.4</v>
      </c>
      <c r="AH13" s="101">
        <v>0.4</v>
      </c>
      <c r="AI13" s="101">
        <v>0.4</v>
      </c>
      <c r="AJ13" s="101">
        <v>0.4</v>
      </c>
      <c r="AK13" s="101">
        <v>0.4</v>
      </c>
      <c r="AL13" s="101">
        <v>0.5</v>
      </c>
      <c r="AM13" s="101">
        <v>0.4</v>
      </c>
      <c r="AN13" s="101">
        <v>0.3</v>
      </c>
      <c r="AO13" s="101">
        <v>0.3</v>
      </c>
      <c r="AP13" s="101">
        <v>0.4</v>
      </c>
      <c r="AQ13" s="101">
        <v>0.4</v>
      </c>
      <c r="AR13" s="101">
        <v>0.3</v>
      </c>
      <c r="AS13" s="101">
        <v>0.4</v>
      </c>
      <c r="AT13" s="101">
        <v>0.4</v>
      </c>
      <c r="AU13" s="101">
        <v>0.4</v>
      </c>
      <c r="AW13" s="29"/>
      <c r="AX13" s="98" t="s">
        <v>283</v>
      </c>
      <c r="AY13" s="29">
        <v>0.9</v>
      </c>
      <c r="AZ13" s="29">
        <v>0.8</v>
      </c>
      <c r="BA13" s="29">
        <v>0.9</v>
      </c>
      <c r="BB13" s="29">
        <v>1.1000000000000001</v>
      </c>
      <c r="BC13" s="29">
        <v>0.8</v>
      </c>
      <c r="BD13" s="29">
        <v>0.9</v>
      </c>
      <c r="BE13" s="29">
        <v>1</v>
      </c>
      <c r="BF13" s="29">
        <v>0.8</v>
      </c>
      <c r="BG13" s="29">
        <v>0.7</v>
      </c>
      <c r="BH13" s="29">
        <v>0.8</v>
      </c>
      <c r="BI13" s="29">
        <v>0.8</v>
      </c>
      <c r="BJ13" s="29">
        <v>1.1000000000000001</v>
      </c>
      <c r="BK13" s="29">
        <v>0.8</v>
      </c>
      <c r="BL13" s="29">
        <v>0.6</v>
      </c>
      <c r="BM13" s="29">
        <v>0.6</v>
      </c>
      <c r="BN13" s="29">
        <v>0.5</v>
      </c>
      <c r="BO13" s="29">
        <v>0.6</v>
      </c>
      <c r="BP13" s="29">
        <v>0.3</v>
      </c>
      <c r="BQ13" s="29">
        <v>0.4</v>
      </c>
      <c r="BR13" s="29">
        <v>0.4</v>
      </c>
      <c r="BS13" s="29">
        <v>0.4</v>
      </c>
      <c r="BT13" s="27"/>
      <c r="BU13" s="29"/>
      <c r="BV13" s="98" t="s">
        <v>283</v>
      </c>
      <c r="BW13" s="29">
        <v>2</v>
      </c>
      <c r="BX13" s="29">
        <v>1.4</v>
      </c>
      <c r="BY13" s="29">
        <v>1.5</v>
      </c>
      <c r="BZ13" s="29">
        <v>2.1</v>
      </c>
      <c r="CA13" s="29">
        <v>1.7</v>
      </c>
      <c r="CB13" s="29">
        <v>1.7</v>
      </c>
      <c r="CC13" s="29">
        <v>2.2999999999999998</v>
      </c>
      <c r="CD13" s="29">
        <v>2.2999999999999998</v>
      </c>
      <c r="CE13" s="29">
        <v>2.6</v>
      </c>
      <c r="CF13" s="29">
        <v>2.2999999999999998</v>
      </c>
      <c r="CG13" s="29">
        <v>2.5</v>
      </c>
      <c r="CH13" s="29">
        <v>2.7</v>
      </c>
      <c r="CI13" s="29">
        <v>2.2999999999999998</v>
      </c>
      <c r="CJ13" s="29">
        <v>2.2000000000000002</v>
      </c>
      <c r="CK13" s="29">
        <v>2</v>
      </c>
      <c r="CL13" s="29">
        <v>2.2000000000000002</v>
      </c>
      <c r="CM13" s="29">
        <v>2.7</v>
      </c>
      <c r="CN13" s="29">
        <v>1.7</v>
      </c>
      <c r="CO13" s="29">
        <v>2</v>
      </c>
      <c r="CP13" s="29">
        <v>2.4</v>
      </c>
      <c r="CQ13" s="29">
        <v>2.1</v>
      </c>
      <c r="CR13" s="27"/>
      <c r="CS13" s="29"/>
      <c r="CT13" s="98" t="s">
        <v>283</v>
      </c>
      <c r="CU13" s="29">
        <v>4.7</v>
      </c>
      <c r="CV13" s="29">
        <v>3.6</v>
      </c>
      <c r="CW13" s="29">
        <v>4.0999999999999996</v>
      </c>
      <c r="CX13" s="29">
        <v>4.7</v>
      </c>
      <c r="CY13" s="29">
        <v>3.9</v>
      </c>
      <c r="CZ13" s="29">
        <v>4.4000000000000004</v>
      </c>
      <c r="DA13" s="29">
        <v>4.2</v>
      </c>
      <c r="DB13" s="29">
        <v>4.0999999999999996</v>
      </c>
      <c r="DC13" s="29">
        <v>4.4000000000000004</v>
      </c>
      <c r="DD13" s="29">
        <v>4.9000000000000004</v>
      </c>
      <c r="DE13" s="29">
        <v>5.3</v>
      </c>
      <c r="DF13" s="29">
        <v>5.7</v>
      </c>
      <c r="DG13" s="29">
        <v>5.2</v>
      </c>
      <c r="DH13" s="29">
        <v>4.5999999999999996</v>
      </c>
      <c r="DI13" s="29">
        <v>4.2</v>
      </c>
      <c r="DJ13" s="29">
        <v>4</v>
      </c>
      <c r="DK13" s="29">
        <v>4.2</v>
      </c>
      <c r="DL13" s="29">
        <v>2.2999999999999998</v>
      </c>
      <c r="DM13" s="29">
        <v>3.4</v>
      </c>
      <c r="DN13" s="29">
        <v>3.9</v>
      </c>
      <c r="DO13" s="29">
        <v>3.2</v>
      </c>
      <c r="DP13" s="27"/>
      <c r="DQ13" s="29"/>
      <c r="DR13" s="98" t="s">
        <v>283</v>
      </c>
      <c r="DS13" s="29">
        <v>0.4</v>
      </c>
      <c r="DT13" s="29">
        <v>0.2</v>
      </c>
      <c r="DU13" s="29">
        <v>0.3</v>
      </c>
      <c r="DV13" s="29">
        <v>0.4</v>
      </c>
      <c r="DW13" s="29">
        <v>0.3</v>
      </c>
      <c r="DX13" s="29">
        <v>0.3</v>
      </c>
      <c r="DY13" s="29">
        <v>0.4</v>
      </c>
      <c r="DZ13" s="29">
        <v>0.3</v>
      </c>
      <c r="EA13" s="29">
        <v>0.4</v>
      </c>
      <c r="EB13" s="29">
        <v>0.4</v>
      </c>
      <c r="EC13" s="29">
        <v>0.4</v>
      </c>
      <c r="ED13" s="29">
        <v>0.4</v>
      </c>
      <c r="EE13" s="29">
        <v>0.4</v>
      </c>
      <c r="EF13" s="29">
        <v>0.3</v>
      </c>
      <c r="EG13" s="29">
        <v>0.3</v>
      </c>
      <c r="EH13" s="29">
        <v>0.3</v>
      </c>
      <c r="EI13" s="29">
        <v>0.3</v>
      </c>
      <c r="EJ13" s="29">
        <v>0.2</v>
      </c>
      <c r="EK13" s="29">
        <v>0.3</v>
      </c>
      <c r="EL13" s="29">
        <v>0.3</v>
      </c>
      <c r="EM13" s="29">
        <v>0.3</v>
      </c>
      <c r="EN13" s="27"/>
      <c r="EO13" s="29"/>
      <c r="EP13" s="98" t="s">
        <v>283</v>
      </c>
      <c r="EQ13" s="29">
        <v>0.6</v>
      </c>
      <c r="ER13" s="29">
        <v>0.5</v>
      </c>
      <c r="ES13" s="29">
        <v>0.6</v>
      </c>
      <c r="ET13" s="29">
        <v>0.8</v>
      </c>
      <c r="EU13" s="29">
        <v>0.6</v>
      </c>
      <c r="EV13" s="29">
        <v>0.6</v>
      </c>
      <c r="EW13" s="29">
        <v>0.7</v>
      </c>
      <c r="EX13" s="29">
        <v>0.7</v>
      </c>
      <c r="EY13" s="29">
        <v>0.8</v>
      </c>
      <c r="EZ13" s="29">
        <v>0.9</v>
      </c>
      <c r="FA13" s="29">
        <v>0.7</v>
      </c>
      <c r="FB13" s="29">
        <v>0.7</v>
      </c>
      <c r="FC13" s="29">
        <v>0.7</v>
      </c>
      <c r="FD13" s="29">
        <v>0.7</v>
      </c>
      <c r="FE13" s="29">
        <v>0.6</v>
      </c>
      <c r="FF13" s="29">
        <v>0.6</v>
      </c>
      <c r="FG13" s="29">
        <v>0.6</v>
      </c>
      <c r="FH13" s="29">
        <v>0.3</v>
      </c>
      <c r="FI13" s="29">
        <v>0.5</v>
      </c>
      <c r="FJ13" s="29">
        <v>0.5</v>
      </c>
      <c r="FK13" s="29">
        <v>0.4</v>
      </c>
      <c r="FM13" s="101"/>
      <c r="FN13" s="104" t="s">
        <v>232</v>
      </c>
      <c r="FO13" s="101">
        <v>2.5</v>
      </c>
      <c r="FP13" s="101">
        <v>2.7</v>
      </c>
      <c r="FQ13" s="101">
        <v>3</v>
      </c>
      <c r="FR13" s="101">
        <v>2.7</v>
      </c>
      <c r="FS13" s="101">
        <v>2</v>
      </c>
      <c r="FT13" s="101">
        <v>2.2999999999999998</v>
      </c>
      <c r="FU13" s="101">
        <v>2.2000000000000002</v>
      </c>
      <c r="FV13" s="101">
        <v>2.4</v>
      </c>
      <c r="FW13" s="101">
        <v>2.6</v>
      </c>
      <c r="FX13" s="101">
        <v>2.8</v>
      </c>
      <c r="FY13" s="101">
        <v>3.1</v>
      </c>
      <c r="FZ13" s="101">
        <v>3</v>
      </c>
      <c r="GA13" s="101">
        <v>2.6</v>
      </c>
      <c r="GB13" s="101">
        <v>2.5</v>
      </c>
      <c r="GC13" s="101">
        <v>2.6</v>
      </c>
      <c r="GD13" s="101">
        <v>2.5</v>
      </c>
      <c r="GE13" s="101">
        <v>2.6</v>
      </c>
      <c r="GF13" s="101">
        <v>1.8</v>
      </c>
      <c r="GG13" s="101">
        <v>2.2999999999999998</v>
      </c>
      <c r="GH13" s="101">
        <v>2.6</v>
      </c>
      <c r="GI13" s="101">
        <v>2.4</v>
      </c>
      <c r="GK13" s="101"/>
      <c r="GL13" s="104" t="s">
        <v>232</v>
      </c>
      <c r="GM13" s="101">
        <v>2.6</v>
      </c>
      <c r="GN13" s="101">
        <v>2.6</v>
      </c>
      <c r="GO13" s="101">
        <v>2.6</v>
      </c>
      <c r="GP13" s="101">
        <v>2.8</v>
      </c>
      <c r="GQ13" s="101">
        <v>2.2000000000000002</v>
      </c>
      <c r="GR13" s="101">
        <v>2.2000000000000002</v>
      </c>
      <c r="GS13" s="101">
        <v>2.1</v>
      </c>
      <c r="GT13" s="101">
        <v>2.4</v>
      </c>
      <c r="GU13" s="101">
        <v>2.6</v>
      </c>
      <c r="GV13" s="101">
        <v>2</v>
      </c>
      <c r="GW13" s="101">
        <v>2</v>
      </c>
      <c r="GX13" s="101">
        <v>1.9</v>
      </c>
      <c r="GY13" s="101">
        <v>1.8</v>
      </c>
      <c r="GZ13" s="101">
        <v>1.7</v>
      </c>
      <c r="HA13" s="101">
        <v>1.7</v>
      </c>
      <c r="HB13" s="101">
        <v>1.6</v>
      </c>
      <c r="HC13" s="101">
        <v>1.9</v>
      </c>
      <c r="HD13" s="101">
        <v>1.1000000000000001</v>
      </c>
      <c r="HE13" s="101">
        <v>1.6</v>
      </c>
      <c r="HF13" s="101">
        <v>1.8</v>
      </c>
      <c r="HG13" s="101">
        <v>1.6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12"/>
      <c r="AX14" s="30" t="s">
        <v>266</v>
      </c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27"/>
      <c r="BU14" s="112"/>
      <c r="BV14" s="30" t="s">
        <v>266</v>
      </c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27"/>
      <c r="CS14" s="112"/>
      <c r="CT14" s="30" t="s">
        <v>266</v>
      </c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27"/>
      <c r="DQ14" s="112"/>
      <c r="DR14" s="30" t="s">
        <v>266</v>
      </c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27"/>
      <c r="EO14" s="112"/>
      <c r="EP14" s="30" t="s">
        <v>266</v>
      </c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222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222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0.1</v>
      </c>
      <c r="AR15" s="100">
        <v>0.1</v>
      </c>
      <c r="AS15" s="100">
        <v>0.1</v>
      </c>
      <c r="AT15" s="100">
        <v>0.1</v>
      </c>
      <c r="AU15" s="100">
        <v>0.2</v>
      </c>
      <c r="AW15" s="112"/>
      <c r="AX15" s="37" t="s">
        <v>267</v>
      </c>
      <c r="AY15" s="112">
        <v>0</v>
      </c>
      <c r="AZ15" s="112">
        <v>0</v>
      </c>
      <c r="BA15" s="112">
        <v>0</v>
      </c>
      <c r="BB15" s="112">
        <v>0</v>
      </c>
      <c r="BC15" s="112">
        <v>0</v>
      </c>
      <c r="BD15" s="112">
        <v>0</v>
      </c>
      <c r="BE15" s="112">
        <v>0</v>
      </c>
      <c r="BF15" s="112">
        <v>0</v>
      </c>
      <c r="BG15" s="112">
        <v>0</v>
      </c>
      <c r="BH15" s="112">
        <v>0</v>
      </c>
      <c r="BI15" s="112">
        <v>0</v>
      </c>
      <c r="BJ15" s="112">
        <v>0</v>
      </c>
      <c r="BK15" s="112">
        <v>0</v>
      </c>
      <c r="BL15" s="112">
        <v>0</v>
      </c>
      <c r="BM15" s="112">
        <v>0</v>
      </c>
      <c r="BN15" s="112">
        <v>0</v>
      </c>
      <c r="BO15" s="112">
        <v>0</v>
      </c>
      <c r="BP15" s="112">
        <v>0</v>
      </c>
      <c r="BQ15" s="112">
        <v>0</v>
      </c>
      <c r="BR15" s="112">
        <v>0</v>
      </c>
      <c r="BS15" s="112">
        <v>0</v>
      </c>
      <c r="BT15" s="27"/>
      <c r="BU15" s="112"/>
      <c r="BV15" s="37" t="s">
        <v>267</v>
      </c>
      <c r="BW15" s="112">
        <v>0</v>
      </c>
      <c r="BX15" s="112">
        <v>0</v>
      </c>
      <c r="BY15" s="112">
        <v>0</v>
      </c>
      <c r="BZ15" s="112">
        <v>0</v>
      </c>
      <c r="CA15" s="112">
        <v>0</v>
      </c>
      <c r="CB15" s="112">
        <v>0</v>
      </c>
      <c r="CC15" s="112">
        <v>0</v>
      </c>
      <c r="CD15" s="112">
        <v>0</v>
      </c>
      <c r="CE15" s="112">
        <v>0</v>
      </c>
      <c r="CF15" s="112">
        <v>0</v>
      </c>
      <c r="CG15" s="112">
        <v>0</v>
      </c>
      <c r="CH15" s="112">
        <v>0</v>
      </c>
      <c r="CI15" s="112">
        <v>0</v>
      </c>
      <c r="CJ15" s="112">
        <v>0</v>
      </c>
      <c r="CK15" s="112">
        <v>0.1</v>
      </c>
      <c r="CL15" s="112">
        <v>0.4</v>
      </c>
      <c r="CM15" s="112">
        <v>0.5</v>
      </c>
      <c r="CN15" s="112">
        <v>0.6</v>
      </c>
      <c r="CO15" s="112">
        <v>0.5</v>
      </c>
      <c r="CP15" s="112">
        <v>0.6</v>
      </c>
      <c r="CQ15" s="112">
        <v>0.7</v>
      </c>
      <c r="CR15" s="27"/>
      <c r="CS15" s="112"/>
      <c r="CT15" s="37" t="s">
        <v>267</v>
      </c>
      <c r="CU15" s="112">
        <v>0.2</v>
      </c>
      <c r="CV15" s="112">
        <v>0.2</v>
      </c>
      <c r="CW15" s="112">
        <v>0.1</v>
      </c>
      <c r="CX15" s="112">
        <v>0</v>
      </c>
      <c r="CY15" s="112">
        <v>0</v>
      </c>
      <c r="CZ15" s="112">
        <v>0</v>
      </c>
      <c r="DA15" s="112">
        <v>0</v>
      </c>
      <c r="DB15" s="112">
        <v>0</v>
      </c>
      <c r="DC15" s="112">
        <v>0</v>
      </c>
      <c r="DD15" s="112">
        <v>0.2</v>
      </c>
      <c r="DE15" s="112">
        <v>0</v>
      </c>
      <c r="DF15" s="112">
        <v>0</v>
      </c>
      <c r="DG15" s="112">
        <v>0</v>
      </c>
      <c r="DH15" s="112">
        <v>0</v>
      </c>
      <c r="DI15" s="112">
        <v>0</v>
      </c>
      <c r="DJ15" s="112">
        <v>0.1</v>
      </c>
      <c r="DK15" s="112">
        <v>0.2</v>
      </c>
      <c r="DL15" s="112">
        <v>0.3</v>
      </c>
      <c r="DM15" s="112">
        <v>0.3</v>
      </c>
      <c r="DN15" s="112">
        <v>0.3</v>
      </c>
      <c r="DO15" s="112">
        <v>0.5</v>
      </c>
      <c r="DP15" s="27"/>
      <c r="DQ15" s="112"/>
      <c r="DR15" s="37" t="s">
        <v>267</v>
      </c>
      <c r="DS15" s="112">
        <v>0</v>
      </c>
      <c r="DT15" s="112">
        <v>0</v>
      </c>
      <c r="DU15" s="112">
        <v>0</v>
      </c>
      <c r="DV15" s="112">
        <v>0</v>
      </c>
      <c r="DW15" s="112">
        <v>0</v>
      </c>
      <c r="DX15" s="112">
        <v>0</v>
      </c>
      <c r="DY15" s="112">
        <v>0</v>
      </c>
      <c r="DZ15" s="112">
        <v>0</v>
      </c>
      <c r="EA15" s="112">
        <v>0</v>
      </c>
      <c r="EB15" s="112">
        <v>0</v>
      </c>
      <c r="EC15" s="112">
        <v>0</v>
      </c>
      <c r="ED15" s="112">
        <v>0</v>
      </c>
      <c r="EE15" s="112">
        <v>0</v>
      </c>
      <c r="EF15" s="112">
        <v>0</v>
      </c>
      <c r="EG15" s="112">
        <v>0</v>
      </c>
      <c r="EH15" s="112">
        <v>0</v>
      </c>
      <c r="EI15" s="112">
        <v>0</v>
      </c>
      <c r="EJ15" s="112">
        <v>0</v>
      </c>
      <c r="EK15" s="112">
        <v>0</v>
      </c>
      <c r="EL15" s="112">
        <v>0</v>
      </c>
      <c r="EM15" s="112">
        <v>0</v>
      </c>
      <c r="EN15" s="27"/>
      <c r="EO15" s="112"/>
      <c r="EP15" s="37" t="s">
        <v>267</v>
      </c>
      <c r="EQ15" s="112">
        <v>0</v>
      </c>
      <c r="ER15" s="112">
        <v>0</v>
      </c>
      <c r="ES15" s="112">
        <v>0</v>
      </c>
      <c r="ET15" s="112">
        <v>0</v>
      </c>
      <c r="EU15" s="112">
        <v>0</v>
      </c>
      <c r="EV15" s="112">
        <v>0</v>
      </c>
      <c r="EW15" s="112">
        <v>0</v>
      </c>
      <c r="EX15" s="112">
        <v>0</v>
      </c>
      <c r="EY15" s="112">
        <v>0</v>
      </c>
      <c r="EZ15" s="112">
        <v>0</v>
      </c>
      <c r="FA15" s="112">
        <v>0</v>
      </c>
      <c r="FB15" s="112">
        <v>0</v>
      </c>
      <c r="FC15" s="112">
        <v>0</v>
      </c>
      <c r="FD15" s="112">
        <v>0</v>
      </c>
      <c r="FE15" s="112">
        <v>0</v>
      </c>
      <c r="FF15" s="112">
        <v>0</v>
      </c>
      <c r="FG15" s="112">
        <v>0</v>
      </c>
      <c r="FH15" s="112">
        <v>0</v>
      </c>
      <c r="FI15" s="112">
        <v>0</v>
      </c>
      <c r="FJ15" s="112">
        <v>0</v>
      </c>
      <c r="FK15" s="112">
        <v>0</v>
      </c>
      <c r="FM15" s="100"/>
      <c r="FN15" s="107" t="s">
        <v>222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0.1</v>
      </c>
      <c r="GD15" s="100">
        <v>0.3</v>
      </c>
      <c r="GE15" s="100">
        <v>0.4</v>
      </c>
      <c r="GF15" s="100">
        <v>0.7</v>
      </c>
      <c r="GG15" s="100">
        <v>0.6</v>
      </c>
      <c r="GH15" s="100">
        <v>0.6</v>
      </c>
      <c r="GI15" s="100">
        <v>0.9</v>
      </c>
      <c r="GK15" s="100"/>
      <c r="GL15" s="107" t="s">
        <v>222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0.1</v>
      </c>
      <c r="HC15" s="100">
        <v>0.2</v>
      </c>
      <c r="HD15" s="100">
        <v>0.2</v>
      </c>
      <c r="HE15" s="100">
        <v>0.2</v>
      </c>
      <c r="HF15" s="100">
        <v>0.3</v>
      </c>
      <c r="HG15" s="100">
        <v>0.4</v>
      </c>
    </row>
    <row r="16" spans="1:215" ht="15">
      <c r="A16" s="100"/>
      <c r="B16" s="106" t="s">
        <v>223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223</v>
      </c>
      <c r="AA16" s="100">
        <v>0.1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12"/>
      <c r="AX16" s="31" t="s">
        <v>268</v>
      </c>
      <c r="AY16" s="112">
        <v>0.1</v>
      </c>
      <c r="AZ16" s="112">
        <v>0</v>
      </c>
      <c r="BA16" s="112">
        <v>0</v>
      </c>
      <c r="BB16" s="112">
        <v>0</v>
      </c>
      <c r="BC16" s="112">
        <v>0</v>
      </c>
      <c r="BD16" s="112">
        <v>0</v>
      </c>
      <c r="BE16" s="112">
        <v>0</v>
      </c>
      <c r="BF16" s="112">
        <v>0</v>
      </c>
      <c r="BG16" s="112">
        <v>0</v>
      </c>
      <c r="BH16" s="112">
        <v>0</v>
      </c>
      <c r="BI16" s="112">
        <v>0</v>
      </c>
      <c r="BJ16" s="112">
        <v>0</v>
      </c>
      <c r="BK16" s="112">
        <v>0</v>
      </c>
      <c r="BL16" s="112">
        <v>0</v>
      </c>
      <c r="BM16" s="112">
        <v>0</v>
      </c>
      <c r="BN16" s="112">
        <v>0</v>
      </c>
      <c r="BO16" s="112">
        <v>0</v>
      </c>
      <c r="BP16" s="112">
        <v>0</v>
      </c>
      <c r="BQ16" s="112">
        <v>0</v>
      </c>
      <c r="BR16" s="112">
        <v>0</v>
      </c>
      <c r="BS16" s="112">
        <v>0</v>
      </c>
      <c r="BT16" s="27"/>
      <c r="BU16" s="112"/>
      <c r="BV16" s="31" t="s">
        <v>268</v>
      </c>
      <c r="BW16" s="112">
        <v>0.3</v>
      </c>
      <c r="BX16" s="112">
        <v>0.1</v>
      </c>
      <c r="BY16" s="112">
        <v>0.1</v>
      </c>
      <c r="BZ16" s="112">
        <v>0.2</v>
      </c>
      <c r="CA16" s="112">
        <v>0.2</v>
      </c>
      <c r="CB16" s="112">
        <v>0.1</v>
      </c>
      <c r="CC16" s="112">
        <v>0.1</v>
      </c>
      <c r="CD16" s="112">
        <v>0.2</v>
      </c>
      <c r="CE16" s="112">
        <v>0.1</v>
      </c>
      <c r="CF16" s="112">
        <v>0.1</v>
      </c>
      <c r="CG16" s="112">
        <v>0.1</v>
      </c>
      <c r="CH16" s="112">
        <v>0.1</v>
      </c>
      <c r="CI16" s="112">
        <v>0.1</v>
      </c>
      <c r="CJ16" s="112">
        <v>0.1</v>
      </c>
      <c r="CK16" s="112">
        <v>0.2</v>
      </c>
      <c r="CL16" s="112">
        <v>0.2</v>
      </c>
      <c r="CM16" s="112">
        <v>0.2</v>
      </c>
      <c r="CN16" s="112">
        <v>0.2</v>
      </c>
      <c r="CO16" s="112">
        <v>0.2</v>
      </c>
      <c r="CP16" s="112">
        <v>0.2</v>
      </c>
      <c r="CQ16" s="112">
        <v>0.2</v>
      </c>
      <c r="CR16" s="27"/>
      <c r="CS16" s="112"/>
      <c r="CT16" s="31" t="s">
        <v>268</v>
      </c>
      <c r="CU16" s="112">
        <v>0.7</v>
      </c>
      <c r="CV16" s="112">
        <v>0.2</v>
      </c>
      <c r="CW16" s="112">
        <v>0.1</v>
      </c>
      <c r="CX16" s="112">
        <v>0.3</v>
      </c>
      <c r="CY16" s="112">
        <v>0.3</v>
      </c>
      <c r="CZ16" s="112">
        <v>0.1</v>
      </c>
      <c r="DA16" s="112">
        <v>0.2</v>
      </c>
      <c r="DB16" s="112">
        <v>0.3</v>
      </c>
      <c r="DC16" s="112">
        <v>0.1</v>
      </c>
      <c r="DD16" s="112">
        <v>0.2</v>
      </c>
      <c r="DE16" s="112">
        <v>0.2</v>
      </c>
      <c r="DF16" s="112">
        <v>0.2</v>
      </c>
      <c r="DG16" s="112">
        <v>0.3</v>
      </c>
      <c r="DH16" s="112">
        <v>0.3</v>
      </c>
      <c r="DI16" s="112">
        <v>0.4</v>
      </c>
      <c r="DJ16" s="112">
        <v>0.4</v>
      </c>
      <c r="DK16" s="112">
        <v>0.4</v>
      </c>
      <c r="DL16" s="112">
        <v>0.4</v>
      </c>
      <c r="DM16" s="112">
        <v>0.3</v>
      </c>
      <c r="DN16" s="112">
        <v>0.4</v>
      </c>
      <c r="DO16" s="112">
        <v>0.4</v>
      </c>
      <c r="DP16" s="27"/>
      <c r="DQ16" s="112"/>
      <c r="DR16" s="31" t="s">
        <v>268</v>
      </c>
      <c r="DS16" s="112">
        <v>0.1</v>
      </c>
      <c r="DT16" s="112">
        <v>0</v>
      </c>
      <c r="DU16" s="112">
        <v>0</v>
      </c>
      <c r="DV16" s="112">
        <v>0</v>
      </c>
      <c r="DW16" s="112">
        <v>0</v>
      </c>
      <c r="DX16" s="112">
        <v>0</v>
      </c>
      <c r="DY16" s="112">
        <v>0</v>
      </c>
      <c r="DZ16" s="112">
        <v>0</v>
      </c>
      <c r="EA16" s="112">
        <v>0</v>
      </c>
      <c r="EB16" s="112">
        <v>0</v>
      </c>
      <c r="EC16" s="112">
        <v>0</v>
      </c>
      <c r="ED16" s="112">
        <v>0</v>
      </c>
      <c r="EE16" s="112">
        <v>0</v>
      </c>
      <c r="EF16" s="112">
        <v>0</v>
      </c>
      <c r="EG16" s="112">
        <v>0.1</v>
      </c>
      <c r="EH16" s="112">
        <v>0.1</v>
      </c>
      <c r="EI16" s="112">
        <v>0.1</v>
      </c>
      <c r="EJ16" s="112">
        <v>0.1</v>
      </c>
      <c r="EK16" s="112">
        <v>0.1</v>
      </c>
      <c r="EL16" s="112">
        <v>0.1</v>
      </c>
      <c r="EM16" s="112">
        <v>0.1</v>
      </c>
      <c r="EN16" s="27"/>
      <c r="EO16" s="112"/>
      <c r="EP16" s="31" t="s">
        <v>268</v>
      </c>
      <c r="EQ16" s="112">
        <v>0.1</v>
      </c>
      <c r="ER16" s="112">
        <v>0</v>
      </c>
      <c r="ES16" s="112">
        <v>0</v>
      </c>
      <c r="ET16" s="112">
        <v>0</v>
      </c>
      <c r="EU16" s="112">
        <v>0</v>
      </c>
      <c r="EV16" s="112">
        <v>0</v>
      </c>
      <c r="EW16" s="112">
        <v>0</v>
      </c>
      <c r="EX16" s="112">
        <v>0</v>
      </c>
      <c r="EY16" s="112">
        <v>0</v>
      </c>
      <c r="EZ16" s="112">
        <v>0</v>
      </c>
      <c r="FA16" s="112">
        <v>0</v>
      </c>
      <c r="FB16" s="112">
        <v>0</v>
      </c>
      <c r="FC16" s="112">
        <v>0</v>
      </c>
      <c r="FD16" s="112">
        <v>0</v>
      </c>
      <c r="FE16" s="112">
        <v>0.1</v>
      </c>
      <c r="FF16" s="112">
        <v>0.1</v>
      </c>
      <c r="FG16" s="112">
        <v>0.1</v>
      </c>
      <c r="FH16" s="112">
        <v>0.1</v>
      </c>
      <c r="FI16" s="112">
        <v>0</v>
      </c>
      <c r="FJ16" s="112">
        <v>0.1</v>
      </c>
      <c r="FK16" s="112">
        <v>0.1</v>
      </c>
      <c r="FM16" s="100"/>
      <c r="FN16" s="126" t="s">
        <v>223</v>
      </c>
      <c r="FO16" s="100">
        <v>0.3</v>
      </c>
      <c r="FP16" s="100">
        <v>0.1</v>
      </c>
      <c r="FQ16" s="100">
        <v>0.1</v>
      </c>
      <c r="FR16" s="100">
        <v>0.1</v>
      </c>
      <c r="FS16" s="100">
        <v>0.1</v>
      </c>
      <c r="FT16" s="100">
        <v>0</v>
      </c>
      <c r="FU16" s="100">
        <v>0.1</v>
      </c>
      <c r="FV16" s="100">
        <v>0.1</v>
      </c>
      <c r="FW16" s="100">
        <v>0.1</v>
      </c>
      <c r="FX16" s="100">
        <v>0.1</v>
      </c>
      <c r="FY16" s="100">
        <v>0.1</v>
      </c>
      <c r="FZ16" s="100">
        <v>0.1</v>
      </c>
      <c r="GA16" s="100">
        <v>0.1</v>
      </c>
      <c r="GB16" s="100">
        <v>0.1</v>
      </c>
      <c r="GC16" s="100">
        <v>0.1</v>
      </c>
      <c r="GD16" s="100">
        <v>0.1</v>
      </c>
      <c r="GE16" s="100">
        <v>0.2</v>
      </c>
      <c r="GF16" s="100">
        <v>0.2</v>
      </c>
      <c r="GG16" s="100">
        <v>0.1</v>
      </c>
      <c r="GH16" s="100">
        <v>0.2</v>
      </c>
      <c r="GI16" s="100">
        <v>0.2</v>
      </c>
      <c r="GK16" s="100"/>
      <c r="GL16" s="126" t="s">
        <v>223</v>
      </c>
      <c r="GM16" s="100">
        <v>0.2</v>
      </c>
      <c r="GN16" s="100">
        <v>0.1</v>
      </c>
      <c r="GO16" s="100">
        <v>0</v>
      </c>
      <c r="GP16" s="100">
        <v>0.1</v>
      </c>
      <c r="GQ16" s="100">
        <v>0.1</v>
      </c>
      <c r="GR16" s="100">
        <v>0</v>
      </c>
      <c r="GS16" s="100">
        <v>0.1</v>
      </c>
      <c r="GT16" s="100">
        <v>0.1</v>
      </c>
      <c r="GU16" s="100">
        <v>0</v>
      </c>
      <c r="GV16" s="100">
        <v>0.1</v>
      </c>
      <c r="GW16" s="100">
        <v>0</v>
      </c>
      <c r="GX16" s="100">
        <v>0.1</v>
      </c>
      <c r="GY16" s="100">
        <v>0.1</v>
      </c>
      <c r="GZ16" s="100">
        <v>0.1</v>
      </c>
      <c r="HA16" s="100">
        <v>0.1</v>
      </c>
      <c r="HB16" s="100">
        <v>0.1</v>
      </c>
      <c r="HC16" s="100">
        <v>0.1</v>
      </c>
      <c r="HD16" s="100">
        <v>0.1</v>
      </c>
      <c r="HE16" s="100">
        <v>0.1</v>
      </c>
      <c r="HF16" s="100">
        <v>0.1</v>
      </c>
      <c r="HG16" s="100">
        <v>0.1</v>
      </c>
    </row>
    <row r="17" spans="1:215" ht="15">
      <c r="A17" s="100"/>
      <c r="B17" s="106" t="s">
        <v>224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0.1</v>
      </c>
      <c r="Q17" s="100">
        <v>0.1</v>
      </c>
      <c r="R17" s="100">
        <v>0.1</v>
      </c>
      <c r="S17" s="100">
        <v>0.1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224</v>
      </c>
      <c r="AA17" s="100">
        <v>0.4</v>
      </c>
      <c r="AB17" s="100">
        <v>0.4</v>
      </c>
      <c r="AC17" s="100">
        <v>0.4</v>
      </c>
      <c r="AD17" s="100">
        <v>0.6</v>
      </c>
      <c r="AE17" s="100">
        <v>0.5</v>
      </c>
      <c r="AF17" s="100">
        <v>0.4</v>
      </c>
      <c r="AG17" s="100">
        <v>0.3</v>
      </c>
      <c r="AH17" s="100">
        <v>0.3</v>
      </c>
      <c r="AI17" s="100">
        <v>0.4</v>
      </c>
      <c r="AJ17" s="100">
        <v>0.4</v>
      </c>
      <c r="AK17" s="100">
        <v>0.4</v>
      </c>
      <c r="AL17" s="100">
        <v>0.4</v>
      </c>
      <c r="AM17" s="100">
        <v>0.3</v>
      </c>
      <c r="AN17" s="100">
        <v>0.3</v>
      </c>
      <c r="AO17" s="100">
        <v>0.3</v>
      </c>
      <c r="AP17" s="100">
        <v>0.3</v>
      </c>
      <c r="AQ17" s="100">
        <v>0.3</v>
      </c>
      <c r="AR17" s="100">
        <v>0.1</v>
      </c>
      <c r="AS17" s="100">
        <v>0.2</v>
      </c>
      <c r="AT17" s="100">
        <v>0.2</v>
      </c>
      <c r="AU17" s="100">
        <v>0.2</v>
      </c>
      <c r="AW17" s="112"/>
      <c r="AX17" s="31" t="s">
        <v>269</v>
      </c>
      <c r="AY17" s="112">
        <v>0.9</v>
      </c>
      <c r="AZ17" s="112">
        <v>0.8</v>
      </c>
      <c r="BA17" s="112">
        <v>0.9</v>
      </c>
      <c r="BB17" s="112">
        <v>1.1000000000000001</v>
      </c>
      <c r="BC17" s="112">
        <v>0.8</v>
      </c>
      <c r="BD17" s="112">
        <v>0.9</v>
      </c>
      <c r="BE17" s="112">
        <v>0.9</v>
      </c>
      <c r="BF17" s="112">
        <v>0.7</v>
      </c>
      <c r="BG17" s="112">
        <v>0.7</v>
      </c>
      <c r="BH17" s="112">
        <v>0.7</v>
      </c>
      <c r="BI17" s="112">
        <v>0.8</v>
      </c>
      <c r="BJ17" s="112">
        <v>1.1000000000000001</v>
      </c>
      <c r="BK17" s="112">
        <v>0.8</v>
      </c>
      <c r="BL17" s="112">
        <v>0.6</v>
      </c>
      <c r="BM17" s="112">
        <v>0.5</v>
      </c>
      <c r="BN17" s="112">
        <v>0.5</v>
      </c>
      <c r="BO17" s="112">
        <v>0.6</v>
      </c>
      <c r="BP17" s="112">
        <v>0.2</v>
      </c>
      <c r="BQ17" s="112">
        <v>0.4</v>
      </c>
      <c r="BR17" s="112">
        <v>0.4</v>
      </c>
      <c r="BS17" s="112">
        <v>0.3</v>
      </c>
      <c r="BT17" s="27"/>
      <c r="BU17" s="112"/>
      <c r="BV17" s="31" t="s">
        <v>269</v>
      </c>
      <c r="BW17" s="112">
        <v>1.7</v>
      </c>
      <c r="BX17" s="112">
        <v>1.4</v>
      </c>
      <c r="BY17" s="112">
        <v>1.4</v>
      </c>
      <c r="BZ17" s="112">
        <v>1.9</v>
      </c>
      <c r="CA17" s="112">
        <v>1.6</v>
      </c>
      <c r="CB17" s="112">
        <v>1.7</v>
      </c>
      <c r="CC17" s="112">
        <v>2.2000000000000002</v>
      </c>
      <c r="CD17" s="112">
        <v>2.1</v>
      </c>
      <c r="CE17" s="112">
        <v>2.5</v>
      </c>
      <c r="CF17" s="112">
        <v>2.2000000000000002</v>
      </c>
      <c r="CG17" s="112">
        <v>2.5</v>
      </c>
      <c r="CH17" s="112">
        <v>2.5</v>
      </c>
      <c r="CI17" s="112">
        <v>2.2000000000000002</v>
      </c>
      <c r="CJ17" s="112">
        <v>2.1</v>
      </c>
      <c r="CK17" s="112">
        <v>1.7</v>
      </c>
      <c r="CL17" s="112">
        <v>1.7</v>
      </c>
      <c r="CM17" s="112">
        <v>2</v>
      </c>
      <c r="CN17" s="112">
        <v>0.9</v>
      </c>
      <c r="CO17" s="112">
        <v>1.4</v>
      </c>
      <c r="CP17" s="112">
        <v>1.6</v>
      </c>
      <c r="CQ17" s="112">
        <v>1.2</v>
      </c>
      <c r="CR17" s="27"/>
      <c r="CS17" s="112"/>
      <c r="CT17" s="31" t="s">
        <v>269</v>
      </c>
      <c r="CU17" s="112">
        <v>3.9</v>
      </c>
      <c r="CV17" s="112">
        <v>3.3</v>
      </c>
      <c r="CW17" s="112">
        <v>3.8</v>
      </c>
      <c r="CX17" s="112">
        <v>4.4000000000000004</v>
      </c>
      <c r="CY17" s="112">
        <v>3.6</v>
      </c>
      <c r="CZ17" s="112">
        <v>4.3</v>
      </c>
      <c r="DA17" s="112">
        <v>4</v>
      </c>
      <c r="DB17" s="112">
        <v>3.8</v>
      </c>
      <c r="DC17" s="112">
        <v>4.2</v>
      </c>
      <c r="DD17" s="112">
        <v>4.5</v>
      </c>
      <c r="DE17" s="112">
        <v>5</v>
      </c>
      <c r="DF17" s="112">
        <v>5.4</v>
      </c>
      <c r="DG17" s="112">
        <v>4.9000000000000004</v>
      </c>
      <c r="DH17" s="112">
        <v>4.3</v>
      </c>
      <c r="DI17" s="112">
        <v>3.8</v>
      </c>
      <c r="DJ17" s="112">
        <v>3.5</v>
      </c>
      <c r="DK17" s="112">
        <v>3.5</v>
      </c>
      <c r="DL17" s="112">
        <v>1.7</v>
      </c>
      <c r="DM17" s="112">
        <v>2.7</v>
      </c>
      <c r="DN17" s="112">
        <v>3.1</v>
      </c>
      <c r="DO17" s="112">
        <v>2.2999999999999998</v>
      </c>
      <c r="DP17" s="27"/>
      <c r="DQ17" s="112"/>
      <c r="DR17" s="31" t="s">
        <v>269</v>
      </c>
      <c r="DS17" s="112">
        <v>0.3</v>
      </c>
      <c r="DT17" s="112">
        <v>0.2</v>
      </c>
      <c r="DU17" s="112">
        <v>0.3</v>
      </c>
      <c r="DV17" s="112">
        <v>0.4</v>
      </c>
      <c r="DW17" s="112">
        <v>0.3</v>
      </c>
      <c r="DX17" s="112">
        <v>0.3</v>
      </c>
      <c r="DY17" s="112">
        <v>0.3</v>
      </c>
      <c r="DZ17" s="112">
        <v>0.3</v>
      </c>
      <c r="EA17" s="112">
        <v>0.4</v>
      </c>
      <c r="EB17" s="112">
        <v>0.4</v>
      </c>
      <c r="EC17" s="112">
        <v>0.3</v>
      </c>
      <c r="ED17" s="112">
        <v>0.4</v>
      </c>
      <c r="EE17" s="112">
        <v>0.4</v>
      </c>
      <c r="EF17" s="112">
        <v>0.3</v>
      </c>
      <c r="EG17" s="112">
        <v>0.3</v>
      </c>
      <c r="EH17" s="112">
        <v>0.2</v>
      </c>
      <c r="EI17" s="112">
        <v>0.3</v>
      </c>
      <c r="EJ17" s="112">
        <v>0.1</v>
      </c>
      <c r="EK17" s="112">
        <v>0.2</v>
      </c>
      <c r="EL17" s="112">
        <v>0.2</v>
      </c>
      <c r="EM17" s="112">
        <v>0.2</v>
      </c>
      <c r="EN17" s="27"/>
      <c r="EO17" s="112"/>
      <c r="EP17" s="31" t="s">
        <v>269</v>
      </c>
      <c r="EQ17" s="112">
        <v>0.5</v>
      </c>
      <c r="ER17" s="112">
        <v>0.4</v>
      </c>
      <c r="ES17" s="112">
        <v>0.5</v>
      </c>
      <c r="ET17" s="112">
        <v>0.7</v>
      </c>
      <c r="EU17" s="112">
        <v>0.6</v>
      </c>
      <c r="EV17" s="112">
        <v>0.6</v>
      </c>
      <c r="EW17" s="112">
        <v>0.7</v>
      </c>
      <c r="EX17" s="112">
        <v>0.7</v>
      </c>
      <c r="EY17" s="112">
        <v>0.8</v>
      </c>
      <c r="EZ17" s="112">
        <v>0.8</v>
      </c>
      <c r="FA17" s="112">
        <v>0.7</v>
      </c>
      <c r="FB17" s="112">
        <v>0.7</v>
      </c>
      <c r="FC17" s="112">
        <v>0.6</v>
      </c>
      <c r="FD17" s="112">
        <v>0.6</v>
      </c>
      <c r="FE17" s="112">
        <v>0.6</v>
      </c>
      <c r="FF17" s="112">
        <v>0.5</v>
      </c>
      <c r="FG17" s="112">
        <v>0.5</v>
      </c>
      <c r="FH17" s="112">
        <v>0.3</v>
      </c>
      <c r="FI17" s="112">
        <v>0.4</v>
      </c>
      <c r="FJ17" s="112">
        <v>0.4</v>
      </c>
      <c r="FK17" s="112">
        <v>0.3</v>
      </c>
      <c r="FM17" s="100"/>
      <c r="FN17" s="126" t="s">
        <v>224</v>
      </c>
      <c r="FO17" s="100">
        <v>2.2000000000000002</v>
      </c>
      <c r="FP17" s="100">
        <v>2.6</v>
      </c>
      <c r="FQ17" s="100">
        <v>3</v>
      </c>
      <c r="FR17" s="100">
        <v>2.6</v>
      </c>
      <c r="FS17" s="100">
        <v>1.9</v>
      </c>
      <c r="FT17" s="100">
        <v>2.2000000000000002</v>
      </c>
      <c r="FU17" s="100">
        <v>2.2000000000000002</v>
      </c>
      <c r="FV17" s="100">
        <v>2.2999999999999998</v>
      </c>
      <c r="FW17" s="100">
        <v>2.6</v>
      </c>
      <c r="FX17" s="100">
        <v>2.7</v>
      </c>
      <c r="FY17" s="100">
        <v>3</v>
      </c>
      <c r="FZ17" s="100">
        <v>2.9</v>
      </c>
      <c r="GA17" s="100">
        <v>2.5</v>
      </c>
      <c r="GB17" s="100">
        <v>2.4</v>
      </c>
      <c r="GC17" s="100">
        <v>2.4</v>
      </c>
      <c r="GD17" s="100">
        <v>2</v>
      </c>
      <c r="GE17" s="100">
        <v>2</v>
      </c>
      <c r="GF17" s="100">
        <v>0.9</v>
      </c>
      <c r="GG17" s="100">
        <v>1.5</v>
      </c>
      <c r="GH17" s="100">
        <v>1.7</v>
      </c>
      <c r="GI17" s="100">
        <v>1.4</v>
      </c>
      <c r="GK17" s="100"/>
      <c r="GL17" s="126" t="s">
        <v>224</v>
      </c>
      <c r="GM17" s="100">
        <v>2.2999999999999998</v>
      </c>
      <c r="GN17" s="100">
        <v>2.5</v>
      </c>
      <c r="GO17" s="100">
        <v>2.6</v>
      </c>
      <c r="GP17" s="100">
        <v>2.7</v>
      </c>
      <c r="GQ17" s="100">
        <v>2.1</v>
      </c>
      <c r="GR17" s="100">
        <v>2.2000000000000002</v>
      </c>
      <c r="GS17" s="100">
        <v>2.1</v>
      </c>
      <c r="GT17" s="100">
        <v>2.2999999999999998</v>
      </c>
      <c r="GU17" s="100">
        <v>2.5</v>
      </c>
      <c r="GV17" s="100">
        <v>1.9</v>
      </c>
      <c r="GW17" s="100">
        <v>1.9</v>
      </c>
      <c r="GX17" s="100">
        <v>1.8</v>
      </c>
      <c r="GY17" s="100">
        <v>1.7</v>
      </c>
      <c r="GZ17" s="100">
        <v>1.7</v>
      </c>
      <c r="HA17" s="100">
        <v>1.5</v>
      </c>
      <c r="HB17" s="100">
        <v>1.4</v>
      </c>
      <c r="HC17" s="100">
        <v>1.6</v>
      </c>
      <c r="HD17" s="100">
        <v>0.8</v>
      </c>
      <c r="HE17" s="100">
        <v>1.2</v>
      </c>
      <c r="HF17" s="100">
        <v>1.4</v>
      </c>
      <c r="HG17" s="100">
        <v>1.1000000000000001</v>
      </c>
    </row>
    <row r="18" spans="1:215" ht="15">
      <c r="A18" s="100"/>
      <c r="B18" s="106" t="s">
        <v>225</v>
      </c>
      <c r="C18" s="102" t="s">
        <v>226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>
        <v>0</v>
      </c>
      <c r="O18" s="102">
        <v>0</v>
      </c>
      <c r="P18" s="102">
        <v>0</v>
      </c>
      <c r="Q18" s="102">
        <v>0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225</v>
      </c>
      <c r="AA18" s="102" t="s">
        <v>226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>
        <v>0</v>
      </c>
      <c r="AM18" s="102">
        <v>0</v>
      </c>
      <c r="AN18" s="102">
        <v>0</v>
      </c>
      <c r="AO18" s="102">
        <v>0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112"/>
      <c r="AX18" s="31" t="s">
        <v>270</v>
      </c>
      <c r="AY18" s="94" t="s">
        <v>271</v>
      </c>
      <c r="AZ18" s="94" t="s">
        <v>271</v>
      </c>
      <c r="BA18" s="94" t="s">
        <v>271</v>
      </c>
      <c r="BB18" s="94" t="s">
        <v>271</v>
      </c>
      <c r="BC18" s="94" t="s">
        <v>271</v>
      </c>
      <c r="BD18" s="94" t="s">
        <v>271</v>
      </c>
      <c r="BE18" s="94" t="s">
        <v>271</v>
      </c>
      <c r="BF18" s="94" t="s">
        <v>271</v>
      </c>
      <c r="BG18" s="94" t="s">
        <v>271</v>
      </c>
      <c r="BH18" s="94" t="s">
        <v>271</v>
      </c>
      <c r="BI18" s="94" t="s">
        <v>271</v>
      </c>
      <c r="BJ18" s="94">
        <v>0</v>
      </c>
      <c r="BK18" s="94">
        <v>0</v>
      </c>
      <c r="BL18" s="94">
        <v>0</v>
      </c>
      <c r="BM18" s="94">
        <v>0</v>
      </c>
      <c r="BN18" s="94" t="s">
        <v>271</v>
      </c>
      <c r="BO18" s="94" t="s">
        <v>271</v>
      </c>
      <c r="BP18" s="94" t="s">
        <v>271</v>
      </c>
      <c r="BQ18" s="94" t="s">
        <v>271</v>
      </c>
      <c r="BR18" s="94" t="s">
        <v>271</v>
      </c>
      <c r="BS18" s="94" t="s">
        <v>271</v>
      </c>
      <c r="BT18" s="27"/>
      <c r="BU18" s="112"/>
      <c r="BV18" s="31" t="s">
        <v>270</v>
      </c>
      <c r="BW18" s="94" t="s">
        <v>271</v>
      </c>
      <c r="BX18" s="94" t="s">
        <v>271</v>
      </c>
      <c r="BY18" s="94" t="s">
        <v>271</v>
      </c>
      <c r="BZ18" s="94" t="s">
        <v>271</v>
      </c>
      <c r="CA18" s="94" t="s">
        <v>271</v>
      </c>
      <c r="CB18" s="94" t="s">
        <v>271</v>
      </c>
      <c r="CC18" s="94" t="s">
        <v>271</v>
      </c>
      <c r="CD18" s="94" t="s">
        <v>271</v>
      </c>
      <c r="CE18" s="94" t="s">
        <v>271</v>
      </c>
      <c r="CF18" s="94" t="s">
        <v>271</v>
      </c>
      <c r="CG18" s="94" t="s">
        <v>271</v>
      </c>
      <c r="CH18" s="94">
        <v>0</v>
      </c>
      <c r="CI18" s="94">
        <v>0</v>
      </c>
      <c r="CJ18" s="94">
        <v>0</v>
      </c>
      <c r="CK18" s="94">
        <v>0</v>
      </c>
      <c r="CL18" s="94" t="s">
        <v>271</v>
      </c>
      <c r="CM18" s="94" t="s">
        <v>271</v>
      </c>
      <c r="CN18" s="94" t="s">
        <v>271</v>
      </c>
      <c r="CO18" s="94" t="s">
        <v>271</v>
      </c>
      <c r="CP18" s="94" t="s">
        <v>271</v>
      </c>
      <c r="CQ18" s="94" t="s">
        <v>271</v>
      </c>
      <c r="CR18" s="27"/>
      <c r="CS18" s="112"/>
      <c r="CT18" s="31" t="s">
        <v>270</v>
      </c>
      <c r="CU18" s="94" t="s">
        <v>271</v>
      </c>
      <c r="CV18" s="94" t="s">
        <v>271</v>
      </c>
      <c r="CW18" s="94" t="s">
        <v>271</v>
      </c>
      <c r="CX18" s="94" t="s">
        <v>271</v>
      </c>
      <c r="CY18" s="94" t="s">
        <v>271</v>
      </c>
      <c r="CZ18" s="94" t="s">
        <v>271</v>
      </c>
      <c r="DA18" s="94" t="s">
        <v>271</v>
      </c>
      <c r="DB18" s="94">
        <v>0</v>
      </c>
      <c r="DC18" s="94">
        <v>0</v>
      </c>
      <c r="DD18" s="94">
        <v>0</v>
      </c>
      <c r="DE18" s="94">
        <v>0</v>
      </c>
      <c r="DF18" s="94">
        <v>0</v>
      </c>
      <c r="DG18" s="94">
        <v>0</v>
      </c>
      <c r="DH18" s="94">
        <v>0</v>
      </c>
      <c r="DI18" s="94">
        <v>0</v>
      </c>
      <c r="DJ18" s="94" t="s">
        <v>271</v>
      </c>
      <c r="DK18" s="94" t="s">
        <v>271</v>
      </c>
      <c r="DL18" s="94" t="s">
        <v>271</v>
      </c>
      <c r="DM18" s="94" t="s">
        <v>271</v>
      </c>
      <c r="DN18" s="94" t="s">
        <v>271</v>
      </c>
      <c r="DO18" s="94" t="s">
        <v>271</v>
      </c>
      <c r="DP18" s="27"/>
      <c r="DQ18" s="112"/>
      <c r="DR18" s="31" t="s">
        <v>270</v>
      </c>
      <c r="DS18" s="94" t="s">
        <v>271</v>
      </c>
      <c r="DT18" s="94" t="s">
        <v>271</v>
      </c>
      <c r="DU18" s="94" t="s">
        <v>271</v>
      </c>
      <c r="DV18" s="94" t="s">
        <v>271</v>
      </c>
      <c r="DW18" s="94" t="s">
        <v>271</v>
      </c>
      <c r="DX18" s="94" t="s">
        <v>271</v>
      </c>
      <c r="DY18" s="94" t="s">
        <v>271</v>
      </c>
      <c r="DZ18" s="94" t="s">
        <v>271</v>
      </c>
      <c r="EA18" s="94">
        <v>0</v>
      </c>
      <c r="EB18" s="94">
        <v>0</v>
      </c>
      <c r="EC18" s="94">
        <v>0</v>
      </c>
      <c r="ED18" s="94">
        <v>0</v>
      </c>
      <c r="EE18" s="94">
        <v>0</v>
      </c>
      <c r="EF18" s="94">
        <v>0</v>
      </c>
      <c r="EG18" s="94">
        <v>0</v>
      </c>
      <c r="EH18" s="94" t="s">
        <v>271</v>
      </c>
      <c r="EI18" s="94" t="s">
        <v>271</v>
      </c>
      <c r="EJ18" s="94" t="s">
        <v>271</v>
      </c>
      <c r="EK18" s="94" t="s">
        <v>271</v>
      </c>
      <c r="EL18" s="94" t="s">
        <v>271</v>
      </c>
      <c r="EM18" s="94" t="s">
        <v>271</v>
      </c>
      <c r="EN18" s="27"/>
      <c r="EO18" s="112"/>
      <c r="EP18" s="31" t="s">
        <v>270</v>
      </c>
      <c r="EQ18" s="94" t="s">
        <v>271</v>
      </c>
      <c r="ER18" s="94" t="s">
        <v>271</v>
      </c>
      <c r="ES18" s="94" t="s">
        <v>271</v>
      </c>
      <c r="ET18" s="94" t="s">
        <v>271</v>
      </c>
      <c r="EU18" s="94" t="s">
        <v>271</v>
      </c>
      <c r="EV18" s="94" t="s">
        <v>271</v>
      </c>
      <c r="EW18" s="94" t="s">
        <v>271</v>
      </c>
      <c r="EX18" s="94" t="s">
        <v>271</v>
      </c>
      <c r="EY18" s="94" t="s">
        <v>271</v>
      </c>
      <c r="EZ18" s="94" t="s">
        <v>271</v>
      </c>
      <c r="FA18" s="94" t="s">
        <v>271</v>
      </c>
      <c r="FB18" s="94">
        <v>0</v>
      </c>
      <c r="FC18" s="94">
        <v>0</v>
      </c>
      <c r="FD18" s="94">
        <v>0</v>
      </c>
      <c r="FE18" s="94">
        <v>0</v>
      </c>
      <c r="FF18" s="94" t="s">
        <v>271</v>
      </c>
      <c r="FG18" s="94" t="s">
        <v>271</v>
      </c>
      <c r="FH18" s="94" t="s">
        <v>271</v>
      </c>
      <c r="FI18" s="94" t="s">
        <v>271</v>
      </c>
      <c r="FJ18" s="94" t="s">
        <v>271</v>
      </c>
      <c r="FK18" s="94" t="s">
        <v>271</v>
      </c>
      <c r="FM18" s="100"/>
      <c r="FN18" s="126" t="s">
        <v>225</v>
      </c>
      <c r="FO18" s="102" t="s">
        <v>226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>
        <v>0</v>
      </c>
      <c r="GA18" s="102">
        <v>0</v>
      </c>
      <c r="GB18" s="102">
        <v>0</v>
      </c>
      <c r="GC18" s="102">
        <v>0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225</v>
      </c>
      <c r="GM18" s="102" t="s">
        <v>226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>
        <v>0</v>
      </c>
      <c r="GX18" s="102">
        <v>0</v>
      </c>
      <c r="GY18" s="102">
        <v>0</v>
      </c>
      <c r="GZ18" s="102">
        <v>0</v>
      </c>
      <c r="HA18" s="102">
        <v>0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100"/>
      <c r="B19" s="106" t="s">
        <v>227</v>
      </c>
      <c r="C19" s="100">
        <v>0</v>
      </c>
      <c r="D19" s="102" t="s">
        <v>226</v>
      </c>
      <c r="E19" s="102" t="s">
        <v>226</v>
      </c>
      <c r="F19" s="102" t="s">
        <v>226</v>
      </c>
      <c r="G19" s="102" t="s">
        <v>226</v>
      </c>
      <c r="H19" s="102" t="s">
        <v>226</v>
      </c>
      <c r="I19" s="102" t="s">
        <v>226</v>
      </c>
      <c r="J19" s="102" t="s">
        <v>226</v>
      </c>
      <c r="K19" s="102" t="s">
        <v>226</v>
      </c>
      <c r="L19" s="102" t="s">
        <v>226</v>
      </c>
      <c r="M19" s="102" t="s">
        <v>226</v>
      </c>
      <c r="N19" s="102" t="s">
        <v>226</v>
      </c>
      <c r="O19" s="102" t="s">
        <v>226</v>
      </c>
      <c r="P19" s="102" t="s">
        <v>226</v>
      </c>
      <c r="Q19" s="102" t="s">
        <v>226</v>
      </c>
      <c r="R19" s="102" t="s">
        <v>226</v>
      </c>
      <c r="S19" s="102" t="s">
        <v>226</v>
      </c>
      <c r="T19" s="102" t="s">
        <v>226</v>
      </c>
      <c r="U19" s="102" t="s">
        <v>226</v>
      </c>
      <c r="V19" s="102" t="s">
        <v>226</v>
      </c>
      <c r="W19" s="102" t="s">
        <v>226</v>
      </c>
      <c r="Y19" s="100"/>
      <c r="Z19" s="106" t="s">
        <v>227</v>
      </c>
      <c r="AA19" s="100">
        <v>0</v>
      </c>
      <c r="AB19" s="102" t="s">
        <v>226</v>
      </c>
      <c r="AC19" s="102" t="s">
        <v>226</v>
      </c>
      <c r="AD19" s="102" t="s">
        <v>226</v>
      </c>
      <c r="AE19" s="102" t="s">
        <v>226</v>
      </c>
      <c r="AF19" s="102" t="s">
        <v>226</v>
      </c>
      <c r="AG19" s="102" t="s">
        <v>226</v>
      </c>
      <c r="AH19" s="102" t="s">
        <v>226</v>
      </c>
      <c r="AI19" s="102" t="s">
        <v>226</v>
      </c>
      <c r="AJ19" s="102" t="s">
        <v>226</v>
      </c>
      <c r="AK19" s="102" t="s">
        <v>226</v>
      </c>
      <c r="AL19" s="102" t="s">
        <v>226</v>
      </c>
      <c r="AM19" s="102" t="s">
        <v>226</v>
      </c>
      <c r="AN19" s="102" t="s">
        <v>226</v>
      </c>
      <c r="AO19" s="102" t="s">
        <v>226</v>
      </c>
      <c r="AP19" s="102" t="s">
        <v>226</v>
      </c>
      <c r="AQ19" s="102" t="s">
        <v>226</v>
      </c>
      <c r="AR19" s="102" t="s">
        <v>226</v>
      </c>
      <c r="AS19" s="102" t="s">
        <v>226</v>
      </c>
      <c r="AT19" s="102" t="s">
        <v>226</v>
      </c>
      <c r="AU19" s="102" t="s">
        <v>226</v>
      </c>
      <c r="AW19" s="112"/>
      <c r="AX19" s="31" t="s">
        <v>272</v>
      </c>
      <c r="AY19" s="112">
        <v>0</v>
      </c>
      <c r="AZ19" s="94" t="s">
        <v>271</v>
      </c>
      <c r="BA19" s="94" t="s">
        <v>271</v>
      </c>
      <c r="BB19" s="94" t="s">
        <v>271</v>
      </c>
      <c r="BC19" s="94" t="s">
        <v>271</v>
      </c>
      <c r="BD19" s="94" t="s">
        <v>271</v>
      </c>
      <c r="BE19" s="94" t="s">
        <v>271</v>
      </c>
      <c r="BF19" s="94" t="s">
        <v>271</v>
      </c>
      <c r="BG19" s="94" t="s">
        <v>271</v>
      </c>
      <c r="BH19" s="94" t="s">
        <v>271</v>
      </c>
      <c r="BI19" s="94" t="s">
        <v>271</v>
      </c>
      <c r="BJ19" s="94" t="s">
        <v>271</v>
      </c>
      <c r="BK19" s="94" t="s">
        <v>271</v>
      </c>
      <c r="BL19" s="94" t="s">
        <v>271</v>
      </c>
      <c r="BM19" s="94" t="s">
        <v>271</v>
      </c>
      <c r="BN19" s="94" t="s">
        <v>271</v>
      </c>
      <c r="BO19" s="94" t="s">
        <v>271</v>
      </c>
      <c r="BP19" s="94" t="s">
        <v>271</v>
      </c>
      <c r="BQ19" s="94" t="s">
        <v>271</v>
      </c>
      <c r="BR19" s="94" t="s">
        <v>271</v>
      </c>
      <c r="BS19" s="94" t="s">
        <v>271</v>
      </c>
      <c r="BT19" s="27"/>
      <c r="BU19" s="112"/>
      <c r="BV19" s="31" t="s">
        <v>272</v>
      </c>
      <c r="BW19" s="112">
        <v>0</v>
      </c>
      <c r="BX19" s="94" t="s">
        <v>271</v>
      </c>
      <c r="BY19" s="94" t="s">
        <v>271</v>
      </c>
      <c r="BZ19" s="94" t="s">
        <v>271</v>
      </c>
      <c r="CA19" s="94" t="s">
        <v>271</v>
      </c>
      <c r="CB19" s="94" t="s">
        <v>271</v>
      </c>
      <c r="CC19" s="94" t="s">
        <v>271</v>
      </c>
      <c r="CD19" s="94" t="s">
        <v>271</v>
      </c>
      <c r="CE19" s="94" t="s">
        <v>271</v>
      </c>
      <c r="CF19" s="94" t="s">
        <v>271</v>
      </c>
      <c r="CG19" s="94" t="s">
        <v>271</v>
      </c>
      <c r="CH19" s="94" t="s">
        <v>271</v>
      </c>
      <c r="CI19" s="94" t="s">
        <v>271</v>
      </c>
      <c r="CJ19" s="94" t="s">
        <v>271</v>
      </c>
      <c r="CK19" s="94" t="s">
        <v>271</v>
      </c>
      <c r="CL19" s="94" t="s">
        <v>271</v>
      </c>
      <c r="CM19" s="94" t="s">
        <v>271</v>
      </c>
      <c r="CN19" s="94" t="s">
        <v>271</v>
      </c>
      <c r="CO19" s="94" t="s">
        <v>271</v>
      </c>
      <c r="CP19" s="94" t="s">
        <v>271</v>
      </c>
      <c r="CQ19" s="94" t="s">
        <v>271</v>
      </c>
      <c r="CR19" s="27"/>
      <c r="CS19" s="112"/>
      <c r="CT19" s="31" t="s">
        <v>272</v>
      </c>
      <c r="CU19" s="112">
        <v>0</v>
      </c>
      <c r="CV19" s="94" t="s">
        <v>271</v>
      </c>
      <c r="CW19" s="94" t="s">
        <v>271</v>
      </c>
      <c r="CX19" s="94" t="s">
        <v>271</v>
      </c>
      <c r="CY19" s="94" t="s">
        <v>271</v>
      </c>
      <c r="CZ19" s="94" t="s">
        <v>271</v>
      </c>
      <c r="DA19" s="94" t="s">
        <v>271</v>
      </c>
      <c r="DB19" s="94" t="s">
        <v>271</v>
      </c>
      <c r="DC19" s="94" t="s">
        <v>271</v>
      </c>
      <c r="DD19" s="94" t="s">
        <v>271</v>
      </c>
      <c r="DE19" s="94" t="s">
        <v>271</v>
      </c>
      <c r="DF19" s="94" t="s">
        <v>271</v>
      </c>
      <c r="DG19" s="94" t="s">
        <v>271</v>
      </c>
      <c r="DH19" s="94" t="s">
        <v>271</v>
      </c>
      <c r="DI19" s="94" t="s">
        <v>271</v>
      </c>
      <c r="DJ19" s="94" t="s">
        <v>271</v>
      </c>
      <c r="DK19" s="94" t="s">
        <v>271</v>
      </c>
      <c r="DL19" s="94" t="s">
        <v>271</v>
      </c>
      <c r="DM19" s="94" t="s">
        <v>271</v>
      </c>
      <c r="DN19" s="94" t="s">
        <v>271</v>
      </c>
      <c r="DO19" s="94" t="s">
        <v>271</v>
      </c>
      <c r="DP19" s="27"/>
      <c r="DQ19" s="112"/>
      <c r="DR19" s="31" t="s">
        <v>272</v>
      </c>
      <c r="DS19" s="112">
        <v>0</v>
      </c>
      <c r="DT19" s="94" t="s">
        <v>271</v>
      </c>
      <c r="DU19" s="94" t="s">
        <v>271</v>
      </c>
      <c r="DV19" s="94" t="s">
        <v>271</v>
      </c>
      <c r="DW19" s="94" t="s">
        <v>271</v>
      </c>
      <c r="DX19" s="94" t="s">
        <v>271</v>
      </c>
      <c r="DY19" s="94" t="s">
        <v>271</v>
      </c>
      <c r="DZ19" s="94" t="s">
        <v>271</v>
      </c>
      <c r="EA19" s="94" t="s">
        <v>271</v>
      </c>
      <c r="EB19" s="94" t="s">
        <v>271</v>
      </c>
      <c r="EC19" s="94" t="s">
        <v>271</v>
      </c>
      <c r="ED19" s="94" t="s">
        <v>271</v>
      </c>
      <c r="EE19" s="94" t="s">
        <v>271</v>
      </c>
      <c r="EF19" s="94" t="s">
        <v>271</v>
      </c>
      <c r="EG19" s="94" t="s">
        <v>271</v>
      </c>
      <c r="EH19" s="94" t="s">
        <v>271</v>
      </c>
      <c r="EI19" s="94" t="s">
        <v>271</v>
      </c>
      <c r="EJ19" s="94" t="s">
        <v>271</v>
      </c>
      <c r="EK19" s="94" t="s">
        <v>271</v>
      </c>
      <c r="EL19" s="94" t="s">
        <v>271</v>
      </c>
      <c r="EM19" s="94" t="s">
        <v>271</v>
      </c>
      <c r="EN19" s="27"/>
      <c r="EO19" s="112"/>
      <c r="EP19" s="31" t="s">
        <v>272</v>
      </c>
      <c r="EQ19" s="112">
        <v>0</v>
      </c>
      <c r="ER19" s="94" t="s">
        <v>271</v>
      </c>
      <c r="ES19" s="94" t="s">
        <v>271</v>
      </c>
      <c r="ET19" s="94" t="s">
        <v>271</v>
      </c>
      <c r="EU19" s="94" t="s">
        <v>271</v>
      </c>
      <c r="EV19" s="94" t="s">
        <v>271</v>
      </c>
      <c r="EW19" s="94" t="s">
        <v>271</v>
      </c>
      <c r="EX19" s="94" t="s">
        <v>271</v>
      </c>
      <c r="EY19" s="94" t="s">
        <v>271</v>
      </c>
      <c r="EZ19" s="94" t="s">
        <v>271</v>
      </c>
      <c r="FA19" s="94" t="s">
        <v>271</v>
      </c>
      <c r="FB19" s="94" t="s">
        <v>271</v>
      </c>
      <c r="FC19" s="94" t="s">
        <v>271</v>
      </c>
      <c r="FD19" s="94" t="s">
        <v>271</v>
      </c>
      <c r="FE19" s="94" t="s">
        <v>271</v>
      </c>
      <c r="FF19" s="94" t="s">
        <v>271</v>
      </c>
      <c r="FG19" s="94" t="s">
        <v>271</v>
      </c>
      <c r="FH19" s="94" t="s">
        <v>271</v>
      </c>
      <c r="FI19" s="94" t="s">
        <v>271</v>
      </c>
      <c r="FJ19" s="94" t="s">
        <v>271</v>
      </c>
      <c r="FK19" s="94" t="s">
        <v>271</v>
      </c>
      <c r="FM19" s="100"/>
      <c r="FN19" s="126" t="s">
        <v>227</v>
      </c>
      <c r="FO19" s="100">
        <v>0</v>
      </c>
      <c r="FP19" s="102" t="s">
        <v>226</v>
      </c>
      <c r="FQ19" s="102" t="s">
        <v>226</v>
      </c>
      <c r="FR19" s="102" t="s">
        <v>226</v>
      </c>
      <c r="FS19" s="102" t="s">
        <v>226</v>
      </c>
      <c r="FT19" s="102" t="s">
        <v>226</v>
      </c>
      <c r="FU19" s="102" t="s">
        <v>226</v>
      </c>
      <c r="FV19" s="102" t="s">
        <v>226</v>
      </c>
      <c r="FW19" s="102" t="s">
        <v>226</v>
      </c>
      <c r="FX19" s="102" t="s">
        <v>226</v>
      </c>
      <c r="FY19" s="102" t="s">
        <v>226</v>
      </c>
      <c r="FZ19" s="102" t="s">
        <v>226</v>
      </c>
      <c r="GA19" s="102" t="s">
        <v>226</v>
      </c>
      <c r="GB19" s="102" t="s">
        <v>226</v>
      </c>
      <c r="GC19" s="102" t="s">
        <v>226</v>
      </c>
      <c r="GD19" s="102" t="s">
        <v>226</v>
      </c>
      <c r="GE19" s="102" t="s">
        <v>226</v>
      </c>
      <c r="GF19" s="102" t="s">
        <v>226</v>
      </c>
      <c r="GG19" s="102" t="s">
        <v>226</v>
      </c>
      <c r="GH19" s="102" t="s">
        <v>226</v>
      </c>
      <c r="GI19" s="102" t="s">
        <v>226</v>
      </c>
      <c r="GK19" s="100"/>
      <c r="GL19" s="126" t="s">
        <v>227</v>
      </c>
      <c r="GM19" s="100">
        <v>0</v>
      </c>
      <c r="GN19" s="102" t="s">
        <v>226</v>
      </c>
      <c r="GO19" s="102" t="s">
        <v>226</v>
      </c>
      <c r="GP19" s="102" t="s">
        <v>226</v>
      </c>
      <c r="GQ19" s="102" t="s">
        <v>226</v>
      </c>
      <c r="GR19" s="102" t="s">
        <v>226</v>
      </c>
      <c r="GS19" s="102" t="s">
        <v>226</v>
      </c>
      <c r="GT19" s="102" t="s">
        <v>226</v>
      </c>
      <c r="GU19" s="102" t="s">
        <v>226</v>
      </c>
      <c r="GV19" s="102" t="s">
        <v>226</v>
      </c>
      <c r="GW19" s="102" t="s">
        <v>226</v>
      </c>
      <c r="GX19" s="102" t="s">
        <v>226</v>
      </c>
      <c r="GY19" s="102" t="s">
        <v>226</v>
      </c>
      <c r="GZ19" s="102" t="s">
        <v>226</v>
      </c>
      <c r="HA19" s="102" t="s">
        <v>226</v>
      </c>
      <c r="HB19" s="102" t="s">
        <v>226</v>
      </c>
      <c r="HC19" s="102" t="s">
        <v>226</v>
      </c>
      <c r="HD19" s="102" t="s">
        <v>226</v>
      </c>
      <c r="HE19" s="102" t="s">
        <v>226</v>
      </c>
      <c r="HF19" s="102" t="s">
        <v>226</v>
      </c>
      <c r="HG19" s="102" t="s">
        <v>226</v>
      </c>
    </row>
    <row r="20" spans="1:215" ht="15">
      <c r="A20" s="100"/>
      <c r="B20" s="106" t="s">
        <v>228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228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12"/>
      <c r="AX20" s="31" t="s">
        <v>273</v>
      </c>
      <c r="AY20" s="112">
        <v>0</v>
      </c>
      <c r="AZ20" s="112">
        <v>0</v>
      </c>
      <c r="BA20" s="112">
        <v>0</v>
      </c>
      <c r="BB20" s="112">
        <v>0</v>
      </c>
      <c r="BC20" s="112">
        <v>0</v>
      </c>
      <c r="BD20" s="112">
        <v>0</v>
      </c>
      <c r="BE20" s="112">
        <v>0</v>
      </c>
      <c r="BF20" s="112">
        <v>0</v>
      </c>
      <c r="BG20" s="112">
        <v>0</v>
      </c>
      <c r="BH20" s="112">
        <v>0</v>
      </c>
      <c r="BI20" s="112">
        <v>0</v>
      </c>
      <c r="BJ20" s="112">
        <v>0</v>
      </c>
      <c r="BK20" s="112">
        <v>0</v>
      </c>
      <c r="BL20" s="112">
        <v>0</v>
      </c>
      <c r="BM20" s="112">
        <v>0</v>
      </c>
      <c r="BN20" s="112">
        <v>0</v>
      </c>
      <c r="BO20" s="112">
        <v>0</v>
      </c>
      <c r="BP20" s="112">
        <v>0</v>
      </c>
      <c r="BQ20" s="112">
        <v>0</v>
      </c>
      <c r="BR20" s="112">
        <v>0</v>
      </c>
      <c r="BS20" s="112">
        <v>0</v>
      </c>
      <c r="BT20" s="27"/>
      <c r="BU20" s="112"/>
      <c r="BV20" s="31" t="s">
        <v>273</v>
      </c>
      <c r="BW20" s="112">
        <v>0</v>
      </c>
      <c r="BX20" s="112">
        <v>0</v>
      </c>
      <c r="BY20" s="112">
        <v>0</v>
      </c>
      <c r="BZ20" s="112">
        <v>0</v>
      </c>
      <c r="CA20" s="112">
        <v>0</v>
      </c>
      <c r="CB20" s="112">
        <v>0</v>
      </c>
      <c r="CC20" s="112">
        <v>0</v>
      </c>
      <c r="CD20" s="112">
        <v>0</v>
      </c>
      <c r="CE20" s="112">
        <v>0</v>
      </c>
      <c r="CF20" s="112">
        <v>0</v>
      </c>
      <c r="CG20" s="112">
        <v>0</v>
      </c>
      <c r="CH20" s="112">
        <v>0</v>
      </c>
      <c r="CI20" s="112">
        <v>0</v>
      </c>
      <c r="CJ20" s="112">
        <v>0</v>
      </c>
      <c r="CK20" s="112">
        <v>0</v>
      </c>
      <c r="CL20" s="112">
        <v>0</v>
      </c>
      <c r="CM20" s="112">
        <v>0</v>
      </c>
      <c r="CN20" s="112">
        <v>0</v>
      </c>
      <c r="CO20" s="112">
        <v>0</v>
      </c>
      <c r="CP20" s="112">
        <v>0</v>
      </c>
      <c r="CQ20" s="112">
        <v>0</v>
      </c>
      <c r="CR20" s="27"/>
      <c r="CS20" s="112"/>
      <c r="CT20" s="31" t="s">
        <v>273</v>
      </c>
      <c r="CU20" s="112">
        <v>0</v>
      </c>
      <c r="CV20" s="112">
        <v>0</v>
      </c>
      <c r="CW20" s="112">
        <v>0</v>
      </c>
      <c r="CX20" s="112">
        <v>0</v>
      </c>
      <c r="CY20" s="112">
        <v>0</v>
      </c>
      <c r="CZ20" s="112">
        <v>0</v>
      </c>
      <c r="DA20" s="112">
        <v>0</v>
      </c>
      <c r="DB20" s="112">
        <v>0</v>
      </c>
      <c r="DC20" s="112">
        <v>0</v>
      </c>
      <c r="DD20" s="112">
        <v>0</v>
      </c>
      <c r="DE20" s="112">
        <v>0</v>
      </c>
      <c r="DF20" s="112">
        <v>0</v>
      </c>
      <c r="DG20" s="112">
        <v>0</v>
      </c>
      <c r="DH20" s="112">
        <v>0</v>
      </c>
      <c r="DI20" s="112">
        <v>0</v>
      </c>
      <c r="DJ20" s="112">
        <v>0</v>
      </c>
      <c r="DK20" s="112">
        <v>0</v>
      </c>
      <c r="DL20" s="112">
        <v>0</v>
      </c>
      <c r="DM20" s="112">
        <v>0</v>
      </c>
      <c r="DN20" s="112">
        <v>0</v>
      </c>
      <c r="DO20" s="112">
        <v>0</v>
      </c>
      <c r="DP20" s="27"/>
      <c r="DQ20" s="112"/>
      <c r="DR20" s="31" t="s">
        <v>273</v>
      </c>
      <c r="DS20" s="112">
        <v>0</v>
      </c>
      <c r="DT20" s="112">
        <v>0</v>
      </c>
      <c r="DU20" s="112">
        <v>0</v>
      </c>
      <c r="DV20" s="112">
        <v>0</v>
      </c>
      <c r="DW20" s="112">
        <v>0</v>
      </c>
      <c r="DX20" s="112">
        <v>0</v>
      </c>
      <c r="DY20" s="112">
        <v>0</v>
      </c>
      <c r="DZ20" s="112">
        <v>0</v>
      </c>
      <c r="EA20" s="112">
        <v>0</v>
      </c>
      <c r="EB20" s="112">
        <v>0</v>
      </c>
      <c r="EC20" s="112">
        <v>0</v>
      </c>
      <c r="ED20" s="112">
        <v>0</v>
      </c>
      <c r="EE20" s="112">
        <v>0</v>
      </c>
      <c r="EF20" s="112">
        <v>0</v>
      </c>
      <c r="EG20" s="112">
        <v>0</v>
      </c>
      <c r="EH20" s="112">
        <v>0</v>
      </c>
      <c r="EI20" s="112">
        <v>0</v>
      </c>
      <c r="EJ20" s="112">
        <v>0</v>
      </c>
      <c r="EK20" s="112">
        <v>0</v>
      </c>
      <c r="EL20" s="112">
        <v>0</v>
      </c>
      <c r="EM20" s="112">
        <v>0</v>
      </c>
      <c r="EN20" s="27"/>
      <c r="EO20" s="112"/>
      <c r="EP20" s="31" t="s">
        <v>273</v>
      </c>
      <c r="EQ20" s="112">
        <v>0</v>
      </c>
      <c r="ER20" s="112">
        <v>0</v>
      </c>
      <c r="ES20" s="112">
        <v>0</v>
      </c>
      <c r="ET20" s="112">
        <v>0</v>
      </c>
      <c r="EU20" s="112">
        <v>0</v>
      </c>
      <c r="EV20" s="112">
        <v>0</v>
      </c>
      <c r="EW20" s="112">
        <v>0</v>
      </c>
      <c r="EX20" s="112">
        <v>0</v>
      </c>
      <c r="EY20" s="112">
        <v>0</v>
      </c>
      <c r="EZ20" s="112">
        <v>0</v>
      </c>
      <c r="FA20" s="112">
        <v>0</v>
      </c>
      <c r="FB20" s="112">
        <v>0</v>
      </c>
      <c r="FC20" s="112">
        <v>0</v>
      </c>
      <c r="FD20" s="112">
        <v>0</v>
      </c>
      <c r="FE20" s="112">
        <v>0</v>
      </c>
      <c r="FF20" s="112">
        <v>0</v>
      </c>
      <c r="FG20" s="112">
        <v>0</v>
      </c>
      <c r="FH20" s="112">
        <v>0</v>
      </c>
      <c r="FI20" s="112">
        <v>0</v>
      </c>
      <c r="FJ20" s="112">
        <v>0</v>
      </c>
      <c r="FK20" s="112">
        <v>0</v>
      </c>
      <c r="FM20" s="100"/>
      <c r="FN20" s="126" t="s">
        <v>228</v>
      </c>
      <c r="FO20" s="100">
        <v>0</v>
      </c>
      <c r="FP20" s="100">
        <v>0</v>
      </c>
      <c r="FQ20" s="100">
        <v>0</v>
      </c>
      <c r="FR20" s="100">
        <v>0</v>
      </c>
      <c r="FS20" s="100">
        <v>0</v>
      </c>
      <c r="FT20" s="100">
        <v>0</v>
      </c>
      <c r="FU20" s="100">
        <v>0</v>
      </c>
      <c r="FV20" s="100">
        <v>0</v>
      </c>
      <c r="FW20" s="100">
        <v>0</v>
      </c>
      <c r="FX20" s="100">
        <v>0</v>
      </c>
      <c r="FY20" s="100">
        <v>0</v>
      </c>
      <c r="FZ20" s="100">
        <v>0</v>
      </c>
      <c r="GA20" s="100">
        <v>0</v>
      </c>
      <c r="GB20" s="100">
        <v>0</v>
      </c>
      <c r="GC20" s="100">
        <v>0</v>
      </c>
      <c r="GD20" s="100">
        <v>0</v>
      </c>
      <c r="GE20" s="100">
        <v>0</v>
      </c>
      <c r="GF20" s="100">
        <v>0</v>
      </c>
      <c r="GG20" s="100">
        <v>0</v>
      </c>
      <c r="GH20" s="100">
        <v>0</v>
      </c>
      <c r="GI20" s="100">
        <v>0</v>
      </c>
      <c r="GK20" s="100"/>
      <c r="GL20" s="126" t="s">
        <v>228</v>
      </c>
      <c r="GM20" s="100">
        <v>0</v>
      </c>
      <c r="GN20" s="100">
        <v>0</v>
      </c>
      <c r="GO20" s="100">
        <v>0</v>
      </c>
      <c r="GP20" s="100">
        <v>0</v>
      </c>
      <c r="GQ20" s="100">
        <v>0</v>
      </c>
      <c r="GR20" s="100">
        <v>0</v>
      </c>
      <c r="GS20" s="100">
        <v>0</v>
      </c>
      <c r="GT20" s="100">
        <v>0</v>
      </c>
      <c r="GU20" s="100">
        <v>0</v>
      </c>
      <c r="GV20" s="100">
        <v>0</v>
      </c>
      <c r="GW20" s="100">
        <v>0</v>
      </c>
      <c r="GX20" s="100">
        <v>0</v>
      </c>
      <c r="GY20" s="100">
        <v>0</v>
      </c>
      <c r="GZ20" s="100">
        <v>0</v>
      </c>
      <c r="HA20" s="100">
        <v>0</v>
      </c>
      <c r="HB20" s="100">
        <v>0</v>
      </c>
      <c r="HC20" s="100">
        <v>0</v>
      </c>
      <c r="HD20" s="100">
        <v>0</v>
      </c>
      <c r="HE20" s="100">
        <v>0</v>
      </c>
      <c r="HF20" s="100">
        <v>0</v>
      </c>
      <c r="HG20" s="100">
        <v>0</v>
      </c>
    </row>
    <row r="21" spans="1:215" ht="15">
      <c r="A21" s="421"/>
      <c r="B21" s="42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21"/>
      <c r="Z21" s="421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28"/>
      <c r="AX21" s="428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27"/>
      <c r="BU21" s="428"/>
      <c r="BV21" s="428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27"/>
      <c r="CS21" s="428"/>
      <c r="CT21" s="428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27"/>
      <c r="DQ21" s="428"/>
      <c r="DR21" s="428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27"/>
      <c r="EO21" s="428"/>
      <c r="EP21" s="428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M21" s="421"/>
      <c r="FN21" s="421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21"/>
      <c r="GL21" s="421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12"/>
      <c r="AX22" s="30" t="s">
        <v>274</v>
      </c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27"/>
      <c r="BU22" s="112"/>
      <c r="BV22" s="30" t="s">
        <v>274</v>
      </c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27"/>
      <c r="CS22" s="112"/>
      <c r="CT22" s="30" t="s">
        <v>274</v>
      </c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27"/>
      <c r="DQ22" s="112"/>
      <c r="DR22" s="30" t="s">
        <v>274</v>
      </c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27"/>
      <c r="EO22" s="112"/>
      <c r="EP22" s="30" t="s">
        <v>274</v>
      </c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222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222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3</v>
      </c>
      <c r="AP23" s="100">
        <v>13.8</v>
      </c>
      <c r="AQ23" s="100">
        <v>21</v>
      </c>
      <c r="AR23" s="100">
        <v>44.8</v>
      </c>
      <c r="AS23" s="100">
        <v>36.299999999999997</v>
      </c>
      <c r="AT23" s="100">
        <v>31.5</v>
      </c>
      <c r="AU23" s="100">
        <v>44.9</v>
      </c>
      <c r="AW23" s="112"/>
      <c r="AX23" s="37" t="s">
        <v>267</v>
      </c>
      <c r="AY23" s="112">
        <v>0</v>
      </c>
      <c r="AZ23" s="112">
        <v>0</v>
      </c>
      <c r="BA23" s="112">
        <v>0</v>
      </c>
      <c r="BB23" s="112">
        <v>0</v>
      </c>
      <c r="BC23" s="112">
        <v>0</v>
      </c>
      <c r="BD23" s="112">
        <v>0</v>
      </c>
      <c r="BE23" s="112">
        <v>0</v>
      </c>
      <c r="BF23" s="112">
        <v>0</v>
      </c>
      <c r="BG23" s="112">
        <v>0</v>
      </c>
      <c r="BH23" s="112">
        <v>0</v>
      </c>
      <c r="BI23" s="112">
        <v>0</v>
      </c>
      <c r="BJ23" s="112">
        <v>0</v>
      </c>
      <c r="BK23" s="112">
        <v>0</v>
      </c>
      <c r="BL23" s="112">
        <v>0</v>
      </c>
      <c r="BM23" s="112">
        <v>0</v>
      </c>
      <c r="BN23" s="112">
        <v>0.1</v>
      </c>
      <c r="BO23" s="112">
        <v>0.1</v>
      </c>
      <c r="BP23" s="112">
        <v>0.2</v>
      </c>
      <c r="BQ23" s="112">
        <v>0.2</v>
      </c>
      <c r="BR23" s="112">
        <v>0.2</v>
      </c>
      <c r="BS23" s="112">
        <v>0.3</v>
      </c>
      <c r="BT23" s="27"/>
      <c r="BU23" s="112"/>
      <c r="BV23" s="37" t="s">
        <v>267</v>
      </c>
      <c r="BW23" s="112">
        <v>0.1</v>
      </c>
      <c r="BX23" s="112">
        <v>0.4</v>
      </c>
      <c r="BY23" s="112">
        <v>0.3</v>
      </c>
      <c r="BZ23" s="112">
        <v>0.1</v>
      </c>
      <c r="CA23" s="112">
        <v>0.1</v>
      </c>
      <c r="CB23" s="112">
        <v>0</v>
      </c>
      <c r="CC23" s="112">
        <v>0</v>
      </c>
      <c r="CD23" s="112">
        <v>0</v>
      </c>
      <c r="CE23" s="112">
        <v>0</v>
      </c>
      <c r="CF23" s="112">
        <v>0.3</v>
      </c>
      <c r="CG23" s="112">
        <v>0.1</v>
      </c>
      <c r="CH23" s="112">
        <v>0</v>
      </c>
      <c r="CI23" s="112">
        <v>0.1</v>
      </c>
      <c r="CJ23" s="112">
        <v>0.2</v>
      </c>
      <c r="CK23" s="112">
        <v>4.3</v>
      </c>
      <c r="CL23" s="112">
        <v>16.399999999999999</v>
      </c>
      <c r="CM23" s="112">
        <v>19.100000000000001</v>
      </c>
      <c r="CN23" s="112">
        <v>37.200000000000003</v>
      </c>
      <c r="CO23" s="112">
        <v>23</v>
      </c>
      <c r="CP23" s="112">
        <v>23.6</v>
      </c>
      <c r="CQ23" s="112">
        <v>32.799999999999997</v>
      </c>
      <c r="CR23" s="27"/>
      <c r="CS23" s="112"/>
      <c r="CT23" s="37" t="s">
        <v>267</v>
      </c>
      <c r="CU23" s="112">
        <v>3.2</v>
      </c>
      <c r="CV23" s="112">
        <v>4.5</v>
      </c>
      <c r="CW23" s="112">
        <v>3.1</v>
      </c>
      <c r="CX23" s="112">
        <v>1</v>
      </c>
      <c r="CY23" s="112">
        <v>0.9</v>
      </c>
      <c r="CZ23" s="112">
        <v>0</v>
      </c>
      <c r="DA23" s="112">
        <v>0</v>
      </c>
      <c r="DB23" s="112">
        <v>0</v>
      </c>
      <c r="DC23" s="112">
        <v>0</v>
      </c>
      <c r="DD23" s="112">
        <v>3.4</v>
      </c>
      <c r="DE23" s="112">
        <v>0.9</v>
      </c>
      <c r="DF23" s="112">
        <v>0</v>
      </c>
      <c r="DG23" s="112">
        <v>0.2</v>
      </c>
      <c r="DH23" s="112">
        <v>0.2</v>
      </c>
      <c r="DI23" s="112">
        <v>0.8</v>
      </c>
      <c r="DJ23" s="112">
        <v>3.5</v>
      </c>
      <c r="DK23" s="112">
        <v>4.5</v>
      </c>
      <c r="DL23" s="112">
        <v>11.8</v>
      </c>
      <c r="DM23" s="112">
        <v>9.6999999999999993</v>
      </c>
      <c r="DN23" s="112">
        <v>8.6</v>
      </c>
      <c r="DO23" s="112">
        <v>14.9</v>
      </c>
      <c r="DP23" s="27"/>
      <c r="DQ23" s="112"/>
      <c r="DR23" s="37" t="s">
        <v>267</v>
      </c>
      <c r="DS23" s="112">
        <v>1</v>
      </c>
      <c r="DT23" s="112">
        <v>2.5</v>
      </c>
      <c r="DU23" s="112">
        <v>1.6</v>
      </c>
      <c r="DV23" s="112">
        <v>0.4</v>
      </c>
      <c r="DW23" s="112">
        <v>0.4</v>
      </c>
      <c r="DX23" s="112">
        <v>0</v>
      </c>
      <c r="DY23" s="112">
        <v>0</v>
      </c>
      <c r="DZ23" s="112">
        <v>0</v>
      </c>
      <c r="EA23" s="112">
        <v>0</v>
      </c>
      <c r="EB23" s="112">
        <v>1.5</v>
      </c>
      <c r="EC23" s="112">
        <v>0.6</v>
      </c>
      <c r="ED23" s="112">
        <v>0</v>
      </c>
      <c r="EE23" s="112">
        <v>0</v>
      </c>
      <c r="EF23" s="112">
        <v>0</v>
      </c>
      <c r="EG23" s="112">
        <v>0</v>
      </c>
      <c r="EH23" s="112">
        <v>0</v>
      </c>
      <c r="EI23" s="112">
        <v>0</v>
      </c>
      <c r="EJ23" s="112">
        <v>0</v>
      </c>
      <c r="EK23" s="112">
        <v>0</v>
      </c>
      <c r="EL23" s="112">
        <v>0</v>
      </c>
      <c r="EM23" s="112">
        <v>0</v>
      </c>
      <c r="EN23" s="27"/>
      <c r="EO23" s="112"/>
      <c r="EP23" s="37" t="s">
        <v>267</v>
      </c>
      <c r="EQ23" s="112">
        <v>0.5</v>
      </c>
      <c r="ER23" s="112">
        <v>1</v>
      </c>
      <c r="ES23" s="112">
        <v>0.8</v>
      </c>
      <c r="ET23" s="112">
        <v>0.2</v>
      </c>
      <c r="EU23" s="112">
        <v>0.2</v>
      </c>
      <c r="EV23" s="112">
        <v>0</v>
      </c>
      <c r="EW23" s="112">
        <v>0</v>
      </c>
      <c r="EX23" s="112">
        <v>0</v>
      </c>
      <c r="EY23" s="112">
        <v>0</v>
      </c>
      <c r="EZ23" s="112">
        <v>0.6</v>
      </c>
      <c r="FA23" s="112">
        <v>0.2</v>
      </c>
      <c r="FB23" s="112">
        <v>0</v>
      </c>
      <c r="FC23" s="112">
        <v>0.1</v>
      </c>
      <c r="FD23" s="112">
        <v>0.1</v>
      </c>
      <c r="FE23" s="112">
        <v>0.2</v>
      </c>
      <c r="FF23" s="112">
        <v>0.7</v>
      </c>
      <c r="FG23" s="112">
        <v>1.2</v>
      </c>
      <c r="FH23" s="112">
        <v>3.3</v>
      </c>
      <c r="FI23" s="112">
        <v>2.7</v>
      </c>
      <c r="FJ23" s="112">
        <v>2.4</v>
      </c>
      <c r="FK23" s="112">
        <v>3.8</v>
      </c>
      <c r="FM23" s="100"/>
      <c r="FN23" s="107" t="s">
        <v>222</v>
      </c>
      <c r="FO23" s="100">
        <v>0.5</v>
      </c>
      <c r="FP23" s="100">
        <v>0.6</v>
      </c>
      <c r="FQ23" s="100">
        <v>0.4</v>
      </c>
      <c r="FR23" s="100">
        <v>0.2</v>
      </c>
      <c r="FS23" s="100">
        <v>0.2</v>
      </c>
      <c r="FT23" s="100">
        <v>0</v>
      </c>
      <c r="FU23" s="100">
        <v>0</v>
      </c>
      <c r="FV23" s="100">
        <v>0</v>
      </c>
      <c r="FW23" s="100">
        <v>0</v>
      </c>
      <c r="FX23" s="100">
        <v>0.6</v>
      </c>
      <c r="FY23" s="100">
        <v>0.2</v>
      </c>
      <c r="FZ23" s="100">
        <v>0</v>
      </c>
      <c r="GA23" s="100">
        <v>0.4</v>
      </c>
      <c r="GB23" s="100">
        <v>0.4</v>
      </c>
      <c r="GC23" s="100">
        <v>3.3</v>
      </c>
      <c r="GD23" s="100">
        <v>11.5</v>
      </c>
      <c r="GE23" s="100">
        <v>16.899999999999999</v>
      </c>
      <c r="GF23" s="100">
        <v>38.700000000000003</v>
      </c>
      <c r="GG23" s="100">
        <v>28.1</v>
      </c>
      <c r="GH23" s="100">
        <v>25.2</v>
      </c>
      <c r="GI23" s="100">
        <v>37.4</v>
      </c>
      <c r="GK23" s="100"/>
      <c r="GL23" s="107" t="s">
        <v>222</v>
      </c>
      <c r="GM23" s="100">
        <v>2.2999999999999998</v>
      </c>
      <c r="GN23" s="100">
        <v>1.3</v>
      </c>
      <c r="GO23" s="100">
        <v>0.6</v>
      </c>
      <c r="GP23" s="100">
        <v>0.2</v>
      </c>
      <c r="GQ23" s="100">
        <v>0.2</v>
      </c>
      <c r="GR23" s="100">
        <v>0</v>
      </c>
      <c r="GS23" s="100">
        <v>0</v>
      </c>
      <c r="GT23" s="100">
        <v>0</v>
      </c>
      <c r="GU23" s="100">
        <v>0</v>
      </c>
      <c r="GV23" s="100">
        <v>1.7</v>
      </c>
      <c r="GW23" s="100">
        <v>0.7</v>
      </c>
      <c r="GX23" s="100">
        <v>0</v>
      </c>
      <c r="GY23" s="100">
        <v>0.6</v>
      </c>
      <c r="GZ23" s="100">
        <v>0.6</v>
      </c>
      <c r="HA23" s="100">
        <v>1.3</v>
      </c>
      <c r="HB23" s="100">
        <v>6.5</v>
      </c>
      <c r="HC23" s="100">
        <v>8.1</v>
      </c>
      <c r="HD23" s="100">
        <v>20.8</v>
      </c>
      <c r="HE23" s="100">
        <v>14.5</v>
      </c>
      <c r="HF23" s="100">
        <v>14.4</v>
      </c>
      <c r="HG23" s="100">
        <v>23.8</v>
      </c>
    </row>
    <row r="24" spans="1:215" ht="15">
      <c r="A24" s="100"/>
      <c r="B24" s="106" t="s">
        <v>223</v>
      </c>
      <c r="C24" s="100">
        <v>9.1</v>
      </c>
      <c r="D24" s="100">
        <v>2.7</v>
      </c>
      <c r="E24" s="100">
        <v>1.6</v>
      </c>
      <c r="F24" s="100">
        <v>3.3</v>
      </c>
      <c r="G24" s="100">
        <v>6.2</v>
      </c>
      <c r="H24" s="100">
        <v>2.1</v>
      </c>
      <c r="I24" s="100">
        <v>4.2</v>
      </c>
      <c r="J24" s="100">
        <v>7.6</v>
      </c>
      <c r="K24" s="100">
        <v>3.5</v>
      </c>
      <c r="L24" s="100">
        <v>4</v>
      </c>
      <c r="M24" s="100">
        <v>4.8</v>
      </c>
      <c r="N24" s="100">
        <v>3.9</v>
      </c>
      <c r="O24" s="100">
        <v>5.2</v>
      </c>
      <c r="P24" s="100">
        <v>5.7</v>
      </c>
      <c r="Q24" s="100">
        <v>6.2</v>
      </c>
      <c r="R24" s="100">
        <v>6.1</v>
      </c>
      <c r="S24" s="100">
        <v>6.4</v>
      </c>
      <c r="T24" s="100">
        <v>12.6</v>
      </c>
      <c r="U24" s="100">
        <v>7</v>
      </c>
      <c r="V24" s="100">
        <v>8.4</v>
      </c>
      <c r="W24" s="100">
        <v>10.7</v>
      </c>
      <c r="Y24" s="100"/>
      <c r="Z24" s="106" t="s">
        <v>223</v>
      </c>
      <c r="AA24" s="100">
        <v>11.9</v>
      </c>
      <c r="AB24" s="100">
        <v>3.7</v>
      </c>
      <c r="AC24" s="100">
        <v>2.1</v>
      </c>
      <c r="AD24" s="100">
        <v>3.4</v>
      </c>
      <c r="AE24" s="100">
        <v>4.3</v>
      </c>
      <c r="AF24" s="100">
        <v>2</v>
      </c>
      <c r="AG24" s="100">
        <v>3.9</v>
      </c>
      <c r="AH24" s="100">
        <v>5.6</v>
      </c>
      <c r="AI24" s="100">
        <v>2.5</v>
      </c>
      <c r="AJ24" s="100">
        <v>3</v>
      </c>
      <c r="AK24" s="100">
        <v>3.1</v>
      </c>
      <c r="AL24" s="100">
        <v>3.3</v>
      </c>
      <c r="AM24" s="100">
        <v>5.4</v>
      </c>
      <c r="AN24" s="100">
        <v>4.9000000000000004</v>
      </c>
      <c r="AO24" s="100">
        <v>6.7</v>
      </c>
      <c r="AP24" s="100">
        <v>7.3</v>
      </c>
      <c r="AQ24" s="100">
        <v>8</v>
      </c>
      <c r="AR24" s="100">
        <v>10.1</v>
      </c>
      <c r="AS24" s="100">
        <v>6.7</v>
      </c>
      <c r="AT24" s="100">
        <v>7.9</v>
      </c>
      <c r="AU24" s="100">
        <v>7.8</v>
      </c>
      <c r="AW24" s="112"/>
      <c r="AX24" s="31" t="s">
        <v>268</v>
      </c>
      <c r="AY24" s="112">
        <v>5.9</v>
      </c>
      <c r="AZ24" s="112">
        <v>2</v>
      </c>
      <c r="BA24" s="112">
        <v>1.3</v>
      </c>
      <c r="BB24" s="112">
        <v>2.2000000000000002</v>
      </c>
      <c r="BC24" s="112">
        <v>3.6</v>
      </c>
      <c r="BD24" s="112">
        <v>1</v>
      </c>
      <c r="BE24" s="112">
        <v>2</v>
      </c>
      <c r="BF24" s="112">
        <v>3.9</v>
      </c>
      <c r="BG24" s="112">
        <v>1.9</v>
      </c>
      <c r="BH24" s="112">
        <v>2.2000000000000002</v>
      </c>
      <c r="BI24" s="112">
        <v>1.8</v>
      </c>
      <c r="BJ24" s="112">
        <v>2</v>
      </c>
      <c r="BK24" s="112">
        <v>3.5</v>
      </c>
      <c r="BL24" s="112">
        <v>3.9</v>
      </c>
      <c r="BM24" s="112">
        <v>5.2</v>
      </c>
      <c r="BN24" s="112">
        <v>6.8</v>
      </c>
      <c r="BO24" s="112">
        <v>7.5</v>
      </c>
      <c r="BP24" s="112">
        <v>14.6</v>
      </c>
      <c r="BQ24" s="112">
        <v>8.5</v>
      </c>
      <c r="BR24" s="112">
        <v>10.1</v>
      </c>
      <c r="BS24" s="112">
        <v>12.4</v>
      </c>
      <c r="BT24" s="27"/>
      <c r="BU24" s="112"/>
      <c r="BV24" s="31" t="s">
        <v>268</v>
      </c>
      <c r="BW24" s="112">
        <v>16.600000000000001</v>
      </c>
      <c r="BX24" s="112">
        <v>6.2</v>
      </c>
      <c r="BY24" s="112">
        <v>4.4000000000000004</v>
      </c>
      <c r="BZ24" s="112">
        <v>7.3</v>
      </c>
      <c r="CA24" s="112">
        <v>9.1</v>
      </c>
      <c r="CB24" s="112">
        <v>3</v>
      </c>
      <c r="CC24" s="112">
        <v>4.5999999999999996</v>
      </c>
      <c r="CD24" s="112">
        <v>7.2</v>
      </c>
      <c r="CE24" s="112">
        <v>2.7</v>
      </c>
      <c r="CF24" s="112">
        <v>4.3</v>
      </c>
      <c r="CG24" s="112">
        <v>3.6</v>
      </c>
      <c r="CH24" s="112">
        <v>4.2</v>
      </c>
      <c r="CI24" s="112">
        <v>5.9</v>
      </c>
      <c r="CJ24" s="112">
        <v>5.8</v>
      </c>
      <c r="CK24" s="112">
        <v>9.1999999999999993</v>
      </c>
      <c r="CL24" s="112">
        <v>7.9</v>
      </c>
      <c r="CM24" s="112">
        <v>7.7</v>
      </c>
      <c r="CN24" s="112">
        <v>10.9</v>
      </c>
      <c r="CO24" s="112">
        <v>8</v>
      </c>
      <c r="CP24" s="112">
        <v>9</v>
      </c>
      <c r="CQ24" s="112">
        <v>10</v>
      </c>
      <c r="CR24" s="27"/>
      <c r="CS24" s="112"/>
      <c r="CT24" s="31" t="s">
        <v>268</v>
      </c>
      <c r="CU24" s="112">
        <v>14.2</v>
      </c>
      <c r="CV24" s="112">
        <v>4.5999999999999996</v>
      </c>
      <c r="CW24" s="112">
        <v>3.1</v>
      </c>
      <c r="CX24" s="112">
        <v>6.2</v>
      </c>
      <c r="CY24" s="112">
        <v>7.2</v>
      </c>
      <c r="CZ24" s="112">
        <v>2.2999999999999998</v>
      </c>
      <c r="DA24" s="112">
        <v>4.8</v>
      </c>
      <c r="DB24" s="112">
        <v>7.3</v>
      </c>
      <c r="DC24" s="112">
        <v>3.1</v>
      </c>
      <c r="DD24" s="112">
        <v>4.0999999999999996</v>
      </c>
      <c r="DE24" s="112">
        <v>3.5</v>
      </c>
      <c r="DF24" s="112">
        <v>4</v>
      </c>
      <c r="DG24" s="112">
        <v>5.0999999999999996</v>
      </c>
      <c r="DH24" s="112">
        <v>5.9</v>
      </c>
      <c r="DI24" s="112">
        <v>8.6999999999999993</v>
      </c>
      <c r="DJ24" s="112">
        <v>9.3000000000000007</v>
      </c>
      <c r="DK24" s="112">
        <v>10.3</v>
      </c>
      <c r="DL24" s="112">
        <v>16.399999999999999</v>
      </c>
      <c r="DM24" s="112">
        <v>9.3000000000000007</v>
      </c>
      <c r="DN24" s="112">
        <v>10.7</v>
      </c>
      <c r="DO24" s="112">
        <v>12.5</v>
      </c>
      <c r="DP24" s="27"/>
      <c r="DQ24" s="112"/>
      <c r="DR24" s="31" t="s">
        <v>268</v>
      </c>
      <c r="DS24" s="112">
        <v>19.5</v>
      </c>
      <c r="DT24" s="112">
        <v>7.9</v>
      </c>
      <c r="DU24" s="112">
        <v>4.5999999999999996</v>
      </c>
      <c r="DV24" s="112">
        <v>7.7</v>
      </c>
      <c r="DW24" s="112">
        <v>10.3</v>
      </c>
      <c r="DX24" s="112">
        <v>3.3</v>
      </c>
      <c r="DY24" s="112">
        <v>7.1</v>
      </c>
      <c r="DZ24" s="112">
        <v>9.1</v>
      </c>
      <c r="EA24" s="112">
        <v>3.1</v>
      </c>
      <c r="EB24" s="112">
        <v>4.5</v>
      </c>
      <c r="EC24" s="112">
        <v>4.9000000000000004</v>
      </c>
      <c r="ED24" s="112">
        <v>5.6</v>
      </c>
      <c r="EE24" s="112">
        <v>8.6999999999999993</v>
      </c>
      <c r="EF24" s="112">
        <v>11.4</v>
      </c>
      <c r="EG24" s="112">
        <v>16.399999999999999</v>
      </c>
      <c r="EH24" s="112">
        <v>19</v>
      </c>
      <c r="EI24" s="112">
        <v>18.3</v>
      </c>
      <c r="EJ24" s="112">
        <v>29.9</v>
      </c>
      <c r="EK24" s="112">
        <v>20.5</v>
      </c>
      <c r="EL24" s="112">
        <v>22.8</v>
      </c>
      <c r="EM24" s="112">
        <v>28.1</v>
      </c>
      <c r="EN24" s="27"/>
      <c r="EO24" s="112"/>
      <c r="EP24" s="31" t="s">
        <v>268</v>
      </c>
      <c r="EQ24" s="112">
        <v>13</v>
      </c>
      <c r="ER24" s="112">
        <v>4.8</v>
      </c>
      <c r="ES24" s="112">
        <v>2.8</v>
      </c>
      <c r="ET24" s="112">
        <v>4.9000000000000004</v>
      </c>
      <c r="EU24" s="112">
        <v>6.2</v>
      </c>
      <c r="EV24" s="112">
        <v>1.9</v>
      </c>
      <c r="EW24" s="112">
        <v>3.8</v>
      </c>
      <c r="EX24" s="112">
        <v>6.1</v>
      </c>
      <c r="EY24" s="112">
        <v>2.6</v>
      </c>
      <c r="EZ24" s="112">
        <v>3.4</v>
      </c>
      <c r="FA24" s="112">
        <v>3.5</v>
      </c>
      <c r="FB24" s="112">
        <v>3.4</v>
      </c>
      <c r="FC24" s="112">
        <v>5.6</v>
      </c>
      <c r="FD24" s="112">
        <v>5.8</v>
      </c>
      <c r="FE24" s="112">
        <v>8.5</v>
      </c>
      <c r="FF24" s="112">
        <v>9.1999999999999993</v>
      </c>
      <c r="FG24" s="112">
        <v>10.6</v>
      </c>
      <c r="FH24" s="112">
        <v>18.3</v>
      </c>
      <c r="FI24" s="112">
        <v>10.4</v>
      </c>
      <c r="FJ24" s="112">
        <v>11.7</v>
      </c>
      <c r="FK24" s="112">
        <v>14.8</v>
      </c>
      <c r="FM24" s="100"/>
      <c r="FN24" s="126" t="s">
        <v>223</v>
      </c>
      <c r="FO24" s="100">
        <v>11.6</v>
      </c>
      <c r="FP24" s="100">
        <v>3.2</v>
      </c>
      <c r="FQ24" s="100">
        <v>1.8</v>
      </c>
      <c r="FR24" s="100">
        <v>4.5</v>
      </c>
      <c r="FS24" s="100">
        <v>6.3</v>
      </c>
      <c r="FT24" s="100">
        <v>2</v>
      </c>
      <c r="FU24" s="100">
        <v>3.9</v>
      </c>
      <c r="FV24" s="100">
        <v>5.5</v>
      </c>
      <c r="FW24" s="100">
        <v>2.1</v>
      </c>
      <c r="FX24" s="100">
        <v>2.7</v>
      </c>
      <c r="FY24" s="100">
        <v>2.2000000000000002</v>
      </c>
      <c r="FZ24" s="100">
        <v>2.4</v>
      </c>
      <c r="GA24" s="100">
        <v>3.7</v>
      </c>
      <c r="GB24" s="100">
        <v>4.0999999999999996</v>
      </c>
      <c r="GC24" s="100">
        <v>5.7</v>
      </c>
      <c r="GD24" s="100">
        <v>5.7</v>
      </c>
      <c r="GE24" s="100">
        <v>6.4</v>
      </c>
      <c r="GF24" s="100">
        <v>8.9</v>
      </c>
      <c r="GG24" s="100">
        <v>5.7</v>
      </c>
      <c r="GH24" s="100">
        <v>6.6</v>
      </c>
      <c r="GI24" s="100">
        <v>6.6</v>
      </c>
      <c r="GK24" s="100"/>
      <c r="GL24" s="126" t="s">
        <v>223</v>
      </c>
      <c r="GM24" s="100">
        <v>9.1999999999999993</v>
      </c>
      <c r="GN24" s="100">
        <v>2.2999999999999998</v>
      </c>
      <c r="GO24" s="100">
        <v>1.5</v>
      </c>
      <c r="GP24" s="100">
        <v>3.1</v>
      </c>
      <c r="GQ24" s="100">
        <v>4.5999999999999996</v>
      </c>
      <c r="GR24" s="100">
        <v>1.5</v>
      </c>
      <c r="GS24" s="100">
        <v>2.9</v>
      </c>
      <c r="GT24" s="100">
        <v>4</v>
      </c>
      <c r="GU24" s="100">
        <v>1.5</v>
      </c>
      <c r="GV24" s="100">
        <v>2.8</v>
      </c>
      <c r="GW24" s="100">
        <v>2.5</v>
      </c>
      <c r="GX24" s="100">
        <v>3</v>
      </c>
      <c r="GY24" s="100">
        <v>4.0999999999999996</v>
      </c>
      <c r="GZ24" s="100">
        <v>4.0999999999999996</v>
      </c>
      <c r="HA24" s="100">
        <v>6.4</v>
      </c>
      <c r="HB24" s="100">
        <v>6.6</v>
      </c>
      <c r="HC24" s="100">
        <v>6.9</v>
      </c>
      <c r="HD24" s="100">
        <v>10.8</v>
      </c>
      <c r="HE24" s="100">
        <v>6.7</v>
      </c>
      <c r="HF24" s="100">
        <v>6.8</v>
      </c>
      <c r="HG24" s="100">
        <v>8</v>
      </c>
    </row>
    <row r="25" spans="1:215" ht="15">
      <c r="A25" s="100"/>
      <c r="B25" s="106" t="s">
        <v>224</v>
      </c>
      <c r="C25" s="100">
        <v>90.9</v>
      </c>
      <c r="D25" s="100">
        <v>97.3</v>
      </c>
      <c r="E25" s="100">
        <v>98.4</v>
      </c>
      <c r="F25" s="100">
        <v>96.7</v>
      </c>
      <c r="G25" s="100">
        <v>93.8</v>
      </c>
      <c r="H25" s="100">
        <v>97.9</v>
      </c>
      <c r="I25" s="100">
        <v>95.8</v>
      </c>
      <c r="J25" s="100">
        <v>92.4</v>
      </c>
      <c r="K25" s="100">
        <v>96.5</v>
      </c>
      <c r="L25" s="100">
        <v>96</v>
      </c>
      <c r="M25" s="100">
        <v>95.2</v>
      </c>
      <c r="N25" s="100">
        <v>96</v>
      </c>
      <c r="O25" s="100">
        <v>94.6</v>
      </c>
      <c r="P25" s="100">
        <v>94.3</v>
      </c>
      <c r="Q25" s="100">
        <v>92.8</v>
      </c>
      <c r="R25" s="100">
        <v>93.9</v>
      </c>
      <c r="S25" s="100">
        <v>93.6</v>
      </c>
      <c r="T25" s="100">
        <v>87.4</v>
      </c>
      <c r="U25" s="100">
        <v>93</v>
      </c>
      <c r="V25" s="100">
        <v>91.6</v>
      </c>
      <c r="W25" s="100">
        <v>89.3</v>
      </c>
      <c r="Y25" s="100"/>
      <c r="Z25" s="106" t="s">
        <v>224</v>
      </c>
      <c r="AA25" s="100">
        <v>88.1</v>
      </c>
      <c r="AB25" s="100">
        <v>96.3</v>
      </c>
      <c r="AC25" s="100">
        <v>97.9</v>
      </c>
      <c r="AD25" s="100">
        <v>96.6</v>
      </c>
      <c r="AE25" s="100">
        <v>95.7</v>
      </c>
      <c r="AF25" s="100">
        <v>98</v>
      </c>
      <c r="AG25" s="100">
        <v>96.1</v>
      </c>
      <c r="AH25" s="100">
        <v>94.4</v>
      </c>
      <c r="AI25" s="100">
        <v>97.5</v>
      </c>
      <c r="AJ25" s="100">
        <v>97</v>
      </c>
      <c r="AK25" s="100">
        <v>96.9</v>
      </c>
      <c r="AL25" s="100">
        <v>96.6</v>
      </c>
      <c r="AM25" s="100">
        <v>94.4</v>
      </c>
      <c r="AN25" s="100">
        <v>95</v>
      </c>
      <c r="AO25" s="100">
        <v>90.3</v>
      </c>
      <c r="AP25" s="100">
        <v>78.900000000000006</v>
      </c>
      <c r="AQ25" s="100">
        <v>70.900000000000006</v>
      </c>
      <c r="AR25" s="100">
        <v>45.2</v>
      </c>
      <c r="AS25" s="100">
        <v>57</v>
      </c>
      <c r="AT25" s="100">
        <v>60.7</v>
      </c>
      <c r="AU25" s="100">
        <v>47.3</v>
      </c>
      <c r="AW25" s="112"/>
      <c r="AX25" s="31" t="s">
        <v>269</v>
      </c>
      <c r="AY25" s="112">
        <v>94.1</v>
      </c>
      <c r="AZ25" s="112">
        <v>98</v>
      </c>
      <c r="BA25" s="112">
        <v>98.7</v>
      </c>
      <c r="BB25" s="112">
        <v>97.8</v>
      </c>
      <c r="BC25" s="112">
        <v>96.4</v>
      </c>
      <c r="BD25" s="112">
        <v>99</v>
      </c>
      <c r="BE25" s="112">
        <v>98</v>
      </c>
      <c r="BF25" s="112">
        <v>96.1</v>
      </c>
      <c r="BG25" s="112">
        <v>98.1</v>
      </c>
      <c r="BH25" s="112">
        <v>97.8</v>
      </c>
      <c r="BI25" s="112">
        <v>98.2</v>
      </c>
      <c r="BJ25" s="112">
        <v>98</v>
      </c>
      <c r="BK25" s="112">
        <v>96.4</v>
      </c>
      <c r="BL25" s="112">
        <v>96</v>
      </c>
      <c r="BM25" s="112">
        <v>94.7</v>
      </c>
      <c r="BN25" s="112">
        <v>93.1</v>
      </c>
      <c r="BO25" s="112">
        <v>92.4</v>
      </c>
      <c r="BP25" s="112">
        <v>85.2</v>
      </c>
      <c r="BQ25" s="112">
        <v>91.3</v>
      </c>
      <c r="BR25" s="112">
        <v>89.7</v>
      </c>
      <c r="BS25" s="112">
        <v>87.3</v>
      </c>
      <c r="BT25" s="27"/>
      <c r="BU25" s="112"/>
      <c r="BV25" s="31" t="s">
        <v>269</v>
      </c>
      <c r="BW25" s="112">
        <v>83.3</v>
      </c>
      <c r="BX25" s="112">
        <v>93.4</v>
      </c>
      <c r="BY25" s="112">
        <v>95.3</v>
      </c>
      <c r="BZ25" s="112">
        <v>92.6</v>
      </c>
      <c r="CA25" s="112">
        <v>90.8</v>
      </c>
      <c r="CB25" s="112">
        <v>97</v>
      </c>
      <c r="CC25" s="112">
        <v>95.4</v>
      </c>
      <c r="CD25" s="112">
        <v>92.8</v>
      </c>
      <c r="CE25" s="112">
        <v>97.3</v>
      </c>
      <c r="CF25" s="112">
        <v>95.4</v>
      </c>
      <c r="CG25" s="112">
        <v>96.4</v>
      </c>
      <c r="CH25" s="112">
        <v>95.7</v>
      </c>
      <c r="CI25" s="112">
        <v>93.9</v>
      </c>
      <c r="CJ25" s="112">
        <v>93.7</v>
      </c>
      <c r="CK25" s="112">
        <v>86.2</v>
      </c>
      <c r="CL25" s="112">
        <v>75.7</v>
      </c>
      <c r="CM25" s="112">
        <v>73.2</v>
      </c>
      <c r="CN25" s="112">
        <v>51.9</v>
      </c>
      <c r="CO25" s="112">
        <v>69</v>
      </c>
      <c r="CP25" s="112">
        <v>67.400000000000006</v>
      </c>
      <c r="CQ25" s="112">
        <v>57.2</v>
      </c>
      <c r="CR25" s="27"/>
      <c r="CS25" s="112"/>
      <c r="CT25" s="31" t="s">
        <v>269</v>
      </c>
      <c r="CU25" s="112">
        <v>82.6</v>
      </c>
      <c r="CV25" s="112">
        <v>90.9</v>
      </c>
      <c r="CW25" s="112">
        <v>93.8</v>
      </c>
      <c r="CX25" s="112">
        <v>92.8</v>
      </c>
      <c r="CY25" s="112">
        <v>91.9</v>
      </c>
      <c r="CZ25" s="112">
        <v>97.7</v>
      </c>
      <c r="DA25" s="112">
        <v>95.2</v>
      </c>
      <c r="DB25" s="112">
        <v>92.4</v>
      </c>
      <c r="DC25" s="112">
        <v>96.8</v>
      </c>
      <c r="DD25" s="112">
        <v>92.3</v>
      </c>
      <c r="DE25" s="112">
        <v>95.4</v>
      </c>
      <c r="DF25" s="112">
        <v>95.8</v>
      </c>
      <c r="DG25" s="112">
        <v>94.3</v>
      </c>
      <c r="DH25" s="112">
        <v>93.5</v>
      </c>
      <c r="DI25" s="112">
        <v>89.9</v>
      </c>
      <c r="DJ25" s="112">
        <v>87.2</v>
      </c>
      <c r="DK25" s="112">
        <v>85.2</v>
      </c>
      <c r="DL25" s="112">
        <v>71.8</v>
      </c>
      <c r="DM25" s="112">
        <v>81</v>
      </c>
      <c r="DN25" s="112">
        <v>80.7</v>
      </c>
      <c r="DO25" s="112">
        <v>72.5</v>
      </c>
      <c r="DP25" s="27"/>
      <c r="DQ25" s="112"/>
      <c r="DR25" s="31" t="s">
        <v>269</v>
      </c>
      <c r="DS25" s="112">
        <v>79.5</v>
      </c>
      <c r="DT25" s="112">
        <v>89.6</v>
      </c>
      <c r="DU25" s="112">
        <v>93.8</v>
      </c>
      <c r="DV25" s="112">
        <v>91.9</v>
      </c>
      <c r="DW25" s="112">
        <v>89.3</v>
      </c>
      <c r="DX25" s="112">
        <v>96.7</v>
      </c>
      <c r="DY25" s="112">
        <v>92.9</v>
      </c>
      <c r="DZ25" s="112">
        <v>90.9</v>
      </c>
      <c r="EA25" s="112">
        <v>96.6</v>
      </c>
      <c r="EB25" s="112">
        <v>93.6</v>
      </c>
      <c r="EC25" s="112">
        <v>94.2</v>
      </c>
      <c r="ED25" s="112">
        <v>93.9</v>
      </c>
      <c r="EE25" s="112">
        <v>90.7</v>
      </c>
      <c r="EF25" s="112">
        <v>87.9</v>
      </c>
      <c r="EG25" s="112">
        <v>82.5</v>
      </c>
      <c r="EH25" s="112">
        <v>81</v>
      </c>
      <c r="EI25" s="112">
        <v>81.7</v>
      </c>
      <c r="EJ25" s="112">
        <v>70.099999999999994</v>
      </c>
      <c r="EK25" s="112">
        <v>79.5</v>
      </c>
      <c r="EL25" s="112">
        <v>77.2</v>
      </c>
      <c r="EM25" s="112">
        <v>71.900000000000006</v>
      </c>
      <c r="EN25" s="27"/>
      <c r="EO25" s="112"/>
      <c r="EP25" s="31" t="s">
        <v>269</v>
      </c>
      <c r="EQ25" s="112">
        <v>86.4</v>
      </c>
      <c r="ER25" s="112">
        <v>94.1</v>
      </c>
      <c r="ES25" s="112">
        <v>96.4</v>
      </c>
      <c r="ET25" s="112">
        <v>94.9</v>
      </c>
      <c r="EU25" s="112">
        <v>93.6</v>
      </c>
      <c r="EV25" s="112">
        <v>98.1</v>
      </c>
      <c r="EW25" s="112">
        <v>96.2</v>
      </c>
      <c r="EX25" s="112">
        <v>93.9</v>
      </c>
      <c r="EY25" s="112">
        <v>97.4</v>
      </c>
      <c r="EZ25" s="112">
        <v>96</v>
      </c>
      <c r="FA25" s="112">
        <v>96.3</v>
      </c>
      <c r="FB25" s="112">
        <v>96.3</v>
      </c>
      <c r="FC25" s="112">
        <v>94</v>
      </c>
      <c r="FD25" s="112">
        <v>93.7</v>
      </c>
      <c r="FE25" s="112">
        <v>90.7</v>
      </c>
      <c r="FF25" s="112">
        <v>90.1</v>
      </c>
      <c r="FG25" s="112">
        <v>88.2</v>
      </c>
      <c r="FH25" s="112">
        <v>78.400000000000006</v>
      </c>
      <c r="FI25" s="112">
        <v>87</v>
      </c>
      <c r="FJ25" s="112">
        <v>86</v>
      </c>
      <c r="FK25" s="112">
        <v>81.400000000000006</v>
      </c>
      <c r="FM25" s="100"/>
      <c r="FN25" s="126" t="s">
        <v>224</v>
      </c>
      <c r="FO25" s="100">
        <v>87.9</v>
      </c>
      <c r="FP25" s="100">
        <v>96.2</v>
      </c>
      <c r="FQ25" s="100">
        <v>97.7</v>
      </c>
      <c r="FR25" s="100">
        <v>95.3</v>
      </c>
      <c r="FS25" s="100">
        <v>93.5</v>
      </c>
      <c r="FT25" s="100">
        <v>98</v>
      </c>
      <c r="FU25" s="100">
        <v>96.1</v>
      </c>
      <c r="FV25" s="100">
        <v>94.5</v>
      </c>
      <c r="FW25" s="100">
        <v>97.9</v>
      </c>
      <c r="FX25" s="100">
        <v>96.7</v>
      </c>
      <c r="FY25" s="100">
        <v>97.6</v>
      </c>
      <c r="FZ25" s="100">
        <v>97.5</v>
      </c>
      <c r="GA25" s="100">
        <v>95.8</v>
      </c>
      <c r="GB25" s="100">
        <v>95.3</v>
      </c>
      <c r="GC25" s="100">
        <v>90.8</v>
      </c>
      <c r="GD25" s="100">
        <v>82.8</v>
      </c>
      <c r="GE25" s="100">
        <v>76.7</v>
      </c>
      <c r="GF25" s="100">
        <v>52.4</v>
      </c>
      <c r="GG25" s="100">
        <v>66.2</v>
      </c>
      <c r="GH25" s="100">
        <v>68.2</v>
      </c>
      <c r="GI25" s="100">
        <v>56</v>
      </c>
      <c r="GK25" s="100"/>
      <c r="GL25" s="126" t="s">
        <v>224</v>
      </c>
      <c r="GM25" s="100">
        <v>88.5</v>
      </c>
      <c r="GN25" s="100">
        <v>96.3</v>
      </c>
      <c r="GO25" s="100">
        <v>97.9</v>
      </c>
      <c r="GP25" s="100">
        <v>96.7</v>
      </c>
      <c r="GQ25" s="100">
        <v>95.2</v>
      </c>
      <c r="GR25" s="100">
        <v>98.5</v>
      </c>
      <c r="GS25" s="100">
        <v>97.1</v>
      </c>
      <c r="GT25" s="100">
        <v>96</v>
      </c>
      <c r="GU25" s="100">
        <v>98.5</v>
      </c>
      <c r="GV25" s="100">
        <v>95.5</v>
      </c>
      <c r="GW25" s="100">
        <v>96.8</v>
      </c>
      <c r="GX25" s="100">
        <v>96.9</v>
      </c>
      <c r="GY25" s="100">
        <v>95.2</v>
      </c>
      <c r="GZ25" s="100">
        <v>95.1</v>
      </c>
      <c r="HA25" s="100">
        <v>92</v>
      </c>
      <c r="HB25" s="100">
        <v>87</v>
      </c>
      <c r="HC25" s="100">
        <v>85</v>
      </c>
      <c r="HD25" s="100">
        <v>68.400000000000006</v>
      </c>
      <c r="HE25" s="100">
        <v>78.900000000000006</v>
      </c>
      <c r="HF25" s="100">
        <v>78.8</v>
      </c>
      <c r="HG25" s="100">
        <v>68.099999999999994</v>
      </c>
    </row>
    <row r="26" spans="1:215" ht="15">
      <c r="A26" s="100"/>
      <c r="B26" s="106" t="s">
        <v>225</v>
      </c>
      <c r="C26" s="102" t="s">
        <v>226</v>
      </c>
      <c r="D26" s="102" t="s">
        <v>226</v>
      </c>
      <c r="E26" s="102" t="s">
        <v>226</v>
      </c>
      <c r="F26" s="102" t="s">
        <v>226</v>
      </c>
      <c r="G26" s="102" t="s">
        <v>226</v>
      </c>
      <c r="H26" s="102" t="s">
        <v>226</v>
      </c>
      <c r="I26" s="102" t="s">
        <v>226</v>
      </c>
      <c r="J26" s="102" t="s">
        <v>226</v>
      </c>
      <c r="K26" s="102" t="s">
        <v>226</v>
      </c>
      <c r="L26" s="102" t="s">
        <v>226</v>
      </c>
      <c r="M26" s="102" t="s">
        <v>226</v>
      </c>
      <c r="N26" s="102">
        <v>0.1</v>
      </c>
      <c r="O26" s="102">
        <v>0.2</v>
      </c>
      <c r="P26" s="102">
        <v>0</v>
      </c>
      <c r="Q26" s="102">
        <v>0.9</v>
      </c>
      <c r="R26" s="102" t="s">
        <v>226</v>
      </c>
      <c r="S26" s="102" t="s">
        <v>226</v>
      </c>
      <c r="T26" s="102" t="s">
        <v>226</v>
      </c>
      <c r="U26" s="102" t="s">
        <v>226</v>
      </c>
      <c r="V26" s="102" t="s">
        <v>226</v>
      </c>
      <c r="W26" s="102" t="s">
        <v>226</v>
      </c>
      <c r="Y26" s="100"/>
      <c r="Z26" s="106" t="s">
        <v>225</v>
      </c>
      <c r="AA26" s="102" t="s">
        <v>226</v>
      </c>
      <c r="AB26" s="102" t="s">
        <v>226</v>
      </c>
      <c r="AC26" s="102" t="s">
        <v>226</v>
      </c>
      <c r="AD26" s="102" t="s">
        <v>226</v>
      </c>
      <c r="AE26" s="102" t="s">
        <v>226</v>
      </c>
      <c r="AF26" s="102" t="s">
        <v>226</v>
      </c>
      <c r="AG26" s="102" t="s">
        <v>226</v>
      </c>
      <c r="AH26" s="102" t="s">
        <v>226</v>
      </c>
      <c r="AI26" s="102" t="s">
        <v>226</v>
      </c>
      <c r="AJ26" s="102" t="s">
        <v>226</v>
      </c>
      <c r="AK26" s="102" t="s">
        <v>226</v>
      </c>
      <c r="AL26" s="102">
        <v>0.1</v>
      </c>
      <c r="AM26" s="102">
        <v>0.2</v>
      </c>
      <c r="AN26" s="102">
        <v>0.1</v>
      </c>
      <c r="AO26" s="102">
        <v>0</v>
      </c>
      <c r="AP26" s="102" t="s">
        <v>226</v>
      </c>
      <c r="AQ26" s="102" t="s">
        <v>226</v>
      </c>
      <c r="AR26" s="102" t="s">
        <v>226</v>
      </c>
      <c r="AS26" s="102" t="s">
        <v>226</v>
      </c>
      <c r="AT26" s="102" t="s">
        <v>226</v>
      </c>
      <c r="AU26" s="102" t="s">
        <v>226</v>
      </c>
      <c r="AW26" s="112"/>
      <c r="AX26" s="31" t="s">
        <v>270</v>
      </c>
      <c r="AY26" s="94" t="s">
        <v>271</v>
      </c>
      <c r="AZ26" s="94" t="s">
        <v>271</v>
      </c>
      <c r="BA26" s="94" t="s">
        <v>271</v>
      </c>
      <c r="BB26" s="94" t="s">
        <v>271</v>
      </c>
      <c r="BC26" s="94" t="s">
        <v>271</v>
      </c>
      <c r="BD26" s="94" t="s">
        <v>271</v>
      </c>
      <c r="BE26" s="94" t="s">
        <v>271</v>
      </c>
      <c r="BF26" s="94" t="s">
        <v>271</v>
      </c>
      <c r="BG26" s="94" t="s">
        <v>271</v>
      </c>
      <c r="BH26" s="94" t="s">
        <v>271</v>
      </c>
      <c r="BI26" s="94" t="s">
        <v>271</v>
      </c>
      <c r="BJ26" s="94">
        <v>0.1</v>
      </c>
      <c r="BK26" s="94">
        <v>0.1</v>
      </c>
      <c r="BL26" s="94">
        <v>0.1</v>
      </c>
      <c r="BM26" s="94">
        <v>0.1</v>
      </c>
      <c r="BN26" s="94" t="s">
        <v>271</v>
      </c>
      <c r="BO26" s="94" t="s">
        <v>271</v>
      </c>
      <c r="BP26" s="94" t="s">
        <v>271</v>
      </c>
      <c r="BQ26" s="94" t="s">
        <v>271</v>
      </c>
      <c r="BR26" s="94" t="s">
        <v>271</v>
      </c>
      <c r="BS26" s="94" t="s">
        <v>271</v>
      </c>
      <c r="BT26" s="27"/>
      <c r="BU26" s="112"/>
      <c r="BV26" s="31" t="s">
        <v>270</v>
      </c>
      <c r="BW26" s="94" t="s">
        <v>271</v>
      </c>
      <c r="BX26" s="94" t="s">
        <v>271</v>
      </c>
      <c r="BY26" s="94" t="s">
        <v>271</v>
      </c>
      <c r="BZ26" s="94" t="s">
        <v>271</v>
      </c>
      <c r="CA26" s="94" t="s">
        <v>271</v>
      </c>
      <c r="CB26" s="94" t="s">
        <v>271</v>
      </c>
      <c r="CC26" s="94" t="s">
        <v>271</v>
      </c>
      <c r="CD26" s="94" t="s">
        <v>271</v>
      </c>
      <c r="CE26" s="94" t="s">
        <v>271</v>
      </c>
      <c r="CF26" s="94" t="s">
        <v>271</v>
      </c>
      <c r="CG26" s="94" t="s">
        <v>271</v>
      </c>
      <c r="CH26" s="94">
        <v>0.2</v>
      </c>
      <c r="CI26" s="94">
        <v>0.2</v>
      </c>
      <c r="CJ26" s="94">
        <v>0.2</v>
      </c>
      <c r="CK26" s="94">
        <v>0.3</v>
      </c>
      <c r="CL26" s="94" t="s">
        <v>271</v>
      </c>
      <c r="CM26" s="94" t="s">
        <v>271</v>
      </c>
      <c r="CN26" s="94" t="s">
        <v>271</v>
      </c>
      <c r="CO26" s="94" t="s">
        <v>271</v>
      </c>
      <c r="CP26" s="94" t="s">
        <v>271</v>
      </c>
      <c r="CQ26" s="94" t="s">
        <v>271</v>
      </c>
      <c r="CR26" s="27"/>
      <c r="CS26" s="112"/>
      <c r="CT26" s="31" t="s">
        <v>270</v>
      </c>
      <c r="CU26" s="94" t="s">
        <v>271</v>
      </c>
      <c r="CV26" s="94" t="s">
        <v>271</v>
      </c>
      <c r="CW26" s="94" t="s">
        <v>271</v>
      </c>
      <c r="CX26" s="94" t="s">
        <v>271</v>
      </c>
      <c r="CY26" s="94" t="s">
        <v>271</v>
      </c>
      <c r="CZ26" s="94" t="s">
        <v>271</v>
      </c>
      <c r="DA26" s="94" t="s">
        <v>271</v>
      </c>
      <c r="DB26" s="94">
        <v>0.3</v>
      </c>
      <c r="DC26" s="94">
        <v>0.1</v>
      </c>
      <c r="DD26" s="94">
        <v>0.2</v>
      </c>
      <c r="DE26" s="94">
        <v>0.2</v>
      </c>
      <c r="DF26" s="94">
        <v>0.2</v>
      </c>
      <c r="DG26" s="94">
        <v>0.3</v>
      </c>
      <c r="DH26" s="94">
        <v>0.3</v>
      </c>
      <c r="DI26" s="94">
        <v>0.5</v>
      </c>
      <c r="DJ26" s="94" t="s">
        <v>271</v>
      </c>
      <c r="DK26" s="94" t="s">
        <v>271</v>
      </c>
      <c r="DL26" s="94" t="s">
        <v>271</v>
      </c>
      <c r="DM26" s="94" t="s">
        <v>271</v>
      </c>
      <c r="DN26" s="94" t="s">
        <v>271</v>
      </c>
      <c r="DO26" s="94" t="s">
        <v>271</v>
      </c>
      <c r="DP26" s="27"/>
      <c r="DQ26" s="112"/>
      <c r="DR26" s="31" t="s">
        <v>270</v>
      </c>
      <c r="DS26" s="94" t="s">
        <v>271</v>
      </c>
      <c r="DT26" s="94" t="s">
        <v>271</v>
      </c>
      <c r="DU26" s="94" t="s">
        <v>271</v>
      </c>
      <c r="DV26" s="94" t="s">
        <v>271</v>
      </c>
      <c r="DW26" s="94" t="s">
        <v>271</v>
      </c>
      <c r="DX26" s="94" t="s">
        <v>271</v>
      </c>
      <c r="DY26" s="94" t="s">
        <v>271</v>
      </c>
      <c r="DZ26" s="94" t="s">
        <v>271</v>
      </c>
      <c r="EA26" s="94">
        <v>0.3</v>
      </c>
      <c r="EB26" s="94">
        <v>0.4</v>
      </c>
      <c r="EC26" s="94">
        <v>0.4</v>
      </c>
      <c r="ED26" s="94">
        <v>0.5</v>
      </c>
      <c r="EE26" s="94">
        <v>0.6</v>
      </c>
      <c r="EF26" s="94">
        <v>0.7</v>
      </c>
      <c r="EG26" s="94">
        <v>1</v>
      </c>
      <c r="EH26" s="94" t="s">
        <v>271</v>
      </c>
      <c r="EI26" s="94" t="s">
        <v>271</v>
      </c>
      <c r="EJ26" s="94" t="s">
        <v>271</v>
      </c>
      <c r="EK26" s="94" t="s">
        <v>271</v>
      </c>
      <c r="EL26" s="94" t="s">
        <v>271</v>
      </c>
      <c r="EM26" s="94" t="s">
        <v>271</v>
      </c>
      <c r="EN26" s="27"/>
      <c r="EO26" s="112"/>
      <c r="EP26" s="31" t="s">
        <v>270</v>
      </c>
      <c r="EQ26" s="94" t="s">
        <v>271</v>
      </c>
      <c r="ER26" s="94" t="s">
        <v>271</v>
      </c>
      <c r="ES26" s="94" t="s">
        <v>271</v>
      </c>
      <c r="ET26" s="94" t="s">
        <v>271</v>
      </c>
      <c r="EU26" s="94" t="s">
        <v>271</v>
      </c>
      <c r="EV26" s="94" t="s">
        <v>271</v>
      </c>
      <c r="EW26" s="94" t="s">
        <v>271</v>
      </c>
      <c r="EX26" s="94" t="s">
        <v>271</v>
      </c>
      <c r="EY26" s="94" t="s">
        <v>271</v>
      </c>
      <c r="EZ26" s="94" t="s">
        <v>271</v>
      </c>
      <c r="FA26" s="94" t="s">
        <v>271</v>
      </c>
      <c r="FB26" s="94">
        <v>0.3</v>
      </c>
      <c r="FC26" s="94">
        <v>0.4</v>
      </c>
      <c r="FD26" s="94">
        <v>0.4</v>
      </c>
      <c r="FE26" s="94">
        <v>0.6</v>
      </c>
      <c r="FF26" s="94" t="s">
        <v>271</v>
      </c>
      <c r="FG26" s="94" t="s">
        <v>271</v>
      </c>
      <c r="FH26" s="94" t="s">
        <v>271</v>
      </c>
      <c r="FI26" s="94" t="s">
        <v>271</v>
      </c>
      <c r="FJ26" s="94" t="s">
        <v>271</v>
      </c>
      <c r="FK26" s="94" t="s">
        <v>271</v>
      </c>
      <c r="FM26" s="100"/>
      <c r="FN26" s="126" t="s">
        <v>225</v>
      </c>
      <c r="FO26" s="102" t="s">
        <v>226</v>
      </c>
      <c r="FP26" s="102" t="s">
        <v>226</v>
      </c>
      <c r="FQ26" s="102" t="s">
        <v>226</v>
      </c>
      <c r="FR26" s="102" t="s">
        <v>226</v>
      </c>
      <c r="FS26" s="102" t="s">
        <v>226</v>
      </c>
      <c r="FT26" s="102" t="s">
        <v>226</v>
      </c>
      <c r="FU26" s="102" t="s">
        <v>226</v>
      </c>
      <c r="FV26" s="102" t="s">
        <v>226</v>
      </c>
      <c r="FW26" s="102" t="s">
        <v>226</v>
      </c>
      <c r="FX26" s="102" t="s">
        <v>226</v>
      </c>
      <c r="FY26" s="102" t="s">
        <v>226</v>
      </c>
      <c r="FZ26" s="102">
        <v>0.1</v>
      </c>
      <c r="GA26" s="102">
        <v>0.2</v>
      </c>
      <c r="GB26" s="102">
        <v>0.2</v>
      </c>
      <c r="GC26" s="102">
        <v>0.3</v>
      </c>
      <c r="GD26" s="102" t="s">
        <v>226</v>
      </c>
      <c r="GE26" s="102" t="s">
        <v>226</v>
      </c>
      <c r="GF26" s="102" t="s">
        <v>226</v>
      </c>
      <c r="GG26" s="102" t="s">
        <v>226</v>
      </c>
      <c r="GH26" s="102" t="s">
        <v>226</v>
      </c>
      <c r="GI26" s="102" t="s">
        <v>226</v>
      </c>
      <c r="GK26" s="100"/>
      <c r="GL26" s="126" t="s">
        <v>225</v>
      </c>
      <c r="GM26" s="102" t="s">
        <v>226</v>
      </c>
      <c r="GN26" s="102" t="s">
        <v>226</v>
      </c>
      <c r="GO26" s="102" t="s">
        <v>226</v>
      </c>
      <c r="GP26" s="102" t="s">
        <v>226</v>
      </c>
      <c r="GQ26" s="102" t="s">
        <v>226</v>
      </c>
      <c r="GR26" s="102" t="s">
        <v>226</v>
      </c>
      <c r="GS26" s="102" t="s">
        <v>226</v>
      </c>
      <c r="GT26" s="102" t="s">
        <v>226</v>
      </c>
      <c r="GU26" s="102" t="s">
        <v>226</v>
      </c>
      <c r="GV26" s="102" t="s">
        <v>226</v>
      </c>
      <c r="GW26" s="102">
        <v>0.1</v>
      </c>
      <c r="GX26" s="102">
        <v>0.1</v>
      </c>
      <c r="GY26" s="102">
        <v>0.2</v>
      </c>
      <c r="GZ26" s="102">
        <v>0.1</v>
      </c>
      <c r="HA26" s="102">
        <v>0.2</v>
      </c>
      <c r="HB26" s="102" t="s">
        <v>226</v>
      </c>
      <c r="HC26" s="102" t="s">
        <v>226</v>
      </c>
      <c r="HD26" s="102" t="s">
        <v>226</v>
      </c>
      <c r="HE26" s="102" t="s">
        <v>226</v>
      </c>
      <c r="HF26" s="102" t="s">
        <v>226</v>
      </c>
      <c r="HG26" s="102" t="s">
        <v>226</v>
      </c>
    </row>
    <row r="27" spans="1:215" ht="15">
      <c r="A27" s="100"/>
      <c r="B27" s="106" t="s">
        <v>227</v>
      </c>
      <c r="C27" s="100">
        <v>0</v>
      </c>
      <c r="D27" s="102" t="s">
        <v>226</v>
      </c>
      <c r="E27" s="102" t="s">
        <v>226</v>
      </c>
      <c r="F27" s="102" t="s">
        <v>226</v>
      </c>
      <c r="G27" s="102" t="s">
        <v>226</v>
      </c>
      <c r="H27" s="102" t="s">
        <v>226</v>
      </c>
      <c r="I27" s="102" t="s">
        <v>226</v>
      </c>
      <c r="J27" s="102" t="s">
        <v>226</v>
      </c>
      <c r="K27" s="102" t="s">
        <v>226</v>
      </c>
      <c r="L27" s="102" t="s">
        <v>226</v>
      </c>
      <c r="M27" s="102" t="s">
        <v>226</v>
      </c>
      <c r="N27" s="102" t="s">
        <v>226</v>
      </c>
      <c r="O27" s="102" t="s">
        <v>226</v>
      </c>
      <c r="P27" s="102" t="s">
        <v>226</v>
      </c>
      <c r="Q27" s="102" t="s">
        <v>226</v>
      </c>
      <c r="R27" s="102" t="s">
        <v>226</v>
      </c>
      <c r="S27" s="102" t="s">
        <v>226</v>
      </c>
      <c r="T27" s="102" t="s">
        <v>226</v>
      </c>
      <c r="U27" s="102" t="s">
        <v>226</v>
      </c>
      <c r="V27" s="102" t="s">
        <v>226</v>
      </c>
      <c r="W27" s="102" t="s">
        <v>226</v>
      </c>
      <c r="Y27" s="100"/>
      <c r="Z27" s="106" t="s">
        <v>227</v>
      </c>
      <c r="AA27" s="100">
        <v>0</v>
      </c>
      <c r="AB27" s="102" t="s">
        <v>226</v>
      </c>
      <c r="AC27" s="102" t="s">
        <v>226</v>
      </c>
      <c r="AD27" s="102" t="s">
        <v>226</v>
      </c>
      <c r="AE27" s="102" t="s">
        <v>226</v>
      </c>
      <c r="AF27" s="102" t="s">
        <v>226</v>
      </c>
      <c r="AG27" s="102" t="s">
        <v>226</v>
      </c>
      <c r="AH27" s="102" t="s">
        <v>226</v>
      </c>
      <c r="AI27" s="102" t="s">
        <v>226</v>
      </c>
      <c r="AJ27" s="102" t="s">
        <v>226</v>
      </c>
      <c r="AK27" s="102" t="s">
        <v>226</v>
      </c>
      <c r="AL27" s="102" t="s">
        <v>226</v>
      </c>
      <c r="AM27" s="102" t="s">
        <v>226</v>
      </c>
      <c r="AN27" s="102" t="s">
        <v>226</v>
      </c>
      <c r="AO27" s="102" t="s">
        <v>226</v>
      </c>
      <c r="AP27" s="102" t="s">
        <v>226</v>
      </c>
      <c r="AQ27" s="102" t="s">
        <v>226</v>
      </c>
      <c r="AR27" s="102" t="s">
        <v>226</v>
      </c>
      <c r="AS27" s="102" t="s">
        <v>226</v>
      </c>
      <c r="AT27" s="102" t="s">
        <v>226</v>
      </c>
      <c r="AU27" s="102" t="s">
        <v>226</v>
      </c>
      <c r="AW27" s="112"/>
      <c r="AX27" s="31" t="s">
        <v>272</v>
      </c>
      <c r="AY27" s="112">
        <v>0</v>
      </c>
      <c r="AZ27" s="94" t="s">
        <v>271</v>
      </c>
      <c r="BA27" s="94" t="s">
        <v>271</v>
      </c>
      <c r="BB27" s="94" t="s">
        <v>271</v>
      </c>
      <c r="BC27" s="94" t="s">
        <v>271</v>
      </c>
      <c r="BD27" s="94" t="s">
        <v>271</v>
      </c>
      <c r="BE27" s="94" t="s">
        <v>271</v>
      </c>
      <c r="BF27" s="94" t="s">
        <v>271</v>
      </c>
      <c r="BG27" s="94" t="s">
        <v>271</v>
      </c>
      <c r="BH27" s="94" t="s">
        <v>271</v>
      </c>
      <c r="BI27" s="94" t="s">
        <v>271</v>
      </c>
      <c r="BJ27" s="94" t="s">
        <v>271</v>
      </c>
      <c r="BK27" s="94" t="s">
        <v>271</v>
      </c>
      <c r="BL27" s="94" t="s">
        <v>271</v>
      </c>
      <c r="BM27" s="94" t="s">
        <v>271</v>
      </c>
      <c r="BN27" s="94" t="s">
        <v>271</v>
      </c>
      <c r="BO27" s="94" t="s">
        <v>271</v>
      </c>
      <c r="BP27" s="94" t="s">
        <v>271</v>
      </c>
      <c r="BQ27" s="94" t="s">
        <v>271</v>
      </c>
      <c r="BR27" s="94" t="s">
        <v>271</v>
      </c>
      <c r="BS27" s="94" t="s">
        <v>271</v>
      </c>
      <c r="BT27" s="27"/>
      <c r="BU27" s="112"/>
      <c r="BV27" s="31" t="s">
        <v>272</v>
      </c>
      <c r="BW27" s="112">
        <v>0</v>
      </c>
      <c r="BX27" s="94" t="s">
        <v>271</v>
      </c>
      <c r="BY27" s="94" t="s">
        <v>271</v>
      </c>
      <c r="BZ27" s="94" t="s">
        <v>271</v>
      </c>
      <c r="CA27" s="94" t="s">
        <v>271</v>
      </c>
      <c r="CB27" s="94" t="s">
        <v>271</v>
      </c>
      <c r="CC27" s="94" t="s">
        <v>271</v>
      </c>
      <c r="CD27" s="94" t="s">
        <v>271</v>
      </c>
      <c r="CE27" s="94" t="s">
        <v>271</v>
      </c>
      <c r="CF27" s="94" t="s">
        <v>271</v>
      </c>
      <c r="CG27" s="94" t="s">
        <v>271</v>
      </c>
      <c r="CH27" s="94" t="s">
        <v>271</v>
      </c>
      <c r="CI27" s="94" t="s">
        <v>271</v>
      </c>
      <c r="CJ27" s="94" t="s">
        <v>271</v>
      </c>
      <c r="CK27" s="94" t="s">
        <v>271</v>
      </c>
      <c r="CL27" s="94" t="s">
        <v>271</v>
      </c>
      <c r="CM27" s="94" t="s">
        <v>271</v>
      </c>
      <c r="CN27" s="94" t="s">
        <v>271</v>
      </c>
      <c r="CO27" s="94" t="s">
        <v>271</v>
      </c>
      <c r="CP27" s="94" t="s">
        <v>271</v>
      </c>
      <c r="CQ27" s="94" t="s">
        <v>271</v>
      </c>
      <c r="CR27" s="27"/>
      <c r="CS27" s="112"/>
      <c r="CT27" s="31" t="s">
        <v>272</v>
      </c>
      <c r="CU27" s="112">
        <v>0</v>
      </c>
      <c r="CV27" s="94" t="s">
        <v>271</v>
      </c>
      <c r="CW27" s="94" t="s">
        <v>271</v>
      </c>
      <c r="CX27" s="94" t="s">
        <v>271</v>
      </c>
      <c r="CY27" s="94" t="s">
        <v>271</v>
      </c>
      <c r="CZ27" s="94" t="s">
        <v>271</v>
      </c>
      <c r="DA27" s="94" t="s">
        <v>271</v>
      </c>
      <c r="DB27" s="94" t="s">
        <v>271</v>
      </c>
      <c r="DC27" s="94" t="s">
        <v>271</v>
      </c>
      <c r="DD27" s="94" t="s">
        <v>271</v>
      </c>
      <c r="DE27" s="94" t="s">
        <v>271</v>
      </c>
      <c r="DF27" s="94" t="s">
        <v>271</v>
      </c>
      <c r="DG27" s="94" t="s">
        <v>271</v>
      </c>
      <c r="DH27" s="94" t="s">
        <v>271</v>
      </c>
      <c r="DI27" s="94" t="s">
        <v>271</v>
      </c>
      <c r="DJ27" s="94" t="s">
        <v>271</v>
      </c>
      <c r="DK27" s="94" t="s">
        <v>271</v>
      </c>
      <c r="DL27" s="94" t="s">
        <v>271</v>
      </c>
      <c r="DM27" s="94" t="s">
        <v>271</v>
      </c>
      <c r="DN27" s="94" t="s">
        <v>271</v>
      </c>
      <c r="DO27" s="94" t="s">
        <v>271</v>
      </c>
      <c r="DP27" s="27"/>
      <c r="DQ27" s="112"/>
      <c r="DR27" s="31" t="s">
        <v>272</v>
      </c>
      <c r="DS27" s="112">
        <v>0</v>
      </c>
      <c r="DT27" s="94" t="s">
        <v>271</v>
      </c>
      <c r="DU27" s="94" t="s">
        <v>271</v>
      </c>
      <c r="DV27" s="94" t="s">
        <v>271</v>
      </c>
      <c r="DW27" s="94" t="s">
        <v>271</v>
      </c>
      <c r="DX27" s="94" t="s">
        <v>271</v>
      </c>
      <c r="DY27" s="94" t="s">
        <v>271</v>
      </c>
      <c r="DZ27" s="94" t="s">
        <v>271</v>
      </c>
      <c r="EA27" s="94" t="s">
        <v>271</v>
      </c>
      <c r="EB27" s="94" t="s">
        <v>271</v>
      </c>
      <c r="EC27" s="94" t="s">
        <v>271</v>
      </c>
      <c r="ED27" s="94" t="s">
        <v>271</v>
      </c>
      <c r="EE27" s="94" t="s">
        <v>271</v>
      </c>
      <c r="EF27" s="94" t="s">
        <v>271</v>
      </c>
      <c r="EG27" s="94" t="s">
        <v>271</v>
      </c>
      <c r="EH27" s="94" t="s">
        <v>271</v>
      </c>
      <c r="EI27" s="94" t="s">
        <v>271</v>
      </c>
      <c r="EJ27" s="94" t="s">
        <v>271</v>
      </c>
      <c r="EK27" s="94" t="s">
        <v>271</v>
      </c>
      <c r="EL27" s="94" t="s">
        <v>271</v>
      </c>
      <c r="EM27" s="94" t="s">
        <v>271</v>
      </c>
      <c r="EN27" s="27"/>
      <c r="EO27" s="112"/>
      <c r="EP27" s="31" t="s">
        <v>272</v>
      </c>
      <c r="EQ27" s="112">
        <v>0</v>
      </c>
      <c r="ER27" s="94" t="s">
        <v>271</v>
      </c>
      <c r="ES27" s="94" t="s">
        <v>271</v>
      </c>
      <c r="ET27" s="94" t="s">
        <v>271</v>
      </c>
      <c r="EU27" s="94" t="s">
        <v>271</v>
      </c>
      <c r="EV27" s="94" t="s">
        <v>271</v>
      </c>
      <c r="EW27" s="94" t="s">
        <v>271</v>
      </c>
      <c r="EX27" s="94" t="s">
        <v>271</v>
      </c>
      <c r="EY27" s="94" t="s">
        <v>271</v>
      </c>
      <c r="EZ27" s="94" t="s">
        <v>271</v>
      </c>
      <c r="FA27" s="94" t="s">
        <v>271</v>
      </c>
      <c r="FB27" s="94" t="s">
        <v>271</v>
      </c>
      <c r="FC27" s="94" t="s">
        <v>271</v>
      </c>
      <c r="FD27" s="94" t="s">
        <v>271</v>
      </c>
      <c r="FE27" s="94" t="s">
        <v>271</v>
      </c>
      <c r="FF27" s="94" t="s">
        <v>271</v>
      </c>
      <c r="FG27" s="94" t="s">
        <v>271</v>
      </c>
      <c r="FH27" s="94" t="s">
        <v>271</v>
      </c>
      <c r="FI27" s="94" t="s">
        <v>271</v>
      </c>
      <c r="FJ27" s="94" t="s">
        <v>271</v>
      </c>
      <c r="FK27" s="94" t="s">
        <v>271</v>
      </c>
      <c r="FM27" s="100"/>
      <c r="FN27" s="126" t="s">
        <v>227</v>
      </c>
      <c r="FO27" s="100">
        <v>0</v>
      </c>
      <c r="FP27" s="102" t="s">
        <v>226</v>
      </c>
      <c r="FQ27" s="102" t="s">
        <v>226</v>
      </c>
      <c r="FR27" s="102" t="s">
        <v>226</v>
      </c>
      <c r="FS27" s="102" t="s">
        <v>226</v>
      </c>
      <c r="FT27" s="102" t="s">
        <v>226</v>
      </c>
      <c r="FU27" s="102" t="s">
        <v>226</v>
      </c>
      <c r="FV27" s="102" t="s">
        <v>226</v>
      </c>
      <c r="FW27" s="102" t="s">
        <v>226</v>
      </c>
      <c r="FX27" s="102" t="s">
        <v>226</v>
      </c>
      <c r="FY27" s="102" t="s">
        <v>226</v>
      </c>
      <c r="FZ27" s="102" t="s">
        <v>226</v>
      </c>
      <c r="GA27" s="102" t="s">
        <v>226</v>
      </c>
      <c r="GB27" s="102" t="s">
        <v>226</v>
      </c>
      <c r="GC27" s="102" t="s">
        <v>226</v>
      </c>
      <c r="GD27" s="102" t="s">
        <v>226</v>
      </c>
      <c r="GE27" s="102" t="s">
        <v>226</v>
      </c>
      <c r="GF27" s="102" t="s">
        <v>226</v>
      </c>
      <c r="GG27" s="102" t="s">
        <v>226</v>
      </c>
      <c r="GH27" s="102" t="s">
        <v>226</v>
      </c>
      <c r="GI27" s="102" t="s">
        <v>226</v>
      </c>
      <c r="GK27" s="100"/>
      <c r="GL27" s="126" t="s">
        <v>227</v>
      </c>
      <c r="GM27" s="100">
        <v>0</v>
      </c>
      <c r="GN27" s="102" t="s">
        <v>226</v>
      </c>
      <c r="GO27" s="102" t="s">
        <v>226</v>
      </c>
      <c r="GP27" s="102" t="s">
        <v>226</v>
      </c>
      <c r="GQ27" s="102" t="s">
        <v>226</v>
      </c>
      <c r="GR27" s="102" t="s">
        <v>226</v>
      </c>
      <c r="GS27" s="102" t="s">
        <v>226</v>
      </c>
      <c r="GT27" s="102" t="s">
        <v>226</v>
      </c>
      <c r="GU27" s="102" t="s">
        <v>226</v>
      </c>
      <c r="GV27" s="102" t="s">
        <v>226</v>
      </c>
      <c r="GW27" s="102" t="s">
        <v>226</v>
      </c>
      <c r="GX27" s="102" t="s">
        <v>226</v>
      </c>
      <c r="GY27" s="102" t="s">
        <v>226</v>
      </c>
      <c r="GZ27" s="102" t="s">
        <v>226</v>
      </c>
      <c r="HA27" s="102" t="s">
        <v>226</v>
      </c>
      <c r="HB27" s="102" t="s">
        <v>226</v>
      </c>
      <c r="HC27" s="102" t="s">
        <v>226</v>
      </c>
      <c r="HD27" s="102" t="s">
        <v>226</v>
      </c>
      <c r="HE27" s="102" t="s">
        <v>226</v>
      </c>
      <c r="HF27" s="102" t="s">
        <v>226</v>
      </c>
      <c r="HG27" s="102" t="s">
        <v>226</v>
      </c>
    </row>
    <row r="28" spans="1:215" ht="15">
      <c r="A28" s="100"/>
      <c r="B28" s="106" t="s">
        <v>228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228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112"/>
      <c r="AX28" s="31" t="s">
        <v>273</v>
      </c>
      <c r="AY28" s="112">
        <v>0</v>
      </c>
      <c r="AZ28" s="112">
        <v>0</v>
      </c>
      <c r="BA28" s="112">
        <v>0</v>
      </c>
      <c r="BB28" s="112">
        <v>0</v>
      </c>
      <c r="BC28" s="112">
        <v>0</v>
      </c>
      <c r="BD28" s="112">
        <v>0</v>
      </c>
      <c r="BE28" s="112">
        <v>0</v>
      </c>
      <c r="BF28" s="112">
        <v>0</v>
      </c>
      <c r="BG28" s="112">
        <v>0</v>
      </c>
      <c r="BH28" s="112">
        <v>0</v>
      </c>
      <c r="BI28" s="112">
        <v>0</v>
      </c>
      <c r="BJ28" s="112">
        <v>0</v>
      </c>
      <c r="BK28" s="112">
        <v>0</v>
      </c>
      <c r="BL28" s="112">
        <v>0</v>
      </c>
      <c r="BM28" s="112">
        <v>0</v>
      </c>
      <c r="BN28" s="112">
        <v>0</v>
      </c>
      <c r="BO28" s="112">
        <v>0</v>
      </c>
      <c r="BP28" s="112">
        <v>0</v>
      </c>
      <c r="BQ28" s="112">
        <v>0</v>
      </c>
      <c r="BR28" s="112">
        <v>0</v>
      </c>
      <c r="BS28" s="112">
        <v>0</v>
      </c>
      <c r="BT28" s="27"/>
      <c r="BU28" s="112"/>
      <c r="BV28" s="31" t="s">
        <v>273</v>
      </c>
      <c r="BW28" s="112">
        <v>0</v>
      </c>
      <c r="BX28" s="112">
        <v>0</v>
      </c>
      <c r="BY28" s="112">
        <v>0</v>
      </c>
      <c r="BZ28" s="112">
        <v>0</v>
      </c>
      <c r="CA28" s="112">
        <v>0</v>
      </c>
      <c r="CB28" s="112">
        <v>0</v>
      </c>
      <c r="CC28" s="112">
        <v>0</v>
      </c>
      <c r="CD28" s="112">
        <v>0</v>
      </c>
      <c r="CE28" s="112">
        <v>0</v>
      </c>
      <c r="CF28" s="112">
        <v>0</v>
      </c>
      <c r="CG28" s="112">
        <v>0</v>
      </c>
      <c r="CH28" s="112">
        <v>0</v>
      </c>
      <c r="CI28" s="112">
        <v>0</v>
      </c>
      <c r="CJ28" s="112">
        <v>0</v>
      </c>
      <c r="CK28" s="112">
        <v>0</v>
      </c>
      <c r="CL28" s="112">
        <v>0</v>
      </c>
      <c r="CM28" s="112">
        <v>0</v>
      </c>
      <c r="CN28" s="112">
        <v>0</v>
      </c>
      <c r="CO28" s="112">
        <v>0</v>
      </c>
      <c r="CP28" s="112">
        <v>0</v>
      </c>
      <c r="CQ28" s="112">
        <v>0</v>
      </c>
      <c r="CR28" s="27"/>
      <c r="CS28" s="112"/>
      <c r="CT28" s="31" t="s">
        <v>273</v>
      </c>
      <c r="CU28" s="112">
        <v>0</v>
      </c>
      <c r="CV28" s="112">
        <v>0</v>
      </c>
      <c r="CW28" s="112">
        <v>0</v>
      </c>
      <c r="CX28" s="112">
        <v>0</v>
      </c>
      <c r="CY28" s="112">
        <v>0</v>
      </c>
      <c r="CZ28" s="112">
        <v>0</v>
      </c>
      <c r="DA28" s="112">
        <v>0</v>
      </c>
      <c r="DB28" s="112">
        <v>0</v>
      </c>
      <c r="DC28" s="112">
        <v>0</v>
      </c>
      <c r="DD28" s="112">
        <v>0</v>
      </c>
      <c r="DE28" s="112">
        <v>0</v>
      </c>
      <c r="DF28" s="112">
        <v>0</v>
      </c>
      <c r="DG28" s="112">
        <v>0</v>
      </c>
      <c r="DH28" s="112">
        <v>0</v>
      </c>
      <c r="DI28" s="112">
        <v>0</v>
      </c>
      <c r="DJ28" s="112">
        <v>0</v>
      </c>
      <c r="DK28" s="112">
        <v>0</v>
      </c>
      <c r="DL28" s="112">
        <v>0</v>
      </c>
      <c r="DM28" s="112">
        <v>0</v>
      </c>
      <c r="DN28" s="112">
        <v>0</v>
      </c>
      <c r="DO28" s="112">
        <v>0</v>
      </c>
      <c r="DP28" s="27"/>
      <c r="DQ28" s="112"/>
      <c r="DR28" s="31" t="s">
        <v>273</v>
      </c>
      <c r="DS28" s="112">
        <v>0</v>
      </c>
      <c r="DT28" s="112">
        <v>0</v>
      </c>
      <c r="DU28" s="112">
        <v>0</v>
      </c>
      <c r="DV28" s="112">
        <v>0</v>
      </c>
      <c r="DW28" s="112">
        <v>0</v>
      </c>
      <c r="DX28" s="112">
        <v>0</v>
      </c>
      <c r="DY28" s="112">
        <v>0</v>
      </c>
      <c r="DZ28" s="112">
        <v>0</v>
      </c>
      <c r="EA28" s="112">
        <v>0</v>
      </c>
      <c r="EB28" s="112">
        <v>0</v>
      </c>
      <c r="EC28" s="112">
        <v>0</v>
      </c>
      <c r="ED28" s="112">
        <v>0</v>
      </c>
      <c r="EE28" s="112">
        <v>0</v>
      </c>
      <c r="EF28" s="112">
        <v>0</v>
      </c>
      <c r="EG28" s="112">
        <v>0</v>
      </c>
      <c r="EH28" s="112">
        <v>0</v>
      </c>
      <c r="EI28" s="112">
        <v>0</v>
      </c>
      <c r="EJ28" s="112">
        <v>0</v>
      </c>
      <c r="EK28" s="112">
        <v>0</v>
      </c>
      <c r="EL28" s="112">
        <v>0</v>
      </c>
      <c r="EM28" s="112">
        <v>0</v>
      </c>
      <c r="EN28" s="27"/>
      <c r="EO28" s="112"/>
      <c r="EP28" s="31" t="s">
        <v>273</v>
      </c>
      <c r="EQ28" s="112">
        <v>0</v>
      </c>
      <c r="ER28" s="112">
        <v>0</v>
      </c>
      <c r="ES28" s="112">
        <v>0</v>
      </c>
      <c r="ET28" s="112">
        <v>0</v>
      </c>
      <c r="EU28" s="112">
        <v>0</v>
      </c>
      <c r="EV28" s="112">
        <v>0</v>
      </c>
      <c r="EW28" s="112">
        <v>0</v>
      </c>
      <c r="EX28" s="112">
        <v>0</v>
      </c>
      <c r="EY28" s="112">
        <v>0</v>
      </c>
      <c r="EZ28" s="112">
        <v>0</v>
      </c>
      <c r="FA28" s="112">
        <v>0</v>
      </c>
      <c r="FB28" s="112">
        <v>0</v>
      </c>
      <c r="FC28" s="112">
        <v>0</v>
      </c>
      <c r="FD28" s="112">
        <v>0</v>
      </c>
      <c r="FE28" s="112">
        <v>0</v>
      </c>
      <c r="FF28" s="112">
        <v>0</v>
      </c>
      <c r="FG28" s="112">
        <v>0</v>
      </c>
      <c r="FH28" s="112">
        <v>0</v>
      </c>
      <c r="FI28" s="112">
        <v>0</v>
      </c>
      <c r="FJ28" s="112">
        <v>0</v>
      </c>
      <c r="FK28" s="112">
        <v>0</v>
      </c>
      <c r="FM28" s="100"/>
      <c r="FN28" s="126" t="s">
        <v>228</v>
      </c>
      <c r="FO28" s="100">
        <v>0</v>
      </c>
      <c r="FP28" s="100">
        <v>0</v>
      </c>
      <c r="FQ28" s="100">
        <v>0</v>
      </c>
      <c r="FR28" s="100">
        <v>0</v>
      </c>
      <c r="FS28" s="100">
        <v>0</v>
      </c>
      <c r="FT28" s="100">
        <v>0</v>
      </c>
      <c r="FU28" s="100">
        <v>0</v>
      </c>
      <c r="FV28" s="100">
        <v>0</v>
      </c>
      <c r="FW28" s="100">
        <v>0</v>
      </c>
      <c r="FX28" s="100">
        <v>0</v>
      </c>
      <c r="FY28" s="100">
        <v>0</v>
      </c>
      <c r="FZ28" s="100">
        <v>0</v>
      </c>
      <c r="GA28" s="100">
        <v>0</v>
      </c>
      <c r="GB28" s="100">
        <v>0</v>
      </c>
      <c r="GC28" s="100">
        <v>0</v>
      </c>
      <c r="GD28" s="100">
        <v>0</v>
      </c>
      <c r="GE28" s="100">
        <v>0</v>
      </c>
      <c r="GF28" s="100">
        <v>0</v>
      </c>
      <c r="GG28" s="100">
        <v>0</v>
      </c>
      <c r="GH28" s="100">
        <v>0</v>
      </c>
      <c r="GI28" s="100">
        <v>0</v>
      </c>
      <c r="GK28" s="100"/>
      <c r="GL28" s="126" t="s">
        <v>228</v>
      </c>
      <c r="GM28" s="100">
        <v>0</v>
      </c>
      <c r="GN28" s="100">
        <v>0</v>
      </c>
      <c r="GO28" s="100">
        <v>0</v>
      </c>
      <c r="GP28" s="100">
        <v>0</v>
      </c>
      <c r="GQ28" s="100">
        <v>0</v>
      </c>
      <c r="GR28" s="100">
        <v>0</v>
      </c>
      <c r="GS28" s="100">
        <v>0</v>
      </c>
      <c r="GT28" s="100">
        <v>0</v>
      </c>
      <c r="GU28" s="100">
        <v>0</v>
      </c>
      <c r="GV28" s="100">
        <v>0</v>
      </c>
      <c r="GW28" s="100">
        <v>0</v>
      </c>
      <c r="GX28" s="100">
        <v>0</v>
      </c>
      <c r="GY28" s="100">
        <v>0</v>
      </c>
      <c r="GZ28" s="100">
        <v>0</v>
      </c>
      <c r="HA28" s="100">
        <v>0</v>
      </c>
      <c r="HB28" s="100">
        <v>0</v>
      </c>
      <c r="HC28" s="100">
        <v>0</v>
      </c>
      <c r="HD28" s="100">
        <v>0</v>
      </c>
      <c r="HE28" s="100">
        <v>0</v>
      </c>
      <c r="HF28" s="100">
        <v>0</v>
      </c>
      <c r="HG28" s="100">
        <v>0</v>
      </c>
    </row>
    <row r="29" spans="1:215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8"/>
      <c r="AX29" s="428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27"/>
      <c r="BU29" s="428"/>
      <c r="BV29" s="428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27"/>
      <c r="CS29" s="428"/>
      <c r="CT29" s="428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27"/>
      <c r="DQ29" s="428"/>
      <c r="DR29" s="428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27"/>
      <c r="EO29" s="428"/>
      <c r="EP29" s="428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88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88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12"/>
      <c r="AX30" s="35" t="s">
        <v>275</v>
      </c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27"/>
      <c r="BU30" s="112"/>
      <c r="BV30" s="35" t="s">
        <v>275</v>
      </c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27"/>
      <c r="CS30" s="112"/>
      <c r="CT30" s="35" t="s">
        <v>275</v>
      </c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27"/>
      <c r="DQ30" s="112"/>
      <c r="DR30" s="35" t="s">
        <v>275</v>
      </c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27"/>
      <c r="EO30" s="112"/>
      <c r="EP30" s="35" t="s">
        <v>275</v>
      </c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M30" s="100"/>
      <c r="FN30" s="188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88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00">
        <v>27</v>
      </c>
      <c r="D31" s="100">
        <v>21</v>
      </c>
      <c r="E31" s="100">
        <v>27</v>
      </c>
      <c r="F31" s="100">
        <v>33</v>
      </c>
      <c r="G31" s="100">
        <v>18</v>
      </c>
      <c r="H31" s="100">
        <v>24</v>
      </c>
      <c r="I31" s="100">
        <v>31</v>
      </c>
      <c r="J31" s="100">
        <v>28</v>
      </c>
      <c r="K31" s="100">
        <v>29</v>
      </c>
      <c r="L31" s="100">
        <v>53</v>
      </c>
      <c r="M31" s="100">
        <v>38</v>
      </c>
      <c r="N31" s="100">
        <v>51</v>
      </c>
      <c r="O31" s="100">
        <v>41</v>
      </c>
      <c r="P31" s="100">
        <v>139</v>
      </c>
      <c r="Q31" s="100">
        <v>131</v>
      </c>
      <c r="R31" s="100">
        <v>130</v>
      </c>
      <c r="S31" s="100">
        <v>134</v>
      </c>
      <c r="T31" s="100">
        <v>86</v>
      </c>
      <c r="U31" s="100">
        <v>40</v>
      </c>
      <c r="V31" s="100">
        <v>40</v>
      </c>
      <c r="W31" s="100">
        <v>14</v>
      </c>
      <c r="Y31" s="100"/>
      <c r="Z31" s="109" t="s">
        <v>112</v>
      </c>
      <c r="AA31" s="100">
        <v>694</v>
      </c>
      <c r="AB31" s="100">
        <v>622</v>
      </c>
      <c r="AC31" s="100">
        <v>749</v>
      </c>
      <c r="AD31" s="127">
        <v>1070</v>
      </c>
      <c r="AE31" s="100">
        <v>939</v>
      </c>
      <c r="AF31" s="100">
        <v>746</v>
      </c>
      <c r="AG31" s="100">
        <v>844</v>
      </c>
      <c r="AH31" s="100">
        <v>706</v>
      </c>
      <c r="AI31" s="100">
        <v>727</v>
      </c>
      <c r="AJ31" s="100">
        <v>912</v>
      </c>
      <c r="AK31" s="100">
        <v>879</v>
      </c>
      <c r="AL31" s="127">
        <v>1043</v>
      </c>
      <c r="AM31" s="100">
        <v>860</v>
      </c>
      <c r="AN31" s="100">
        <v>824</v>
      </c>
      <c r="AO31" s="100">
        <v>765</v>
      </c>
      <c r="AP31" s="100">
        <v>817</v>
      </c>
      <c r="AQ31" s="100">
        <v>885</v>
      </c>
      <c r="AR31" s="127">
        <v>1228</v>
      </c>
      <c r="AS31" s="127">
        <v>1062</v>
      </c>
      <c r="AT31" s="100">
        <v>954</v>
      </c>
      <c r="AU31" s="127">
        <v>1061</v>
      </c>
      <c r="AW31" s="112"/>
      <c r="AX31" s="32" t="s">
        <v>276</v>
      </c>
      <c r="AY31" s="34">
        <v>1492</v>
      </c>
      <c r="AZ31" s="34">
        <v>1380</v>
      </c>
      <c r="BA31" s="34">
        <v>1556</v>
      </c>
      <c r="BB31" s="34">
        <v>2056</v>
      </c>
      <c r="BC31" s="34">
        <v>1504</v>
      </c>
      <c r="BD31" s="34">
        <v>1898</v>
      </c>
      <c r="BE31" s="34">
        <v>2252</v>
      </c>
      <c r="BF31" s="34">
        <v>1459</v>
      </c>
      <c r="BG31" s="34">
        <v>1342</v>
      </c>
      <c r="BH31" s="34">
        <v>1677</v>
      </c>
      <c r="BI31" s="34">
        <v>1924</v>
      </c>
      <c r="BJ31" s="34">
        <v>2543</v>
      </c>
      <c r="BK31" s="34">
        <v>1951</v>
      </c>
      <c r="BL31" s="34">
        <v>1446</v>
      </c>
      <c r="BM31" s="34">
        <v>1335</v>
      </c>
      <c r="BN31" s="34">
        <v>1201</v>
      </c>
      <c r="BO31" s="34">
        <v>1450</v>
      </c>
      <c r="BP31" s="34">
        <v>1144</v>
      </c>
      <c r="BQ31" s="34">
        <v>1128</v>
      </c>
      <c r="BR31" s="34">
        <v>1099</v>
      </c>
      <c r="BS31" s="34">
        <v>1075</v>
      </c>
      <c r="BT31" s="27"/>
      <c r="BU31" s="112"/>
      <c r="BV31" s="32" t="s">
        <v>276</v>
      </c>
      <c r="BW31" s="34">
        <v>3284</v>
      </c>
      <c r="BX31" s="34">
        <v>2441</v>
      </c>
      <c r="BY31" s="34">
        <v>2599</v>
      </c>
      <c r="BZ31" s="34">
        <v>3710</v>
      </c>
      <c r="CA31" s="34">
        <v>3279</v>
      </c>
      <c r="CB31" s="34">
        <v>3543</v>
      </c>
      <c r="CC31" s="34">
        <v>5300</v>
      </c>
      <c r="CD31" s="34">
        <v>4380</v>
      </c>
      <c r="CE31" s="34">
        <v>4889</v>
      </c>
      <c r="CF31" s="34">
        <v>5130</v>
      </c>
      <c r="CG31" s="34">
        <v>5953</v>
      </c>
      <c r="CH31" s="34">
        <v>5980</v>
      </c>
      <c r="CI31" s="34">
        <v>5572</v>
      </c>
      <c r="CJ31" s="34">
        <v>5484</v>
      </c>
      <c r="CK31" s="34">
        <v>4641</v>
      </c>
      <c r="CL31" s="34">
        <v>5145</v>
      </c>
      <c r="CM31" s="34">
        <v>5961</v>
      </c>
      <c r="CN31" s="34">
        <v>7231</v>
      </c>
      <c r="CO31" s="34">
        <v>5818</v>
      </c>
      <c r="CP31" s="34">
        <v>5989</v>
      </c>
      <c r="CQ31" s="34">
        <v>6091</v>
      </c>
      <c r="CR31" s="27"/>
      <c r="CS31" s="112"/>
      <c r="CT31" s="32" t="s">
        <v>276</v>
      </c>
      <c r="CU31" s="34">
        <v>7629</v>
      </c>
      <c r="CV31" s="34">
        <v>6153</v>
      </c>
      <c r="CW31" s="34">
        <v>7215</v>
      </c>
      <c r="CX31" s="34">
        <v>8471</v>
      </c>
      <c r="CY31" s="34">
        <v>7559</v>
      </c>
      <c r="CZ31" s="34">
        <v>8890</v>
      </c>
      <c r="DA31" s="34">
        <v>9922</v>
      </c>
      <c r="DB31" s="34">
        <v>7934</v>
      </c>
      <c r="DC31" s="34">
        <v>8222</v>
      </c>
      <c r="DD31" s="34">
        <v>11003</v>
      </c>
      <c r="DE31" s="34">
        <v>12318</v>
      </c>
      <c r="DF31" s="34">
        <v>12753</v>
      </c>
      <c r="DG31" s="34">
        <v>12510</v>
      </c>
      <c r="DH31" s="34">
        <v>11216</v>
      </c>
      <c r="DI31" s="34">
        <v>9990</v>
      </c>
      <c r="DJ31" s="34">
        <v>9296</v>
      </c>
      <c r="DK31" s="34">
        <v>9305</v>
      </c>
      <c r="DL31" s="34">
        <v>9589</v>
      </c>
      <c r="DM31" s="34">
        <v>9655</v>
      </c>
      <c r="DN31" s="34">
        <v>9607</v>
      </c>
      <c r="DO31" s="34">
        <v>9303</v>
      </c>
      <c r="DP31" s="27"/>
      <c r="DQ31" s="112"/>
      <c r="DR31" s="32" t="s">
        <v>276</v>
      </c>
      <c r="DS31" s="112">
        <v>581</v>
      </c>
      <c r="DT31" s="112">
        <v>402</v>
      </c>
      <c r="DU31" s="112">
        <v>499</v>
      </c>
      <c r="DV31" s="112">
        <v>699</v>
      </c>
      <c r="DW31" s="112">
        <v>597</v>
      </c>
      <c r="DX31" s="112">
        <v>692</v>
      </c>
      <c r="DY31" s="112">
        <v>834</v>
      </c>
      <c r="DZ31" s="112">
        <v>663</v>
      </c>
      <c r="EA31" s="112">
        <v>744</v>
      </c>
      <c r="EB31" s="112">
        <v>886</v>
      </c>
      <c r="EC31" s="112">
        <v>853</v>
      </c>
      <c r="ED31" s="112">
        <v>896</v>
      </c>
      <c r="EE31" s="112">
        <v>966</v>
      </c>
      <c r="EF31" s="112">
        <v>762</v>
      </c>
      <c r="EG31" s="112">
        <v>754</v>
      </c>
      <c r="EH31" s="112">
        <v>627</v>
      </c>
      <c r="EI31" s="112">
        <v>753</v>
      </c>
      <c r="EJ31" s="112">
        <v>796</v>
      </c>
      <c r="EK31" s="112">
        <v>743</v>
      </c>
      <c r="EL31" s="112">
        <v>771</v>
      </c>
      <c r="EM31" s="112">
        <v>747</v>
      </c>
      <c r="EN31" s="27"/>
      <c r="EO31" s="112"/>
      <c r="EP31" s="32" t="s">
        <v>276</v>
      </c>
      <c r="EQ31" s="34">
        <v>1028</v>
      </c>
      <c r="ER31" s="112">
        <v>778</v>
      </c>
      <c r="ES31" s="34">
        <v>1008</v>
      </c>
      <c r="ET31" s="34">
        <v>1370</v>
      </c>
      <c r="EU31" s="34">
        <v>1158</v>
      </c>
      <c r="EV31" s="34">
        <v>1287</v>
      </c>
      <c r="EW31" s="34">
        <v>1606</v>
      </c>
      <c r="EX31" s="34">
        <v>1350</v>
      </c>
      <c r="EY31" s="34">
        <v>1459</v>
      </c>
      <c r="EZ31" s="34">
        <v>1935</v>
      </c>
      <c r="FA31" s="34">
        <v>1752</v>
      </c>
      <c r="FB31" s="34">
        <v>1634</v>
      </c>
      <c r="FC31" s="34">
        <v>1625</v>
      </c>
      <c r="FD31" s="34">
        <v>1676</v>
      </c>
      <c r="FE31" s="34">
        <v>1464</v>
      </c>
      <c r="FF31" s="34">
        <v>1376</v>
      </c>
      <c r="FG31" s="34">
        <v>1388</v>
      </c>
      <c r="FH31" s="34">
        <v>1374</v>
      </c>
      <c r="FI31" s="34">
        <v>1331</v>
      </c>
      <c r="FJ31" s="34">
        <v>1281</v>
      </c>
      <c r="FK31" s="34">
        <v>1238</v>
      </c>
      <c r="FM31" s="100"/>
      <c r="FN31" s="109" t="s">
        <v>112</v>
      </c>
      <c r="FO31" s="127">
        <v>4056</v>
      </c>
      <c r="FP31" s="127">
        <v>4578</v>
      </c>
      <c r="FQ31" s="127">
        <v>5387</v>
      </c>
      <c r="FR31" s="127">
        <v>4939</v>
      </c>
      <c r="FS31" s="127">
        <v>3800</v>
      </c>
      <c r="FT31" s="127">
        <v>4573</v>
      </c>
      <c r="FU31" s="127">
        <v>5259</v>
      </c>
      <c r="FV31" s="127">
        <v>4714</v>
      </c>
      <c r="FW31" s="127">
        <v>4940</v>
      </c>
      <c r="FX31" s="127">
        <v>6274</v>
      </c>
      <c r="FY31" s="127">
        <v>7180</v>
      </c>
      <c r="FZ31" s="127">
        <v>6661</v>
      </c>
      <c r="GA31" s="127">
        <v>6358</v>
      </c>
      <c r="GB31" s="127">
        <v>6134</v>
      </c>
      <c r="GC31" s="127">
        <v>6190</v>
      </c>
      <c r="GD31" s="127">
        <v>5704</v>
      </c>
      <c r="GE31" s="127">
        <v>5778</v>
      </c>
      <c r="GF31" s="127">
        <v>7265</v>
      </c>
      <c r="GG31" s="127">
        <v>6489</v>
      </c>
      <c r="GH31" s="127">
        <v>6308</v>
      </c>
      <c r="GI31" s="127">
        <v>7055</v>
      </c>
      <c r="GK31" s="100"/>
      <c r="GL31" s="109" t="s">
        <v>112</v>
      </c>
      <c r="GM31" s="127">
        <v>4182</v>
      </c>
      <c r="GN31" s="127">
        <v>4397</v>
      </c>
      <c r="GO31" s="127">
        <v>4670</v>
      </c>
      <c r="GP31" s="127">
        <v>5049</v>
      </c>
      <c r="GQ31" s="127">
        <v>4128</v>
      </c>
      <c r="GR31" s="127">
        <v>4450</v>
      </c>
      <c r="GS31" s="127">
        <v>4975</v>
      </c>
      <c r="GT31" s="127">
        <v>4584</v>
      </c>
      <c r="GU31" s="127">
        <v>4829</v>
      </c>
      <c r="GV31" s="127">
        <v>4360</v>
      </c>
      <c r="GW31" s="127">
        <v>4651</v>
      </c>
      <c r="GX31" s="127">
        <v>4231</v>
      </c>
      <c r="GY31" s="127">
        <v>4366</v>
      </c>
      <c r="GZ31" s="127">
        <v>4308</v>
      </c>
      <c r="HA31" s="127">
        <v>3911</v>
      </c>
      <c r="HB31" s="127">
        <v>3743</v>
      </c>
      <c r="HC31" s="127">
        <v>4164</v>
      </c>
      <c r="HD31" s="127">
        <v>4665</v>
      </c>
      <c r="HE31" s="127">
        <v>4546</v>
      </c>
      <c r="HF31" s="127">
        <v>4531</v>
      </c>
      <c r="HG31" s="127">
        <v>4784</v>
      </c>
    </row>
    <row r="32" spans="1:215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8"/>
      <c r="AX32" s="428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27"/>
      <c r="BU32" s="428"/>
      <c r="BV32" s="428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27"/>
      <c r="CS32" s="428"/>
      <c r="CT32" s="428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27"/>
      <c r="DQ32" s="428"/>
      <c r="DR32" s="428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27"/>
      <c r="EO32" s="428"/>
      <c r="EP32" s="428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1"/>
      <c r="B33" s="188" t="s">
        <v>113</v>
      </c>
      <c r="C33" s="101">
        <v>0.61</v>
      </c>
      <c r="D33" s="101">
        <v>0.59</v>
      </c>
      <c r="E33" s="101">
        <v>0.56000000000000005</v>
      </c>
      <c r="F33" s="101">
        <v>0.56000000000000005</v>
      </c>
      <c r="G33" s="101">
        <v>0.52</v>
      </c>
      <c r="H33" s="101">
        <v>0.49</v>
      </c>
      <c r="I33" s="101">
        <v>0.43</v>
      </c>
      <c r="J33" s="101">
        <v>0.51</v>
      </c>
      <c r="K33" s="101">
        <v>0.53</v>
      </c>
      <c r="L33" s="101">
        <v>0.45</v>
      </c>
      <c r="M33" s="101">
        <v>0.43</v>
      </c>
      <c r="N33" s="101">
        <v>0.44</v>
      </c>
      <c r="O33" s="101">
        <v>0.42</v>
      </c>
      <c r="P33" s="101">
        <v>0.41</v>
      </c>
      <c r="Q33" s="101">
        <v>0.42</v>
      </c>
      <c r="R33" s="101">
        <v>0.43</v>
      </c>
      <c r="S33" s="101">
        <v>0.45</v>
      </c>
      <c r="T33" s="101">
        <v>0.24</v>
      </c>
      <c r="U33" s="101">
        <v>0.35</v>
      </c>
      <c r="V33" s="101">
        <v>0.41</v>
      </c>
      <c r="W33" s="101">
        <v>0.34</v>
      </c>
      <c r="Y33" s="101"/>
      <c r="Z33" s="188" t="s">
        <v>113</v>
      </c>
      <c r="AA33" s="101">
        <v>0.61</v>
      </c>
      <c r="AB33" s="101">
        <v>0.59</v>
      </c>
      <c r="AC33" s="101">
        <v>0.56000000000000005</v>
      </c>
      <c r="AD33" s="101">
        <v>0.56000000000000005</v>
      </c>
      <c r="AE33" s="101">
        <v>0.52</v>
      </c>
      <c r="AF33" s="101">
        <v>0.49</v>
      </c>
      <c r="AG33" s="101">
        <v>0.43</v>
      </c>
      <c r="AH33" s="101">
        <v>0.51</v>
      </c>
      <c r="AI33" s="101">
        <v>0.53</v>
      </c>
      <c r="AJ33" s="101">
        <v>0.45</v>
      </c>
      <c r="AK33" s="101">
        <v>0.43</v>
      </c>
      <c r="AL33" s="101">
        <v>0.44</v>
      </c>
      <c r="AM33" s="101">
        <v>0.42</v>
      </c>
      <c r="AN33" s="101">
        <v>0.41</v>
      </c>
      <c r="AO33" s="101">
        <v>0.42</v>
      </c>
      <c r="AP33" s="101">
        <v>0.43</v>
      </c>
      <c r="AQ33" s="101">
        <v>0.45</v>
      </c>
      <c r="AR33" s="101">
        <v>0.24</v>
      </c>
      <c r="AS33" s="101">
        <v>0.35</v>
      </c>
      <c r="AT33" s="101">
        <v>0.41</v>
      </c>
      <c r="AU33" s="101">
        <v>0.34</v>
      </c>
      <c r="AW33" s="29"/>
      <c r="AX33" s="35" t="s">
        <v>277</v>
      </c>
      <c r="AY33" s="29">
        <v>0.61</v>
      </c>
      <c r="AZ33" s="29">
        <v>0.59</v>
      </c>
      <c r="BA33" s="29">
        <v>0.56000000000000005</v>
      </c>
      <c r="BB33" s="29">
        <v>0.56000000000000005</v>
      </c>
      <c r="BC33" s="29">
        <v>0.52</v>
      </c>
      <c r="BD33" s="29">
        <v>0.49</v>
      </c>
      <c r="BE33" s="29">
        <v>0.43</v>
      </c>
      <c r="BF33" s="29">
        <v>0.51</v>
      </c>
      <c r="BG33" s="29">
        <v>0.53</v>
      </c>
      <c r="BH33" s="29">
        <v>0.45</v>
      </c>
      <c r="BI33" s="29">
        <v>0.43</v>
      </c>
      <c r="BJ33" s="29">
        <v>0.44</v>
      </c>
      <c r="BK33" s="29">
        <v>0.42</v>
      </c>
      <c r="BL33" s="29">
        <v>0.41</v>
      </c>
      <c r="BM33" s="29">
        <v>0.42</v>
      </c>
      <c r="BN33" s="29">
        <v>0.43</v>
      </c>
      <c r="BO33" s="29">
        <v>0.45</v>
      </c>
      <c r="BP33" s="29">
        <v>0.24</v>
      </c>
      <c r="BQ33" s="29">
        <v>0.35</v>
      </c>
      <c r="BR33" s="29">
        <v>0.41</v>
      </c>
      <c r="BS33" s="29">
        <v>0.34</v>
      </c>
      <c r="BT33" s="27"/>
      <c r="BU33" s="29"/>
      <c r="BV33" s="35" t="s">
        <v>277</v>
      </c>
      <c r="BW33" s="29">
        <v>0.61</v>
      </c>
      <c r="BX33" s="29">
        <v>0.59</v>
      </c>
      <c r="BY33" s="29">
        <v>0.56000000000000005</v>
      </c>
      <c r="BZ33" s="29">
        <v>0.56000000000000005</v>
      </c>
      <c r="CA33" s="29">
        <v>0.52</v>
      </c>
      <c r="CB33" s="29">
        <v>0.49</v>
      </c>
      <c r="CC33" s="29">
        <v>0.43</v>
      </c>
      <c r="CD33" s="29">
        <v>0.51</v>
      </c>
      <c r="CE33" s="29">
        <v>0.53</v>
      </c>
      <c r="CF33" s="29">
        <v>0.45</v>
      </c>
      <c r="CG33" s="29">
        <v>0.43</v>
      </c>
      <c r="CH33" s="29">
        <v>0.44</v>
      </c>
      <c r="CI33" s="29">
        <v>0.42</v>
      </c>
      <c r="CJ33" s="29">
        <v>0.41</v>
      </c>
      <c r="CK33" s="29">
        <v>0.42</v>
      </c>
      <c r="CL33" s="29">
        <v>0.43</v>
      </c>
      <c r="CM33" s="29">
        <v>0.45</v>
      </c>
      <c r="CN33" s="29">
        <v>0.24</v>
      </c>
      <c r="CO33" s="29">
        <v>0.35</v>
      </c>
      <c r="CP33" s="29">
        <v>0.41</v>
      </c>
      <c r="CQ33" s="29">
        <v>0.34</v>
      </c>
      <c r="CR33" s="27"/>
      <c r="CS33" s="29"/>
      <c r="CT33" s="35" t="s">
        <v>277</v>
      </c>
      <c r="CU33" s="29">
        <v>0.61</v>
      </c>
      <c r="CV33" s="29">
        <v>0.59</v>
      </c>
      <c r="CW33" s="29">
        <v>0.56000000000000005</v>
      </c>
      <c r="CX33" s="29">
        <v>0.56000000000000005</v>
      </c>
      <c r="CY33" s="29">
        <v>0.52</v>
      </c>
      <c r="CZ33" s="29">
        <v>0.49</v>
      </c>
      <c r="DA33" s="29">
        <v>0.43</v>
      </c>
      <c r="DB33" s="29">
        <v>0.51</v>
      </c>
      <c r="DC33" s="29">
        <v>0.53</v>
      </c>
      <c r="DD33" s="29">
        <v>0.45</v>
      </c>
      <c r="DE33" s="29">
        <v>0.43</v>
      </c>
      <c r="DF33" s="29">
        <v>0.44</v>
      </c>
      <c r="DG33" s="29">
        <v>0.42</v>
      </c>
      <c r="DH33" s="29">
        <v>0.41</v>
      </c>
      <c r="DI33" s="29">
        <v>0.42</v>
      </c>
      <c r="DJ33" s="29">
        <v>0.43</v>
      </c>
      <c r="DK33" s="29">
        <v>0.45</v>
      </c>
      <c r="DL33" s="29">
        <v>0.24</v>
      </c>
      <c r="DM33" s="29">
        <v>0.35</v>
      </c>
      <c r="DN33" s="29">
        <v>0.41</v>
      </c>
      <c r="DO33" s="29">
        <v>0.34</v>
      </c>
      <c r="DP33" s="27"/>
      <c r="DQ33" s="29"/>
      <c r="DR33" s="35" t="s">
        <v>277</v>
      </c>
      <c r="DS33" s="29">
        <v>0.61</v>
      </c>
      <c r="DT33" s="29">
        <v>0.59</v>
      </c>
      <c r="DU33" s="29">
        <v>0.56000000000000005</v>
      </c>
      <c r="DV33" s="29">
        <v>0.56000000000000005</v>
      </c>
      <c r="DW33" s="29">
        <v>0.52</v>
      </c>
      <c r="DX33" s="29">
        <v>0.49</v>
      </c>
      <c r="DY33" s="29">
        <v>0.43</v>
      </c>
      <c r="DZ33" s="29">
        <v>0.51</v>
      </c>
      <c r="EA33" s="29">
        <v>0.53</v>
      </c>
      <c r="EB33" s="29">
        <v>0.45</v>
      </c>
      <c r="EC33" s="29">
        <v>0.43</v>
      </c>
      <c r="ED33" s="29">
        <v>0.44</v>
      </c>
      <c r="EE33" s="29">
        <v>0.42</v>
      </c>
      <c r="EF33" s="29">
        <v>0.41</v>
      </c>
      <c r="EG33" s="29">
        <v>0.42</v>
      </c>
      <c r="EH33" s="29">
        <v>0.43</v>
      </c>
      <c r="EI33" s="29">
        <v>0.45</v>
      </c>
      <c r="EJ33" s="29">
        <v>0.24</v>
      </c>
      <c r="EK33" s="29">
        <v>0.35</v>
      </c>
      <c r="EL33" s="29">
        <v>0.41</v>
      </c>
      <c r="EM33" s="29">
        <v>0.34</v>
      </c>
      <c r="EN33" s="27"/>
      <c r="EO33" s="29"/>
      <c r="EP33" s="35" t="s">
        <v>277</v>
      </c>
      <c r="EQ33" s="29">
        <v>0.61</v>
      </c>
      <c r="ER33" s="29">
        <v>0.59</v>
      </c>
      <c r="ES33" s="29">
        <v>0.56000000000000005</v>
      </c>
      <c r="ET33" s="29">
        <v>0.56000000000000005</v>
      </c>
      <c r="EU33" s="29">
        <v>0.52</v>
      </c>
      <c r="EV33" s="29">
        <v>0.49</v>
      </c>
      <c r="EW33" s="29">
        <v>0.43</v>
      </c>
      <c r="EX33" s="29">
        <v>0.51</v>
      </c>
      <c r="EY33" s="29">
        <v>0.53</v>
      </c>
      <c r="EZ33" s="29">
        <v>0.45</v>
      </c>
      <c r="FA33" s="29">
        <v>0.43</v>
      </c>
      <c r="FB33" s="29">
        <v>0.44</v>
      </c>
      <c r="FC33" s="29">
        <v>0.42</v>
      </c>
      <c r="FD33" s="29">
        <v>0.41</v>
      </c>
      <c r="FE33" s="29">
        <v>0.42</v>
      </c>
      <c r="FF33" s="29">
        <v>0.43</v>
      </c>
      <c r="FG33" s="29">
        <v>0.45</v>
      </c>
      <c r="FH33" s="29">
        <v>0.24</v>
      </c>
      <c r="FI33" s="29">
        <v>0.35</v>
      </c>
      <c r="FJ33" s="29">
        <v>0.41</v>
      </c>
      <c r="FK33" s="29">
        <v>0.34</v>
      </c>
      <c r="FM33" s="101"/>
      <c r="FN33" s="188" t="s">
        <v>113</v>
      </c>
      <c r="FO33" s="101">
        <v>0.61</v>
      </c>
      <c r="FP33" s="101">
        <v>0.59</v>
      </c>
      <c r="FQ33" s="101">
        <v>0.56000000000000005</v>
      </c>
      <c r="FR33" s="101">
        <v>0.56000000000000005</v>
      </c>
      <c r="FS33" s="101">
        <v>0.52</v>
      </c>
      <c r="FT33" s="101">
        <v>0.49</v>
      </c>
      <c r="FU33" s="101">
        <v>0.43</v>
      </c>
      <c r="FV33" s="101">
        <v>0.51</v>
      </c>
      <c r="FW33" s="101">
        <v>0.53</v>
      </c>
      <c r="FX33" s="101">
        <v>0.45</v>
      </c>
      <c r="FY33" s="101">
        <v>0.43</v>
      </c>
      <c r="FZ33" s="101">
        <v>0.44</v>
      </c>
      <c r="GA33" s="101">
        <v>0.42</v>
      </c>
      <c r="GB33" s="101">
        <v>0.41</v>
      </c>
      <c r="GC33" s="101">
        <v>0.42</v>
      </c>
      <c r="GD33" s="101">
        <v>0.43</v>
      </c>
      <c r="GE33" s="101">
        <v>0.45</v>
      </c>
      <c r="GF33" s="101">
        <v>0.24</v>
      </c>
      <c r="GG33" s="101">
        <v>0.35</v>
      </c>
      <c r="GH33" s="101">
        <v>0.41</v>
      </c>
      <c r="GI33" s="101">
        <v>0.34</v>
      </c>
      <c r="GK33" s="101"/>
      <c r="GL33" s="188" t="s">
        <v>113</v>
      </c>
      <c r="GM33" s="101">
        <v>0.61</v>
      </c>
      <c r="GN33" s="101">
        <v>0.59</v>
      </c>
      <c r="GO33" s="101">
        <v>0.56000000000000005</v>
      </c>
      <c r="GP33" s="101">
        <v>0.56000000000000005</v>
      </c>
      <c r="GQ33" s="101">
        <v>0.52</v>
      </c>
      <c r="GR33" s="101">
        <v>0.49</v>
      </c>
      <c r="GS33" s="101">
        <v>0.43</v>
      </c>
      <c r="GT33" s="101">
        <v>0.51</v>
      </c>
      <c r="GU33" s="101">
        <v>0.53</v>
      </c>
      <c r="GV33" s="101">
        <v>0.45</v>
      </c>
      <c r="GW33" s="101">
        <v>0.43</v>
      </c>
      <c r="GX33" s="101">
        <v>0.44</v>
      </c>
      <c r="GY33" s="101">
        <v>0.42</v>
      </c>
      <c r="GZ33" s="101">
        <v>0.41</v>
      </c>
      <c r="HA33" s="101">
        <v>0.42</v>
      </c>
      <c r="HB33" s="101">
        <v>0.43</v>
      </c>
      <c r="HC33" s="101">
        <v>0.45</v>
      </c>
      <c r="HD33" s="101">
        <v>0.24</v>
      </c>
      <c r="HE33" s="101">
        <v>0.35</v>
      </c>
      <c r="HF33" s="101">
        <v>0.41</v>
      </c>
      <c r="HG33" s="101">
        <v>0.34</v>
      </c>
    </row>
    <row r="34" spans="1:215" ht="15">
      <c r="A34" s="426"/>
      <c r="B34" s="42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6"/>
      <c r="Z34" s="42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7"/>
      <c r="AX34" s="427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27"/>
      <c r="BU34" s="427"/>
      <c r="BV34" s="427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27"/>
      <c r="CS34" s="427"/>
      <c r="CT34" s="427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27"/>
      <c r="DQ34" s="427"/>
      <c r="DR34" s="427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27"/>
      <c r="EO34" s="427"/>
      <c r="EP34" s="427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M34" s="426"/>
      <c r="FN34" s="42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6"/>
      <c r="GL34" s="42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8"/>
      <c r="AX35" s="428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27"/>
      <c r="BU35" s="428"/>
      <c r="BV35" s="428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27"/>
      <c r="CS35" s="428"/>
      <c r="CT35" s="428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27"/>
      <c r="DQ35" s="428"/>
      <c r="DR35" s="428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27"/>
      <c r="EO35" s="428"/>
      <c r="EP35" s="428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101"/>
      <c r="B36" s="104" t="s">
        <v>233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Y36" s="101"/>
      <c r="Z36" s="104" t="s">
        <v>233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W36" s="29"/>
      <c r="AX36" s="98" t="s">
        <v>284</v>
      </c>
      <c r="AY36" s="29">
        <v>0.1</v>
      </c>
      <c r="AZ36" s="29">
        <v>0.1</v>
      </c>
      <c r="BA36" s="29">
        <v>0.1</v>
      </c>
      <c r="BB36" s="29">
        <v>0.1</v>
      </c>
      <c r="BC36" s="29">
        <v>0.1</v>
      </c>
      <c r="BD36" s="29">
        <v>0.1</v>
      </c>
      <c r="BE36" s="29">
        <v>0.1</v>
      </c>
      <c r="BF36" s="29">
        <v>0.1</v>
      </c>
      <c r="BG36" s="29">
        <v>0.1</v>
      </c>
      <c r="BH36" s="29">
        <v>0.1</v>
      </c>
      <c r="BI36" s="29">
        <v>0.1</v>
      </c>
      <c r="BJ36" s="29">
        <v>0.1</v>
      </c>
      <c r="BK36" s="29">
        <v>0.1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7"/>
      <c r="BU36" s="29"/>
      <c r="BV36" s="98" t="s">
        <v>284</v>
      </c>
      <c r="BW36" s="29">
        <v>0.1</v>
      </c>
      <c r="BX36" s="29">
        <v>0.1</v>
      </c>
      <c r="BY36" s="29">
        <v>0.1</v>
      </c>
      <c r="BZ36" s="29">
        <v>0.1</v>
      </c>
      <c r="CA36" s="29">
        <v>0.1</v>
      </c>
      <c r="CB36" s="29">
        <v>0.1</v>
      </c>
      <c r="CC36" s="29">
        <v>0.2</v>
      </c>
      <c r="CD36" s="29">
        <v>0.2</v>
      </c>
      <c r="CE36" s="29">
        <v>0.2</v>
      </c>
      <c r="CF36" s="29">
        <v>0.2</v>
      </c>
      <c r="CG36" s="29">
        <v>0.2</v>
      </c>
      <c r="CH36" s="29">
        <v>0.2</v>
      </c>
      <c r="CI36" s="29">
        <v>0.2</v>
      </c>
      <c r="CJ36" s="29">
        <v>0.2</v>
      </c>
      <c r="CK36" s="29">
        <v>0.1</v>
      </c>
      <c r="CL36" s="29">
        <v>0.1</v>
      </c>
      <c r="CM36" s="29">
        <v>0.2</v>
      </c>
      <c r="CN36" s="29">
        <v>0.1</v>
      </c>
      <c r="CO36" s="29">
        <v>0.1</v>
      </c>
      <c r="CP36" s="29">
        <v>0.2</v>
      </c>
      <c r="CQ36" s="29">
        <v>0.1</v>
      </c>
      <c r="CR36" s="27"/>
      <c r="CS36" s="29"/>
      <c r="CT36" s="98" t="s">
        <v>284</v>
      </c>
      <c r="CU36" s="29">
        <v>0.3</v>
      </c>
      <c r="CV36" s="29">
        <v>0.3</v>
      </c>
      <c r="CW36" s="29">
        <v>0.3</v>
      </c>
      <c r="CX36" s="29">
        <v>0.3</v>
      </c>
      <c r="CY36" s="29">
        <v>0.3</v>
      </c>
      <c r="CZ36" s="29">
        <v>0.3</v>
      </c>
      <c r="DA36" s="29">
        <v>0.3</v>
      </c>
      <c r="DB36" s="29">
        <v>0.3</v>
      </c>
      <c r="DC36" s="29">
        <v>0.3</v>
      </c>
      <c r="DD36" s="29">
        <v>0.3</v>
      </c>
      <c r="DE36" s="29">
        <v>0.4</v>
      </c>
      <c r="DF36" s="29">
        <v>0.4</v>
      </c>
      <c r="DG36" s="29">
        <v>0.4</v>
      </c>
      <c r="DH36" s="29">
        <v>0.3</v>
      </c>
      <c r="DI36" s="29">
        <v>0.3</v>
      </c>
      <c r="DJ36" s="29">
        <v>0.3</v>
      </c>
      <c r="DK36" s="29">
        <v>0.3</v>
      </c>
      <c r="DL36" s="29">
        <v>0.2</v>
      </c>
      <c r="DM36" s="29">
        <v>0.2</v>
      </c>
      <c r="DN36" s="29">
        <v>0.3</v>
      </c>
      <c r="DO36" s="29">
        <v>0.2</v>
      </c>
      <c r="DP36" s="27"/>
      <c r="DQ36" s="29"/>
      <c r="DR36" s="98" t="s">
        <v>284</v>
      </c>
      <c r="DS36" s="29">
        <v>0</v>
      </c>
      <c r="DT36" s="29">
        <v>0</v>
      </c>
      <c r="DU36" s="29">
        <v>0</v>
      </c>
      <c r="DV36" s="29">
        <v>0</v>
      </c>
      <c r="DW36" s="29">
        <v>0</v>
      </c>
      <c r="DX36" s="29">
        <v>0</v>
      </c>
      <c r="DY36" s="29">
        <v>0</v>
      </c>
      <c r="DZ36" s="29">
        <v>0</v>
      </c>
      <c r="EA36" s="29">
        <v>0</v>
      </c>
      <c r="EB36" s="29">
        <v>0</v>
      </c>
      <c r="EC36" s="29">
        <v>0</v>
      </c>
      <c r="ED36" s="29">
        <v>0</v>
      </c>
      <c r="EE36" s="29">
        <v>0</v>
      </c>
      <c r="EF36" s="29">
        <v>0</v>
      </c>
      <c r="EG36" s="29">
        <v>0</v>
      </c>
      <c r="EH36" s="29">
        <v>0</v>
      </c>
      <c r="EI36" s="29">
        <v>0</v>
      </c>
      <c r="EJ36" s="29">
        <v>0</v>
      </c>
      <c r="EK36" s="29">
        <v>0</v>
      </c>
      <c r="EL36" s="29">
        <v>0</v>
      </c>
      <c r="EM36" s="29">
        <v>0</v>
      </c>
      <c r="EN36" s="27"/>
      <c r="EO36" s="29"/>
      <c r="EP36" s="98" t="s">
        <v>284</v>
      </c>
      <c r="EQ36" s="29">
        <v>0</v>
      </c>
      <c r="ER36" s="29">
        <v>0</v>
      </c>
      <c r="ES36" s="29">
        <v>0</v>
      </c>
      <c r="ET36" s="29">
        <v>0.1</v>
      </c>
      <c r="EU36" s="29">
        <v>0</v>
      </c>
      <c r="EV36" s="29">
        <v>0</v>
      </c>
      <c r="EW36" s="29">
        <v>0</v>
      </c>
      <c r="EX36" s="29">
        <v>0</v>
      </c>
      <c r="EY36" s="29">
        <v>0.1</v>
      </c>
      <c r="EZ36" s="29">
        <v>0.1</v>
      </c>
      <c r="FA36" s="29">
        <v>0.1</v>
      </c>
      <c r="FB36" s="29">
        <v>0.1</v>
      </c>
      <c r="FC36" s="29">
        <v>0</v>
      </c>
      <c r="FD36" s="29">
        <v>0</v>
      </c>
      <c r="FE36" s="29">
        <v>0</v>
      </c>
      <c r="FF36" s="29">
        <v>0</v>
      </c>
      <c r="FG36" s="29">
        <v>0</v>
      </c>
      <c r="FH36" s="29">
        <v>0</v>
      </c>
      <c r="FI36" s="29">
        <v>0</v>
      </c>
      <c r="FJ36" s="29">
        <v>0</v>
      </c>
      <c r="FK36" s="29">
        <v>0</v>
      </c>
      <c r="FM36" s="101"/>
      <c r="FN36" s="104" t="s">
        <v>233</v>
      </c>
      <c r="FO36" s="101">
        <v>0.2</v>
      </c>
      <c r="FP36" s="101">
        <v>0.2</v>
      </c>
      <c r="FQ36" s="101">
        <v>0.2</v>
      </c>
      <c r="FR36" s="101">
        <v>0.2</v>
      </c>
      <c r="FS36" s="101">
        <v>0.1</v>
      </c>
      <c r="FT36" s="101">
        <v>0.2</v>
      </c>
      <c r="FU36" s="101">
        <v>0.2</v>
      </c>
      <c r="FV36" s="101">
        <v>0.2</v>
      </c>
      <c r="FW36" s="101">
        <v>0.2</v>
      </c>
      <c r="FX36" s="101">
        <v>0.2</v>
      </c>
      <c r="FY36" s="101">
        <v>0.2</v>
      </c>
      <c r="FZ36" s="101">
        <v>0.2</v>
      </c>
      <c r="GA36" s="101">
        <v>0.2</v>
      </c>
      <c r="GB36" s="101">
        <v>0.2</v>
      </c>
      <c r="GC36" s="101">
        <v>0.2</v>
      </c>
      <c r="GD36" s="101">
        <v>0.2</v>
      </c>
      <c r="GE36" s="101">
        <v>0.2</v>
      </c>
      <c r="GF36" s="101">
        <v>0.1</v>
      </c>
      <c r="GG36" s="101">
        <v>0.1</v>
      </c>
      <c r="GH36" s="101">
        <v>0.2</v>
      </c>
      <c r="GI36" s="101">
        <v>0.2</v>
      </c>
      <c r="GK36" s="101"/>
      <c r="GL36" s="104" t="s">
        <v>233</v>
      </c>
      <c r="GM36" s="101">
        <v>0.2</v>
      </c>
      <c r="GN36" s="101">
        <v>0.2</v>
      </c>
      <c r="GO36" s="101">
        <v>0.2</v>
      </c>
      <c r="GP36" s="101">
        <v>0.2</v>
      </c>
      <c r="GQ36" s="101">
        <v>0.2</v>
      </c>
      <c r="GR36" s="101">
        <v>0.2</v>
      </c>
      <c r="GS36" s="101">
        <v>0.2</v>
      </c>
      <c r="GT36" s="101">
        <v>0.2</v>
      </c>
      <c r="GU36" s="101">
        <v>0.2</v>
      </c>
      <c r="GV36" s="101">
        <v>0.1</v>
      </c>
      <c r="GW36" s="101">
        <v>0.1</v>
      </c>
      <c r="GX36" s="101">
        <v>0.1</v>
      </c>
      <c r="GY36" s="101">
        <v>0.1</v>
      </c>
      <c r="GZ36" s="101">
        <v>0.1</v>
      </c>
      <c r="HA36" s="101">
        <v>0.1</v>
      </c>
      <c r="HB36" s="101">
        <v>0.1</v>
      </c>
      <c r="HC36" s="101">
        <v>0.1</v>
      </c>
      <c r="HD36" s="101">
        <v>0.1</v>
      </c>
      <c r="HE36" s="101">
        <v>0.1</v>
      </c>
      <c r="HF36" s="101">
        <v>0.1</v>
      </c>
      <c r="HG36" s="101">
        <v>0.1</v>
      </c>
    </row>
    <row r="37" spans="1:215" ht="116.25">
      <c r="A37" s="81"/>
      <c r="B37" s="2" t="s">
        <v>230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2" t="s">
        <v>230</v>
      </c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W37" s="36"/>
      <c r="AX37" s="33" t="s">
        <v>279</v>
      </c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27"/>
      <c r="BU37" s="36"/>
      <c r="BV37" s="33" t="s">
        <v>279</v>
      </c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27"/>
      <c r="CS37" s="36"/>
      <c r="CT37" s="33" t="s">
        <v>279</v>
      </c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27"/>
      <c r="DQ37" s="36"/>
      <c r="DR37" s="33" t="s">
        <v>279</v>
      </c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27"/>
      <c r="EO37" s="36"/>
      <c r="EP37" s="33" t="s">
        <v>279</v>
      </c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M37" s="81"/>
      <c r="FN37" s="2" t="s">
        <v>230</v>
      </c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K37" s="81"/>
      <c r="GL37" s="2" t="s">
        <v>230</v>
      </c>
      <c r="GM37" s="81"/>
      <c r="GN37" s="81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</row>
    <row r="38" spans="1:215" ht="15">
      <c r="A38" s="81"/>
      <c r="B38" s="107" t="s">
        <v>222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Y38" s="81"/>
      <c r="Z38" s="107" t="s">
        <v>222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1">
        <v>0</v>
      </c>
      <c r="AJ38" s="81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W38" s="36"/>
      <c r="AX38" s="37" t="s">
        <v>267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27"/>
      <c r="BU38" s="36"/>
      <c r="BV38" s="37" t="s">
        <v>267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27"/>
      <c r="CS38" s="36"/>
      <c r="CT38" s="37" t="s">
        <v>267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v>0</v>
      </c>
      <c r="DB38" s="36">
        <v>0</v>
      </c>
      <c r="DC38" s="36">
        <v>0</v>
      </c>
      <c r="DD38" s="36">
        <v>0</v>
      </c>
      <c r="DE38" s="36">
        <v>0</v>
      </c>
      <c r="DF38" s="36">
        <v>0</v>
      </c>
      <c r="DG38" s="36">
        <v>0</v>
      </c>
      <c r="DH38" s="36">
        <v>0</v>
      </c>
      <c r="DI38" s="36">
        <v>0</v>
      </c>
      <c r="DJ38" s="36">
        <v>0</v>
      </c>
      <c r="DK38" s="36">
        <v>0</v>
      </c>
      <c r="DL38" s="36">
        <v>0</v>
      </c>
      <c r="DM38" s="36">
        <v>0</v>
      </c>
      <c r="DN38" s="36">
        <v>0</v>
      </c>
      <c r="DO38" s="36">
        <v>0</v>
      </c>
      <c r="DP38" s="27"/>
      <c r="DQ38" s="36"/>
      <c r="DR38" s="37" t="s">
        <v>267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0</v>
      </c>
      <c r="DZ38" s="36">
        <v>0</v>
      </c>
      <c r="EA38" s="36">
        <v>0</v>
      </c>
      <c r="EB38" s="36">
        <v>0</v>
      </c>
      <c r="EC38" s="36">
        <v>0</v>
      </c>
      <c r="ED38" s="36">
        <v>0</v>
      </c>
      <c r="EE38" s="36">
        <v>0</v>
      </c>
      <c r="EF38" s="36">
        <v>0</v>
      </c>
      <c r="EG38" s="36">
        <v>0</v>
      </c>
      <c r="EH38" s="36">
        <v>0</v>
      </c>
      <c r="EI38" s="36">
        <v>0</v>
      </c>
      <c r="EJ38" s="36">
        <v>0</v>
      </c>
      <c r="EK38" s="36">
        <v>0</v>
      </c>
      <c r="EL38" s="36">
        <v>0</v>
      </c>
      <c r="EM38" s="36">
        <v>0</v>
      </c>
      <c r="EN38" s="27"/>
      <c r="EO38" s="36"/>
      <c r="EP38" s="37" t="s">
        <v>267</v>
      </c>
      <c r="EQ38" s="36">
        <v>0</v>
      </c>
      <c r="ER38" s="36">
        <v>0</v>
      </c>
      <c r="ES38" s="36">
        <v>0</v>
      </c>
      <c r="ET38" s="36">
        <v>0</v>
      </c>
      <c r="EU38" s="36">
        <v>0</v>
      </c>
      <c r="EV38" s="36">
        <v>0</v>
      </c>
      <c r="EW38" s="36">
        <v>0</v>
      </c>
      <c r="EX38" s="36">
        <v>0</v>
      </c>
      <c r="EY38" s="36">
        <v>0</v>
      </c>
      <c r="EZ38" s="36">
        <v>0</v>
      </c>
      <c r="FA38" s="36">
        <v>0</v>
      </c>
      <c r="FB38" s="36">
        <v>0</v>
      </c>
      <c r="FC38" s="36">
        <v>0</v>
      </c>
      <c r="FD38" s="36">
        <v>0</v>
      </c>
      <c r="FE38" s="36">
        <v>0</v>
      </c>
      <c r="FF38" s="36">
        <v>0</v>
      </c>
      <c r="FG38" s="36">
        <v>0</v>
      </c>
      <c r="FH38" s="36">
        <v>0</v>
      </c>
      <c r="FI38" s="36">
        <v>0</v>
      </c>
      <c r="FJ38" s="36">
        <v>0</v>
      </c>
      <c r="FK38" s="36">
        <v>0</v>
      </c>
      <c r="FM38" s="81"/>
      <c r="FN38" s="107" t="s">
        <v>222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0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K38" s="81"/>
      <c r="GL38" s="107" t="s">
        <v>222</v>
      </c>
      <c r="GM38" s="81">
        <v>0</v>
      </c>
      <c r="GN38" s="81">
        <v>0</v>
      </c>
      <c r="GO38" s="81">
        <v>0</v>
      </c>
      <c r="GP38" s="81">
        <v>0</v>
      </c>
      <c r="GQ38" s="81">
        <v>0</v>
      </c>
      <c r="GR38" s="81">
        <v>0</v>
      </c>
      <c r="GS38" s="81">
        <v>0</v>
      </c>
      <c r="GT38" s="81">
        <v>0</v>
      </c>
      <c r="GU38" s="81">
        <v>0</v>
      </c>
      <c r="GV38" s="81">
        <v>0</v>
      </c>
      <c r="GW38" s="81">
        <v>0</v>
      </c>
      <c r="GX38" s="81">
        <v>0</v>
      </c>
      <c r="GY38" s="81">
        <v>0</v>
      </c>
      <c r="GZ38" s="81">
        <v>0</v>
      </c>
      <c r="HA38" s="81">
        <v>0</v>
      </c>
      <c r="HB38" s="81">
        <v>0</v>
      </c>
      <c r="HC38" s="81">
        <v>0</v>
      </c>
      <c r="HD38" s="81">
        <v>0</v>
      </c>
      <c r="HE38" s="81">
        <v>0</v>
      </c>
      <c r="HF38" s="81">
        <v>0</v>
      </c>
      <c r="HG38" s="81">
        <v>0</v>
      </c>
    </row>
    <row r="39" spans="1:215" ht="15">
      <c r="A39" s="81"/>
      <c r="B39" s="106" t="s">
        <v>223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Y39" s="81"/>
      <c r="Z39" s="106" t="s">
        <v>223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W39" s="36"/>
      <c r="AX39" s="31" t="s">
        <v>268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27"/>
      <c r="BU39" s="36"/>
      <c r="BV39" s="31" t="s">
        <v>268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27"/>
      <c r="CS39" s="36"/>
      <c r="CT39" s="31" t="s">
        <v>268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v>0</v>
      </c>
      <c r="DB39" s="36">
        <v>0</v>
      </c>
      <c r="DC39" s="36">
        <v>0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0</v>
      </c>
      <c r="DN39" s="36">
        <v>0</v>
      </c>
      <c r="DO39" s="36">
        <v>0</v>
      </c>
      <c r="DP39" s="27"/>
      <c r="DQ39" s="36"/>
      <c r="DR39" s="31" t="s">
        <v>268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</v>
      </c>
      <c r="DZ39" s="36">
        <v>0</v>
      </c>
      <c r="EA39" s="36">
        <v>0</v>
      </c>
      <c r="EB39" s="36">
        <v>0</v>
      </c>
      <c r="EC39" s="36">
        <v>0</v>
      </c>
      <c r="ED39" s="36">
        <v>0</v>
      </c>
      <c r="EE39" s="36">
        <v>0</v>
      </c>
      <c r="EF39" s="36">
        <v>0</v>
      </c>
      <c r="EG39" s="36">
        <v>0</v>
      </c>
      <c r="EH39" s="36">
        <v>0</v>
      </c>
      <c r="EI39" s="36">
        <v>0</v>
      </c>
      <c r="EJ39" s="36">
        <v>0</v>
      </c>
      <c r="EK39" s="36">
        <v>0</v>
      </c>
      <c r="EL39" s="36">
        <v>0</v>
      </c>
      <c r="EM39" s="36">
        <v>0</v>
      </c>
      <c r="EN39" s="27"/>
      <c r="EO39" s="36"/>
      <c r="EP39" s="31" t="s">
        <v>268</v>
      </c>
      <c r="EQ39" s="36">
        <v>0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0</v>
      </c>
      <c r="FG39" s="36">
        <v>0</v>
      </c>
      <c r="FH39" s="36">
        <v>0</v>
      </c>
      <c r="FI39" s="36">
        <v>0</v>
      </c>
      <c r="FJ39" s="36">
        <v>0</v>
      </c>
      <c r="FK39" s="36">
        <v>0</v>
      </c>
      <c r="FM39" s="81"/>
      <c r="FN39" s="126" t="s">
        <v>223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0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K39" s="81"/>
      <c r="GL39" s="126" t="s">
        <v>223</v>
      </c>
      <c r="GM39" s="81">
        <v>0</v>
      </c>
      <c r="GN39" s="81">
        <v>0</v>
      </c>
      <c r="GO39" s="81">
        <v>0</v>
      </c>
      <c r="GP39" s="81">
        <v>0</v>
      </c>
      <c r="GQ39" s="81">
        <v>0</v>
      </c>
      <c r="GR39" s="81">
        <v>0</v>
      </c>
      <c r="GS39" s="81">
        <v>0</v>
      </c>
      <c r="GT39" s="81">
        <v>0</v>
      </c>
      <c r="GU39" s="81">
        <v>0</v>
      </c>
      <c r="GV39" s="81">
        <v>0</v>
      </c>
      <c r="GW39" s="81">
        <v>0</v>
      </c>
      <c r="GX39" s="81">
        <v>0</v>
      </c>
      <c r="GY39" s="81">
        <v>0</v>
      </c>
      <c r="GZ39" s="81">
        <v>0</v>
      </c>
      <c r="HA39" s="81">
        <v>0</v>
      </c>
      <c r="HB39" s="81">
        <v>0</v>
      </c>
      <c r="HC39" s="81">
        <v>0</v>
      </c>
      <c r="HD39" s="81">
        <v>0</v>
      </c>
      <c r="HE39" s="81">
        <v>0</v>
      </c>
      <c r="HF39" s="81">
        <v>0</v>
      </c>
      <c r="HG39" s="81">
        <v>0</v>
      </c>
    </row>
    <row r="40" spans="1:215" ht="15">
      <c r="A40" s="81"/>
      <c r="B40" s="106" t="s">
        <v>224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Y40" s="81"/>
      <c r="Z40" s="106" t="s">
        <v>224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1">
        <v>0</v>
      </c>
      <c r="AJ40" s="81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W40" s="36"/>
      <c r="AX40" s="31" t="s">
        <v>269</v>
      </c>
      <c r="AY40" s="36">
        <v>0.1</v>
      </c>
      <c r="AZ40" s="36">
        <v>0.1</v>
      </c>
      <c r="BA40" s="36">
        <v>0.1</v>
      </c>
      <c r="BB40" s="36">
        <v>0.1</v>
      </c>
      <c r="BC40" s="36">
        <v>0.1</v>
      </c>
      <c r="BD40" s="36">
        <v>0.1</v>
      </c>
      <c r="BE40" s="36">
        <v>0.1</v>
      </c>
      <c r="BF40" s="36">
        <v>0.1</v>
      </c>
      <c r="BG40" s="36">
        <v>0</v>
      </c>
      <c r="BH40" s="36">
        <v>0.1</v>
      </c>
      <c r="BI40" s="36">
        <v>0.1</v>
      </c>
      <c r="BJ40" s="36">
        <v>0.1</v>
      </c>
      <c r="BK40" s="36">
        <v>0.1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27"/>
      <c r="BU40" s="36"/>
      <c r="BV40" s="31" t="s">
        <v>269</v>
      </c>
      <c r="BW40" s="36">
        <v>0.1</v>
      </c>
      <c r="BX40" s="36">
        <v>0.1</v>
      </c>
      <c r="BY40" s="36">
        <v>0.1</v>
      </c>
      <c r="BZ40" s="36">
        <v>0.1</v>
      </c>
      <c r="CA40" s="36">
        <v>0.1</v>
      </c>
      <c r="CB40" s="36">
        <v>0.1</v>
      </c>
      <c r="CC40" s="36">
        <v>0.2</v>
      </c>
      <c r="CD40" s="36">
        <v>0.1</v>
      </c>
      <c r="CE40" s="36">
        <v>0.2</v>
      </c>
      <c r="CF40" s="36">
        <v>0.2</v>
      </c>
      <c r="CG40" s="36">
        <v>0.2</v>
      </c>
      <c r="CH40" s="36">
        <v>0.2</v>
      </c>
      <c r="CI40" s="36">
        <v>0.2</v>
      </c>
      <c r="CJ40" s="36">
        <v>0.1</v>
      </c>
      <c r="CK40" s="36">
        <v>0.1</v>
      </c>
      <c r="CL40" s="36">
        <v>0.1</v>
      </c>
      <c r="CM40" s="36">
        <v>0.1</v>
      </c>
      <c r="CN40" s="36">
        <v>0.1</v>
      </c>
      <c r="CO40" s="36">
        <v>0.1</v>
      </c>
      <c r="CP40" s="36">
        <v>0.1</v>
      </c>
      <c r="CQ40" s="36">
        <v>0.1</v>
      </c>
      <c r="CR40" s="27"/>
      <c r="CS40" s="36"/>
      <c r="CT40" s="31" t="s">
        <v>269</v>
      </c>
      <c r="CU40" s="36">
        <v>0.3</v>
      </c>
      <c r="CV40" s="36">
        <v>0.2</v>
      </c>
      <c r="CW40" s="36">
        <v>0.3</v>
      </c>
      <c r="CX40" s="36">
        <v>0.3</v>
      </c>
      <c r="CY40" s="36">
        <v>0.3</v>
      </c>
      <c r="CZ40" s="36">
        <v>0.3</v>
      </c>
      <c r="DA40" s="36">
        <v>0.3</v>
      </c>
      <c r="DB40" s="36">
        <v>0.3</v>
      </c>
      <c r="DC40" s="36">
        <v>0.3</v>
      </c>
      <c r="DD40" s="36">
        <v>0.3</v>
      </c>
      <c r="DE40" s="36">
        <v>0.4</v>
      </c>
      <c r="DF40" s="36">
        <v>0.4</v>
      </c>
      <c r="DG40" s="36">
        <v>0.3</v>
      </c>
      <c r="DH40" s="36">
        <v>0.3</v>
      </c>
      <c r="DI40" s="36">
        <v>0.3</v>
      </c>
      <c r="DJ40" s="36">
        <v>0.2</v>
      </c>
      <c r="DK40" s="36">
        <v>0.3</v>
      </c>
      <c r="DL40" s="36">
        <v>0.1</v>
      </c>
      <c r="DM40" s="36">
        <v>0.2</v>
      </c>
      <c r="DN40" s="36">
        <v>0.2</v>
      </c>
      <c r="DO40" s="36">
        <v>0.2</v>
      </c>
      <c r="DP40" s="27"/>
      <c r="DQ40" s="36"/>
      <c r="DR40" s="31" t="s">
        <v>269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</v>
      </c>
      <c r="DZ40" s="36">
        <v>0</v>
      </c>
      <c r="EA40" s="36">
        <v>0</v>
      </c>
      <c r="EB40" s="36">
        <v>0</v>
      </c>
      <c r="EC40" s="36">
        <v>0</v>
      </c>
      <c r="ED40" s="36">
        <v>0</v>
      </c>
      <c r="EE40" s="36">
        <v>0</v>
      </c>
      <c r="EF40" s="36">
        <v>0</v>
      </c>
      <c r="EG40" s="36">
        <v>0</v>
      </c>
      <c r="EH40" s="36">
        <v>0</v>
      </c>
      <c r="EI40" s="36">
        <v>0</v>
      </c>
      <c r="EJ40" s="36">
        <v>0</v>
      </c>
      <c r="EK40" s="36">
        <v>0</v>
      </c>
      <c r="EL40" s="36">
        <v>0</v>
      </c>
      <c r="EM40" s="36">
        <v>0</v>
      </c>
      <c r="EN40" s="27"/>
      <c r="EO40" s="36"/>
      <c r="EP40" s="31" t="s">
        <v>269</v>
      </c>
      <c r="EQ40" s="36">
        <v>0</v>
      </c>
      <c r="ER40" s="36">
        <v>0</v>
      </c>
      <c r="ES40" s="36">
        <v>0</v>
      </c>
      <c r="ET40" s="36">
        <v>0.1</v>
      </c>
      <c r="EU40" s="36">
        <v>0</v>
      </c>
      <c r="EV40" s="36">
        <v>0</v>
      </c>
      <c r="EW40" s="36">
        <v>0</v>
      </c>
      <c r="EX40" s="36">
        <v>0</v>
      </c>
      <c r="EY40" s="36">
        <v>0.1</v>
      </c>
      <c r="EZ40" s="36">
        <v>0.1</v>
      </c>
      <c r="FA40" s="36">
        <v>0.1</v>
      </c>
      <c r="FB40" s="36">
        <v>0</v>
      </c>
      <c r="FC40" s="36">
        <v>0</v>
      </c>
      <c r="FD40" s="36">
        <v>0</v>
      </c>
      <c r="FE40" s="36">
        <v>0</v>
      </c>
      <c r="FF40" s="36">
        <v>0</v>
      </c>
      <c r="FG40" s="36">
        <v>0</v>
      </c>
      <c r="FH40" s="36">
        <v>0</v>
      </c>
      <c r="FI40" s="36">
        <v>0</v>
      </c>
      <c r="FJ40" s="36">
        <v>0</v>
      </c>
      <c r="FK40" s="36">
        <v>0</v>
      </c>
      <c r="FM40" s="81"/>
      <c r="FN40" s="126" t="s">
        <v>224</v>
      </c>
      <c r="FO40" s="81">
        <v>0.2</v>
      </c>
      <c r="FP40" s="81">
        <v>0.2</v>
      </c>
      <c r="FQ40" s="81">
        <v>0.2</v>
      </c>
      <c r="FR40" s="81">
        <v>0.2</v>
      </c>
      <c r="FS40" s="81">
        <v>0.1</v>
      </c>
      <c r="FT40" s="81">
        <v>0.2</v>
      </c>
      <c r="FU40" s="81">
        <v>0.2</v>
      </c>
      <c r="FV40" s="81">
        <v>0.2</v>
      </c>
      <c r="FW40" s="81">
        <v>0.2</v>
      </c>
      <c r="FX40" s="81">
        <v>0.2</v>
      </c>
      <c r="FY40" s="81">
        <v>0.2</v>
      </c>
      <c r="FZ40" s="81">
        <v>0.2</v>
      </c>
      <c r="GA40" s="81">
        <v>0.2</v>
      </c>
      <c r="GB40" s="81">
        <v>0.2</v>
      </c>
      <c r="GC40" s="81">
        <v>0.2</v>
      </c>
      <c r="GD40" s="81">
        <v>0.1</v>
      </c>
      <c r="GE40" s="81">
        <v>0.1</v>
      </c>
      <c r="GF40" s="81">
        <v>0.1</v>
      </c>
      <c r="GG40" s="81">
        <v>0.1</v>
      </c>
      <c r="GH40" s="81">
        <v>0.1</v>
      </c>
      <c r="GI40" s="81">
        <v>0.1</v>
      </c>
      <c r="GK40" s="81"/>
      <c r="GL40" s="126" t="s">
        <v>224</v>
      </c>
      <c r="GM40" s="81">
        <v>0.2</v>
      </c>
      <c r="GN40" s="81">
        <v>0.2</v>
      </c>
      <c r="GO40" s="81">
        <v>0.2</v>
      </c>
      <c r="GP40" s="81">
        <v>0.2</v>
      </c>
      <c r="GQ40" s="81">
        <v>0.1</v>
      </c>
      <c r="GR40" s="81">
        <v>0.2</v>
      </c>
      <c r="GS40" s="81">
        <v>0.1</v>
      </c>
      <c r="GT40" s="81">
        <v>0.2</v>
      </c>
      <c r="GU40" s="81">
        <v>0.2</v>
      </c>
      <c r="GV40" s="81">
        <v>0.1</v>
      </c>
      <c r="GW40" s="81">
        <v>0.1</v>
      </c>
      <c r="GX40" s="81">
        <v>0.1</v>
      </c>
      <c r="GY40" s="81">
        <v>0.1</v>
      </c>
      <c r="GZ40" s="81">
        <v>0.1</v>
      </c>
      <c r="HA40" s="81">
        <v>0.1</v>
      </c>
      <c r="HB40" s="81">
        <v>0.1</v>
      </c>
      <c r="HC40" s="81">
        <v>0.1</v>
      </c>
      <c r="HD40" s="81">
        <v>0.1</v>
      </c>
      <c r="HE40" s="81">
        <v>0.1</v>
      </c>
      <c r="HF40" s="81">
        <v>0.1</v>
      </c>
      <c r="HG40" s="81">
        <v>0.1</v>
      </c>
    </row>
    <row r="41" spans="1:215" ht="15">
      <c r="A41" s="81"/>
      <c r="B41" s="106" t="s">
        <v>225</v>
      </c>
      <c r="C41" s="122" t="s">
        <v>226</v>
      </c>
      <c r="D41" s="122" t="s">
        <v>226</v>
      </c>
      <c r="E41" s="122" t="s">
        <v>226</v>
      </c>
      <c r="F41" s="122" t="s">
        <v>226</v>
      </c>
      <c r="G41" s="122" t="s">
        <v>226</v>
      </c>
      <c r="H41" s="122" t="s">
        <v>226</v>
      </c>
      <c r="I41" s="122" t="s">
        <v>226</v>
      </c>
      <c r="J41" s="122" t="s">
        <v>226</v>
      </c>
      <c r="K41" s="122" t="s">
        <v>226</v>
      </c>
      <c r="L41" s="122" t="s">
        <v>226</v>
      </c>
      <c r="M41" s="122" t="s">
        <v>226</v>
      </c>
      <c r="N41" s="122">
        <v>0</v>
      </c>
      <c r="O41" s="122">
        <v>0</v>
      </c>
      <c r="P41" s="122">
        <v>0</v>
      </c>
      <c r="Q41" s="122">
        <v>0</v>
      </c>
      <c r="R41" s="122" t="s">
        <v>226</v>
      </c>
      <c r="S41" s="122" t="s">
        <v>226</v>
      </c>
      <c r="T41" s="122" t="s">
        <v>226</v>
      </c>
      <c r="U41" s="122" t="s">
        <v>226</v>
      </c>
      <c r="V41" s="122" t="s">
        <v>226</v>
      </c>
      <c r="W41" s="122" t="s">
        <v>226</v>
      </c>
      <c r="Y41" s="81"/>
      <c r="Z41" s="106" t="s">
        <v>225</v>
      </c>
      <c r="AA41" s="122" t="s">
        <v>226</v>
      </c>
      <c r="AB41" s="122" t="s">
        <v>226</v>
      </c>
      <c r="AC41" s="122" t="s">
        <v>226</v>
      </c>
      <c r="AD41" s="122" t="s">
        <v>226</v>
      </c>
      <c r="AE41" s="122" t="s">
        <v>226</v>
      </c>
      <c r="AF41" s="122" t="s">
        <v>226</v>
      </c>
      <c r="AG41" s="122" t="s">
        <v>226</v>
      </c>
      <c r="AH41" s="122" t="s">
        <v>226</v>
      </c>
      <c r="AI41" s="122" t="s">
        <v>226</v>
      </c>
      <c r="AJ41" s="122" t="s">
        <v>226</v>
      </c>
      <c r="AK41" s="122" t="s">
        <v>226</v>
      </c>
      <c r="AL41" s="122">
        <v>0</v>
      </c>
      <c r="AM41" s="122">
        <v>0</v>
      </c>
      <c r="AN41" s="122">
        <v>0</v>
      </c>
      <c r="AO41" s="122">
        <v>0</v>
      </c>
      <c r="AP41" s="122" t="s">
        <v>226</v>
      </c>
      <c r="AQ41" s="122" t="s">
        <v>226</v>
      </c>
      <c r="AR41" s="122" t="s">
        <v>226</v>
      </c>
      <c r="AS41" s="122" t="s">
        <v>226</v>
      </c>
      <c r="AT41" s="122" t="s">
        <v>226</v>
      </c>
      <c r="AU41" s="122" t="s">
        <v>226</v>
      </c>
      <c r="AW41" s="36"/>
      <c r="AX41" s="31" t="s">
        <v>270</v>
      </c>
      <c r="AY41" s="95" t="s">
        <v>285</v>
      </c>
      <c r="AZ41" s="95" t="s">
        <v>285</v>
      </c>
      <c r="BA41" s="95" t="s">
        <v>285</v>
      </c>
      <c r="BB41" s="95" t="s">
        <v>285</v>
      </c>
      <c r="BC41" s="95" t="s">
        <v>285</v>
      </c>
      <c r="BD41" s="95" t="s">
        <v>285</v>
      </c>
      <c r="BE41" s="95" t="s">
        <v>285</v>
      </c>
      <c r="BF41" s="95" t="s">
        <v>285</v>
      </c>
      <c r="BG41" s="95" t="s">
        <v>285</v>
      </c>
      <c r="BH41" s="95" t="s">
        <v>285</v>
      </c>
      <c r="BI41" s="95" t="s">
        <v>285</v>
      </c>
      <c r="BJ41" s="95">
        <v>0</v>
      </c>
      <c r="BK41" s="95">
        <v>0</v>
      </c>
      <c r="BL41" s="95">
        <v>0</v>
      </c>
      <c r="BM41" s="95">
        <v>0</v>
      </c>
      <c r="BN41" s="95" t="s">
        <v>285</v>
      </c>
      <c r="BO41" s="95" t="s">
        <v>285</v>
      </c>
      <c r="BP41" s="95" t="s">
        <v>285</v>
      </c>
      <c r="BQ41" s="95" t="s">
        <v>285</v>
      </c>
      <c r="BR41" s="95" t="s">
        <v>285</v>
      </c>
      <c r="BS41" s="95" t="s">
        <v>285</v>
      </c>
      <c r="BT41" s="27"/>
      <c r="BU41" s="36"/>
      <c r="BV41" s="31" t="s">
        <v>270</v>
      </c>
      <c r="BW41" s="95" t="s">
        <v>285</v>
      </c>
      <c r="BX41" s="95" t="s">
        <v>285</v>
      </c>
      <c r="BY41" s="95" t="s">
        <v>285</v>
      </c>
      <c r="BZ41" s="95" t="s">
        <v>285</v>
      </c>
      <c r="CA41" s="95" t="s">
        <v>285</v>
      </c>
      <c r="CB41" s="95" t="s">
        <v>285</v>
      </c>
      <c r="CC41" s="95" t="s">
        <v>285</v>
      </c>
      <c r="CD41" s="95" t="s">
        <v>285</v>
      </c>
      <c r="CE41" s="95" t="s">
        <v>285</v>
      </c>
      <c r="CF41" s="95" t="s">
        <v>285</v>
      </c>
      <c r="CG41" s="95" t="s">
        <v>285</v>
      </c>
      <c r="CH41" s="95">
        <v>0</v>
      </c>
      <c r="CI41" s="95">
        <v>0</v>
      </c>
      <c r="CJ41" s="95">
        <v>0</v>
      </c>
      <c r="CK41" s="95">
        <v>0</v>
      </c>
      <c r="CL41" s="95" t="s">
        <v>285</v>
      </c>
      <c r="CM41" s="95" t="s">
        <v>285</v>
      </c>
      <c r="CN41" s="95" t="s">
        <v>285</v>
      </c>
      <c r="CO41" s="95" t="s">
        <v>285</v>
      </c>
      <c r="CP41" s="95" t="s">
        <v>285</v>
      </c>
      <c r="CQ41" s="95" t="s">
        <v>285</v>
      </c>
      <c r="CR41" s="27"/>
      <c r="CS41" s="36"/>
      <c r="CT41" s="31" t="s">
        <v>270</v>
      </c>
      <c r="CU41" s="95" t="s">
        <v>285</v>
      </c>
      <c r="CV41" s="95" t="s">
        <v>285</v>
      </c>
      <c r="CW41" s="95" t="s">
        <v>285</v>
      </c>
      <c r="CX41" s="95" t="s">
        <v>285</v>
      </c>
      <c r="CY41" s="95" t="s">
        <v>285</v>
      </c>
      <c r="CZ41" s="95" t="s">
        <v>285</v>
      </c>
      <c r="DA41" s="95" t="s">
        <v>285</v>
      </c>
      <c r="DB41" s="95">
        <v>0</v>
      </c>
      <c r="DC41" s="95">
        <v>0</v>
      </c>
      <c r="DD41" s="95">
        <v>0</v>
      </c>
      <c r="DE41" s="95">
        <v>0</v>
      </c>
      <c r="DF41" s="95">
        <v>0</v>
      </c>
      <c r="DG41" s="95">
        <v>0</v>
      </c>
      <c r="DH41" s="95">
        <v>0</v>
      </c>
      <c r="DI41" s="95">
        <v>0</v>
      </c>
      <c r="DJ41" s="95" t="s">
        <v>285</v>
      </c>
      <c r="DK41" s="95" t="s">
        <v>285</v>
      </c>
      <c r="DL41" s="95" t="s">
        <v>285</v>
      </c>
      <c r="DM41" s="95" t="s">
        <v>285</v>
      </c>
      <c r="DN41" s="95" t="s">
        <v>285</v>
      </c>
      <c r="DO41" s="95" t="s">
        <v>285</v>
      </c>
      <c r="DP41" s="27"/>
      <c r="DQ41" s="36"/>
      <c r="DR41" s="31" t="s">
        <v>270</v>
      </c>
      <c r="DS41" s="95" t="s">
        <v>285</v>
      </c>
      <c r="DT41" s="95" t="s">
        <v>285</v>
      </c>
      <c r="DU41" s="95" t="s">
        <v>285</v>
      </c>
      <c r="DV41" s="95" t="s">
        <v>285</v>
      </c>
      <c r="DW41" s="95" t="s">
        <v>285</v>
      </c>
      <c r="DX41" s="95" t="s">
        <v>285</v>
      </c>
      <c r="DY41" s="95" t="s">
        <v>285</v>
      </c>
      <c r="DZ41" s="95" t="s">
        <v>285</v>
      </c>
      <c r="EA41" s="95">
        <v>0</v>
      </c>
      <c r="EB41" s="95">
        <v>0</v>
      </c>
      <c r="EC41" s="95">
        <v>0</v>
      </c>
      <c r="ED41" s="95">
        <v>0</v>
      </c>
      <c r="EE41" s="95">
        <v>0</v>
      </c>
      <c r="EF41" s="95">
        <v>0</v>
      </c>
      <c r="EG41" s="95">
        <v>0</v>
      </c>
      <c r="EH41" s="95" t="s">
        <v>285</v>
      </c>
      <c r="EI41" s="95" t="s">
        <v>285</v>
      </c>
      <c r="EJ41" s="95" t="s">
        <v>285</v>
      </c>
      <c r="EK41" s="95" t="s">
        <v>285</v>
      </c>
      <c r="EL41" s="95" t="s">
        <v>285</v>
      </c>
      <c r="EM41" s="95" t="s">
        <v>285</v>
      </c>
      <c r="EN41" s="27"/>
      <c r="EO41" s="36"/>
      <c r="EP41" s="31" t="s">
        <v>270</v>
      </c>
      <c r="EQ41" s="95" t="s">
        <v>285</v>
      </c>
      <c r="ER41" s="95" t="s">
        <v>285</v>
      </c>
      <c r="ES41" s="95" t="s">
        <v>285</v>
      </c>
      <c r="ET41" s="95" t="s">
        <v>285</v>
      </c>
      <c r="EU41" s="95" t="s">
        <v>285</v>
      </c>
      <c r="EV41" s="95" t="s">
        <v>285</v>
      </c>
      <c r="EW41" s="95" t="s">
        <v>285</v>
      </c>
      <c r="EX41" s="95" t="s">
        <v>285</v>
      </c>
      <c r="EY41" s="95" t="s">
        <v>285</v>
      </c>
      <c r="EZ41" s="95" t="s">
        <v>285</v>
      </c>
      <c r="FA41" s="95" t="s">
        <v>285</v>
      </c>
      <c r="FB41" s="95">
        <v>0</v>
      </c>
      <c r="FC41" s="95">
        <v>0</v>
      </c>
      <c r="FD41" s="95">
        <v>0</v>
      </c>
      <c r="FE41" s="95">
        <v>0</v>
      </c>
      <c r="FF41" s="95" t="s">
        <v>285</v>
      </c>
      <c r="FG41" s="95" t="s">
        <v>285</v>
      </c>
      <c r="FH41" s="95" t="s">
        <v>285</v>
      </c>
      <c r="FI41" s="95" t="s">
        <v>285</v>
      </c>
      <c r="FJ41" s="95" t="s">
        <v>285</v>
      </c>
      <c r="FK41" s="95" t="s">
        <v>285</v>
      </c>
      <c r="FM41" s="81"/>
      <c r="FN41" s="126" t="s">
        <v>225</v>
      </c>
      <c r="FO41" s="122" t="s">
        <v>226</v>
      </c>
      <c r="FP41" s="122" t="s">
        <v>226</v>
      </c>
      <c r="FQ41" s="122" t="s">
        <v>226</v>
      </c>
      <c r="FR41" s="122" t="s">
        <v>226</v>
      </c>
      <c r="FS41" s="122" t="s">
        <v>226</v>
      </c>
      <c r="FT41" s="122" t="s">
        <v>226</v>
      </c>
      <c r="FU41" s="122" t="s">
        <v>226</v>
      </c>
      <c r="FV41" s="122" t="s">
        <v>226</v>
      </c>
      <c r="FW41" s="122" t="s">
        <v>226</v>
      </c>
      <c r="FX41" s="122" t="s">
        <v>226</v>
      </c>
      <c r="FY41" s="122" t="s">
        <v>226</v>
      </c>
      <c r="FZ41" s="122">
        <v>0</v>
      </c>
      <c r="GA41" s="122">
        <v>0</v>
      </c>
      <c r="GB41" s="122">
        <v>0</v>
      </c>
      <c r="GC41" s="122">
        <v>0</v>
      </c>
      <c r="GD41" s="122" t="s">
        <v>226</v>
      </c>
      <c r="GE41" s="122" t="s">
        <v>226</v>
      </c>
      <c r="GF41" s="122" t="s">
        <v>226</v>
      </c>
      <c r="GG41" s="122" t="s">
        <v>226</v>
      </c>
      <c r="GH41" s="122" t="s">
        <v>226</v>
      </c>
      <c r="GI41" s="122" t="s">
        <v>226</v>
      </c>
      <c r="GK41" s="81"/>
      <c r="GL41" s="126" t="s">
        <v>225</v>
      </c>
      <c r="GM41" s="122" t="s">
        <v>226</v>
      </c>
      <c r="GN41" s="122" t="s">
        <v>226</v>
      </c>
      <c r="GO41" s="122" t="s">
        <v>226</v>
      </c>
      <c r="GP41" s="122" t="s">
        <v>226</v>
      </c>
      <c r="GQ41" s="122" t="s">
        <v>226</v>
      </c>
      <c r="GR41" s="122" t="s">
        <v>226</v>
      </c>
      <c r="GS41" s="122" t="s">
        <v>226</v>
      </c>
      <c r="GT41" s="122" t="s">
        <v>226</v>
      </c>
      <c r="GU41" s="122" t="s">
        <v>226</v>
      </c>
      <c r="GV41" s="122" t="s">
        <v>226</v>
      </c>
      <c r="GW41" s="122">
        <v>0</v>
      </c>
      <c r="GX41" s="122">
        <v>0</v>
      </c>
      <c r="GY41" s="122">
        <v>0</v>
      </c>
      <c r="GZ41" s="122">
        <v>0</v>
      </c>
      <c r="HA41" s="122">
        <v>0</v>
      </c>
      <c r="HB41" s="122" t="s">
        <v>226</v>
      </c>
      <c r="HC41" s="122" t="s">
        <v>226</v>
      </c>
      <c r="HD41" s="122" t="s">
        <v>226</v>
      </c>
      <c r="HE41" s="122" t="s">
        <v>226</v>
      </c>
      <c r="HF41" s="122" t="s">
        <v>226</v>
      </c>
      <c r="HG41" s="122" t="s">
        <v>226</v>
      </c>
    </row>
    <row r="42" spans="1:215" ht="15">
      <c r="A42" s="81"/>
      <c r="B42" s="106" t="s">
        <v>227</v>
      </c>
      <c r="C42" s="81">
        <v>0</v>
      </c>
      <c r="D42" s="122" t="s">
        <v>226</v>
      </c>
      <c r="E42" s="122" t="s">
        <v>226</v>
      </c>
      <c r="F42" s="122" t="s">
        <v>226</v>
      </c>
      <c r="G42" s="122" t="s">
        <v>226</v>
      </c>
      <c r="H42" s="122" t="s">
        <v>226</v>
      </c>
      <c r="I42" s="122" t="s">
        <v>226</v>
      </c>
      <c r="J42" s="122" t="s">
        <v>226</v>
      </c>
      <c r="K42" s="122" t="s">
        <v>226</v>
      </c>
      <c r="L42" s="122" t="s">
        <v>226</v>
      </c>
      <c r="M42" s="122" t="s">
        <v>226</v>
      </c>
      <c r="N42" s="122" t="s">
        <v>226</v>
      </c>
      <c r="O42" s="122" t="s">
        <v>226</v>
      </c>
      <c r="P42" s="122" t="s">
        <v>226</v>
      </c>
      <c r="Q42" s="122" t="s">
        <v>226</v>
      </c>
      <c r="R42" s="122" t="s">
        <v>226</v>
      </c>
      <c r="S42" s="122" t="s">
        <v>226</v>
      </c>
      <c r="T42" s="122" t="s">
        <v>226</v>
      </c>
      <c r="U42" s="122" t="s">
        <v>226</v>
      </c>
      <c r="V42" s="122" t="s">
        <v>226</v>
      </c>
      <c r="W42" s="122" t="s">
        <v>226</v>
      </c>
      <c r="Y42" s="81"/>
      <c r="Z42" s="106" t="s">
        <v>227</v>
      </c>
      <c r="AA42" s="81">
        <v>0</v>
      </c>
      <c r="AB42" s="122" t="s">
        <v>226</v>
      </c>
      <c r="AC42" s="122" t="s">
        <v>226</v>
      </c>
      <c r="AD42" s="122" t="s">
        <v>226</v>
      </c>
      <c r="AE42" s="122" t="s">
        <v>226</v>
      </c>
      <c r="AF42" s="122" t="s">
        <v>226</v>
      </c>
      <c r="AG42" s="122" t="s">
        <v>226</v>
      </c>
      <c r="AH42" s="122" t="s">
        <v>226</v>
      </c>
      <c r="AI42" s="122" t="s">
        <v>226</v>
      </c>
      <c r="AJ42" s="122" t="s">
        <v>226</v>
      </c>
      <c r="AK42" s="122" t="s">
        <v>226</v>
      </c>
      <c r="AL42" s="122" t="s">
        <v>226</v>
      </c>
      <c r="AM42" s="122" t="s">
        <v>226</v>
      </c>
      <c r="AN42" s="122" t="s">
        <v>226</v>
      </c>
      <c r="AO42" s="122" t="s">
        <v>226</v>
      </c>
      <c r="AP42" s="122" t="s">
        <v>226</v>
      </c>
      <c r="AQ42" s="122" t="s">
        <v>226</v>
      </c>
      <c r="AR42" s="122" t="s">
        <v>226</v>
      </c>
      <c r="AS42" s="122" t="s">
        <v>226</v>
      </c>
      <c r="AT42" s="122" t="s">
        <v>226</v>
      </c>
      <c r="AU42" s="122" t="s">
        <v>226</v>
      </c>
      <c r="AW42" s="36"/>
      <c r="AX42" s="31" t="s">
        <v>272</v>
      </c>
      <c r="AY42" s="36">
        <v>0</v>
      </c>
      <c r="AZ42" s="95" t="s">
        <v>285</v>
      </c>
      <c r="BA42" s="95" t="s">
        <v>285</v>
      </c>
      <c r="BB42" s="95" t="s">
        <v>285</v>
      </c>
      <c r="BC42" s="95" t="s">
        <v>285</v>
      </c>
      <c r="BD42" s="95" t="s">
        <v>285</v>
      </c>
      <c r="BE42" s="95" t="s">
        <v>285</v>
      </c>
      <c r="BF42" s="95" t="s">
        <v>285</v>
      </c>
      <c r="BG42" s="95" t="s">
        <v>285</v>
      </c>
      <c r="BH42" s="95" t="s">
        <v>285</v>
      </c>
      <c r="BI42" s="95" t="s">
        <v>285</v>
      </c>
      <c r="BJ42" s="95" t="s">
        <v>285</v>
      </c>
      <c r="BK42" s="95" t="s">
        <v>285</v>
      </c>
      <c r="BL42" s="95" t="s">
        <v>285</v>
      </c>
      <c r="BM42" s="95" t="s">
        <v>285</v>
      </c>
      <c r="BN42" s="95" t="s">
        <v>285</v>
      </c>
      <c r="BO42" s="95" t="s">
        <v>285</v>
      </c>
      <c r="BP42" s="95" t="s">
        <v>285</v>
      </c>
      <c r="BQ42" s="95" t="s">
        <v>285</v>
      </c>
      <c r="BR42" s="95" t="s">
        <v>285</v>
      </c>
      <c r="BS42" s="95" t="s">
        <v>285</v>
      </c>
      <c r="BT42" s="27"/>
      <c r="BU42" s="36"/>
      <c r="BV42" s="31" t="s">
        <v>272</v>
      </c>
      <c r="BW42" s="36">
        <v>0</v>
      </c>
      <c r="BX42" s="95" t="s">
        <v>285</v>
      </c>
      <c r="BY42" s="95" t="s">
        <v>285</v>
      </c>
      <c r="BZ42" s="95" t="s">
        <v>285</v>
      </c>
      <c r="CA42" s="95" t="s">
        <v>285</v>
      </c>
      <c r="CB42" s="95" t="s">
        <v>285</v>
      </c>
      <c r="CC42" s="95" t="s">
        <v>285</v>
      </c>
      <c r="CD42" s="95" t="s">
        <v>285</v>
      </c>
      <c r="CE42" s="95" t="s">
        <v>285</v>
      </c>
      <c r="CF42" s="95" t="s">
        <v>285</v>
      </c>
      <c r="CG42" s="95" t="s">
        <v>285</v>
      </c>
      <c r="CH42" s="95" t="s">
        <v>285</v>
      </c>
      <c r="CI42" s="95" t="s">
        <v>285</v>
      </c>
      <c r="CJ42" s="95" t="s">
        <v>285</v>
      </c>
      <c r="CK42" s="95" t="s">
        <v>285</v>
      </c>
      <c r="CL42" s="95" t="s">
        <v>285</v>
      </c>
      <c r="CM42" s="95" t="s">
        <v>285</v>
      </c>
      <c r="CN42" s="95" t="s">
        <v>285</v>
      </c>
      <c r="CO42" s="95" t="s">
        <v>285</v>
      </c>
      <c r="CP42" s="95" t="s">
        <v>285</v>
      </c>
      <c r="CQ42" s="95" t="s">
        <v>285</v>
      </c>
      <c r="CR42" s="27"/>
      <c r="CS42" s="36"/>
      <c r="CT42" s="31" t="s">
        <v>272</v>
      </c>
      <c r="CU42" s="36">
        <v>0</v>
      </c>
      <c r="CV42" s="95" t="s">
        <v>285</v>
      </c>
      <c r="CW42" s="95" t="s">
        <v>285</v>
      </c>
      <c r="CX42" s="95" t="s">
        <v>285</v>
      </c>
      <c r="CY42" s="95" t="s">
        <v>285</v>
      </c>
      <c r="CZ42" s="95" t="s">
        <v>285</v>
      </c>
      <c r="DA42" s="95" t="s">
        <v>285</v>
      </c>
      <c r="DB42" s="95" t="s">
        <v>285</v>
      </c>
      <c r="DC42" s="95" t="s">
        <v>285</v>
      </c>
      <c r="DD42" s="95" t="s">
        <v>285</v>
      </c>
      <c r="DE42" s="95" t="s">
        <v>285</v>
      </c>
      <c r="DF42" s="95" t="s">
        <v>285</v>
      </c>
      <c r="DG42" s="95" t="s">
        <v>285</v>
      </c>
      <c r="DH42" s="95" t="s">
        <v>285</v>
      </c>
      <c r="DI42" s="95" t="s">
        <v>285</v>
      </c>
      <c r="DJ42" s="95" t="s">
        <v>285</v>
      </c>
      <c r="DK42" s="95" t="s">
        <v>285</v>
      </c>
      <c r="DL42" s="95" t="s">
        <v>285</v>
      </c>
      <c r="DM42" s="95" t="s">
        <v>285</v>
      </c>
      <c r="DN42" s="95" t="s">
        <v>285</v>
      </c>
      <c r="DO42" s="95" t="s">
        <v>285</v>
      </c>
      <c r="DP42" s="27"/>
      <c r="DQ42" s="36"/>
      <c r="DR42" s="31" t="s">
        <v>272</v>
      </c>
      <c r="DS42" s="36">
        <v>0</v>
      </c>
      <c r="DT42" s="95" t="s">
        <v>285</v>
      </c>
      <c r="DU42" s="95" t="s">
        <v>285</v>
      </c>
      <c r="DV42" s="95" t="s">
        <v>285</v>
      </c>
      <c r="DW42" s="95" t="s">
        <v>285</v>
      </c>
      <c r="DX42" s="95" t="s">
        <v>285</v>
      </c>
      <c r="DY42" s="95" t="s">
        <v>285</v>
      </c>
      <c r="DZ42" s="95" t="s">
        <v>285</v>
      </c>
      <c r="EA42" s="95" t="s">
        <v>285</v>
      </c>
      <c r="EB42" s="95" t="s">
        <v>285</v>
      </c>
      <c r="EC42" s="95" t="s">
        <v>285</v>
      </c>
      <c r="ED42" s="95" t="s">
        <v>285</v>
      </c>
      <c r="EE42" s="95" t="s">
        <v>285</v>
      </c>
      <c r="EF42" s="95" t="s">
        <v>285</v>
      </c>
      <c r="EG42" s="95" t="s">
        <v>285</v>
      </c>
      <c r="EH42" s="95" t="s">
        <v>285</v>
      </c>
      <c r="EI42" s="95" t="s">
        <v>285</v>
      </c>
      <c r="EJ42" s="95" t="s">
        <v>285</v>
      </c>
      <c r="EK42" s="95" t="s">
        <v>285</v>
      </c>
      <c r="EL42" s="95" t="s">
        <v>285</v>
      </c>
      <c r="EM42" s="95" t="s">
        <v>285</v>
      </c>
      <c r="EN42" s="27"/>
      <c r="EO42" s="36"/>
      <c r="EP42" s="31" t="s">
        <v>272</v>
      </c>
      <c r="EQ42" s="36">
        <v>0</v>
      </c>
      <c r="ER42" s="95" t="s">
        <v>285</v>
      </c>
      <c r="ES42" s="95" t="s">
        <v>285</v>
      </c>
      <c r="ET42" s="95" t="s">
        <v>285</v>
      </c>
      <c r="EU42" s="95" t="s">
        <v>285</v>
      </c>
      <c r="EV42" s="95" t="s">
        <v>285</v>
      </c>
      <c r="EW42" s="95" t="s">
        <v>285</v>
      </c>
      <c r="EX42" s="95" t="s">
        <v>285</v>
      </c>
      <c r="EY42" s="95" t="s">
        <v>285</v>
      </c>
      <c r="EZ42" s="95" t="s">
        <v>285</v>
      </c>
      <c r="FA42" s="95" t="s">
        <v>285</v>
      </c>
      <c r="FB42" s="95" t="s">
        <v>285</v>
      </c>
      <c r="FC42" s="95" t="s">
        <v>285</v>
      </c>
      <c r="FD42" s="95" t="s">
        <v>285</v>
      </c>
      <c r="FE42" s="95" t="s">
        <v>285</v>
      </c>
      <c r="FF42" s="95" t="s">
        <v>285</v>
      </c>
      <c r="FG42" s="95" t="s">
        <v>285</v>
      </c>
      <c r="FH42" s="95" t="s">
        <v>285</v>
      </c>
      <c r="FI42" s="95" t="s">
        <v>285</v>
      </c>
      <c r="FJ42" s="95" t="s">
        <v>285</v>
      </c>
      <c r="FK42" s="95" t="s">
        <v>285</v>
      </c>
      <c r="FM42" s="81"/>
      <c r="FN42" s="126" t="s">
        <v>227</v>
      </c>
      <c r="FO42" s="81">
        <v>0</v>
      </c>
      <c r="FP42" s="122" t="s">
        <v>226</v>
      </c>
      <c r="FQ42" s="122" t="s">
        <v>226</v>
      </c>
      <c r="FR42" s="122" t="s">
        <v>226</v>
      </c>
      <c r="FS42" s="122" t="s">
        <v>226</v>
      </c>
      <c r="FT42" s="122" t="s">
        <v>226</v>
      </c>
      <c r="FU42" s="122" t="s">
        <v>226</v>
      </c>
      <c r="FV42" s="122" t="s">
        <v>226</v>
      </c>
      <c r="FW42" s="122" t="s">
        <v>226</v>
      </c>
      <c r="FX42" s="122" t="s">
        <v>226</v>
      </c>
      <c r="FY42" s="122" t="s">
        <v>226</v>
      </c>
      <c r="FZ42" s="122" t="s">
        <v>226</v>
      </c>
      <c r="GA42" s="122" t="s">
        <v>226</v>
      </c>
      <c r="GB42" s="122" t="s">
        <v>226</v>
      </c>
      <c r="GC42" s="122" t="s">
        <v>226</v>
      </c>
      <c r="GD42" s="122" t="s">
        <v>226</v>
      </c>
      <c r="GE42" s="122" t="s">
        <v>226</v>
      </c>
      <c r="GF42" s="122" t="s">
        <v>226</v>
      </c>
      <c r="GG42" s="122" t="s">
        <v>226</v>
      </c>
      <c r="GH42" s="122" t="s">
        <v>226</v>
      </c>
      <c r="GI42" s="122" t="s">
        <v>226</v>
      </c>
      <c r="GK42" s="81"/>
      <c r="GL42" s="126" t="s">
        <v>227</v>
      </c>
      <c r="GM42" s="81">
        <v>0</v>
      </c>
      <c r="GN42" s="122" t="s">
        <v>226</v>
      </c>
      <c r="GO42" s="122" t="s">
        <v>226</v>
      </c>
      <c r="GP42" s="122" t="s">
        <v>226</v>
      </c>
      <c r="GQ42" s="122" t="s">
        <v>226</v>
      </c>
      <c r="GR42" s="122" t="s">
        <v>226</v>
      </c>
      <c r="GS42" s="122" t="s">
        <v>226</v>
      </c>
      <c r="GT42" s="122" t="s">
        <v>226</v>
      </c>
      <c r="GU42" s="122" t="s">
        <v>226</v>
      </c>
      <c r="GV42" s="122" t="s">
        <v>226</v>
      </c>
      <c r="GW42" s="122" t="s">
        <v>226</v>
      </c>
      <c r="GX42" s="122" t="s">
        <v>226</v>
      </c>
      <c r="GY42" s="122" t="s">
        <v>226</v>
      </c>
      <c r="GZ42" s="122" t="s">
        <v>226</v>
      </c>
      <c r="HA42" s="122" t="s">
        <v>226</v>
      </c>
      <c r="HB42" s="122" t="s">
        <v>226</v>
      </c>
      <c r="HC42" s="122" t="s">
        <v>226</v>
      </c>
      <c r="HD42" s="122" t="s">
        <v>226</v>
      </c>
      <c r="HE42" s="122" t="s">
        <v>226</v>
      </c>
      <c r="HF42" s="122" t="s">
        <v>226</v>
      </c>
      <c r="HG42" s="122" t="s">
        <v>226</v>
      </c>
    </row>
    <row r="43" spans="1:215" ht="15">
      <c r="A43" s="81"/>
      <c r="B43" s="106" t="s">
        <v>228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228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W43" s="36"/>
      <c r="AX43" s="31" t="s">
        <v>273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0</v>
      </c>
      <c r="BR43" s="36">
        <v>0</v>
      </c>
      <c r="BS43" s="36">
        <v>0</v>
      </c>
      <c r="BT43" s="27"/>
      <c r="BU43" s="36"/>
      <c r="BV43" s="31" t="s">
        <v>273</v>
      </c>
      <c r="BW43" s="36">
        <v>0</v>
      </c>
      <c r="BX43" s="3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6">
        <v>0</v>
      </c>
      <c r="CL43" s="36">
        <v>0</v>
      </c>
      <c r="CM43" s="36">
        <v>0</v>
      </c>
      <c r="CN43" s="36">
        <v>0</v>
      </c>
      <c r="CO43" s="36">
        <v>0</v>
      </c>
      <c r="CP43" s="36">
        <v>0</v>
      </c>
      <c r="CQ43" s="36">
        <v>0</v>
      </c>
      <c r="CR43" s="27"/>
      <c r="CS43" s="36"/>
      <c r="CT43" s="31" t="s">
        <v>273</v>
      </c>
      <c r="CU43" s="36">
        <v>0</v>
      </c>
      <c r="CV43" s="36">
        <v>0</v>
      </c>
      <c r="CW43" s="36">
        <v>0</v>
      </c>
      <c r="CX43" s="36">
        <v>0</v>
      </c>
      <c r="CY43" s="36">
        <v>0</v>
      </c>
      <c r="CZ43" s="36">
        <v>0</v>
      </c>
      <c r="DA43" s="36">
        <v>0</v>
      </c>
      <c r="DB43" s="36">
        <v>0</v>
      </c>
      <c r="DC43" s="36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6">
        <v>0</v>
      </c>
      <c r="DK43" s="36">
        <v>0</v>
      </c>
      <c r="DL43" s="36">
        <v>0</v>
      </c>
      <c r="DM43" s="36">
        <v>0</v>
      </c>
      <c r="DN43" s="36">
        <v>0</v>
      </c>
      <c r="DO43" s="36">
        <v>0</v>
      </c>
      <c r="DP43" s="27"/>
      <c r="DQ43" s="36"/>
      <c r="DR43" s="31" t="s">
        <v>273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</v>
      </c>
      <c r="DZ43" s="36">
        <v>0</v>
      </c>
      <c r="EA43" s="36">
        <v>0</v>
      </c>
      <c r="EB43" s="36">
        <v>0</v>
      </c>
      <c r="EC43" s="36">
        <v>0</v>
      </c>
      <c r="ED43" s="36">
        <v>0</v>
      </c>
      <c r="EE43" s="36">
        <v>0</v>
      </c>
      <c r="EF43" s="36">
        <v>0</v>
      </c>
      <c r="EG43" s="36">
        <v>0</v>
      </c>
      <c r="EH43" s="36">
        <v>0</v>
      </c>
      <c r="EI43" s="36">
        <v>0</v>
      </c>
      <c r="EJ43" s="36">
        <v>0</v>
      </c>
      <c r="EK43" s="36">
        <v>0</v>
      </c>
      <c r="EL43" s="36">
        <v>0</v>
      </c>
      <c r="EM43" s="36">
        <v>0</v>
      </c>
      <c r="EN43" s="27"/>
      <c r="EO43" s="36"/>
      <c r="EP43" s="31" t="s">
        <v>273</v>
      </c>
      <c r="EQ43" s="36">
        <v>0</v>
      </c>
      <c r="ER43" s="36">
        <v>0</v>
      </c>
      <c r="ES43" s="36">
        <v>0</v>
      </c>
      <c r="ET43" s="36">
        <v>0</v>
      </c>
      <c r="EU43" s="36">
        <v>0</v>
      </c>
      <c r="EV43" s="36">
        <v>0</v>
      </c>
      <c r="EW43" s="36">
        <v>0</v>
      </c>
      <c r="EX43" s="36">
        <v>0</v>
      </c>
      <c r="EY43" s="36">
        <v>0</v>
      </c>
      <c r="EZ43" s="36">
        <v>0</v>
      </c>
      <c r="FA43" s="36">
        <v>0</v>
      </c>
      <c r="FB43" s="36">
        <v>0</v>
      </c>
      <c r="FC43" s="36">
        <v>0</v>
      </c>
      <c r="FD43" s="36">
        <v>0</v>
      </c>
      <c r="FE43" s="36">
        <v>0</v>
      </c>
      <c r="FF43" s="36">
        <v>0</v>
      </c>
      <c r="FG43" s="36">
        <v>0</v>
      </c>
      <c r="FH43" s="36">
        <v>0</v>
      </c>
      <c r="FI43" s="36">
        <v>0</v>
      </c>
      <c r="FJ43" s="36">
        <v>0</v>
      </c>
      <c r="FK43" s="36">
        <v>0</v>
      </c>
      <c r="FM43" s="81"/>
      <c r="FN43" s="126" t="s">
        <v>228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K43" s="81"/>
      <c r="GL43" s="126" t="s">
        <v>228</v>
      </c>
      <c r="GM43" s="81">
        <v>0</v>
      </c>
      <c r="GN43" s="81">
        <v>0</v>
      </c>
      <c r="GO43" s="81">
        <v>0</v>
      </c>
      <c r="GP43" s="81">
        <v>0</v>
      </c>
      <c r="GQ43" s="81">
        <v>0</v>
      </c>
      <c r="GR43" s="81">
        <v>0</v>
      </c>
      <c r="GS43" s="81">
        <v>0</v>
      </c>
      <c r="GT43" s="81">
        <v>0</v>
      </c>
      <c r="GU43" s="81">
        <v>0</v>
      </c>
      <c r="GV43" s="81">
        <v>0</v>
      </c>
      <c r="GW43" s="81">
        <v>0</v>
      </c>
      <c r="GX43" s="81">
        <v>0</v>
      </c>
      <c r="GY43" s="81">
        <v>0</v>
      </c>
      <c r="GZ43" s="81">
        <v>0</v>
      </c>
      <c r="HA43" s="81">
        <v>0</v>
      </c>
      <c r="HB43" s="81">
        <v>0</v>
      </c>
      <c r="HC43" s="81">
        <v>0</v>
      </c>
      <c r="HD43" s="81">
        <v>0</v>
      </c>
      <c r="HE43" s="81">
        <v>0</v>
      </c>
      <c r="HF43" s="81">
        <v>0</v>
      </c>
      <c r="HG43" s="81">
        <v>0</v>
      </c>
    </row>
    <row r="44" spans="1:215" ht="15">
      <c r="A44" s="425"/>
      <c r="B44" s="425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Y44" s="425"/>
      <c r="Z44" s="425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W44" s="431"/>
      <c r="AX44" s="431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27"/>
      <c r="BU44" s="431"/>
      <c r="BV44" s="431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27"/>
      <c r="CS44" s="431"/>
      <c r="CT44" s="431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27"/>
      <c r="DQ44" s="431"/>
      <c r="DR44" s="431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27"/>
      <c r="EO44" s="431"/>
      <c r="EP44" s="431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M44" s="425"/>
      <c r="FN44" s="425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K44" s="425"/>
      <c r="GL44" s="425"/>
      <c r="GM44" s="81"/>
      <c r="GN44" s="81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</row>
    <row r="45" spans="1:215" ht="15">
      <c r="A45" s="81"/>
      <c r="B45" s="108" t="s">
        <v>87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Y45" s="81"/>
      <c r="Z45" s="108" t="s">
        <v>87</v>
      </c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W45" s="36"/>
      <c r="AX45" s="30" t="s">
        <v>274</v>
      </c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27"/>
      <c r="BU45" s="36"/>
      <c r="BV45" s="30" t="s">
        <v>274</v>
      </c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27"/>
      <c r="CS45" s="36"/>
      <c r="CT45" s="30" t="s">
        <v>274</v>
      </c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27"/>
      <c r="DQ45" s="36"/>
      <c r="DR45" s="30" t="s">
        <v>274</v>
      </c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27"/>
      <c r="EO45" s="36"/>
      <c r="EP45" s="30" t="s">
        <v>274</v>
      </c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M45" s="81"/>
      <c r="FN45" s="108" t="s">
        <v>87</v>
      </c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K45" s="81"/>
      <c r="GL45" s="108" t="s">
        <v>87</v>
      </c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</row>
    <row r="46" spans="1:215" ht="15">
      <c r="A46" s="81"/>
      <c r="B46" s="107" t="s">
        <v>222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7" t="s">
        <v>222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2.1</v>
      </c>
      <c r="AP46" s="81">
        <v>9.9</v>
      </c>
      <c r="AQ46" s="81">
        <v>15.5</v>
      </c>
      <c r="AR46" s="81">
        <v>35.9</v>
      </c>
      <c r="AS46" s="81">
        <v>28</v>
      </c>
      <c r="AT46" s="81">
        <v>23.9</v>
      </c>
      <c r="AU46" s="81">
        <v>35.799999999999997</v>
      </c>
      <c r="AW46" s="36"/>
      <c r="AX46" s="37" t="s">
        <v>267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0.1</v>
      </c>
      <c r="BO46" s="36">
        <v>0.1</v>
      </c>
      <c r="BP46" s="36">
        <v>0.1</v>
      </c>
      <c r="BQ46" s="36">
        <v>0.2</v>
      </c>
      <c r="BR46" s="36">
        <v>0.1</v>
      </c>
      <c r="BS46" s="36">
        <v>0.2</v>
      </c>
      <c r="BT46" s="27"/>
      <c r="BU46" s="36"/>
      <c r="BV46" s="37" t="s">
        <v>267</v>
      </c>
      <c r="BW46" s="36">
        <v>0.1</v>
      </c>
      <c r="BX46" s="36">
        <v>0.3</v>
      </c>
      <c r="BY46" s="36">
        <v>0.2</v>
      </c>
      <c r="BZ46" s="36">
        <v>0.1</v>
      </c>
      <c r="CA46" s="36">
        <v>0.1</v>
      </c>
      <c r="CB46" s="36">
        <v>0</v>
      </c>
      <c r="CC46" s="36">
        <v>0</v>
      </c>
      <c r="CD46" s="36">
        <v>0</v>
      </c>
      <c r="CE46" s="36">
        <v>0</v>
      </c>
      <c r="CF46" s="36">
        <v>0.2</v>
      </c>
      <c r="CG46" s="36">
        <v>0.1</v>
      </c>
      <c r="CH46" s="36">
        <v>0</v>
      </c>
      <c r="CI46" s="36">
        <v>0.1</v>
      </c>
      <c r="CJ46" s="36">
        <v>0.2</v>
      </c>
      <c r="CK46" s="36">
        <v>3</v>
      </c>
      <c r="CL46" s="36">
        <v>11.8</v>
      </c>
      <c r="CM46" s="36">
        <v>13.9</v>
      </c>
      <c r="CN46" s="36">
        <v>29</v>
      </c>
      <c r="CO46" s="36">
        <v>16.899999999999999</v>
      </c>
      <c r="CP46" s="36">
        <v>17.5</v>
      </c>
      <c r="CQ46" s="36">
        <v>25.1</v>
      </c>
      <c r="CR46" s="27"/>
      <c r="CS46" s="36"/>
      <c r="CT46" s="37" t="s">
        <v>267</v>
      </c>
      <c r="CU46" s="36">
        <v>2.2999999999999998</v>
      </c>
      <c r="CV46" s="36">
        <v>3.2</v>
      </c>
      <c r="CW46" s="36">
        <v>2.2000000000000002</v>
      </c>
      <c r="CX46" s="36">
        <v>0.7</v>
      </c>
      <c r="CY46" s="36">
        <v>0.6</v>
      </c>
      <c r="CZ46" s="36">
        <v>0</v>
      </c>
      <c r="DA46" s="36">
        <v>0</v>
      </c>
      <c r="DB46" s="36">
        <v>0</v>
      </c>
      <c r="DC46" s="36">
        <v>0</v>
      </c>
      <c r="DD46" s="36">
        <v>2.4</v>
      </c>
      <c r="DE46" s="36">
        <v>0.6</v>
      </c>
      <c r="DF46" s="36">
        <v>0</v>
      </c>
      <c r="DG46" s="36">
        <v>0.2</v>
      </c>
      <c r="DH46" s="36">
        <v>0.2</v>
      </c>
      <c r="DI46" s="36">
        <v>0.6</v>
      </c>
      <c r="DJ46" s="36">
        <v>2.4</v>
      </c>
      <c r="DK46" s="36">
        <v>3.1</v>
      </c>
      <c r="DL46" s="36">
        <v>8.4</v>
      </c>
      <c r="DM46" s="36">
        <v>6.8</v>
      </c>
      <c r="DN46" s="36">
        <v>6</v>
      </c>
      <c r="DO46" s="36">
        <v>10.7</v>
      </c>
      <c r="DP46" s="27"/>
      <c r="DQ46" s="36"/>
      <c r="DR46" s="37" t="s">
        <v>267</v>
      </c>
      <c r="DS46" s="36">
        <v>0.7</v>
      </c>
      <c r="DT46" s="36">
        <v>1.8</v>
      </c>
      <c r="DU46" s="36">
        <v>1.2</v>
      </c>
      <c r="DV46" s="36">
        <v>0.3</v>
      </c>
      <c r="DW46" s="36">
        <v>0.3</v>
      </c>
      <c r="DX46" s="36">
        <v>0</v>
      </c>
      <c r="DY46" s="36">
        <v>0</v>
      </c>
      <c r="DZ46" s="36">
        <v>0</v>
      </c>
      <c r="EA46" s="36">
        <v>0</v>
      </c>
      <c r="EB46" s="36">
        <v>1.1000000000000001</v>
      </c>
      <c r="EC46" s="36">
        <v>0.4</v>
      </c>
      <c r="ED46" s="36">
        <v>0</v>
      </c>
      <c r="EE46" s="36">
        <v>0</v>
      </c>
      <c r="EF46" s="36">
        <v>0</v>
      </c>
      <c r="EG46" s="36">
        <v>0</v>
      </c>
      <c r="EH46" s="36">
        <v>0</v>
      </c>
      <c r="EI46" s="36">
        <v>0</v>
      </c>
      <c r="EJ46" s="36">
        <v>0</v>
      </c>
      <c r="EK46" s="36">
        <v>0</v>
      </c>
      <c r="EL46" s="36">
        <v>0</v>
      </c>
      <c r="EM46" s="36">
        <v>0</v>
      </c>
      <c r="EN46" s="27"/>
      <c r="EO46" s="36"/>
      <c r="EP46" s="37" t="s">
        <v>267</v>
      </c>
      <c r="EQ46" s="36">
        <v>0.4</v>
      </c>
      <c r="ER46" s="36">
        <v>0.7</v>
      </c>
      <c r="ES46" s="36">
        <v>0.6</v>
      </c>
      <c r="ET46" s="36">
        <v>0.2</v>
      </c>
      <c r="EU46" s="36">
        <v>0.2</v>
      </c>
      <c r="EV46" s="36">
        <v>0</v>
      </c>
      <c r="EW46" s="36">
        <v>0</v>
      </c>
      <c r="EX46" s="36">
        <v>0</v>
      </c>
      <c r="EY46" s="36">
        <v>0</v>
      </c>
      <c r="EZ46" s="36">
        <v>0.4</v>
      </c>
      <c r="FA46" s="36">
        <v>0.2</v>
      </c>
      <c r="FB46" s="36">
        <v>0</v>
      </c>
      <c r="FC46" s="36">
        <v>0</v>
      </c>
      <c r="FD46" s="36">
        <v>0.1</v>
      </c>
      <c r="FE46" s="36">
        <v>0.1</v>
      </c>
      <c r="FF46" s="36">
        <v>0.5</v>
      </c>
      <c r="FG46" s="36">
        <v>0.8</v>
      </c>
      <c r="FH46" s="36">
        <v>2.2999999999999998</v>
      </c>
      <c r="FI46" s="36">
        <v>1.8</v>
      </c>
      <c r="FJ46" s="36">
        <v>1.6</v>
      </c>
      <c r="FK46" s="36">
        <v>2.6</v>
      </c>
      <c r="FM46" s="81"/>
      <c r="FN46" s="107" t="s">
        <v>222</v>
      </c>
      <c r="FO46" s="81">
        <v>0.4</v>
      </c>
      <c r="FP46" s="81">
        <v>0.4</v>
      </c>
      <c r="FQ46" s="81">
        <v>0.3</v>
      </c>
      <c r="FR46" s="81">
        <v>0.1</v>
      </c>
      <c r="FS46" s="81">
        <v>0.1</v>
      </c>
      <c r="FT46" s="81">
        <v>0</v>
      </c>
      <c r="FU46" s="81">
        <v>0</v>
      </c>
      <c r="FV46" s="81">
        <v>0</v>
      </c>
      <c r="FW46" s="81">
        <v>0</v>
      </c>
      <c r="FX46" s="81">
        <v>0.4</v>
      </c>
      <c r="FY46" s="81">
        <v>0.1</v>
      </c>
      <c r="FZ46" s="81">
        <v>0</v>
      </c>
      <c r="GA46" s="81">
        <v>0.2</v>
      </c>
      <c r="GB46" s="81">
        <v>0.3</v>
      </c>
      <c r="GC46" s="81">
        <v>2.2999999999999998</v>
      </c>
      <c r="GD46" s="81">
        <v>8.1999999999999993</v>
      </c>
      <c r="GE46" s="81">
        <v>12.2</v>
      </c>
      <c r="GF46" s="81">
        <v>30.3</v>
      </c>
      <c r="GG46" s="81">
        <v>21</v>
      </c>
      <c r="GH46" s="81">
        <v>18.7</v>
      </c>
      <c r="GI46" s="81">
        <v>29</v>
      </c>
      <c r="GK46" s="81"/>
      <c r="GL46" s="107" t="s">
        <v>222</v>
      </c>
      <c r="GM46" s="81">
        <v>1.7</v>
      </c>
      <c r="GN46" s="81">
        <v>0.9</v>
      </c>
      <c r="GO46" s="81">
        <v>0.4</v>
      </c>
      <c r="GP46" s="81">
        <v>0.1</v>
      </c>
      <c r="GQ46" s="81">
        <v>0.1</v>
      </c>
      <c r="GR46" s="81">
        <v>0</v>
      </c>
      <c r="GS46" s="81">
        <v>0</v>
      </c>
      <c r="GT46" s="81">
        <v>0</v>
      </c>
      <c r="GU46" s="81">
        <v>0</v>
      </c>
      <c r="GV46" s="81">
        <v>1.2</v>
      </c>
      <c r="GW46" s="81">
        <v>0.5</v>
      </c>
      <c r="GX46" s="81">
        <v>0</v>
      </c>
      <c r="GY46" s="81">
        <v>0.4</v>
      </c>
      <c r="GZ46" s="81">
        <v>0.4</v>
      </c>
      <c r="HA46" s="81">
        <v>0.9</v>
      </c>
      <c r="HB46" s="81">
        <v>4.5</v>
      </c>
      <c r="HC46" s="81">
        <v>5.7</v>
      </c>
      <c r="HD46" s="81">
        <v>15.3</v>
      </c>
      <c r="HE46" s="81">
        <v>10.4</v>
      </c>
      <c r="HF46" s="81">
        <v>10.3</v>
      </c>
      <c r="HG46" s="81">
        <v>17.600000000000001</v>
      </c>
    </row>
    <row r="47" spans="1:215" ht="15">
      <c r="A47" s="81"/>
      <c r="B47" s="106" t="s">
        <v>223</v>
      </c>
      <c r="C47" s="81">
        <v>8.6</v>
      </c>
      <c r="D47" s="81">
        <v>2.6</v>
      </c>
      <c r="E47" s="81">
        <v>1.5</v>
      </c>
      <c r="F47" s="81">
        <v>3.2</v>
      </c>
      <c r="G47" s="81">
        <v>5.9</v>
      </c>
      <c r="H47" s="81">
        <v>2</v>
      </c>
      <c r="I47" s="81">
        <v>4</v>
      </c>
      <c r="J47" s="81">
        <v>7.2</v>
      </c>
      <c r="K47" s="81">
        <v>3.4</v>
      </c>
      <c r="L47" s="81">
        <v>3.8</v>
      </c>
      <c r="M47" s="81">
        <v>4.5</v>
      </c>
      <c r="N47" s="81">
        <v>3.7</v>
      </c>
      <c r="O47" s="81">
        <v>5</v>
      </c>
      <c r="P47" s="81">
        <v>5.4</v>
      </c>
      <c r="Q47" s="81">
        <v>5.9</v>
      </c>
      <c r="R47" s="81">
        <v>5.8</v>
      </c>
      <c r="S47" s="81">
        <v>6</v>
      </c>
      <c r="T47" s="81">
        <v>12.1</v>
      </c>
      <c r="U47" s="81">
        <v>6.6</v>
      </c>
      <c r="V47" s="81">
        <v>8</v>
      </c>
      <c r="W47" s="81">
        <v>10.199999999999999</v>
      </c>
      <c r="Y47" s="81"/>
      <c r="Z47" s="106" t="s">
        <v>223</v>
      </c>
      <c r="AA47" s="81">
        <v>11.3</v>
      </c>
      <c r="AB47" s="81">
        <v>3.5</v>
      </c>
      <c r="AC47" s="81">
        <v>2</v>
      </c>
      <c r="AD47" s="81">
        <v>3.2</v>
      </c>
      <c r="AE47" s="81">
        <v>4.0999999999999996</v>
      </c>
      <c r="AF47" s="81">
        <v>1.9</v>
      </c>
      <c r="AG47" s="81">
        <v>3.7</v>
      </c>
      <c r="AH47" s="81">
        <v>5.3</v>
      </c>
      <c r="AI47" s="81">
        <v>2.4</v>
      </c>
      <c r="AJ47" s="81">
        <v>2.9</v>
      </c>
      <c r="AK47" s="81">
        <v>2.9</v>
      </c>
      <c r="AL47" s="81">
        <v>3.1</v>
      </c>
      <c r="AM47" s="81">
        <v>5.2</v>
      </c>
      <c r="AN47" s="81">
        <v>4.7</v>
      </c>
      <c r="AO47" s="81">
        <v>6.5</v>
      </c>
      <c r="AP47" s="81">
        <v>7.2</v>
      </c>
      <c r="AQ47" s="81">
        <v>8.1999999999999993</v>
      </c>
      <c r="AR47" s="81">
        <v>11.2</v>
      </c>
      <c r="AS47" s="81">
        <v>7.2</v>
      </c>
      <c r="AT47" s="81">
        <v>8.3000000000000007</v>
      </c>
      <c r="AU47" s="81">
        <v>8.6999999999999993</v>
      </c>
      <c r="AW47" s="36"/>
      <c r="AX47" s="31" t="s">
        <v>268</v>
      </c>
      <c r="AY47" s="36">
        <v>5.6</v>
      </c>
      <c r="AZ47" s="36">
        <v>1.9</v>
      </c>
      <c r="BA47" s="36">
        <v>1.2</v>
      </c>
      <c r="BB47" s="36">
        <v>2.1</v>
      </c>
      <c r="BC47" s="36">
        <v>3.4</v>
      </c>
      <c r="BD47" s="36">
        <v>1</v>
      </c>
      <c r="BE47" s="36">
        <v>1.9</v>
      </c>
      <c r="BF47" s="36">
        <v>3.7</v>
      </c>
      <c r="BG47" s="36">
        <v>1.8</v>
      </c>
      <c r="BH47" s="36">
        <v>2.1</v>
      </c>
      <c r="BI47" s="36">
        <v>1.7</v>
      </c>
      <c r="BJ47" s="36">
        <v>1.9</v>
      </c>
      <c r="BK47" s="36">
        <v>3.3</v>
      </c>
      <c r="BL47" s="36">
        <v>3.7</v>
      </c>
      <c r="BM47" s="36">
        <v>5</v>
      </c>
      <c r="BN47" s="36">
        <v>6.5</v>
      </c>
      <c r="BO47" s="36">
        <v>7.1</v>
      </c>
      <c r="BP47" s="36">
        <v>14</v>
      </c>
      <c r="BQ47" s="36">
        <v>8.1</v>
      </c>
      <c r="BR47" s="36">
        <v>9.6</v>
      </c>
      <c r="BS47" s="36">
        <v>11.8</v>
      </c>
      <c r="BT47" s="27"/>
      <c r="BU47" s="36"/>
      <c r="BV47" s="31" t="s">
        <v>268</v>
      </c>
      <c r="BW47" s="36">
        <v>15.8</v>
      </c>
      <c r="BX47" s="36">
        <v>5.9</v>
      </c>
      <c r="BY47" s="36">
        <v>4.2</v>
      </c>
      <c r="BZ47" s="36">
        <v>7</v>
      </c>
      <c r="CA47" s="36">
        <v>8.6</v>
      </c>
      <c r="CB47" s="36">
        <v>2.8</v>
      </c>
      <c r="CC47" s="36">
        <v>4.4000000000000004</v>
      </c>
      <c r="CD47" s="36">
        <v>6.9</v>
      </c>
      <c r="CE47" s="36">
        <v>2.5</v>
      </c>
      <c r="CF47" s="36">
        <v>4.0999999999999996</v>
      </c>
      <c r="CG47" s="36">
        <v>3.4</v>
      </c>
      <c r="CH47" s="36">
        <v>4</v>
      </c>
      <c r="CI47" s="36">
        <v>5.6</v>
      </c>
      <c r="CJ47" s="36">
        <v>5.5</v>
      </c>
      <c r="CK47" s="36">
        <v>8.9</v>
      </c>
      <c r="CL47" s="36">
        <v>8</v>
      </c>
      <c r="CM47" s="36">
        <v>7.8</v>
      </c>
      <c r="CN47" s="36">
        <v>11.8</v>
      </c>
      <c r="CO47" s="36">
        <v>8.1999999999999993</v>
      </c>
      <c r="CP47" s="36">
        <v>9.3000000000000007</v>
      </c>
      <c r="CQ47" s="36">
        <v>10.7</v>
      </c>
      <c r="CR47" s="27"/>
      <c r="CS47" s="36"/>
      <c r="CT47" s="31" t="s">
        <v>268</v>
      </c>
      <c r="CU47" s="36">
        <v>13.7</v>
      </c>
      <c r="CV47" s="36">
        <v>4.5</v>
      </c>
      <c r="CW47" s="36">
        <v>3</v>
      </c>
      <c r="CX47" s="36">
        <v>5.9</v>
      </c>
      <c r="CY47" s="36">
        <v>6.9</v>
      </c>
      <c r="CZ47" s="36">
        <v>2.2000000000000002</v>
      </c>
      <c r="DA47" s="36">
        <v>4.5</v>
      </c>
      <c r="DB47" s="36">
        <v>6.9</v>
      </c>
      <c r="DC47" s="36">
        <v>2.9</v>
      </c>
      <c r="DD47" s="36">
        <v>3.9</v>
      </c>
      <c r="DE47" s="36">
        <v>3.3</v>
      </c>
      <c r="DF47" s="36">
        <v>3.8</v>
      </c>
      <c r="DG47" s="36">
        <v>4.9000000000000004</v>
      </c>
      <c r="DH47" s="36">
        <v>5.6</v>
      </c>
      <c r="DI47" s="36">
        <v>8.4</v>
      </c>
      <c r="DJ47" s="36">
        <v>9</v>
      </c>
      <c r="DK47" s="36">
        <v>9.9</v>
      </c>
      <c r="DL47" s="36">
        <v>16.3</v>
      </c>
      <c r="DM47" s="36">
        <v>9.1999999999999993</v>
      </c>
      <c r="DN47" s="36">
        <v>10.5</v>
      </c>
      <c r="DO47" s="36">
        <v>12.6</v>
      </c>
      <c r="DP47" s="27"/>
      <c r="DQ47" s="36"/>
      <c r="DR47" s="31" t="s">
        <v>268</v>
      </c>
      <c r="DS47" s="36">
        <v>18.7</v>
      </c>
      <c r="DT47" s="36">
        <v>7.6</v>
      </c>
      <c r="DU47" s="36">
        <v>4.4000000000000004</v>
      </c>
      <c r="DV47" s="36">
        <v>7.3</v>
      </c>
      <c r="DW47" s="36">
        <v>9.8000000000000007</v>
      </c>
      <c r="DX47" s="36">
        <v>3.1</v>
      </c>
      <c r="DY47" s="36">
        <v>6.7</v>
      </c>
      <c r="DZ47" s="36">
        <v>8.6999999999999993</v>
      </c>
      <c r="EA47" s="36">
        <v>2.9</v>
      </c>
      <c r="EB47" s="36">
        <v>4.3</v>
      </c>
      <c r="EC47" s="36">
        <v>4.7</v>
      </c>
      <c r="ED47" s="36">
        <v>5.4</v>
      </c>
      <c r="EE47" s="36">
        <v>8.3000000000000007</v>
      </c>
      <c r="EF47" s="36">
        <v>10.9</v>
      </c>
      <c r="EG47" s="36">
        <v>15.7</v>
      </c>
      <c r="EH47" s="36">
        <v>18.2</v>
      </c>
      <c r="EI47" s="36">
        <v>17.5</v>
      </c>
      <c r="EJ47" s="36">
        <v>28.9</v>
      </c>
      <c r="EK47" s="36">
        <v>19.7</v>
      </c>
      <c r="EL47" s="36">
        <v>21.9</v>
      </c>
      <c r="EM47" s="36">
        <v>27</v>
      </c>
      <c r="EN47" s="27"/>
      <c r="EO47" s="36"/>
      <c r="EP47" s="31" t="s">
        <v>268</v>
      </c>
      <c r="EQ47" s="36">
        <v>12.4</v>
      </c>
      <c r="ER47" s="36">
        <v>4.5999999999999996</v>
      </c>
      <c r="ES47" s="36">
        <v>2.7</v>
      </c>
      <c r="ET47" s="36">
        <v>4.5999999999999996</v>
      </c>
      <c r="EU47" s="36">
        <v>5.9</v>
      </c>
      <c r="EV47" s="36">
        <v>1.8</v>
      </c>
      <c r="EW47" s="36">
        <v>3.6</v>
      </c>
      <c r="EX47" s="36">
        <v>5.8</v>
      </c>
      <c r="EY47" s="36">
        <v>2.5</v>
      </c>
      <c r="EZ47" s="36">
        <v>3.2</v>
      </c>
      <c r="FA47" s="36">
        <v>3.3</v>
      </c>
      <c r="FB47" s="36">
        <v>3.3</v>
      </c>
      <c r="FC47" s="36">
        <v>5.3</v>
      </c>
      <c r="FD47" s="36">
        <v>5.5</v>
      </c>
      <c r="FE47" s="36">
        <v>8.1</v>
      </c>
      <c r="FF47" s="36">
        <v>8.8000000000000007</v>
      </c>
      <c r="FG47" s="36">
        <v>10.199999999999999</v>
      </c>
      <c r="FH47" s="36">
        <v>17.7</v>
      </c>
      <c r="FI47" s="36">
        <v>10</v>
      </c>
      <c r="FJ47" s="36">
        <v>11.2</v>
      </c>
      <c r="FK47" s="36">
        <v>14.3</v>
      </c>
      <c r="FM47" s="81"/>
      <c r="FN47" s="126" t="s">
        <v>223</v>
      </c>
      <c r="FO47" s="81">
        <v>11</v>
      </c>
      <c r="FP47" s="81">
        <v>3</v>
      </c>
      <c r="FQ47" s="81">
        <v>1.8</v>
      </c>
      <c r="FR47" s="81">
        <v>4.3</v>
      </c>
      <c r="FS47" s="81">
        <v>6</v>
      </c>
      <c r="FT47" s="81">
        <v>1.9</v>
      </c>
      <c r="FU47" s="81">
        <v>3.7</v>
      </c>
      <c r="FV47" s="81">
        <v>5.3</v>
      </c>
      <c r="FW47" s="81">
        <v>2</v>
      </c>
      <c r="FX47" s="81">
        <v>2.6</v>
      </c>
      <c r="FY47" s="81">
        <v>2.1</v>
      </c>
      <c r="FZ47" s="81">
        <v>2.2999999999999998</v>
      </c>
      <c r="GA47" s="81">
        <v>3.5</v>
      </c>
      <c r="GB47" s="81">
        <v>3.9</v>
      </c>
      <c r="GC47" s="81">
        <v>5.5</v>
      </c>
      <c r="GD47" s="81">
        <v>5.6</v>
      </c>
      <c r="GE47" s="81">
        <v>6.4</v>
      </c>
      <c r="GF47" s="81">
        <v>9.6</v>
      </c>
      <c r="GG47" s="81">
        <v>6</v>
      </c>
      <c r="GH47" s="81">
        <v>6.9</v>
      </c>
      <c r="GI47" s="81">
        <v>7.1</v>
      </c>
      <c r="GK47" s="81"/>
      <c r="GL47" s="126" t="s">
        <v>223</v>
      </c>
      <c r="GM47" s="81">
        <v>8.8000000000000007</v>
      </c>
      <c r="GN47" s="81">
        <v>2.2000000000000002</v>
      </c>
      <c r="GO47" s="81">
        <v>1.4</v>
      </c>
      <c r="GP47" s="81">
        <v>3</v>
      </c>
      <c r="GQ47" s="81">
        <v>4.4000000000000004</v>
      </c>
      <c r="GR47" s="81">
        <v>1.4</v>
      </c>
      <c r="GS47" s="81">
        <v>2.7</v>
      </c>
      <c r="GT47" s="81">
        <v>3.8</v>
      </c>
      <c r="GU47" s="81">
        <v>1.4</v>
      </c>
      <c r="GV47" s="81">
        <v>2.7</v>
      </c>
      <c r="GW47" s="81">
        <v>2.2999999999999998</v>
      </c>
      <c r="GX47" s="81">
        <v>2.8</v>
      </c>
      <c r="GY47" s="81">
        <v>3.9</v>
      </c>
      <c r="GZ47" s="81">
        <v>3.9</v>
      </c>
      <c r="HA47" s="81">
        <v>6.1</v>
      </c>
      <c r="HB47" s="81">
        <v>6.4</v>
      </c>
      <c r="HC47" s="81">
        <v>6.8</v>
      </c>
      <c r="HD47" s="81">
        <v>11.1</v>
      </c>
      <c r="HE47" s="81">
        <v>6.7</v>
      </c>
      <c r="HF47" s="81">
        <v>6.8</v>
      </c>
      <c r="HG47" s="81">
        <v>8.3000000000000007</v>
      </c>
    </row>
    <row r="48" spans="1:215" ht="15">
      <c r="A48" s="81"/>
      <c r="B48" s="106" t="s">
        <v>224</v>
      </c>
      <c r="C48" s="81">
        <v>91.4</v>
      </c>
      <c r="D48" s="81">
        <v>97.4</v>
      </c>
      <c r="E48" s="81">
        <v>98.5</v>
      </c>
      <c r="F48" s="81">
        <v>96.8</v>
      </c>
      <c r="G48" s="81">
        <v>94.1</v>
      </c>
      <c r="H48" s="81">
        <v>98</v>
      </c>
      <c r="I48" s="81">
        <v>96</v>
      </c>
      <c r="J48" s="81">
        <v>92.8</v>
      </c>
      <c r="K48" s="81">
        <v>96.6</v>
      </c>
      <c r="L48" s="81">
        <v>96.2</v>
      </c>
      <c r="M48" s="81">
        <v>95.5</v>
      </c>
      <c r="N48" s="81">
        <v>96.2</v>
      </c>
      <c r="O48" s="81">
        <v>94.8</v>
      </c>
      <c r="P48" s="81">
        <v>94.5</v>
      </c>
      <c r="Q48" s="81">
        <v>93.2</v>
      </c>
      <c r="R48" s="81">
        <v>94.2</v>
      </c>
      <c r="S48" s="81">
        <v>94</v>
      </c>
      <c r="T48" s="81">
        <v>87.9</v>
      </c>
      <c r="U48" s="81">
        <v>93.4</v>
      </c>
      <c r="V48" s="81">
        <v>92</v>
      </c>
      <c r="W48" s="81">
        <v>89.8</v>
      </c>
      <c r="Y48" s="81"/>
      <c r="Z48" s="106" t="s">
        <v>224</v>
      </c>
      <c r="AA48" s="81">
        <v>88.7</v>
      </c>
      <c r="AB48" s="81">
        <v>96.5</v>
      </c>
      <c r="AC48" s="81">
        <v>98</v>
      </c>
      <c r="AD48" s="81">
        <v>96.8</v>
      </c>
      <c r="AE48" s="81">
        <v>95.9</v>
      </c>
      <c r="AF48" s="81">
        <v>98.1</v>
      </c>
      <c r="AG48" s="81">
        <v>96.3</v>
      </c>
      <c r="AH48" s="81">
        <v>94.7</v>
      </c>
      <c r="AI48" s="81">
        <v>97.6</v>
      </c>
      <c r="AJ48" s="81">
        <v>97.1</v>
      </c>
      <c r="AK48" s="81">
        <v>97.1</v>
      </c>
      <c r="AL48" s="81">
        <v>96.8</v>
      </c>
      <c r="AM48" s="81">
        <v>94.6</v>
      </c>
      <c r="AN48" s="81">
        <v>95.3</v>
      </c>
      <c r="AO48" s="81">
        <v>91.4</v>
      </c>
      <c r="AP48" s="81">
        <v>82.9</v>
      </c>
      <c r="AQ48" s="81">
        <v>76.3</v>
      </c>
      <c r="AR48" s="81">
        <v>52.9</v>
      </c>
      <c r="AS48" s="81">
        <v>64.8</v>
      </c>
      <c r="AT48" s="81">
        <v>67.8</v>
      </c>
      <c r="AU48" s="81">
        <v>55.5</v>
      </c>
      <c r="AW48" s="36"/>
      <c r="AX48" s="31" t="s">
        <v>269</v>
      </c>
      <c r="AY48" s="36">
        <v>94.4</v>
      </c>
      <c r="AZ48" s="36">
        <v>98.1</v>
      </c>
      <c r="BA48" s="36">
        <v>98.8</v>
      </c>
      <c r="BB48" s="36">
        <v>97.9</v>
      </c>
      <c r="BC48" s="36">
        <v>96.6</v>
      </c>
      <c r="BD48" s="36">
        <v>99</v>
      </c>
      <c r="BE48" s="36">
        <v>98.1</v>
      </c>
      <c r="BF48" s="36">
        <v>96.3</v>
      </c>
      <c r="BG48" s="36">
        <v>98.2</v>
      </c>
      <c r="BH48" s="36">
        <v>97.9</v>
      </c>
      <c r="BI48" s="36">
        <v>98.3</v>
      </c>
      <c r="BJ48" s="36">
        <v>98.1</v>
      </c>
      <c r="BK48" s="36">
        <v>96.6</v>
      </c>
      <c r="BL48" s="36">
        <v>96.2</v>
      </c>
      <c r="BM48" s="36">
        <v>94.9</v>
      </c>
      <c r="BN48" s="36">
        <v>93.4</v>
      </c>
      <c r="BO48" s="36">
        <v>92.8</v>
      </c>
      <c r="BP48" s="36">
        <v>85.9</v>
      </c>
      <c r="BQ48" s="36">
        <v>91.7</v>
      </c>
      <c r="BR48" s="36">
        <v>90.2</v>
      </c>
      <c r="BS48" s="36">
        <v>87.9</v>
      </c>
      <c r="BT48" s="27"/>
      <c r="BU48" s="36"/>
      <c r="BV48" s="31" t="s">
        <v>269</v>
      </c>
      <c r="BW48" s="36">
        <v>84.1</v>
      </c>
      <c r="BX48" s="36">
        <v>93.8</v>
      </c>
      <c r="BY48" s="36">
        <v>95.6</v>
      </c>
      <c r="BZ48" s="36">
        <v>93</v>
      </c>
      <c r="CA48" s="36">
        <v>91.3</v>
      </c>
      <c r="CB48" s="36">
        <v>97.2</v>
      </c>
      <c r="CC48" s="36">
        <v>95.6</v>
      </c>
      <c r="CD48" s="36">
        <v>93.1</v>
      </c>
      <c r="CE48" s="36">
        <v>97.5</v>
      </c>
      <c r="CF48" s="36">
        <v>95.7</v>
      </c>
      <c r="CG48" s="36">
        <v>96.6</v>
      </c>
      <c r="CH48" s="36">
        <v>95.9</v>
      </c>
      <c r="CI48" s="36">
        <v>94.2</v>
      </c>
      <c r="CJ48" s="36">
        <v>94.1</v>
      </c>
      <c r="CK48" s="36">
        <v>87.8</v>
      </c>
      <c r="CL48" s="36">
        <v>80.2</v>
      </c>
      <c r="CM48" s="36">
        <v>78.2</v>
      </c>
      <c r="CN48" s="36">
        <v>59.2</v>
      </c>
      <c r="CO48" s="36">
        <v>74.8</v>
      </c>
      <c r="CP48" s="36">
        <v>73.2</v>
      </c>
      <c r="CQ48" s="36">
        <v>64.3</v>
      </c>
      <c r="CR48" s="27"/>
      <c r="CS48" s="36"/>
      <c r="CT48" s="31" t="s">
        <v>269</v>
      </c>
      <c r="CU48" s="36">
        <v>84</v>
      </c>
      <c r="CV48" s="36">
        <v>92.3</v>
      </c>
      <c r="CW48" s="36">
        <v>94.8</v>
      </c>
      <c r="CX48" s="36">
        <v>93.4</v>
      </c>
      <c r="CY48" s="36">
        <v>92.5</v>
      </c>
      <c r="CZ48" s="36">
        <v>97.8</v>
      </c>
      <c r="DA48" s="36">
        <v>95.5</v>
      </c>
      <c r="DB48" s="36">
        <v>92.8</v>
      </c>
      <c r="DC48" s="36">
        <v>96.9</v>
      </c>
      <c r="DD48" s="36">
        <v>93.5</v>
      </c>
      <c r="DE48" s="36">
        <v>95.9</v>
      </c>
      <c r="DF48" s="36">
        <v>96</v>
      </c>
      <c r="DG48" s="36">
        <v>94.7</v>
      </c>
      <c r="DH48" s="36">
        <v>93.9</v>
      </c>
      <c r="DI48" s="36">
        <v>90.6</v>
      </c>
      <c r="DJ48" s="36">
        <v>88.6</v>
      </c>
      <c r="DK48" s="36">
        <v>86.9</v>
      </c>
      <c r="DL48" s="36">
        <v>75.3</v>
      </c>
      <c r="DM48" s="36">
        <v>84</v>
      </c>
      <c r="DN48" s="36">
        <v>83.5</v>
      </c>
      <c r="DO48" s="36">
        <v>76.7</v>
      </c>
      <c r="DP48" s="27"/>
      <c r="DQ48" s="36"/>
      <c r="DR48" s="31" t="s">
        <v>269</v>
      </c>
      <c r="DS48" s="36">
        <v>80.599999999999994</v>
      </c>
      <c r="DT48" s="36">
        <v>90.7</v>
      </c>
      <c r="DU48" s="36">
        <v>94.5</v>
      </c>
      <c r="DV48" s="36">
        <v>92.4</v>
      </c>
      <c r="DW48" s="36">
        <v>89.9</v>
      </c>
      <c r="DX48" s="36">
        <v>96.9</v>
      </c>
      <c r="DY48" s="36">
        <v>93.3</v>
      </c>
      <c r="DZ48" s="36">
        <v>91.3</v>
      </c>
      <c r="EA48" s="36">
        <v>96.8</v>
      </c>
      <c r="EB48" s="36">
        <v>94.3</v>
      </c>
      <c r="EC48" s="36">
        <v>94.6</v>
      </c>
      <c r="ED48" s="36">
        <v>94.2</v>
      </c>
      <c r="EE48" s="36">
        <v>91.2</v>
      </c>
      <c r="EF48" s="36">
        <v>88.4</v>
      </c>
      <c r="EG48" s="36">
        <v>83.3</v>
      </c>
      <c r="EH48" s="36">
        <v>81.8</v>
      </c>
      <c r="EI48" s="36">
        <v>82.5</v>
      </c>
      <c r="EJ48" s="36">
        <v>71.099999999999994</v>
      </c>
      <c r="EK48" s="36">
        <v>80.3</v>
      </c>
      <c r="EL48" s="36">
        <v>78.099999999999994</v>
      </c>
      <c r="EM48" s="36">
        <v>73</v>
      </c>
      <c r="EN48" s="27"/>
      <c r="EO48" s="36"/>
      <c r="EP48" s="31" t="s">
        <v>269</v>
      </c>
      <c r="EQ48" s="36">
        <v>87.2</v>
      </c>
      <c r="ER48" s="36">
        <v>94.7</v>
      </c>
      <c r="ES48" s="36">
        <v>96.8</v>
      </c>
      <c r="ET48" s="36">
        <v>95.2</v>
      </c>
      <c r="EU48" s="36">
        <v>94</v>
      </c>
      <c r="EV48" s="36">
        <v>98.2</v>
      </c>
      <c r="EW48" s="36">
        <v>96.4</v>
      </c>
      <c r="EX48" s="36">
        <v>94.2</v>
      </c>
      <c r="EY48" s="36">
        <v>97.5</v>
      </c>
      <c r="EZ48" s="36">
        <v>96.3</v>
      </c>
      <c r="FA48" s="36">
        <v>96.5</v>
      </c>
      <c r="FB48" s="36">
        <v>96.5</v>
      </c>
      <c r="FC48" s="36">
        <v>94.3</v>
      </c>
      <c r="FD48" s="36">
        <v>94.1</v>
      </c>
      <c r="FE48" s="36">
        <v>91.2</v>
      </c>
      <c r="FF48" s="36">
        <v>90.7</v>
      </c>
      <c r="FG48" s="36">
        <v>89</v>
      </c>
      <c r="FH48" s="36">
        <v>80</v>
      </c>
      <c r="FI48" s="36">
        <v>88.2</v>
      </c>
      <c r="FJ48" s="36">
        <v>87.1</v>
      </c>
      <c r="FK48" s="36">
        <v>83</v>
      </c>
      <c r="FM48" s="81"/>
      <c r="FN48" s="126" t="s">
        <v>224</v>
      </c>
      <c r="FO48" s="81">
        <v>88.6</v>
      </c>
      <c r="FP48" s="81">
        <v>96.6</v>
      </c>
      <c r="FQ48" s="81">
        <v>98</v>
      </c>
      <c r="FR48" s="81">
        <v>95.6</v>
      </c>
      <c r="FS48" s="81">
        <v>93.9</v>
      </c>
      <c r="FT48" s="81">
        <v>98.1</v>
      </c>
      <c r="FU48" s="81">
        <v>96.3</v>
      </c>
      <c r="FV48" s="81">
        <v>94.7</v>
      </c>
      <c r="FW48" s="81">
        <v>98</v>
      </c>
      <c r="FX48" s="81">
        <v>97</v>
      </c>
      <c r="FY48" s="81">
        <v>97.8</v>
      </c>
      <c r="FZ48" s="81">
        <v>97.6</v>
      </c>
      <c r="GA48" s="81">
        <v>96.1</v>
      </c>
      <c r="GB48" s="81">
        <v>95.7</v>
      </c>
      <c r="GC48" s="81">
        <v>92</v>
      </c>
      <c r="GD48" s="81">
        <v>86.2</v>
      </c>
      <c r="GE48" s="81">
        <v>81.400000000000006</v>
      </c>
      <c r="GF48" s="81">
        <v>60</v>
      </c>
      <c r="GG48" s="81">
        <v>73</v>
      </c>
      <c r="GH48" s="81">
        <v>74.5</v>
      </c>
      <c r="GI48" s="81">
        <v>63.9</v>
      </c>
      <c r="GK48" s="81"/>
      <c r="GL48" s="126" t="s">
        <v>224</v>
      </c>
      <c r="GM48" s="81">
        <v>89.6</v>
      </c>
      <c r="GN48" s="81">
        <v>96.8</v>
      </c>
      <c r="GO48" s="81">
        <v>98.2</v>
      </c>
      <c r="GP48" s="81">
        <v>96.9</v>
      </c>
      <c r="GQ48" s="81">
        <v>95.5</v>
      </c>
      <c r="GR48" s="81">
        <v>98.6</v>
      </c>
      <c r="GS48" s="81">
        <v>97.3</v>
      </c>
      <c r="GT48" s="81">
        <v>96.2</v>
      </c>
      <c r="GU48" s="81">
        <v>98.6</v>
      </c>
      <c r="GV48" s="81">
        <v>96.2</v>
      </c>
      <c r="GW48" s="81">
        <v>97.1</v>
      </c>
      <c r="GX48" s="81">
        <v>97</v>
      </c>
      <c r="GY48" s="81">
        <v>95.6</v>
      </c>
      <c r="GZ48" s="81">
        <v>95.5</v>
      </c>
      <c r="HA48" s="81">
        <v>92.7</v>
      </c>
      <c r="HB48" s="81">
        <v>89.1</v>
      </c>
      <c r="HC48" s="81">
        <v>87.5</v>
      </c>
      <c r="HD48" s="81">
        <v>73.599999999999994</v>
      </c>
      <c r="HE48" s="81">
        <v>83</v>
      </c>
      <c r="HF48" s="81">
        <v>82.9</v>
      </c>
      <c r="HG48" s="81">
        <v>74.099999999999994</v>
      </c>
    </row>
    <row r="49" spans="1:215" ht="15">
      <c r="A49" s="81"/>
      <c r="B49" s="106" t="s">
        <v>225</v>
      </c>
      <c r="C49" s="122" t="s">
        <v>226</v>
      </c>
      <c r="D49" s="122" t="s">
        <v>226</v>
      </c>
      <c r="E49" s="122" t="s">
        <v>226</v>
      </c>
      <c r="F49" s="122" t="s">
        <v>226</v>
      </c>
      <c r="G49" s="122" t="s">
        <v>226</v>
      </c>
      <c r="H49" s="122" t="s">
        <v>226</v>
      </c>
      <c r="I49" s="122" t="s">
        <v>226</v>
      </c>
      <c r="J49" s="122" t="s">
        <v>226</v>
      </c>
      <c r="K49" s="122" t="s">
        <v>226</v>
      </c>
      <c r="L49" s="122" t="s">
        <v>226</v>
      </c>
      <c r="M49" s="122" t="s">
        <v>226</v>
      </c>
      <c r="N49" s="122">
        <v>0.1</v>
      </c>
      <c r="O49" s="122">
        <v>0.2</v>
      </c>
      <c r="P49" s="122">
        <v>0</v>
      </c>
      <c r="Q49" s="122">
        <v>0.9</v>
      </c>
      <c r="R49" s="122" t="s">
        <v>226</v>
      </c>
      <c r="S49" s="122" t="s">
        <v>226</v>
      </c>
      <c r="T49" s="122" t="s">
        <v>226</v>
      </c>
      <c r="U49" s="122" t="s">
        <v>226</v>
      </c>
      <c r="V49" s="122" t="s">
        <v>226</v>
      </c>
      <c r="W49" s="122" t="s">
        <v>226</v>
      </c>
      <c r="Y49" s="81"/>
      <c r="Z49" s="106" t="s">
        <v>225</v>
      </c>
      <c r="AA49" s="122" t="s">
        <v>226</v>
      </c>
      <c r="AB49" s="122" t="s">
        <v>226</v>
      </c>
      <c r="AC49" s="122" t="s">
        <v>226</v>
      </c>
      <c r="AD49" s="122" t="s">
        <v>226</v>
      </c>
      <c r="AE49" s="122" t="s">
        <v>226</v>
      </c>
      <c r="AF49" s="122" t="s">
        <v>226</v>
      </c>
      <c r="AG49" s="122" t="s">
        <v>226</v>
      </c>
      <c r="AH49" s="122" t="s">
        <v>226</v>
      </c>
      <c r="AI49" s="122" t="s">
        <v>226</v>
      </c>
      <c r="AJ49" s="122" t="s">
        <v>226</v>
      </c>
      <c r="AK49" s="122" t="s">
        <v>226</v>
      </c>
      <c r="AL49" s="122">
        <v>0.1</v>
      </c>
      <c r="AM49" s="122">
        <v>0.2</v>
      </c>
      <c r="AN49" s="122">
        <v>0.1</v>
      </c>
      <c r="AO49" s="122">
        <v>0</v>
      </c>
      <c r="AP49" s="122" t="s">
        <v>226</v>
      </c>
      <c r="AQ49" s="122" t="s">
        <v>226</v>
      </c>
      <c r="AR49" s="122" t="s">
        <v>226</v>
      </c>
      <c r="AS49" s="122" t="s">
        <v>226</v>
      </c>
      <c r="AT49" s="122" t="s">
        <v>226</v>
      </c>
      <c r="AU49" s="122" t="s">
        <v>226</v>
      </c>
      <c r="AW49" s="36"/>
      <c r="AX49" s="31" t="s">
        <v>270</v>
      </c>
      <c r="AY49" s="95" t="s">
        <v>285</v>
      </c>
      <c r="AZ49" s="95" t="s">
        <v>285</v>
      </c>
      <c r="BA49" s="95" t="s">
        <v>285</v>
      </c>
      <c r="BB49" s="95" t="s">
        <v>285</v>
      </c>
      <c r="BC49" s="95" t="s">
        <v>285</v>
      </c>
      <c r="BD49" s="95" t="s">
        <v>285</v>
      </c>
      <c r="BE49" s="95" t="s">
        <v>285</v>
      </c>
      <c r="BF49" s="95" t="s">
        <v>285</v>
      </c>
      <c r="BG49" s="95" t="s">
        <v>285</v>
      </c>
      <c r="BH49" s="95" t="s">
        <v>285</v>
      </c>
      <c r="BI49" s="95" t="s">
        <v>285</v>
      </c>
      <c r="BJ49" s="95">
        <v>0.1</v>
      </c>
      <c r="BK49" s="95">
        <v>0.1</v>
      </c>
      <c r="BL49" s="95">
        <v>0.1</v>
      </c>
      <c r="BM49" s="95">
        <v>0</v>
      </c>
      <c r="BN49" s="95" t="s">
        <v>285</v>
      </c>
      <c r="BO49" s="95" t="s">
        <v>285</v>
      </c>
      <c r="BP49" s="95" t="s">
        <v>285</v>
      </c>
      <c r="BQ49" s="95" t="s">
        <v>285</v>
      </c>
      <c r="BR49" s="95" t="s">
        <v>285</v>
      </c>
      <c r="BS49" s="95" t="s">
        <v>285</v>
      </c>
      <c r="BT49" s="27"/>
      <c r="BU49" s="36"/>
      <c r="BV49" s="31" t="s">
        <v>270</v>
      </c>
      <c r="BW49" s="95" t="s">
        <v>285</v>
      </c>
      <c r="BX49" s="95" t="s">
        <v>285</v>
      </c>
      <c r="BY49" s="95" t="s">
        <v>285</v>
      </c>
      <c r="BZ49" s="95" t="s">
        <v>285</v>
      </c>
      <c r="CA49" s="95" t="s">
        <v>285</v>
      </c>
      <c r="CB49" s="95" t="s">
        <v>285</v>
      </c>
      <c r="CC49" s="95" t="s">
        <v>285</v>
      </c>
      <c r="CD49" s="95" t="s">
        <v>285</v>
      </c>
      <c r="CE49" s="95" t="s">
        <v>285</v>
      </c>
      <c r="CF49" s="95" t="s">
        <v>285</v>
      </c>
      <c r="CG49" s="95" t="s">
        <v>285</v>
      </c>
      <c r="CH49" s="95">
        <v>0.1</v>
      </c>
      <c r="CI49" s="95">
        <v>0.2</v>
      </c>
      <c r="CJ49" s="95">
        <v>0.2</v>
      </c>
      <c r="CK49" s="95">
        <v>0.3</v>
      </c>
      <c r="CL49" s="95" t="s">
        <v>285</v>
      </c>
      <c r="CM49" s="95" t="s">
        <v>285</v>
      </c>
      <c r="CN49" s="95" t="s">
        <v>285</v>
      </c>
      <c r="CO49" s="95" t="s">
        <v>285</v>
      </c>
      <c r="CP49" s="95" t="s">
        <v>285</v>
      </c>
      <c r="CQ49" s="95" t="s">
        <v>285</v>
      </c>
      <c r="CR49" s="27"/>
      <c r="CS49" s="36"/>
      <c r="CT49" s="31" t="s">
        <v>270</v>
      </c>
      <c r="CU49" s="95" t="s">
        <v>285</v>
      </c>
      <c r="CV49" s="95" t="s">
        <v>285</v>
      </c>
      <c r="CW49" s="95" t="s">
        <v>285</v>
      </c>
      <c r="CX49" s="95" t="s">
        <v>285</v>
      </c>
      <c r="CY49" s="95" t="s">
        <v>285</v>
      </c>
      <c r="CZ49" s="95" t="s">
        <v>285</v>
      </c>
      <c r="DA49" s="95" t="s">
        <v>285</v>
      </c>
      <c r="DB49" s="95">
        <v>0.3</v>
      </c>
      <c r="DC49" s="95">
        <v>0.1</v>
      </c>
      <c r="DD49" s="95">
        <v>0.2</v>
      </c>
      <c r="DE49" s="95">
        <v>0.2</v>
      </c>
      <c r="DF49" s="95">
        <v>0.2</v>
      </c>
      <c r="DG49" s="95">
        <v>0.3</v>
      </c>
      <c r="DH49" s="95">
        <v>0.3</v>
      </c>
      <c r="DI49" s="95">
        <v>0.5</v>
      </c>
      <c r="DJ49" s="95" t="s">
        <v>285</v>
      </c>
      <c r="DK49" s="95" t="s">
        <v>285</v>
      </c>
      <c r="DL49" s="95" t="s">
        <v>285</v>
      </c>
      <c r="DM49" s="95" t="s">
        <v>285</v>
      </c>
      <c r="DN49" s="95" t="s">
        <v>285</v>
      </c>
      <c r="DO49" s="95" t="s">
        <v>285</v>
      </c>
      <c r="DP49" s="27"/>
      <c r="DQ49" s="36"/>
      <c r="DR49" s="31" t="s">
        <v>270</v>
      </c>
      <c r="DS49" s="95" t="s">
        <v>285</v>
      </c>
      <c r="DT49" s="95" t="s">
        <v>285</v>
      </c>
      <c r="DU49" s="95" t="s">
        <v>285</v>
      </c>
      <c r="DV49" s="95" t="s">
        <v>285</v>
      </c>
      <c r="DW49" s="95" t="s">
        <v>285</v>
      </c>
      <c r="DX49" s="95" t="s">
        <v>285</v>
      </c>
      <c r="DY49" s="95" t="s">
        <v>285</v>
      </c>
      <c r="DZ49" s="95" t="s">
        <v>285</v>
      </c>
      <c r="EA49" s="95">
        <v>0.2</v>
      </c>
      <c r="EB49" s="95">
        <v>0.3</v>
      </c>
      <c r="EC49" s="95">
        <v>0.4</v>
      </c>
      <c r="ED49" s="95">
        <v>0.5</v>
      </c>
      <c r="EE49" s="95">
        <v>0.5</v>
      </c>
      <c r="EF49" s="95">
        <v>0.7</v>
      </c>
      <c r="EG49" s="95">
        <v>1</v>
      </c>
      <c r="EH49" s="95" t="s">
        <v>285</v>
      </c>
      <c r="EI49" s="95" t="s">
        <v>285</v>
      </c>
      <c r="EJ49" s="95" t="s">
        <v>285</v>
      </c>
      <c r="EK49" s="95" t="s">
        <v>285</v>
      </c>
      <c r="EL49" s="95" t="s">
        <v>285</v>
      </c>
      <c r="EM49" s="95" t="s">
        <v>285</v>
      </c>
      <c r="EN49" s="27"/>
      <c r="EO49" s="36"/>
      <c r="EP49" s="31" t="s">
        <v>270</v>
      </c>
      <c r="EQ49" s="95" t="s">
        <v>285</v>
      </c>
      <c r="ER49" s="95" t="s">
        <v>285</v>
      </c>
      <c r="ES49" s="95" t="s">
        <v>285</v>
      </c>
      <c r="ET49" s="95" t="s">
        <v>285</v>
      </c>
      <c r="EU49" s="95" t="s">
        <v>285</v>
      </c>
      <c r="EV49" s="95" t="s">
        <v>285</v>
      </c>
      <c r="EW49" s="95" t="s">
        <v>285</v>
      </c>
      <c r="EX49" s="95" t="s">
        <v>285</v>
      </c>
      <c r="EY49" s="95" t="s">
        <v>285</v>
      </c>
      <c r="EZ49" s="95" t="s">
        <v>285</v>
      </c>
      <c r="FA49" s="95" t="s">
        <v>285</v>
      </c>
      <c r="FB49" s="95">
        <v>0.2</v>
      </c>
      <c r="FC49" s="95">
        <v>0.4</v>
      </c>
      <c r="FD49" s="95">
        <v>0.4</v>
      </c>
      <c r="FE49" s="95">
        <v>0.6</v>
      </c>
      <c r="FF49" s="95" t="s">
        <v>285</v>
      </c>
      <c r="FG49" s="95" t="s">
        <v>285</v>
      </c>
      <c r="FH49" s="95" t="s">
        <v>285</v>
      </c>
      <c r="FI49" s="95" t="s">
        <v>285</v>
      </c>
      <c r="FJ49" s="95" t="s">
        <v>285</v>
      </c>
      <c r="FK49" s="95" t="s">
        <v>285</v>
      </c>
      <c r="FM49" s="81"/>
      <c r="FN49" s="126" t="s">
        <v>225</v>
      </c>
      <c r="FO49" s="122" t="s">
        <v>226</v>
      </c>
      <c r="FP49" s="122" t="s">
        <v>226</v>
      </c>
      <c r="FQ49" s="122" t="s">
        <v>226</v>
      </c>
      <c r="FR49" s="122" t="s">
        <v>226</v>
      </c>
      <c r="FS49" s="122" t="s">
        <v>226</v>
      </c>
      <c r="FT49" s="122" t="s">
        <v>226</v>
      </c>
      <c r="FU49" s="122" t="s">
        <v>226</v>
      </c>
      <c r="FV49" s="122" t="s">
        <v>226</v>
      </c>
      <c r="FW49" s="122" t="s">
        <v>226</v>
      </c>
      <c r="FX49" s="122" t="s">
        <v>226</v>
      </c>
      <c r="FY49" s="122" t="s">
        <v>226</v>
      </c>
      <c r="FZ49" s="122">
        <v>0.1</v>
      </c>
      <c r="GA49" s="122">
        <v>0.2</v>
      </c>
      <c r="GB49" s="122">
        <v>0.1</v>
      </c>
      <c r="GC49" s="122">
        <v>0.2</v>
      </c>
      <c r="GD49" s="122" t="s">
        <v>226</v>
      </c>
      <c r="GE49" s="122" t="s">
        <v>226</v>
      </c>
      <c r="GF49" s="122" t="s">
        <v>226</v>
      </c>
      <c r="GG49" s="122" t="s">
        <v>226</v>
      </c>
      <c r="GH49" s="122" t="s">
        <v>226</v>
      </c>
      <c r="GI49" s="122" t="s">
        <v>226</v>
      </c>
      <c r="GK49" s="81"/>
      <c r="GL49" s="126" t="s">
        <v>225</v>
      </c>
      <c r="GM49" s="122" t="s">
        <v>226</v>
      </c>
      <c r="GN49" s="122" t="s">
        <v>226</v>
      </c>
      <c r="GO49" s="122" t="s">
        <v>226</v>
      </c>
      <c r="GP49" s="122" t="s">
        <v>226</v>
      </c>
      <c r="GQ49" s="122" t="s">
        <v>226</v>
      </c>
      <c r="GR49" s="122" t="s">
        <v>226</v>
      </c>
      <c r="GS49" s="122" t="s">
        <v>226</v>
      </c>
      <c r="GT49" s="122" t="s">
        <v>226</v>
      </c>
      <c r="GU49" s="122" t="s">
        <v>226</v>
      </c>
      <c r="GV49" s="122" t="s">
        <v>226</v>
      </c>
      <c r="GW49" s="122">
        <v>0.1</v>
      </c>
      <c r="GX49" s="122">
        <v>0.1</v>
      </c>
      <c r="GY49" s="122">
        <v>0.2</v>
      </c>
      <c r="GZ49" s="122">
        <v>0.1</v>
      </c>
      <c r="HA49" s="122">
        <v>0.2</v>
      </c>
      <c r="HB49" s="122" t="s">
        <v>226</v>
      </c>
      <c r="HC49" s="122" t="s">
        <v>226</v>
      </c>
      <c r="HD49" s="122" t="s">
        <v>226</v>
      </c>
      <c r="HE49" s="122" t="s">
        <v>226</v>
      </c>
      <c r="HF49" s="122" t="s">
        <v>226</v>
      </c>
      <c r="HG49" s="122" t="s">
        <v>226</v>
      </c>
    </row>
    <row r="50" spans="1:215" ht="15">
      <c r="A50" s="81"/>
      <c r="B50" s="106" t="s">
        <v>227</v>
      </c>
      <c r="C50" s="81">
        <v>0</v>
      </c>
      <c r="D50" s="122" t="s">
        <v>226</v>
      </c>
      <c r="E50" s="122" t="s">
        <v>226</v>
      </c>
      <c r="F50" s="122" t="s">
        <v>226</v>
      </c>
      <c r="G50" s="122" t="s">
        <v>226</v>
      </c>
      <c r="H50" s="122" t="s">
        <v>226</v>
      </c>
      <c r="I50" s="122" t="s">
        <v>226</v>
      </c>
      <c r="J50" s="122" t="s">
        <v>226</v>
      </c>
      <c r="K50" s="122" t="s">
        <v>226</v>
      </c>
      <c r="L50" s="122" t="s">
        <v>226</v>
      </c>
      <c r="M50" s="122" t="s">
        <v>226</v>
      </c>
      <c r="N50" s="122" t="s">
        <v>226</v>
      </c>
      <c r="O50" s="122" t="s">
        <v>226</v>
      </c>
      <c r="P50" s="122" t="s">
        <v>226</v>
      </c>
      <c r="Q50" s="122" t="s">
        <v>226</v>
      </c>
      <c r="R50" s="122" t="s">
        <v>226</v>
      </c>
      <c r="S50" s="122" t="s">
        <v>226</v>
      </c>
      <c r="T50" s="122" t="s">
        <v>226</v>
      </c>
      <c r="U50" s="122" t="s">
        <v>226</v>
      </c>
      <c r="V50" s="122" t="s">
        <v>226</v>
      </c>
      <c r="W50" s="122" t="s">
        <v>226</v>
      </c>
      <c r="Y50" s="81"/>
      <c r="Z50" s="106" t="s">
        <v>227</v>
      </c>
      <c r="AA50" s="81">
        <v>0</v>
      </c>
      <c r="AB50" s="122" t="s">
        <v>226</v>
      </c>
      <c r="AC50" s="122" t="s">
        <v>226</v>
      </c>
      <c r="AD50" s="122" t="s">
        <v>226</v>
      </c>
      <c r="AE50" s="122" t="s">
        <v>226</v>
      </c>
      <c r="AF50" s="122" t="s">
        <v>226</v>
      </c>
      <c r="AG50" s="122" t="s">
        <v>226</v>
      </c>
      <c r="AH50" s="122" t="s">
        <v>226</v>
      </c>
      <c r="AI50" s="122" t="s">
        <v>226</v>
      </c>
      <c r="AJ50" s="122" t="s">
        <v>226</v>
      </c>
      <c r="AK50" s="122" t="s">
        <v>226</v>
      </c>
      <c r="AL50" s="122" t="s">
        <v>226</v>
      </c>
      <c r="AM50" s="122" t="s">
        <v>226</v>
      </c>
      <c r="AN50" s="122" t="s">
        <v>226</v>
      </c>
      <c r="AO50" s="122" t="s">
        <v>226</v>
      </c>
      <c r="AP50" s="122" t="s">
        <v>226</v>
      </c>
      <c r="AQ50" s="122" t="s">
        <v>226</v>
      </c>
      <c r="AR50" s="122" t="s">
        <v>226</v>
      </c>
      <c r="AS50" s="122" t="s">
        <v>226</v>
      </c>
      <c r="AT50" s="122" t="s">
        <v>226</v>
      </c>
      <c r="AU50" s="122" t="s">
        <v>226</v>
      </c>
      <c r="AW50" s="36"/>
      <c r="AX50" s="31" t="s">
        <v>272</v>
      </c>
      <c r="AY50" s="36">
        <v>0</v>
      </c>
      <c r="AZ50" s="95" t="s">
        <v>285</v>
      </c>
      <c r="BA50" s="95" t="s">
        <v>285</v>
      </c>
      <c r="BB50" s="95" t="s">
        <v>285</v>
      </c>
      <c r="BC50" s="95" t="s">
        <v>285</v>
      </c>
      <c r="BD50" s="95" t="s">
        <v>285</v>
      </c>
      <c r="BE50" s="95" t="s">
        <v>285</v>
      </c>
      <c r="BF50" s="95" t="s">
        <v>285</v>
      </c>
      <c r="BG50" s="95" t="s">
        <v>285</v>
      </c>
      <c r="BH50" s="95" t="s">
        <v>285</v>
      </c>
      <c r="BI50" s="95" t="s">
        <v>285</v>
      </c>
      <c r="BJ50" s="95" t="s">
        <v>285</v>
      </c>
      <c r="BK50" s="95" t="s">
        <v>285</v>
      </c>
      <c r="BL50" s="95" t="s">
        <v>285</v>
      </c>
      <c r="BM50" s="95" t="s">
        <v>285</v>
      </c>
      <c r="BN50" s="95" t="s">
        <v>285</v>
      </c>
      <c r="BO50" s="95" t="s">
        <v>285</v>
      </c>
      <c r="BP50" s="95" t="s">
        <v>285</v>
      </c>
      <c r="BQ50" s="95" t="s">
        <v>285</v>
      </c>
      <c r="BR50" s="95" t="s">
        <v>285</v>
      </c>
      <c r="BS50" s="95" t="s">
        <v>285</v>
      </c>
      <c r="BT50" s="27"/>
      <c r="BU50" s="36"/>
      <c r="BV50" s="31" t="s">
        <v>272</v>
      </c>
      <c r="BW50" s="36">
        <v>0</v>
      </c>
      <c r="BX50" s="95" t="s">
        <v>285</v>
      </c>
      <c r="BY50" s="95" t="s">
        <v>285</v>
      </c>
      <c r="BZ50" s="95" t="s">
        <v>285</v>
      </c>
      <c r="CA50" s="95" t="s">
        <v>285</v>
      </c>
      <c r="CB50" s="95" t="s">
        <v>285</v>
      </c>
      <c r="CC50" s="95" t="s">
        <v>285</v>
      </c>
      <c r="CD50" s="95" t="s">
        <v>285</v>
      </c>
      <c r="CE50" s="95" t="s">
        <v>285</v>
      </c>
      <c r="CF50" s="95" t="s">
        <v>285</v>
      </c>
      <c r="CG50" s="95" t="s">
        <v>285</v>
      </c>
      <c r="CH50" s="95" t="s">
        <v>285</v>
      </c>
      <c r="CI50" s="95" t="s">
        <v>285</v>
      </c>
      <c r="CJ50" s="95" t="s">
        <v>285</v>
      </c>
      <c r="CK50" s="95" t="s">
        <v>285</v>
      </c>
      <c r="CL50" s="95" t="s">
        <v>285</v>
      </c>
      <c r="CM50" s="95" t="s">
        <v>285</v>
      </c>
      <c r="CN50" s="95" t="s">
        <v>285</v>
      </c>
      <c r="CO50" s="95" t="s">
        <v>285</v>
      </c>
      <c r="CP50" s="95" t="s">
        <v>285</v>
      </c>
      <c r="CQ50" s="95" t="s">
        <v>285</v>
      </c>
      <c r="CR50" s="27"/>
      <c r="CS50" s="36"/>
      <c r="CT50" s="31" t="s">
        <v>272</v>
      </c>
      <c r="CU50" s="36">
        <v>0</v>
      </c>
      <c r="CV50" s="95" t="s">
        <v>285</v>
      </c>
      <c r="CW50" s="95" t="s">
        <v>285</v>
      </c>
      <c r="CX50" s="95" t="s">
        <v>285</v>
      </c>
      <c r="CY50" s="95" t="s">
        <v>285</v>
      </c>
      <c r="CZ50" s="95" t="s">
        <v>285</v>
      </c>
      <c r="DA50" s="95" t="s">
        <v>285</v>
      </c>
      <c r="DB50" s="95" t="s">
        <v>285</v>
      </c>
      <c r="DC50" s="95" t="s">
        <v>285</v>
      </c>
      <c r="DD50" s="95" t="s">
        <v>285</v>
      </c>
      <c r="DE50" s="95" t="s">
        <v>285</v>
      </c>
      <c r="DF50" s="95" t="s">
        <v>285</v>
      </c>
      <c r="DG50" s="95" t="s">
        <v>285</v>
      </c>
      <c r="DH50" s="95" t="s">
        <v>285</v>
      </c>
      <c r="DI50" s="95" t="s">
        <v>285</v>
      </c>
      <c r="DJ50" s="95" t="s">
        <v>285</v>
      </c>
      <c r="DK50" s="95" t="s">
        <v>285</v>
      </c>
      <c r="DL50" s="95" t="s">
        <v>285</v>
      </c>
      <c r="DM50" s="95" t="s">
        <v>285</v>
      </c>
      <c r="DN50" s="95" t="s">
        <v>285</v>
      </c>
      <c r="DO50" s="95" t="s">
        <v>285</v>
      </c>
      <c r="DP50" s="27"/>
      <c r="DQ50" s="36"/>
      <c r="DR50" s="31" t="s">
        <v>272</v>
      </c>
      <c r="DS50" s="36">
        <v>0</v>
      </c>
      <c r="DT50" s="95" t="s">
        <v>285</v>
      </c>
      <c r="DU50" s="95" t="s">
        <v>285</v>
      </c>
      <c r="DV50" s="95" t="s">
        <v>285</v>
      </c>
      <c r="DW50" s="95" t="s">
        <v>285</v>
      </c>
      <c r="DX50" s="95" t="s">
        <v>285</v>
      </c>
      <c r="DY50" s="95" t="s">
        <v>285</v>
      </c>
      <c r="DZ50" s="95" t="s">
        <v>285</v>
      </c>
      <c r="EA50" s="95" t="s">
        <v>285</v>
      </c>
      <c r="EB50" s="95" t="s">
        <v>285</v>
      </c>
      <c r="EC50" s="95" t="s">
        <v>285</v>
      </c>
      <c r="ED50" s="95" t="s">
        <v>285</v>
      </c>
      <c r="EE50" s="95" t="s">
        <v>285</v>
      </c>
      <c r="EF50" s="95" t="s">
        <v>285</v>
      </c>
      <c r="EG50" s="95" t="s">
        <v>285</v>
      </c>
      <c r="EH50" s="95" t="s">
        <v>285</v>
      </c>
      <c r="EI50" s="95" t="s">
        <v>285</v>
      </c>
      <c r="EJ50" s="95" t="s">
        <v>285</v>
      </c>
      <c r="EK50" s="95" t="s">
        <v>285</v>
      </c>
      <c r="EL50" s="95" t="s">
        <v>285</v>
      </c>
      <c r="EM50" s="95" t="s">
        <v>285</v>
      </c>
      <c r="EN50" s="27"/>
      <c r="EO50" s="36"/>
      <c r="EP50" s="31" t="s">
        <v>272</v>
      </c>
      <c r="EQ50" s="36">
        <v>0</v>
      </c>
      <c r="ER50" s="95" t="s">
        <v>285</v>
      </c>
      <c r="ES50" s="95" t="s">
        <v>285</v>
      </c>
      <c r="ET50" s="95" t="s">
        <v>285</v>
      </c>
      <c r="EU50" s="95" t="s">
        <v>285</v>
      </c>
      <c r="EV50" s="95" t="s">
        <v>285</v>
      </c>
      <c r="EW50" s="95" t="s">
        <v>285</v>
      </c>
      <c r="EX50" s="95" t="s">
        <v>285</v>
      </c>
      <c r="EY50" s="95" t="s">
        <v>285</v>
      </c>
      <c r="EZ50" s="95" t="s">
        <v>285</v>
      </c>
      <c r="FA50" s="95" t="s">
        <v>285</v>
      </c>
      <c r="FB50" s="95" t="s">
        <v>285</v>
      </c>
      <c r="FC50" s="95" t="s">
        <v>285</v>
      </c>
      <c r="FD50" s="95" t="s">
        <v>285</v>
      </c>
      <c r="FE50" s="95" t="s">
        <v>285</v>
      </c>
      <c r="FF50" s="95" t="s">
        <v>285</v>
      </c>
      <c r="FG50" s="95" t="s">
        <v>285</v>
      </c>
      <c r="FH50" s="95" t="s">
        <v>285</v>
      </c>
      <c r="FI50" s="95" t="s">
        <v>285</v>
      </c>
      <c r="FJ50" s="95" t="s">
        <v>285</v>
      </c>
      <c r="FK50" s="95" t="s">
        <v>285</v>
      </c>
      <c r="FM50" s="81"/>
      <c r="FN50" s="126" t="s">
        <v>227</v>
      </c>
      <c r="FO50" s="81">
        <v>0</v>
      </c>
      <c r="FP50" s="122" t="s">
        <v>226</v>
      </c>
      <c r="FQ50" s="122" t="s">
        <v>226</v>
      </c>
      <c r="FR50" s="122" t="s">
        <v>226</v>
      </c>
      <c r="FS50" s="122" t="s">
        <v>226</v>
      </c>
      <c r="FT50" s="122" t="s">
        <v>226</v>
      </c>
      <c r="FU50" s="122" t="s">
        <v>226</v>
      </c>
      <c r="FV50" s="122" t="s">
        <v>226</v>
      </c>
      <c r="FW50" s="122" t="s">
        <v>226</v>
      </c>
      <c r="FX50" s="122" t="s">
        <v>226</v>
      </c>
      <c r="FY50" s="122" t="s">
        <v>226</v>
      </c>
      <c r="FZ50" s="122" t="s">
        <v>226</v>
      </c>
      <c r="GA50" s="122" t="s">
        <v>226</v>
      </c>
      <c r="GB50" s="122" t="s">
        <v>226</v>
      </c>
      <c r="GC50" s="122" t="s">
        <v>226</v>
      </c>
      <c r="GD50" s="122" t="s">
        <v>226</v>
      </c>
      <c r="GE50" s="122" t="s">
        <v>226</v>
      </c>
      <c r="GF50" s="122" t="s">
        <v>226</v>
      </c>
      <c r="GG50" s="122" t="s">
        <v>226</v>
      </c>
      <c r="GH50" s="122" t="s">
        <v>226</v>
      </c>
      <c r="GI50" s="122" t="s">
        <v>226</v>
      </c>
      <c r="GK50" s="81"/>
      <c r="GL50" s="126" t="s">
        <v>227</v>
      </c>
      <c r="GM50" s="81">
        <v>0</v>
      </c>
      <c r="GN50" s="122" t="s">
        <v>226</v>
      </c>
      <c r="GO50" s="122" t="s">
        <v>226</v>
      </c>
      <c r="GP50" s="122" t="s">
        <v>226</v>
      </c>
      <c r="GQ50" s="122" t="s">
        <v>226</v>
      </c>
      <c r="GR50" s="122" t="s">
        <v>226</v>
      </c>
      <c r="GS50" s="122" t="s">
        <v>226</v>
      </c>
      <c r="GT50" s="122" t="s">
        <v>226</v>
      </c>
      <c r="GU50" s="122" t="s">
        <v>226</v>
      </c>
      <c r="GV50" s="122" t="s">
        <v>226</v>
      </c>
      <c r="GW50" s="122" t="s">
        <v>226</v>
      </c>
      <c r="GX50" s="122" t="s">
        <v>226</v>
      </c>
      <c r="GY50" s="122" t="s">
        <v>226</v>
      </c>
      <c r="GZ50" s="122" t="s">
        <v>226</v>
      </c>
      <c r="HA50" s="122" t="s">
        <v>226</v>
      </c>
      <c r="HB50" s="122" t="s">
        <v>226</v>
      </c>
      <c r="HC50" s="122" t="s">
        <v>226</v>
      </c>
      <c r="HD50" s="122" t="s">
        <v>226</v>
      </c>
      <c r="HE50" s="122" t="s">
        <v>226</v>
      </c>
      <c r="HF50" s="122" t="s">
        <v>226</v>
      </c>
      <c r="HG50" s="122" t="s">
        <v>226</v>
      </c>
    </row>
    <row r="51" spans="1:215" ht="15">
      <c r="A51" s="81"/>
      <c r="B51" s="106" t="s">
        <v>228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Y51" s="81"/>
      <c r="Z51" s="106" t="s">
        <v>228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W51" s="36"/>
      <c r="AX51" s="31" t="s">
        <v>273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0</v>
      </c>
      <c r="BO51" s="36">
        <v>0</v>
      </c>
      <c r="BP51" s="36">
        <v>0</v>
      </c>
      <c r="BQ51" s="36">
        <v>0</v>
      </c>
      <c r="BR51" s="36">
        <v>0</v>
      </c>
      <c r="BS51" s="36">
        <v>0</v>
      </c>
      <c r="BT51" s="27"/>
      <c r="BU51" s="36"/>
      <c r="BV51" s="31" t="s">
        <v>273</v>
      </c>
      <c r="BW51" s="36">
        <v>0</v>
      </c>
      <c r="BX51" s="3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0</v>
      </c>
      <c r="CP51" s="36">
        <v>0</v>
      </c>
      <c r="CQ51" s="36">
        <v>0</v>
      </c>
      <c r="CR51" s="27"/>
      <c r="CS51" s="36"/>
      <c r="CT51" s="31" t="s">
        <v>273</v>
      </c>
      <c r="CU51" s="36">
        <v>0</v>
      </c>
      <c r="CV51" s="36">
        <v>0</v>
      </c>
      <c r="CW51" s="36">
        <v>0</v>
      </c>
      <c r="CX51" s="36">
        <v>0</v>
      </c>
      <c r="CY51" s="36">
        <v>0</v>
      </c>
      <c r="CZ51" s="36">
        <v>0</v>
      </c>
      <c r="DA51" s="36">
        <v>0</v>
      </c>
      <c r="DB51" s="36">
        <v>0</v>
      </c>
      <c r="DC51" s="36">
        <v>0</v>
      </c>
      <c r="DD51" s="36">
        <v>0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6">
        <v>0</v>
      </c>
      <c r="DK51" s="36">
        <v>0</v>
      </c>
      <c r="DL51" s="36">
        <v>0</v>
      </c>
      <c r="DM51" s="36">
        <v>0</v>
      </c>
      <c r="DN51" s="36">
        <v>0</v>
      </c>
      <c r="DO51" s="36">
        <v>0</v>
      </c>
      <c r="DP51" s="27"/>
      <c r="DQ51" s="36"/>
      <c r="DR51" s="31" t="s">
        <v>273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</v>
      </c>
      <c r="DZ51" s="36">
        <v>0</v>
      </c>
      <c r="EA51" s="36">
        <v>0</v>
      </c>
      <c r="EB51" s="36">
        <v>0</v>
      </c>
      <c r="EC51" s="36">
        <v>0</v>
      </c>
      <c r="ED51" s="36">
        <v>0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0</v>
      </c>
      <c r="EK51" s="36">
        <v>0</v>
      </c>
      <c r="EL51" s="36">
        <v>0</v>
      </c>
      <c r="EM51" s="36">
        <v>0</v>
      </c>
      <c r="EN51" s="27"/>
      <c r="EO51" s="36"/>
      <c r="EP51" s="31" t="s">
        <v>273</v>
      </c>
      <c r="EQ51" s="36">
        <v>0</v>
      </c>
      <c r="ER51" s="36">
        <v>0</v>
      </c>
      <c r="ES51" s="36">
        <v>0</v>
      </c>
      <c r="ET51" s="36">
        <v>0</v>
      </c>
      <c r="EU51" s="36">
        <v>0</v>
      </c>
      <c r="EV51" s="36">
        <v>0</v>
      </c>
      <c r="EW51" s="36">
        <v>0</v>
      </c>
      <c r="EX51" s="36">
        <v>0</v>
      </c>
      <c r="EY51" s="36">
        <v>0</v>
      </c>
      <c r="EZ51" s="36">
        <v>0</v>
      </c>
      <c r="FA51" s="36">
        <v>0</v>
      </c>
      <c r="FB51" s="36">
        <v>0</v>
      </c>
      <c r="FC51" s="36">
        <v>0</v>
      </c>
      <c r="FD51" s="36">
        <v>0</v>
      </c>
      <c r="FE51" s="36">
        <v>0</v>
      </c>
      <c r="FF51" s="36">
        <v>0</v>
      </c>
      <c r="FG51" s="36">
        <v>0</v>
      </c>
      <c r="FH51" s="36">
        <v>0</v>
      </c>
      <c r="FI51" s="36">
        <v>0</v>
      </c>
      <c r="FJ51" s="36">
        <v>0</v>
      </c>
      <c r="FK51" s="36">
        <v>0</v>
      </c>
      <c r="FM51" s="81"/>
      <c r="FN51" s="126" t="s">
        <v>228</v>
      </c>
      <c r="FO51" s="81">
        <v>0</v>
      </c>
      <c r="FP51" s="81">
        <v>0</v>
      </c>
      <c r="FQ51" s="81">
        <v>0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K51" s="81"/>
      <c r="GL51" s="126" t="s">
        <v>228</v>
      </c>
      <c r="GM51" s="81">
        <v>0</v>
      </c>
      <c r="GN51" s="81">
        <v>0</v>
      </c>
      <c r="GO51" s="81">
        <v>0</v>
      </c>
      <c r="GP51" s="81">
        <v>0</v>
      </c>
      <c r="GQ51" s="81">
        <v>0</v>
      </c>
      <c r="GR51" s="81">
        <v>0</v>
      </c>
      <c r="GS51" s="81">
        <v>0</v>
      </c>
      <c r="GT51" s="81">
        <v>0</v>
      </c>
      <c r="GU51" s="81">
        <v>0</v>
      </c>
      <c r="GV51" s="81">
        <v>0</v>
      </c>
      <c r="GW51" s="81">
        <v>0</v>
      </c>
      <c r="GX51" s="81">
        <v>0</v>
      </c>
      <c r="GY51" s="81">
        <v>0</v>
      </c>
      <c r="GZ51" s="81">
        <v>0</v>
      </c>
      <c r="HA51" s="81">
        <v>0</v>
      </c>
      <c r="HB51" s="81">
        <v>0</v>
      </c>
      <c r="HC51" s="81">
        <v>0</v>
      </c>
      <c r="HD51" s="81">
        <v>0</v>
      </c>
      <c r="HE51" s="81">
        <v>0</v>
      </c>
      <c r="HF51" s="81">
        <v>0</v>
      </c>
      <c r="HG51" s="81">
        <v>0</v>
      </c>
    </row>
    <row r="52" spans="1:215" ht="15">
      <c r="A52" s="425"/>
      <c r="B52" s="425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Y52" s="425"/>
      <c r="Z52" s="425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W52" s="431"/>
      <c r="AX52" s="431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27"/>
      <c r="BU52" s="431"/>
      <c r="BV52" s="431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27"/>
      <c r="CS52" s="431"/>
      <c r="CT52" s="431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27"/>
      <c r="DQ52" s="431"/>
      <c r="DR52" s="431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27"/>
      <c r="EO52" s="431"/>
      <c r="EP52" s="431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M52" s="425"/>
      <c r="FN52" s="425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K52" s="425"/>
      <c r="GL52" s="425"/>
      <c r="GM52" s="81"/>
      <c r="GN52" s="81"/>
      <c r="GO52" s="81"/>
      <c r="GP52" s="81"/>
      <c r="GQ52" s="81"/>
      <c r="GR52" s="81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</row>
    <row r="53" spans="1:215" ht="15">
      <c r="A53" s="101"/>
      <c r="B53" s="188" t="s">
        <v>115</v>
      </c>
      <c r="C53" s="101">
        <v>70.599999999999994</v>
      </c>
      <c r="D53" s="101">
        <v>70.900000000000006</v>
      </c>
      <c r="E53" s="101">
        <v>71</v>
      </c>
      <c r="F53" s="101">
        <v>71</v>
      </c>
      <c r="G53" s="101">
        <v>70.900000000000006</v>
      </c>
      <c r="H53" s="101">
        <v>71</v>
      </c>
      <c r="I53" s="101">
        <v>71</v>
      </c>
      <c r="J53" s="101">
        <v>70.900000000000006</v>
      </c>
      <c r="K53" s="101">
        <v>71</v>
      </c>
      <c r="L53" s="101">
        <v>71</v>
      </c>
      <c r="M53" s="101">
        <v>71</v>
      </c>
      <c r="N53" s="101">
        <v>71.099999999999994</v>
      </c>
      <c r="O53" s="101">
        <v>71</v>
      </c>
      <c r="P53" s="101">
        <v>71</v>
      </c>
      <c r="Q53" s="101">
        <v>71</v>
      </c>
      <c r="R53" s="101">
        <v>71</v>
      </c>
      <c r="S53" s="101">
        <v>71</v>
      </c>
      <c r="T53" s="101">
        <v>70.8</v>
      </c>
      <c r="U53" s="101">
        <v>71</v>
      </c>
      <c r="V53" s="101">
        <v>70.900000000000006</v>
      </c>
      <c r="W53" s="101">
        <v>70.8</v>
      </c>
      <c r="Y53" s="101"/>
      <c r="Z53" s="188" t="s">
        <v>115</v>
      </c>
      <c r="AA53" s="101">
        <v>70.5</v>
      </c>
      <c r="AB53" s="101">
        <v>70.900000000000006</v>
      </c>
      <c r="AC53" s="101">
        <v>71</v>
      </c>
      <c r="AD53" s="101">
        <v>70.900000000000006</v>
      </c>
      <c r="AE53" s="101">
        <v>70.900000000000006</v>
      </c>
      <c r="AF53" s="101">
        <v>71</v>
      </c>
      <c r="AG53" s="101">
        <v>71</v>
      </c>
      <c r="AH53" s="101">
        <v>71</v>
      </c>
      <c r="AI53" s="101">
        <v>71.099999999999994</v>
      </c>
      <c r="AJ53" s="101">
        <v>71.099999999999994</v>
      </c>
      <c r="AK53" s="101">
        <v>71.099999999999994</v>
      </c>
      <c r="AL53" s="101">
        <v>71.099999999999994</v>
      </c>
      <c r="AM53" s="101">
        <v>71</v>
      </c>
      <c r="AN53" s="101">
        <v>71</v>
      </c>
      <c r="AO53" s="101">
        <v>70.3</v>
      </c>
      <c r="AP53" s="101">
        <v>67.8</v>
      </c>
      <c r="AQ53" s="101">
        <v>66.2</v>
      </c>
      <c r="AR53" s="101">
        <v>60.8</v>
      </c>
      <c r="AS53" s="101">
        <v>62.7</v>
      </c>
      <c r="AT53" s="101">
        <v>63.7</v>
      </c>
      <c r="AU53" s="101">
        <v>60.7</v>
      </c>
      <c r="AW53" s="29"/>
      <c r="AX53" s="35" t="s">
        <v>280</v>
      </c>
      <c r="AY53" s="29">
        <v>70.7</v>
      </c>
      <c r="AZ53" s="29">
        <v>70.900000000000006</v>
      </c>
      <c r="BA53" s="29">
        <v>71</v>
      </c>
      <c r="BB53" s="29">
        <v>71</v>
      </c>
      <c r="BC53" s="29">
        <v>71</v>
      </c>
      <c r="BD53" s="29">
        <v>71.099999999999994</v>
      </c>
      <c r="BE53" s="29">
        <v>71.099999999999994</v>
      </c>
      <c r="BF53" s="29">
        <v>71</v>
      </c>
      <c r="BG53" s="29">
        <v>71.099999999999994</v>
      </c>
      <c r="BH53" s="29">
        <v>71.099999999999994</v>
      </c>
      <c r="BI53" s="29">
        <v>71.099999999999994</v>
      </c>
      <c r="BJ53" s="29">
        <v>71.099999999999994</v>
      </c>
      <c r="BK53" s="29">
        <v>71.099999999999994</v>
      </c>
      <c r="BL53" s="29">
        <v>71.099999999999994</v>
      </c>
      <c r="BM53" s="29">
        <v>71</v>
      </c>
      <c r="BN53" s="29">
        <v>70.900000000000006</v>
      </c>
      <c r="BO53" s="29">
        <v>70.900000000000006</v>
      </c>
      <c r="BP53" s="29">
        <v>70.7</v>
      </c>
      <c r="BQ53" s="29">
        <v>70.900000000000006</v>
      </c>
      <c r="BR53" s="29">
        <v>70.8</v>
      </c>
      <c r="BS53" s="29">
        <v>70.7</v>
      </c>
      <c r="BT53" s="27"/>
      <c r="BU53" s="29"/>
      <c r="BV53" s="35" t="s">
        <v>280</v>
      </c>
      <c r="BW53" s="29">
        <v>70.3</v>
      </c>
      <c r="BX53" s="29">
        <v>70.7</v>
      </c>
      <c r="BY53" s="29">
        <v>70.8</v>
      </c>
      <c r="BZ53" s="29">
        <v>70.8</v>
      </c>
      <c r="CA53" s="29">
        <v>70.7</v>
      </c>
      <c r="CB53" s="29">
        <v>71</v>
      </c>
      <c r="CC53" s="29">
        <v>71</v>
      </c>
      <c r="CD53" s="29">
        <v>70.900000000000006</v>
      </c>
      <c r="CE53" s="29">
        <v>71.099999999999994</v>
      </c>
      <c r="CF53" s="29">
        <v>71</v>
      </c>
      <c r="CG53" s="29">
        <v>71</v>
      </c>
      <c r="CH53" s="29">
        <v>71</v>
      </c>
      <c r="CI53" s="29">
        <v>71</v>
      </c>
      <c r="CJ53" s="29">
        <v>70.900000000000006</v>
      </c>
      <c r="CK53" s="29">
        <v>69.900000000000006</v>
      </c>
      <c r="CL53" s="29">
        <v>67.2</v>
      </c>
      <c r="CM53" s="29">
        <v>66.599999999999994</v>
      </c>
      <c r="CN53" s="29">
        <v>62.4</v>
      </c>
      <c r="CO53" s="29">
        <v>65.7</v>
      </c>
      <c r="CP53" s="29">
        <v>65.5</v>
      </c>
      <c r="CQ53" s="29">
        <v>63.4</v>
      </c>
      <c r="CR53" s="27"/>
      <c r="CS53" s="29"/>
      <c r="CT53" s="35" t="s">
        <v>280</v>
      </c>
      <c r="CU53" s="29">
        <v>69.7</v>
      </c>
      <c r="CV53" s="29">
        <v>69.900000000000006</v>
      </c>
      <c r="CW53" s="29">
        <v>70.3</v>
      </c>
      <c r="CX53" s="29">
        <v>70.599999999999994</v>
      </c>
      <c r="CY53" s="29">
        <v>70.599999999999994</v>
      </c>
      <c r="CZ53" s="29">
        <v>71</v>
      </c>
      <c r="DA53" s="29">
        <v>71</v>
      </c>
      <c r="DB53" s="29">
        <v>70.900000000000006</v>
      </c>
      <c r="DC53" s="29">
        <v>71.099999999999994</v>
      </c>
      <c r="DD53" s="29">
        <v>70.3</v>
      </c>
      <c r="DE53" s="29">
        <v>70.900000000000006</v>
      </c>
      <c r="DF53" s="29">
        <v>71</v>
      </c>
      <c r="DG53" s="29">
        <v>71</v>
      </c>
      <c r="DH53" s="29">
        <v>70.900000000000006</v>
      </c>
      <c r="DI53" s="29">
        <v>70.7</v>
      </c>
      <c r="DJ53" s="29">
        <v>70.099999999999994</v>
      </c>
      <c r="DK53" s="29">
        <v>69.8</v>
      </c>
      <c r="DL53" s="29">
        <v>68</v>
      </c>
      <c r="DM53" s="29">
        <v>68.7</v>
      </c>
      <c r="DN53" s="29">
        <v>68.900000000000006</v>
      </c>
      <c r="DO53" s="29">
        <v>67.400000000000006</v>
      </c>
      <c r="DP53" s="27"/>
      <c r="DQ53" s="29"/>
      <c r="DR53" s="35" t="s">
        <v>280</v>
      </c>
      <c r="DS53" s="29">
        <v>70</v>
      </c>
      <c r="DT53" s="29">
        <v>70.2</v>
      </c>
      <c r="DU53" s="29">
        <v>70.5</v>
      </c>
      <c r="DV53" s="29">
        <v>70.7</v>
      </c>
      <c r="DW53" s="29">
        <v>70.599999999999994</v>
      </c>
      <c r="DX53" s="29">
        <v>71</v>
      </c>
      <c r="DY53" s="29">
        <v>70.900000000000006</v>
      </c>
      <c r="DZ53" s="29">
        <v>70.8</v>
      </c>
      <c r="EA53" s="29">
        <v>71</v>
      </c>
      <c r="EB53" s="29">
        <v>70.7</v>
      </c>
      <c r="EC53" s="29">
        <v>70.900000000000006</v>
      </c>
      <c r="ED53" s="29">
        <v>71</v>
      </c>
      <c r="EE53" s="29">
        <v>70.900000000000006</v>
      </c>
      <c r="EF53" s="29">
        <v>70.8</v>
      </c>
      <c r="EG53" s="29">
        <v>70.599999999999994</v>
      </c>
      <c r="EH53" s="29">
        <v>70.5</v>
      </c>
      <c r="EI53" s="29">
        <v>70.599999999999994</v>
      </c>
      <c r="EJ53" s="29">
        <v>70.099999999999994</v>
      </c>
      <c r="EK53" s="29">
        <v>70.5</v>
      </c>
      <c r="EL53" s="29">
        <v>70.400000000000006</v>
      </c>
      <c r="EM53" s="29">
        <v>70.2</v>
      </c>
      <c r="EN53" s="27"/>
      <c r="EO53" s="29"/>
      <c r="EP53" s="35" t="s">
        <v>280</v>
      </c>
      <c r="EQ53" s="29">
        <v>70.3</v>
      </c>
      <c r="ER53" s="29">
        <v>70.599999999999994</v>
      </c>
      <c r="ES53" s="29">
        <v>70.8</v>
      </c>
      <c r="ET53" s="29">
        <v>70.8</v>
      </c>
      <c r="EU53" s="29">
        <v>70.8</v>
      </c>
      <c r="EV53" s="29">
        <v>71</v>
      </c>
      <c r="EW53" s="29">
        <v>71</v>
      </c>
      <c r="EX53" s="29">
        <v>70.900000000000006</v>
      </c>
      <c r="EY53" s="29">
        <v>71.099999999999994</v>
      </c>
      <c r="EZ53" s="29">
        <v>70.900000000000006</v>
      </c>
      <c r="FA53" s="29">
        <v>71</v>
      </c>
      <c r="FB53" s="29">
        <v>71.099999999999994</v>
      </c>
      <c r="FC53" s="29">
        <v>71</v>
      </c>
      <c r="FD53" s="29">
        <v>71</v>
      </c>
      <c r="FE53" s="29">
        <v>70.8</v>
      </c>
      <c r="FF53" s="29">
        <v>70.7</v>
      </c>
      <c r="FG53" s="29">
        <v>70.599999999999994</v>
      </c>
      <c r="FH53" s="29">
        <v>69.8</v>
      </c>
      <c r="FI53" s="29">
        <v>70.2</v>
      </c>
      <c r="FJ53" s="29">
        <v>70.3</v>
      </c>
      <c r="FK53" s="29">
        <v>69.8</v>
      </c>
      <c r="FM53" s="101"/>
      <c r="FN53" s="188" t="s">
        <v>115</v>
      </c>
      <c r="FO53" s="101">
        <v>70.400000000000006</v>
      </c>
      <c r="FP53" s="101">
        <v>70.8</v>
      </c>
      <c r="FQ53" s="101">
        <v>70.900000000000006</v>
      </c>
      <c r="FR53" s="101">
        <v>70.900000000000006</v>
      </c>
      <c r="FS53" s="101">
        <v>70.8</v>
      </c>
      <c r="FT53" s="101">
        <v>71</v>
      </c>
      <c r="FU53" s="101">
        <v>71</v>
      </c>
      <c r="FV53" s="101">
        <v>71</v>
      </c>
      <c r="FW53" s="101">
        <v>71.099999999999994</v>
      </c>
      <c r="FX53" s="101">
        <v>71</v>
      </c>
      <c r="FY53" s="101">
        <v>71.099999999999994</v>
      </c>
      <c r="FZ53" s="101">
        <v>71.099999999999994</v>
      </c>
      <c r="GA53" s="101">
        <v>71</v>
      </c>
      <c r="GB53" s="101">
        <v>71</v>
      </c>
      <c r="GC53" s="101">
        <v>70.3</v>
      </c>
      <c r="GD53" s="101">
        <v>68.400000000000006</v>
      </c>
      <c r="GE53" s="101">
        <v>67.2</v>
      </c>
      <c r="GF53" s="101">
        <v>62.2</v>
      </c>
      <c r="GG53" s="101">
        <v>64.599999999999994</v>
      </c>
      <c r="GH53" s="101">
        <v>65.2</v>
      </c>
      <c r="GI53" s="101">
        <v>62.4</v>
      </c>
      <c r="GK53" s="101"/>
      <c r="GL53" s="188" t="s">
        <v>115</v>
      </c>
      <c r="GM53" s="101">
        <v>70.099999999999994</v>
      </c>
      <c r="GN53" s="101">
        <v>70.599999999999994</v>
      </c>
      <c r="GO53" s="101">
        <v>70.900000000000006</v>
      </c>
      <c r="GP53" s="101">
        <v>70.900000000000006</v>
      </c>
      <c r="GQ53" s="101">
        <v>70.900000000000006</v>
      </c>
      <c r="GR53" s="101">
        <v>71.099999999999994</v>
      </c>
      <c r="GS53" s="101">
        <v>71</v>
      </c>
      <c r="GT53" s="101">
        <v>71</v>
      </c>
      <c r="GU53" s="101">
        <v>71.099999999999994</v>
      </c>
      <c r="GV53" s="101">
        <v>70.7</v>
      </c>
      <c r="GW53" s="101">
        <v>70.900000000000006</v>
      </c>
      <c r="GX53" s="101">
        <v>71.099999999999994</v>
      </c>
      <c r="GY53" s="101">
        <v>70.900000000000006</v>
      </c>
      <c r="GZ53" s="101">
        <v>70.900000000000006</v>
      </c>
      <c r="HA53" s="101">
        <v>70.7</v>
      </c>
      <c r="HB53" s="101">
        <v>69.5</v>
      </c>
      <c r="HC53" s="101">
        <v>69.099999999999994</v>
      </c>
      <c r="HD53" s="101">
        <v>66.099999999999994</v>
      </c>
      <c r="HE53" s="101">
        <v>67.7</v>
      </c>
      <c r="HF53" s="101">
        <v>67.7</v>
      </c>
      <c r="HG53" s="101">
        <v>65.5</v>
      </c>
    </row>
    <row r="54" spans="1:215" ht="15">
      <c r="A54" s="421"/>
      <c r="B54" s="421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21"/>
      <c r="Z54" s="421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28"/>
      <c r="AX54" s="428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27"/>
      <c r="BU54" s="428"/>
      <c r="BV54" s="428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27"/>
      <c r="CS54" s="428"/>
      <c r="CT54" s="428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27"/>
      <c r="DQ54" s="428"/>
      <c r="DR54" s="428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27"/>
      <c r="EO54" s="428"/>
      <c r="EP54" s="428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M54" s="421"/>
      <c r="FN54" s="421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21"/>
      <c r="GL54" s="421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21"/>
      <c r="B55" s="421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1"/>
      <c r="Z55" s="421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8"/>
      <c r="AX55" s="428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27"/>
      <c r="BU55" s="428"/>
      <c r="BV55" s="428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27"/>
      <c r="CS55" s="428"/>
      <c r="CT55" s="428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27"/>
      <c r="DQ55" s="428"/>
      <c r="DR55" s="428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27"/>
      <c r="EO55" s="428"/>
      <c r="EP55" s="428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M55" s="421"/>
      <c r="FN55" s="421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1"/>
      <c r="GL55" s="421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26"/>
      <c r="B56" s="426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26"/>
      <c r="Z56" s="426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27"/>
      <c r="AX56" s="427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27"/>
      <c r="BU56" s="427"/>
      <c r="BV56" s="427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27"/>
      <c r="CS56" s="427"/>
      <c r="CT56" s="427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27"/>
      <c r="DQ56" s="427"/>
      <c r="DR56" s="427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27"/>
      <c r="EO56" s="427"/>
      <c r="EP56" s="427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M56" s="426"/>
      <c r="FN56" s="426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26"/>
      <c r="GL56" s="426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421"/>
      <c r="B57" s="421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Y57" s="421"/>
      <c r="Z57" s="421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W57" s="428"/>
      <c r="AX57" s="428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27"/>
      <c r="BU57" s="428"/>
      <c r="BV57" s="428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27"/>
      <c r="CS57" s="428"/>
      <c r="CT57" s="428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27"/>
      <c r="DQ57" s="428"/>
      <c r="DR57" s="428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27"/>
      <c r="EO57" s="428"/>
      <c r="EP57" s="428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M57" s="421"/>
      <c r="FN57" s="421"/>
      <c r="FO57" s="100"/>
      <c r="FP57" s="100"/>
      <c r="FQ57" s="100"/>
      <c r="FR57" s="100"/>
      <c r="FS57" s="100"/>
      <c r="FT57" s="100"/>
      <c r="FU57" s="100"/>
      <c r="FV57" s="100"/>
      <c r="FW57" s="100"/>
      <c r="FX57" s="100"/>
      <c r="FY57" s="100"/>
      <c r="FZ57" s="100"/>
      <c r="GA57" s="100"/>
      <c r="GB57" s="100"/>
      <c r="GC57" s="100"/>
      <c r="GD57" s="100"/>
      <c r="GE57" s="100"/>
      <c r="GF57" s="100"/>
      <c r="GG57" s="100"/>
      <c r="GH57" s="100"/>
      <c r="GI57" s="100"/>
      <c r="GK57" s="421"/>
      <c r="GL57" s="421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</row>
    <row r="58" spans="1:215" ht="15">
      <c r="A58" s="421"/>
      <c r="B58" s="421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21"/>
      <c r="Z58" s="421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28"/>
      <c r="AX58" s="428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27"/>
      <c r="BU58" s="428"/>
      <c r="BV58" s="428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27"/>
      <c r="CS58" s="428"/>
      <c r="CT58" s="428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27"/>
      <c r="DQ58" s="428"/>
      <c r="DR58" s="428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27"/>
      <c r="EO58" s="428"/>
      <c r="EP58" s="428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M58" s="421"/>
      <c r="FN58" s="421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21"/>
      <c r="GL58" s="421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21"/>
      <c r="B59" s="421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21"/>
      <c r="Z59" s="421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28"/>
      <c r="AX59" s="428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27"/>
      <c r="BU59" s="428"/>
      <c r="BV59" s="428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27"/>
      <c r="CS59" s="428"/>
      <c r="CT59" s="428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27"/>
      <c r="DQ59" s="428"/>
      <c r="DR59" s="428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27"/>
      <c r="EO59" s="428"/>
      <c r="EP59" s="428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M59" s="421"/>
      <c r="FN59" s="421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21"/>
      <c r="GL59" s="421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21"/>
      <c r="B60" s="421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21"/>
      <c r="Z60" s="421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28"/>
      <c r="AX60" s="428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27"/>
      <c r="BU60" s="428"/>
      <c r="BV60" s="428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27"/>
      <c r="CS60" s="428"/>
      <c r="CT60" s="428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27"/>
      <c r="DQ60" s="428"/>
      <c r="DR60" s="428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27"/>
      <c r="EO60" s="428"/>
      <c r="EP60" s="428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M60" s="421"/>
      <c r="FN60" s="421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21"/>
      <c r="GL60" s="421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21"/>
      <c r="B61" s="421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21"/>
      <c r="Z61" s="421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28"/>
      <c r="AX61" s="428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27"/>
      <c r="BU61" s="428"/>
      <c r="BV61" s="428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27"/>
      <c r="CS61" s="428"/>
      <c r="CT61" s="428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27"/>
      <c r="DQ61" s="428"/>
      <c r="DR61" s="428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27"/>
      <c r="EO61" s="428"/>
      <c r="EP61" s="428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M61" s="421"/>
      <c r="FN61" s="421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21"/>
      <c r="GL61" s="421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21"/>
      <c r="B62" s="421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21"/>
      <c r="Z62" s="421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28"/>
      <c r="AX62" s="428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27"/>
      <c r="BU62" s="428"/>
      <c r="BV62" s="428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27"/>
      <c r="CS62" s="428"/>
      <c r="CT62" s="428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27"/>
      <c r="DQ62" s="428"/>
      <c r="DR62" s="428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27"/>
      <c r="EO62" s="428"/>
      <c r="EP62" s="428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M62" s="421"/>
      <c r="FN62" s="421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21"/>
      <c r="GL62" s="421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21"/>
      <c r="B63" s="421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21"/>
      <c r="Z63" s="421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28"/>
      <c r="AX63" s="428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27"/>
      <c r="BU63" s="428"/>
      <c r="BV63" s="428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27"/>
      <c r="CS63" s="428"/>
      <c r="CT63" s="428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27"/>
      <c r="DQ63" s="428"/>
      <c r="DR63" s="428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27"/>
      <c r="EO63" s="428"/>
      <c r="EP63" s="428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M63" s="421"/>
      <c r="FN63" s="421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21"/>
      <c r="GL63" s="421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  <row r="64" spans="1:215" ht="15">
      <c r="A64" s="421"/>
      <c r="B64" s="421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21"/>
      <c r="Z64" s="421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28"/>
      <c r="AX64" s="428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27"/>
      <c r="BU64" s="428"/>
      <c r="BV64" s="428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27"/>
      <c r="CS64" s="428"/>
      <c r="CT64" s="428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27"/>
      <c r="DQ64" s="428"/>
      <c r="DR64" s="428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27"/>
      <c r="EO64" s="428"/>
      <c r="EP64" s="428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M64" s="421"/>
      <c r="FN64" s="421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21"/>
      <c r="GL64" s="421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</row>
  </sheetData>
  <mergeCells count="270">
    <mergeCell ref="GK58:GL58"/>
    <mergeCell ref="GK59:GL59"/>
    <mergeCell ref="GK60:GL60"/>
    <mergeCell ref="GK61:GL61"/>
    <mergeCell ref="GK62:GL62"/>
    <mergeCell ref="GK63:GL63"/>
    <mergeCell ref="GK64:GL64"/>
    <mergeCell ref="FM64:FN6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GK34:GL34"/>
    <mergeCell ref="GK35:GL35"/>
    <mergeCell ref="GK44:GL44"/>
    <mergeCell ref="GK52:GL52"/>
    <mergeCell ref="GK54:GL54"/>
    <mergeCell ref="GK55:GL55"/>
    <mergeCell ref="GK56:GL56"/>
    <mergeCell ref="GK57:GL57"/>
    <mergeCell ref="FM55:FN55"/>
    <mergeCell ref="FM56:FN56"/>
    <mergeCell ref="FM57:FN57"/>
    <mergeCell ref="FM58:FN58"/>
    <mergeCell ref="FM59:FN59"/>
    <mergeCell ref="FM60:FN60"/>
    <mergeCell ref="FM61:FN61"/>
    <mergeCell ref="FM62:FN62"/>
    <mergeCell ref="FM63:FN63"/>
    <mergeCell ref="FM12:FN12"/>
    <mergeCell ref="FM21:FN21"/>
    <mergeCell ref="FM29:FN29"/>
    <mergeCell ref="FM32:FN32"/>
    <mergeCell ref="FM34:FN34"/>
    <mergeCell ref="FM35:FN35"/>
    <mergeCell ref="FM44:FN44"/>
    <mergeCell ref="FM52:FN52"/>
    <mergeCell ref="FM54:FN54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DQ1:DR1"/>
    <mergeCell ref="EO1:EP1"/>
    <mergeCell ref="AW2:AX2"/>
    <mergeCell ref="BU2:BV2"/>
    <mergeCell ref="CS2:CT2"/>
    <mergeCell ref="DQ2:DR2"/>
    <mergeCell ref="EO2:EP2"/>
    <mergeCell ref="FM1:FN1"/>
    <mergeCell ref="FM2:FN2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  <mergeCell ref="CS3:CT3"/>
    <mergeCell ref="DQ3:DR3"/>
    <mergeCell ref="EO3:EP3"/>
    <mergeCell ref="AW4:AX4"/>
    <mergeCell ref="BU4:BV4"/>
    <mergeCell ref="CS4:CT4"/>
    <mergeCell ref="DQ4:DR4"/>
    <mergeCell ref="EO4:EP4"/>
    <mergeCell ref="DQ57:DR57"/>
    <mergeCell ref="EO57:EP57"/>
    <mergeCell ref="AW58:AX58"/>
    <mergeCell ref="Y59:Z59"/>
    <mergeCell ref="Y60:Z60"/>
    <mergeCell ref="Y61:Z61"/>
    <mergeCell ref="Y62:Z62"/>
    <mergeCell ref="Y63:Z63"/>
    <mergeCell ref="Y64:Z64"/>
    <mergeCell ref="AW63:AX63"/>
    <mergeCell ref="BU63:BV63"/>
    <mergeCell ref="CS63:CT63"/>
    <mergeCell ref="AW64:AX64"/>
    <mergeCell ref="BU64:BV64"/>
    <mergeCell ref="CS64:CT64"/>
    <mergeCell ref="AW61:AX61"/>
    <mergeCell ref="BU61:BV61"/>
    <mergeCell ref="CS61:CT61"/>
    <mergeCell ref="AW62:AX62"/>
    <mergeCell ref="BU62:BV62"/>
    <mergeCell ref="CS62:CT62"/>
    <mergeCell ref="AW59:AX59"/>
    <mergeCell ref="BU59:BV59"/>
    <mergeCell ref="CS59:CT59"/>
    <mergeCell ref="DQ63:DR63"/>
    <mergeCell ref="EO63:EP63"/>
    <mergeCell ref="DQ64:DR64"/>
    <mergeCell ref="EO64:EP64"/>
    <mergeCell ref="DQ61:DR61"/>
    <mergeCell ref="EO61:EP61"/>
    <mergeCell ref="DQ62:DR62"/>
    <mergeCell ref="EO62:EP62"/>
    <mergeCell ref="DQ59:DR59"/>
    <mergeCell ref="EO59:EP59"/>
    <mergeCell ref="DQ60:DR60"/>
    <mergeCell ref="EO60:EP60"/>
    <mergeCell ref="AW32:AX32"/>
    <mergeCell ref="BU32:BV32"/>
    <mergeCell ref="Y21:Z21"/>
    <mergeCell ref="Y29:Z29"/>
    <mergeCell ref="Y32:Z32"/>
    <mergeCell ref="Y34:Z34"/>
    <mergeCell ref="Y35:Z35"/>
    <mergeCell ref="Y44:Z44"/>
    <mergeCell ref="BU58:BV58"/>
    <mergeCell ref="AW55:AX55"/>
    <mergeCell ref="BU55:BV55"/>
    <mergeCell ref="AW56:AX56"/>
    <mergeCell ref="BU56:BV56"/>
    <mergeCell ref="AW52:AX52"/>
    <mergeCell ref="BU52:BV52"/>
    <mergeCell ref="AW54:AX54"/>
    <mergeCell ref="BU54:BV54"/>
    <mergeCell ref="Y52:Z52"/>
    <mergeCell ref="Y54:Z54"/>
    <mergeCell ref="Y55:Z55"/>
    <mergeCell ref="Y56:Z56"/>
    <mergeCell ref="Y57:Z57"/>
    <mergeCell ref="Y58:Z58"/>
    <mergeCell ref="AW57:AX57"/>
    <mergeCell ref="EO58:EP58"/>
    <mergeCell ref="EO55:EP55"/>
    <mergeCell ref="EO56:EP56"/>
    <mergeCell ref="EO52:EP52"/>
    <mergeCell ref="DQ54:DR54"/>
    <mergeCell ref="EO54:EP54"/>
    <mergeCell ref="AW35:AX35"/>
    <mergeCell ref="BU35:BV35"/>
    <mergeCell ref="CS35:CT35"/>
    <mergeCell ref="DQ35:DR35"/>
    <mergeCell ref="EO35:EP35"/>
    <mergeCell ref="AW44:AX44"/>
    <mergeCell ref="BU44:BV44"/>
    <mergeCell ref="CS44:CT44"/>
    <mergeCell ref="DQ44:DR44"/>
    <mergeCell ref="EO44:EP44"/>
    <mergeCell ref="CS58:CT58"/>
    <mergeCell ref="DQ58:DR58"/>
    <mergeCell ref="CS55:CT55"/>
    <mergeCell ref="DQ55:DR55"/>
    <mergeCell ref="CS56:CT56"/>
    <mergeCell ref="DQ56:DR56"/>
    <mergeCell ref="CS52:CT52"/>
    <mergeCell ref="DQ52:DR52"/>
    <mergeCell ref="DQ29:DR29"/>
    <mergeCell ref="EO29:EP29"/>
    <mergeCell ref="AW11:AX11"/>
    <mergeCell ref="BU11:BV11"/>
    <mergeCell ref="CS11:CT11"/>
    <mergeCell ref="DQ11:DR11"/>
    <mergeCell ref="EO11:EP11"/>
    <mergeCell ref="Y7:Z7"/>
    <mergeCell ref="Y8:Z8"/>
    <mergeCell ref="Y9:Z9"/>
    <mergeCell ref="Y10:Z10"/>
    <mergeCell ref="Y11:Z11"/>
    <mergeCell ref="Y12:Z12"/>
    <mergeCell ref="A59:B59"/>
    <mergeCell ref="A60:B60"/>
    <mergeCell ref="A61:B61"/>
    <mergeCell ref="A62:B62"/>
    <mergeCell ref="A63:B63"/>
    <mergeCell ref="A64:B64"/>
    <mergeCell ref="AW34:AX34"/>
    <mergeCell ref="BU34:BV34"/>
    <mergeCell ref="CS34:CT34"/>
    <mergeCell ref="A52:B52"/>
    <mergeCell ref="A54:B54"/>
    <mergeCell ref="A55:B55"/>
    <mergeCell ref="A56:B56"/>
    <mergeCell ref="A57:B57"/>
    <mergeCell ref="A58:B58"/>
    <mergeCell ref="A35:B35"/>
    <mergeCell ref="A44:B44"/>
    <mergeCell ref="CS54:CT54"/>
    <mergeCell ref="BU57:BV57"/>
    <mergeCell ref="CS57:CT57"/>
    <mergeCell ref="AW60:AX60"/>
    <mergeCell ref="BU60:BV60"/>
    <mergeCell ref="CS60:CT60"/>
    <mergeCell ref="A9:B9"/>
    <mergeCell ref="A10:B10"/>
    <mergeCell ref="DQ34:DR34"/>
    <mergeCell ref="EO34:EP34"/>
    <mergeCell ref="AW12:AX12"/>
    <mergeCell ref="BU12:BV12"/>
    <mergeCell ref="CS12:CT12"/>
    <mergeCell ref="DQ12:DR12"/>
    <mergeCell ref="EO12:EP12"/>
    <mergeCell ref="A21:B21"/>
    <mergeCell ref="A29:B29"/>
    <mergeCell ref="A32:B32"/>
    <mergeCell ref="A34:B34"/>
    <mergeCell ref="CS32:CT32"/>
    <mergeCell ref="DQ32:DR32"/>
    <mergeCell ref="EO32:EP32"/>
    <mergeCell ref="AW21:AX21"/>
    <mergeCell ref="BU21:BV21"/>
    <mergeCell ref="CS21:CT21"/>
    <mergeCell ref="DQ21:DR21"/>
    <mergeCell ref="EO21:EP21"/>
    <mergeCell ref="AW29:AX29"/>
    <mergeCell ref="BU29:BV29"/>
    <mergeCell ref="CS29:CT29"/>
    <mergeCell ref="A11:B11"/>
    <mergeCell ref="A12:B12"/>
    <mergeCell ref="DQ9:DR9"/>
    <mergeCell ref="EO9:EP9"/>
    <mergeCell ref="DQ10:DR10"/>
    <mergeCell ref="EO10:EP10"/>
    <mergeCell ref="AW7:AX7"/>
    <mergeCell ref="BU7:BV7"/>
    <mergeCell ref="CS7:CT7"/>
    <mergeCell ref="DQ7:DR7"/>
    <mergeCell ref="EO7:EP7"/>
    <mergeCell ref="AW8:AX8"/>
    <mergeCell ref="BU8:BV8"/>
    <mergeCell ref="CS8:CT8"/>
    <mergeCell ref="DQ8:DR8"/>
    <mergeCell ref="EO8:EP8"/>
    <mergeCell ref="AW9:AX9"/>
    <mergeCell ref="BU9:BV9"/>
    <mergeCell ref="CS9:CT9"/>
    <mergeCell ref="AW10:AX10"/>
    <mergeCell ref="BU10:BV10"/>
    <mergeCell ref="CS10:CT10"/>
    <mergeCell ref="A7:B7"/>
    <mergeCell ref="A8:B8"/>
    <mergeCell ref="A1:B1"/>
    <mergeCell ref="A2:B2"/>
    <mergeCell ref="A3:B3"/>
    <mergeCell ref="A4:B4"/>
    <mergeCell ref="A5:B5"/>
    <mergeCell ref="A6:B6"/>
    <mergeCell ref="AW5:AX5"/>
    <mergeCell ref="BU5:BV5"/>
    <mergeCell ref="CS5:CT5"/>
    <mergeCell ref="AW1:AX1"/>
    <mergeCell ref="BU1:BV1"/>
    <mergeCell ref="CS1:CT1"/>
    <mergeCell ref="Y1:Z1"/>
    <mergeCell ref="Y2:Z2"/>
    <mergeCell ref="Y3:Z3"/>
    <mergeCell ref="Y4:Z4"/>
    <mergeCell ref="Y5:Z5"/>
    <mergeCell ref="Y6:Z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006-DB63-47CD-B69B-56385DE165BF}">
  <dimension ref="A1:HG60"/>
  <sheetViews>
    <sheetView workbookViewId="0">
      <selection activeCell="A11" sqref="A11:B11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8"/>
      <c r="BU1" s="428"/>
      <c r="BV1" s="428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8"/>
      <c r="CS1" s="428"/>
      <c r="CT1" s="428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8"/>
      <c r="DQ1" s="428"/>
      <c r="DR1" s="428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8"/>
      <c r="EO1" s="428"/>
      <c r="EP1" s="428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8"/>
      <c r="BU2" s="428"/>
      <c r="BV2" s="428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8"/>
      <c r="CS2" s="428"/>
      <c r="CT2" s="428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8"/>
      <c r="DQ2" s="428"/>
      <c r="DR2" s="428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8"/>
      <c r="EO2" s="428"/>
      <c r="EP2" s="428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8"/>
      <c r="BU3" s="428"/>
      <c r="BV3" s="428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8"/>
      <c r="CS3" s="428"/>
      <c r="CT3" s="428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8"/>
      <c r="DQ3" s="428"/>
      <c r="DR3" s="428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8"/>
      <c r="EO3" s="428"/>
      <c r="EP3" s="428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8"/>
      <c r="BU4" s="428"/>
      <c r="BV4" s="42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8"/>
      <c r="CS4" s="428"/>
      <c r="CT4" s="428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8"/>
      <c r="DQ4" s="428"/>
      <c r="DR4" s="428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8"/>
      <c r="EO4" s="428"/>
      <c r="EP4" s="428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156"/>
      <c r="AZ5" s="156"/>
      <c r="BA5" s="156"/>
      <c r="BB5" s="156"/>
      <c r="BC5" s="156"/>
      <c r="BD5" s="156"/>
      <c r="BE5" s="156"/>
      <c r="BF5" s="156"/>
      <c r="BG5" s="39"/>
      <c r="BH5" s="156"/>
      <c r="BI5" s="156"/>
      <c r="BJ5" s="156"/>
      <c r="BK5" s="156"/>
      <c r="BL5" s="39"/>
      <c r="BM5" s="156"/>
      <c r="BN5" s="39"/>
      <c r="BO5" s="39"/>
      <c r="BP5" s="156"/>
      <c r="BQ5" s="39"/>
      <c r="BR5" s="39"/>
      <c r="BS5" s="156" t="s">
        <v>259</v>
      </c>
      <c r="BT5" s="38"/>
      <c r="BU5" s="430" t="s">
        <v>258</v>
      </c>
      <c r="BV5" s="430"/>
      <c r="BW5" s="156"/>
      <c r="BX5" s="156"/>
      <c r="BY5" s="156"/>
      <c r="BZ5" s="156"/>
      <c r="CA5" s="156"/>
      <c r="CB5" s="156"/>
      <c r="CC5" s="156"/>
      <c r="CD5" s="156"/>
      <c r="CE5" s="39"/>
      <c r="CF5" s="156"/>
      <c r="CG5" s="156"/>
      <c r="CH5" s="156"/>
      <c r="CI5" s="156"/>
      <c r="CJ5" s="39"/>
      <c r="CK5" s="156"/>
      <c r="CL5" s="39"/>
      <c r="CM5" s="39"/>
      <c r="CN5" s="156"/>
      <c r="CO5" s="39"/>
      <c r="CP5" s="39"/>
      <c r="CQ5" s="156" t="s">
        <v>259</v>
      </c>
      <c r="CR5" s="38"/>
      <c r="CS5" s="430" t="s">
        <v>258</v>
      </c>
      <c r="CT5" s="430"/>
      <c r="CU5" s="156"/>
      <c r="CV5" s="156"/>
      <c r="CW5" s="156"/>
      <c r="CX5" s="156"/>
      <c r="CY5" s="156"/>
      <c r="CZ5" s="156"/>
      <c r="DA5" s="156"/>
      <c r="DB5" s="156"/>
      <c r="DC5" s="39"/>
      <c r="DD5" s="156"/>
      <c r="DE5" s="156"/>
      <c r="DF5" s="156"/>
      <c r="DG5" s="156"/>
      <c r="DH5" s="39"/>
      <c r="DI5" s="156"/>
      <c r="DJ5" s="39"/>
      <c r="DK5" s="39"/>
      <c r="DL5" s="156"/>
      <c r="DM5" s="39"/>
      <c r="DN5" s="39"/>
      <c r="DO5" s="156" t="s">
        <v>259</v>
      </c>
      <c r="DP5" s="38"/>
      <c r="DQ5" s="430" t="s">
        <v>258</v>
      </c>
      <c r="DR5" s="430"/>
      <c r="DS5" s="156"/>
      <c r="DT5" s="156"/>
      <c r="DU5" s="156"/>
      <c r="DV5" s="156"/>
      <c r="DW5" s="156"/>
      <c r="DX5" s="156"/>
      <c r="DY5" s="156"/>
      <c r="DZ5" s="156"/>
      <c r="EA5" s="39"/>
      <c r="EB5" s="156"/>
      <c r="EC5" s="156"/>
      <c r="ED5" s="156"/>
      <c r="EE5" s="156"/>
      <c r="EF5" s="39"/>
      <c r="EG5" s="156"/>
      <c r="EH5" s="39"/>
      <c r="EI5" s="39"/>
      <c r="EJ5" s="156"/>
      <c r="EK5" s="39"/>
      <c r="EL5" s="39"/>
      <c r="EM5" s="156" t="s">
        <v>259</v>
      </c>
      <c r="EN5" s="38"/>
      <c r="EO5" s="430" t="s">
        <v>258</v>
      </c>
      <c r="EP5" s="430"/>
      <c r="EQ5" s="156"/>
      <c r="ER5" s="156"/>
      <c r="ES5" s="156"/>
      <c r="ET5" s="156"/>
      <c r="EU5" s="156"/>
      <c r="EV5" s="156"/>
      <c r="EW5" s="156"/>
      <c r="EX5" s="156"/>
      <c r="EY5" s="39"/>
      <c r="EZ5" s="156"/>
      <c r="FA5" s="156"/>
      <c r="FB5" s="156"/>
      <c r="FC5" s="156"/>
      <c r="FD5" s="39"/>
      <c r="FE5" s="156"/>
      <c r="FF5" s="39"/>
      <c r="FG5" s="39"/>
      <c r="FH5" s="156"/>
      <c r="FI5" s="39"/>
      <c r="FJ5" s="39"/>
      <c r="FK5" s="156" t="s">
        <v>259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8"/>
      <c r="BU6" s="428"/>
      <c r="BV6" s="428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8"/>
      <c r="CS6" s="428"/>
      <c r="CT6" s="428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8"/>
      <c r="DQ6" s="428"/>
      <c r="DR6" s="428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8"/>
      <c r="EO6" s="428"/>
      <c r="EP6" s="428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38"/>
      <c r="BU7" s="429" t="s">
        <v>260</v>
      </c>
      <c r="BV7" s="429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38"/>
      <c r="CS7" s="429" t="s">
        <v>261</v>
      </c>
      <c r="CT7" s="429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  <c r="DP7" s="38"/>
      <c r="DQ7" s="429" t="s">
        <v>262</v>
      </c>
      <c r="DR7" s="429"/>
      <c r="DS7" s="156"/>
      <c r="DT7" s="156"/>
      <c r="DU7" s="156"/>
      <c r="DV7" s="156"/>
      <c r="DW7" s="156"/>
      <c r="DX7" s="156"/>
      <c r="DY7" s="156"/>
      <c r="DZ7" s="156"/>
      <c r="EA7" s="156"/>
      <c r="EB7" s="156"/>
      <c r="EC7" s="156"/>
      <c r="ED7" s="156"/>
      <c r="EE7" s="156"/>
      <c r="EF7" s="156"/>
      <c r="EG7" s="156"/>
      <c r="EH7" s="156"/>
      <c r="EI7" s="156"/>
      <c r="EJ7" s="156"/>
      <c r="EK7" s="156"/>
      <c r="EL7" s="156"/>
      <c r="EM7" s="156"/>
      <c r="EN7" s="38"/>
      <c r="EO7" s="429" t="s">
        <v>263</v>
      </c>
      <c r="EP7" s="429"/>
      <c r="EQ7" s="156"/>
      <c r="ER7" s="156"/>
      <c r="ES7" s="156"/>
      <c r="ET7" s="156"/>
      <c r="EU7" s="156"/>
      <c r="EV7" s="156"/>
      <c r="EW7" s="156"/>
      <c r="EX7" s="156"/>
      <c r="EY7" s="156"/>
      <c r="EZ7" s="156"/>
      <c r="FA7" s="156"/>
      <c r="FB7" s="156"/>
      <c r="FC7" s="156"/>
      <c r="FD7" s="156"/>
      <c r="FE7" s="156"/>
      <c r="FF7" s="156"/>
      <c r="FG7" s="156"/>
      <c r="FH7" s="156"/>
      <c r="FI7" s="156"/>
      <c r="FJ7" s="156"/>
      <c r="FK7" s="156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234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234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286</v>
      </c>
      <c r="AX8" s="429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38"/>
      <c r="BU8" s="429" t="s">
        <v>286</v>
      </c>
      <c r="BV8" s="429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38"/>
      <c r="CS8" s="429" t="s">
        <v>286</v>
      </c>
      <c r="CT8" s="429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38"/>
      <c r="DQ8" s="429" t="s">
        <v>286</v>
      </c>
      <c r="DR8" s="429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38"/>
      <c r="EO8" s="429" t="s">
        <v>286</v>
      </c>
      <c r="EP8" s="429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M8" s="423" t="s">
        <v>234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234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8"/>
      <c r="BU9" s="428"/>
      <c r="BV9" s="428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8"/>
      <c r="CS9" s="428"/>
      <c r="CT9" s="428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8"/>
      <c r="DQ9" s="428"/>
      <c r="DR9" s="428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8"/>
      <c r="EO9" s="428"/>
      <c r="EP9" s="428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8"/>
      <c r="BU10" s="428"/>
      <c r="BV10" s="428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8"/>
      <c r="CS10" s="428"/>
      <c r="CT10" s="428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8"/>
      <c r="DQ10" s="428"/>
      <c r="DR10" s="428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8"/>
      <c r="EO10" s="428"/>
      <c r="EP10" s="428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150">
        <v>2000</v>
      </c>
      <c r="AZ11" s="150">
        <v>2001</v>
      </c>
      <c r="BA11" s="150">
        <v>2002</v>
      </c>
      <c r="BB11" s="150">
        <v>2003</v>
      </c>
      <c r="BC11" s="150">
        <v>2004</v>
      </c>
      <c r="BD11" s="150">
        <v>2005</v>
      </c>
      <c r="BE11" s="150">
        <v>2006</v>
      </c>
      <c r="BF11" s="150">
        <v>2007</v>
      </c>
      <c r="BG11" s="150">
        <v>2008</v>
      </c>
      <c r="BH11" s="150">
        <v>2009</v>
      </c>
      <c r="BI11" s="150">
        <v>2010</v>
      </c>
      <c r="BJ11" s="150">
        <v>2011</v>
      </c>
      <c r="BK11" s="150">
        <v>2012</v>
      </c>
      <c r="BL11" s="150">
        <v>2013</v>
      </c>
      <c r="BM11" s="150">
        <v>2014</v>
      </c>
      <c r="BN11" s="150">
        <v>2015</v>
      </c>
      <c r="BO11" s="150">
        <v>2016</v>
      </c>
      <c r="BP11" s="150">
        <v>2017</v>
      </c>
      <c r="BQ11" s="150">
        <v>2018</v>
      </c>
      <c r="BR11" s="150">
        <v>2019</v>
      </c>
      <c r="BS11" s="150">
        <v>2020</v>
      </c>
      <c r="BT11" s="38"/>
      <c r="BU11" s="428"/>
      <c r="BV11" s="428"/>
      <c r="BW11" s="150">
        <v>2000</v>
      </c>
      <c r="BX11" s="150">
        <v>2001</v>
      </c>
      <c r="BY11" s="150">
        <v>2002</v>
      </c>
      <c r="BZ11" s="150">
        <v>2003</v>
      </c>
      <c r="CA11" s="150">
        <v>2004</v>
      </c>
      <c r="CB11" s="150">
        <v>2005</v>
      </c>
      <c r="CC11" s="150">
        <v>2006</v>
      </c>
      <c r="CD11" s="150">
        <v>2007</v>
      </c>
      <c r="CE11" s="150">
        <v>2008</v>
      </c>
      <c r="CF11" s="150">
        <v>2009</v>
      </c>
      <c r="CG11" s="150">
        <v>2010</v>
      </c>
      <c r="CH11" s="150">
        <v>2011</v>
      </c>
      <c r="CI11" s="150">
        <v>2012</v>
      </c>
      <c r="CJ11" s="150">
        <v>2013</v>
      </c>
      <c r="CK11" s="150">
        <v>2014</v>
      </c>
      <c r="CL11" s="150">
        <v>2015</v>
      </c>
      <c r="CM11" s="150">
        <v>2016</v>
      </c>
      <c r="CN11" s="150">
        <v>2017</v>
      </c>
      <c r="CO11" s="150">
        <v>2018</v>
      </c>
      <c r="CP11" s="150">
        <v>2019</v>
      </c>
      <c r="CQ11" s="150">
        <v>2020</v>
      </c>
      <c r="CR11" s="38"/>
      <c r="CS11" s="428"/>
      <c r="CT11" s="428"/>
      <c r="CU11" s="150">
        <v>2000</v>
      </c>
      <c r="CV11" s="150">
        <v>2001</v>
      </c>
      <c r="CW11" s="150">
        <v>2002</v>
      </c>
      <c r="CX11" s="150">
        <v>2003</v>
      </c>
      <c r="CY11" s="150">
        <v>2004</v>
      </c>
      <c r="CZ11" s="150">
        <v>2005</v>
      </c>
      <c r="DA11" s="150">
        <v>2006</v>
      </c>
      <c r="DB11" s="150">
        <v>2007</v>
      </c>
      <c r="DC11" s="150">
        <v>2008</v>
      </c>
      <c r="DD11" s="150">
        <v>2009</v>
      </c>
      <c r="DE11" s="150">
        <v>2010</v>
      </c>
      <c r="DF11" s="150">
        <v>2011</v>
      </c>
      <c r="DG11" s="150">
        <v>2012</v>
      </c>
      <c r="DH11" s="150">
        <v>2013</v>
      </c>
      <c r="DI11" s="150">
        <v>2014</v>
      </c>
      <c r="DJ11" s="150">
        <v>2015</v>
      </c>
      <c r="DK11" s="150">
        <v>2016</v>
      </c>
      <c r="DL11" s="150">
        <v>2017</v>
      </c>
      <c r="DM11" s="150">
        <v>2018</v>
      </c>
      <c r="DN11" s="150">
        <v>2019</v>
      </c>
      <c r="DO11" s="150">
        <v>2020</v>
      </c>
      <c r="DP11" s="38"/>
      <c r="DQ11" s="428"/>
      <c r="DR11" s="428"/>
      <c r="DS11" s="150">
        <v>2000</v>
      </c>
      <c r="DT11" s="150">
        <v>2001</v>
      </c>
      <c r="DU11" s="150">
        <v>2002</v>
      </c>
      <c r="DV11" s="150">
        <v>2003</v>
      </c>
      <c r="DW11" s="150">
        <v>2004</v>
      </c>
      <c r="DX11" s="150">
        <v>2005</v>
      </c>
      <c r="DY11" s="150">
        <v>2006</v>
      </c>
      <c r="DZ11" s="150">
        <v>2007</v>
      </c>
      <c r="EA11" s="150">
        <v>2008</v>
      </c>
      <c r="EB11" s="150">
        <v>2009</v>
      </c>
      <c r="EC11" s="150">
        <v>2010</v>
      </c>
      <c r="ED11" s="150">
        <v>2011</v>
      </c>
      <c r="EE11" s="150">
        <v>2012</v>
      </c>
      <c r="EF11" s="150">
        <v>2013</v>
      </c>
      <c r="EG11" s="150">
        <v>2014</v>
      </c>
      <c r="EH11" s="150">
        <v>2015</v>
      </c>
      <c r="EI11" s="150">
        <v>2016</v>
      </c>
      <c r="EJ11" s="150">
        <v>2017</v>
      </c>
      <c r="EK11" s="150">
        <v>2018</v>
      </c>
      <c r="EL11" s="150">
        <v>2019</v>
      </c>
      <c r="EM11" s="150">
        <v>2020</v>
      </c>
      <c r="EN11" s="38"/>
      <c r="EO11" s="428"/>
      <c r="EP11" s="428"/>
      <c r="EQ11" s="150">
        <v>2000</v>
      </c>
      <c r="ER11" s="150">
        <v>2001</v>
      </c>
      <c r="ES11" s="150">
        <v>2002</v>
      </c>
      <c r="ET11" s="150">
        <v>2003</v>
      </c>
      <c r="EU11" s="150">
        <v>2004</v>
      </c>
      <c r="EV11" s="150">
        <v>2005</v>
      </c>
      <c r="EW11" s="150">
        <v>2006</v>
      </c>
      <c r="EX11" s="150">
        <v>2007</v>
      </c>
      <c r="EY11" s="150">
        <v>2008</v>
      </c>
      <c r="EZ11" s="150">
        <v>2009</v>
      </c>
      <c r="FA11" s="150">
        <v>2010</v>
      </c>
      <c r="FB11" s="150">
        <v>2011</v>
      </c>
      <c r="FC11" s="150">
        <v>2012</v>
      </c>
      <c r="FD11" s="150">
        <v>2013</v>
      </c>
      <c r="FE11" s="150">
        <v>2014</v>
      </c>
      <c r="FF11" s="150">
        <v>2015</v>
      </c>
      <c r="FG11" s="150">
        <v>2016</v>
      </c>
      <c r="FH11" s="150">
        <v>2017</v>
      </c>
      <c r="FI11" s="150">
        <v>2018</v>
      </c>
      <c r="FJ11" s="150">
        <v>2019</v>
      </c>
      <c r="FK11" s="150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8"/>
      <c r="BU12" s="427"/>
      <c r="BV12" s="427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8"/>
      <c r="CS12" s="427"/>
      <c r="CT12" s="427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8"/>
      <c r="DQ12" s="427"/>
      <c r="DR12" s="427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8"/>
      <c r="EO12" s="427"/>
      <c r="EP12" s="427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235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0.1</v>
      </c>
      <c r="M13" s="101">
        <v>0</v>
      </c>
      <c r="N13" s="101">
        <v>0.1</v>
      </c>
      <c r="O13" s="101">
        <v>0</v>
      </c>
      <c r="P13" s="101">
        <v>0.2</v>
      </c>
      <c r="Q13" s="101">
        <v>0.2</v>
      </c>
      <c r="R13" s="101">
        <v>0.2</v>
      </c>
      <c r="S13" s="101">
        <v>0.1</v>
      </c>
      <c r="T13" s="101">
        <v>0.1</v>
      </c>
      <c r="U13" s="101">
        <v>0.1</v>
      </c>
      <c r="V13" s="101">
        <v>0.1</v>
      </c>
      <c r="W13" s="101">
        <v>0</v>
      </c>
      <c r="Y13" s="101"/>
      <c r="Z13" s="101" t="s">
        <v>235</v>
      </c>
      <c r="AA13" s="101">
        <v>0.7</v>
      </c>
      <c r="AB13" s="101">
        <v>0.7</v>
      </c>
      <c r="AC13" s="101">
        <v>0.9</v>
      </c>
      <c r="AD13" s="101">
        <v>1.2</v>
      </c>
      <c r="AE13" s="101">
        <v>1.1000000000000001</v>
      </c>
      <c r="AF13" s="101">
        <v>0.8</v>
      </c>
      <c r="AG13" s="101">
        <v>0.7</v>
      </c>
      <c r="AH13" s="101">
        <v>0.8</v>
      </c>
      <c r="AI13" s="101">
        <v>0.8</v>
      </c>
      <c r="AJ13" s="101">
        <v>0.9</v>
      </c>
      <c r="AK13" s="101">
        <v>0.8</v>
      </c>
      <c r="AL13" s="101">
        <v>1.1000000000000001</v>
      </c>
      <c r="AM13" s="101">
        <v>0.8</v>
      </c>
      <c r="AN13" s="101">
        <v>0.9</v>
      </c>
      <c r="AO13" s="101">
        <v>1</v>
      </c>
      <c r="AP13" s="101">
        <v>1</v>
      </c>
      <c r="AQ13" s="101">
        <v>0.8</v>
      </c>
      <c r="AR13" s="101">
        <v>0.9</v>
      </c>
      <c r="AS13" s="101">
        <v>1</v>
      </c>
      <c r="AT13" s="101">
        <v>0.9</v>
      </c>
      <c r="AU13" s="101">
        <v>0.7</v>
      </c>
      <c r="AW13" s="171"/>
      <c r="AX13" s="171" t="s">
        <v>287</v>
      </c>
      <c r="AY13" s="171">
        <v>1.7</v>
      </c>
      <c r="AZ13" s="171">
        <v>1.6</v>
      </c>
      <c r="BA13" s="171">
        <v>1.9</v>
      </c>
      <c r="BB13" s="171">
        <v>2.2000000000000002</v>
      </c>
      <c r="BC13" s="171">
        <v>1.8</v>
      </c>
      <c r="BD13" s="171">
        <v>2</v>
      </c>
      <c r="BE13" s="171">
        <v>1.9</v>
      </c>
      <c r="BF13" s="171">
        <v>1.7</v>
      </c>
      <c r="BG13" s="171">
        <v>1.5</v>
      </c>
      <c r="BH13" s="171">
        <v>1.7</v>
      </c>
      <c r="BI13" s="171">
        <v>1.9</v>
      </c>
      <c r="BJ13" s="171">
        <v>2.6</v>
      </c>
      <c r="BK13" s="171">
        <v>1.9</v>
      </c>
      <c r="BL13" s="171">
        <v>1.7</v>
      </c>
      <c r="BM13" s="171">
        <v>1.6</v>
      </c>
      <c r="BN13" s="171">
        <v>1.5</v>
      </c>
      <c r="BO13" s="171">
        <v>1.6</v>
      </c>
      <c r="BP13" s="171">
        <v>1.4</v>
      </c>
      <c r="BQ13" s="171">
        <v>1.4</v>
      </c>
      <c r="BR13" s="171">
        <v>1.4</v>
      </c>
      <c r="BS13" s="171">
        <v>1.1000000000000001</v>
      </c>
      <c r="BT13" s="38"/>
      <c r="BU13" s="171"/>
      <c r="BV13" s="171" t="s">
        <v>287</v>
      </c>
      <c r="BW13" s="171">
        <v>4.3</v>
      </c>
      <c r="BX13" s="171">
        <v>3.9</v>
      </c>
      <c r="BY13" s="171">
        <v>4.2</v>
      </c>
      <c r="BZ13" s="171">
        <v>5</v>
      </c>
      <c r="CA13" s="171">
        <v>4.9000000000000004</v>
      </c>
      <c r="CB13" s="171">
        <v>5.0999999999999996</v>
      </c>
      <c r="CC13" s="171">
        <v>5.5</v>
      </c>
      <c r="CD13" s="171">
        <v>6.1</v>
      </c>
      <c r="CE13" s="171">
        <v>6.7</v>
      </c>
      <c r="CF13" s="171">
        <v>6.3</v>
      </c>
      <c r="CG13" s="171">
        <v>7</v>
      </c>
      <c r="CH13" s="171">
        <v>7.3</v>
      </c>
      <c r="CI13" s="171">
        <v>6.7</v>
      </c>
      <c r="CJ13" s="171">
        <v>8.1</v>
      </c>
      <c r="CK13" s="171">
        <v>7.5</v>
      </c>
      <c r="CL13" s="171">
        <v>7.9</v>
      </c>
      <c r="CM13" s="171">
        <v>7.5</v>
      </c>
      <c r="CN13" s="171">
        <v>7.8</v>
      </c>
      <c r="CO13" s="171">
        <v>7.6</v>
      </c>
      <c r="CP13" s="171">
        <v>8.1</v>
      </c>
      <c r="CQ13" s="171">
        <v>6.3</v>
      </c>
      <c r="CR13" s="38"/>
      <c r="CS13" s="171"/>
      <c r="CT13" s="171" t="s">
        <v>287</v>
      </c>
      <c r="CU13" s="171">
        <v>9.5</v>
      </c>
      <c r="CV13" s="171">
        <v>8.5</v>
      </c>
      <c r="CW13" s="171">
        <v>10.3</v>
      </c>
      <c r="CX13" s="171">
        <v>10.7</v>
      </c>
      <c r="CY13" s="171">
        <v>10.9</v>
      </c>
      <c r="CZ13" s="171">
        <v>12.4</v>
      </c>
      <c r="DA13" s="171">
        <v>10.1</v>
      </c>
      <c r="DB13" s="171">
        <v>10.5</v>
      </c>
      <c r="DC13" s="171">
        <v>11.1</v>
      </c>
      <c r="DD13" s="171">
        <v>12</v>
      </c>
      <c r="DE13" s="171">
        <v>13.3</v>
      </c>
      <c r="DF13" s="171">
        <v>14.1</v>
      </c>
      <c r="DG13" s="171">
        <v>13.4</v>
      </c>
      <c r="DH13" s="171">
        <v>14.1</v>
      </c>
      <c r="DI13" s="171">
        <v>13</v>
      </c>
      <c r="DJ13" s="171">
        <v>13</v>
      </c>
      <c r="DK13" s="171">
        <v>11.1</v>
      </c>
      <c r="DL13" s="171">
        <v>11.8</v>
      </c>
      <c r="DM13" s="171">
        <v>12.5</v>
      </c>
      <c r="DN13" s="171">
        <v>12.7</v>
      </c>
      <c r="DO13" s="171">
        <v>9.5</v>
      </c>
      <c r="DP13" s="38"/>
      <c r="DQ13" s="171"/>
      <c r="DR13" s="171" t="s">
        <v>287</v>
      </c>
      <c r="DS13" s="171">
        <v>0.6</v>
      </c>
      <c r="DT13" s="171">
        <v>0.5</v>
      </c>
      <c r="DU13" s="171">
        <v>0.6</v>
      </c>
      <c r="DV13" s="171">
        <v>0.8</v>
      </c>
      <c r="DW13" s="171">
        <v>0.7</v>
      </c>
      <c r="DX13" s="171">
        <v>0.8</v>
      </c>
      <c r="DY13" s="171">
        <v>0.7</v>
      </c>
      <c r="DZ13" s="171">
        <v>0.7</v>
      </c>
      <c r="EA13" s="171">
        <v>0.8</v>
      </c>
      <c r="EB13" s="171">
        <v>0.9</v>
      </c>
      <c r="EC13" s="171">
        <v>0.8</v>
      </c>
      <c r="ED13" s="171">
        <v>0.9</v>
      </c>
      <c r="EE13" s="171">
        <v>0.9</v>
      </c>
      <c r="EF13" s="171">
        <v>0.8</v>
      </c>
      <c r="EG13" s="171">
        <v>0.8</v>
      </c>
      <c r="EH13" s="171">
        <v>0.7</v>
      </c>
      <c r="EI13" s="171">
        <v>0.7</v>
      </c>
      <c r="EJ13" s="171">
        <v>0.8</v>
      </c>
      <c r="EK13" s="171">
        <v>0.8</v>
      </c>
      <c r="EL13" s="171">
        <v>0.9</v>
      </c>
      <c r="EM13" s="171">
        <v>0.6</v>
      </c>
      <c r="EN13" s="38"/>
      <c r="EO13" s="171"/>
      <c r="EP13" s="171" t="s">
        <v>287</v>
      </c>
      <c r="EQ13" s="171">
        <v>1.1000000000000001</v>
      </c>
      <c r="ER13" s="171">
        <v>0.9</v>
      </c>
      <c r="ES13" s="171">
        <v>1.2</v>
      </c>
      <c r="ET13" s="171">
        <v>1.5</v>
      </c>
      <c r="EU13" s="171">
        <v>1.4</v>
      </c>
      <c r="EV13" s="171">
        <v>1.4</v>
      </c>
      <c r="EW13" s="171">
        <v>1.3</v>
      </c>
      <c r="EX13" s="171">
        <v>1.6</v>
      </c>
      <c r="EY13" s="171">
        <v>1.6</v>
      </c>
      <c r="EZ13" s="171">
        <v>1.9</v>
      </c>
      <c r="FA13" s="171">
        <v>1.7</v>
      </c>
      <c r="FB13" s="171">
        <v>1.7</v>
      </c>
      <c r="FC13" s="171">
        <v>1.6</v>
      </c>
      <c r="FD13" s="171">
        <v>1.9</v>
      </c>
      <c r="FE13" s="171">
        <v>1.7</v>
      </c>
      <c r="FF13" s="171">
        <v>1.7</v>
      </c>
      <c r="FG13" s="171">
        <v>1.4</v>
      </c>
      <c r="FH13" s="171">
        <v>1.6</v>
      </c>
      <c r="FI13" s="171">
        <v>1.6</v>
      </c>
      <c r="FJ13" s="171">
        <v>1.6</v>
      </c>
      <c r="FK13" s="171">
        <v>1.2</v>
      </c>
      <c r="FM13" s="101"/>
      <c r="FN13" s="101" t="s">
        <v>235</v>
      </c>
      <c r="FO13" s="101">
        <v>4.5</v>
      </c>
      <c r="FP13" s="101">
        <v>5.7</v>
      </c>
      <c r="FQ13" s="101">
        <v>7</v>
      </c>
      <c r="FR13" s="101">
        <v>5.8</v>
      </c>
      <c r="FS13" s="101">
        <v>5.3</v>
      </c>
      <c r="FT13" s="101">
        <v>6</v>
      </c>
      <c r="FU13" s="101">
        <v>4.8</v>
      </c>
      <c r="FV13" s="101">
        <v>5.9</v>
      </c>
      <c r="FW13" s="101">
        <v>5.9</v>
      </c>
      <c r="FX13" s="101">
        <v>6.6</v>
      </c>
      <c r="FY13" s="101">
        <v>7.4</v>
      </c>
      <c r="FZ13" s="101">
        <v>7.4</v>
      </c>
      <c r="GA13" s="101">
        <v>6.7</v>
      </c>
      <c r="GB13" s="101">
        <v>7.6</v>
      </c>
      <c r="GC13" s="101">
        <v>8.1999999999999993</v>
      </c>
      <c r="GD13" s="101">
        <v>7.5</v>
      </c>
      <c r="GE13" s="101">
        <v>6.1</v>
      </c>
      <c r="GF13" s="101">
        <v>6.6</v>
      </c>
      <c r="GG13" s="101">
        <v>6.9</v>
      </c>
      <c r="GH13" s="101">
        <v>7</v>
      </c>
      <c r="GI13" s="101">
        <v>5.4</v>
      </c>
      <c r="GK13" s="101"/>
      <c r="GL13" s="101" t="s">
        <v>235</v>
      </c>
      <c r="GM13" s="101">
        <v>5.0999999999999996</v>
      </c>
      <c r="GN13" s="101">
        <v>5.6</v>
      </c>
      <c r="GO13" s="101">
        <v>6.3</v>
      </c>
      <c r="GP13" s="101">
        <v>6.1</v>
      </c>
      <c r="GQ13" s="101">
        <v>5.7</v>
      </c>
      <c r="GR13" s="101">
        <v>6.1</v>
      </c>
      <c r="GS13" s="101">
        <v>4.5999999999999996</v>
      </c>
      <c r="GT13" s="101">
        <v>5.9</v>
      </c>
      <c r="GU13" s="101">
        <v>6.1</v>
      </c>
      <c r="GV13" s="101">
        <v>5.0999999999999996</v>
      </c>
      <c r="GW13" s="101">
        <v>5.4</v>
      </c>
      <c r="GX13" s="101">
        <v>5.0999999999999996</v>
      </c>
      <c r="GY13" s="101">
        <v>5.2</v>
      </c>
      <c r="GZ13" s="101">
        <v>5.9</v>
      </c>
      <c r="HA13" s="101">
        <v>5.5</v>
      </c>
      <c r="HB13" s="101">
        <v>5.4</v>
      </c>
      <c r="HC13" s="101">
        <v>5.0999999999999996</v>
      </c>
      <c r="HD13" s="101">
        <v>5.6</v>
      </c>
      <c r="HE13" s="101">
        <v>5.8</v>
      </c>
      <c r="HF13" s="101">
        <v>6</v>
      </c>
      <c r="HG13" s="101">
        <v>4.7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39"/>
      <c r="AX14" s="152" t="s">
        <v>266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8"/>
      <c r="BU14" s="39"/>
      <c r="BV14" s="152" t="s">
        <v>266</v>
      </c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8"/>
      <c r="CS14" s="39"/>
      <c r="CT14" s="152" t="s">
        <v>266</v>
      </c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8"/>
      <c r="DQ14" s="39"/>
      <c r="DR14" s="152" t="s">
        <v>266</v>
      </c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8"/>
      <c r="EO14" s="39"/>
      <c r="EP14" s="152" t="s">
        <v>266</v>
      </c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236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236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39"/>
      <c r="AX15" s="151" t="s">
        <v>288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8"/>
      <c r="BU15" s="39"/>
      <c r="BV15" s="151" t="s">
        <v>288</v>
      </c>
      <c r="BW15" s="39">
        <v>1.1000000000000001</v>
      </c>
      <c r="BX15" s="39">
        <v>1.1000000000000001</v>
      </c>
      <c r="BY15" s="39">
        <v>1</v>
      </c>
      <c r="BZ15" s="39">
        <v>1</v>
      </c>
      <c r="CA15" s="39">
        <v>1</v>
      </c>
      <c r="CB15" s="39">
        <v>1</v>
      </c>
      <c r="CC15" s="39">
        <v>1.1000000000000001</v>
      </c>
      <c r="CD15" s="39">
        <v>1.1000000000000001</v>
      </c>
      <c r="CE15" s="39">
        <v>1.3</v>
      </c>
      <c r="CF15" s="39">
        <v>1.3</v>
      </c>
      <c r="CG15" s="39">
        <v>1.3</v>
      </c>
      <c r="CH15" s="39">
        <v>1.3</v>
      </c>
      <c r="CI15" s="39">
        <v>1.4</v>
      </c>
      <c r="CJ15" s="39">
        <v>1.8</v>
      </c>
      <c r="CK15" s="39">
        <v>1.8</v>
      </c>
      <c r="CL15" s="39">
        <v>1.7</v>
      </c>
      <c r="CM15" s="39">
        <v>1.7</v>
      </c>
      <c r="CN15" s="39">
        <v>1.7</v>
      </c>
      <c r="CO15" s="39">
        <v>1.7</v>
      </c>
      <c r="CP15" s="39">
        <v>1.9</v>
      </c>
      <c r="CQ15" s="39">
        <v>1.9</v>
      </c>
      <c r="CR15" s="38"/>
      <c r="CS15" s="39"/>
      <c r="CT15" s="151" t="s">
        <v>288</v>
      </c>
      <c r="CU15" s="39">
        <v>1.4</v>
      </c>
      <c r="CV15" s="39">
        <v>1.3</v>
      </c>
      <c r="CW15" s="39">
        <v>1.4</v>
      </c>
      <c r="CX15" s="39">
        <v>1.4</v>
      </c>
      <c r="CY15" s="39">
        <v>1.4</v>
      </c>
      <c r="CZ15" s="39">
        <v>1.4</v>
      </c>
      <c r="DA15" s="39">
        <v>1.6</v>
      </c>
      <c r="DB15" s="39">
        <v>1.2</v>
      </c>
      <c r="DC15" s="39">
        <v>1.6</v>
      </c>
      <c r="DD15" s="39">
        <v>1.1000000000000001</v>
      </c>
      <c r="DE15" s="39">
        <v>1.2</v>
      </c>
      <c r="DF15" s="39">
        <v>1.2</v>
      </c>
      <c r="DG15" s="39">
        <v>1.1000000000000001</v>
      </c>
      <c r="DH15" s="39">
        <v>1.2</v>
      </c>
      <c r="DI15" s="39">
        <v>1.5</v>
      </c>
      <c r="DJ15" s="39">
        <v>1.5</v>
      </c>
      <c r="DK15" s="39">
        <v>1.5</v>
      </c>
      <c r="DL15" s="39">
        <v>1.5</v>
      </c>
      <c r="DM15" s="39">
        <v>1.5</v>
      </c>
      <c r="DN15" s="39">
        <v>1.5</v>
      </c>
      <c r="DO15" s="39">
        <v>1.5</v>
      </c>
      <c r="DP15" s="38"/>
      <c r="DQ15" s="39"/>
      <c r="DR15" s="151" t="s">
        <v>288</v>
      </c>
      <c r="DS15" s="39">
        <v>0</v>
      </c>
      <c r="DT15" s="39">
        <v>0</v>
      </c>
      <c r="DU15" s="39">
        <v>0</v>
      </c>
      <c r="DV15" s="39">
        <v>0</v>
      </c>
      <c r="DW15" s="39">
        <v>0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0</v>
      </c>
      <c r="EH15" s="39">
        <v>0</v>
      </c>
      <c r="EI15" s="39">
        <v>0</v>
      </c>
      <c r="EJ15" s="39">
        <v>0</v>
      </c>
      <c r="EK15" s="39">
        <v>0</v>
      </c>
      <c r="EL15" s="39">
        <v>0</v>
      </c>
      <c r="EM15" s="39">
        <v>0</v>
      </c>
      <c r="EN15" s="38"/>
      <c r="EO15" s="39"/>
      <c r="EP15" s="151" t="s">
        <v>288</v>
      </c>
      <c r="EQ15" s="39">
        <v>0</v>
      </c>
      <c r="ER15" s="39">
        <v>0</v>
      </c>
      <c r="ES15" s="39">
        <v>0</v>
      </c>
      <c r="ET15" s="39">
        <v>0</v>
      </c>
      <c r="EU15" s="39">
        <v>0</v>
      </c>
      <c r="EV15" s="39">
        <v>0</v>
      </c>
      <c r="EW15" s="39">
        <v>0</v>
      </c>
      <c r="EX15" s="39">
        <v>0</v>
      </c>
      <c r="EY15" s="39">
        <v>0</v>
      </c>
      <c r="EZ15" s="39">
        <v>0</v>
      </c>
      <c r="FA15" s="39">
        <v>0</v>
      </c>
      <c r="FB15" s="39">
        <v>0</v>
      </c>
      <c r="FC15" s="39">
        <v>0</v>
      </c>
      <c r="FD15" s="39">
        <v>0</v>
      </c>
      <c r="FE15" s="39">
        <v>0</v>
      </c>
      <c r="FF15" s="39">
        <v>0</v>
      </c>
      <c r="FG15" s="39">
        <v>0</v>
      </c>
      <c r="FH15" s="39">
        <v>0</v>
      </c>
      <c r="FI15" s="39">
        <v>0</v>
      </c>
      <c r="FJ15" s="39">
        <v>0</v>
      </c>
      <c r="FK15" s="39">
        <v>0</v>
      </c>
      <c r="FM15" s="100"/>
      <c r="FN15" s="126" t="s">
        <v>236</v>
      </c>
      <c r="FO15" s="100">
        <v>0.3</v>
      </c>
      <c r="FP15" s="100">
        <v>0.3</v>
      </c>
      <c r="FQ15" s="100">
        <v>0.4</v>
      </c>
      <c r="FR15" s="100">
        <v>0.4</v>
      </c>
      <c r="FS15" s="100">
        <v>0.5</v>
      </c>
      <c r="FT15" s="100">
        <v>0.5</v>
      </c>
      <c r="FU15" s="100">
        <v>0.4</v>
      </c>
      <c r="FV15" s="100">
        <v>0.4</v>
      </c>
      <c r="FW15" s="100">
        <v>0.3</v>
      </c>
      <c r="FX15" s="100">
        <v>0.3</v>
      </c>
      <c r="FY15" s="100">
        <v>0.4</v>
      </c>
      <c r="FZ15" s="100">
        <v>0.5</v>
      </c>
      <c r="GA15" s="100">
        <v>0.4</v>
      </c>
      <c r="GB15" s="100">
        <v>0.4</v>
      </c>
      <c r="GC15" s="100">
        <v>0.4</v>
      </c>
      <c r="GD15" s="100">
        <v>0.4</v>
      </c>
      <c r="GE15" s="100">
        <v>0.4</v>
      </c>
      <c r="GF15" s="100">
        <v>0.4</v>
      </c>
      <c r="GG15" s="100">
        <v>0.4</v>
      </c>
      <c r="GH15" s="100">
        <v>0.4</v>
      </c>
      <c r="GI15" s="100">
        <v>0.4</v>
      </c>
      <c r="GK15" s="100"/>
      <c r="GL15" s="126" t="s">
        <v>236</v>
      </c>
      <c r="GM15" s="100">
        <v>0.4</v>
      </c>
      <c r="GN15" s="100">
        <v>0.4</v>
      </c>
      <c r="GO15" s="100">
        <v>0.5</v>
      </c>
      <c r="GP15" s="100">
        <v>0.5</v>
      </c>
      <c r="GQ15" s="100">
        <v>0.5</v>
      </c>
      <c r="GR15" s="100">
        <v>0.5</v>
      </c>
      <c r="GS15" s="100">
        <v>0.4</v>
      </c>
      <c r="GT15" s="100">
        <v>0.5</v>
      </c>
      <c r="GU15" s="100">
        <v>0.6</v>
      </c>
      <c r="GV15" s="100">
        <v>0.7</v>
      </c>
      <c r="GW15" s="100">
        <v>0.8</v>
      </c>
      <c r="GX15" s="100">
        <v>0.7</v>
      </c>
      <c r="GY15" s="100">
        <v>0.8</v>
      </c>
      <c r="GZ15" s="100">
        <v>0.8</v>
      </c>
      <c r="HA15" s="100">
        <v>0.8</v>
      </c>
      <c r="HB15" s="100">
        <v>0.7</v>
      </c>
      <c r="HC15" s="100">
        <v>0.7</v>
      </c>
      <c r="HD15" s="100">
        <v>0.8</v>
      </c>
      <c r="HE15" s="100">
        <v>0.8</v>
      </c>
      <c r="HF15" s="100">
        <v>0.8</v>
      </c>
      <c r="HG15" s="100">
        <v>0.7</v>
      </c>
    </row>
    <row r="16" spans="1:215" ht="15">
      <c r="A16" s="100"/>
      <c r="B16" s="107" t="s">
        <v>222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222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0.1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0.1</v>
      </c>
      <c r="AU16" s="100">
        <v>0.1</v>
      </c>
      <c r="AW16" s="39"/>
      <c r="AX16" s="96" t="s">
        <v>267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8"/>
      <c r="BU16" s="39"/>
      <c r="BV16" s="96" t="s">
        <v>267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0.1</v>
      </c>
      <c r="CK16" s="39">
        <v>0.8</v>
      </c>
      <c r="CL16" s="39">
        <v>0.7</v>
      </c>
      <c r="CM16" s="39">
        <v>0.7</v>
      </c>
      <c r="CN16" s="39">
        <v>0.7</v>
      </c>
      <c r="CO16" s="39">
        <v>0.5</v>
      </c>
      <c r="CP16" s="39">
        <v>0.5</v>
      </c>
      <c r="CQ16" s="39">
        <v>0.3</v>
      </c>
      <c r="CR16" s="38"/>
      <c r="CS16" s="39"/>
      <c r="CT16" s="96" t="s">
        <v>267</v>
      </c>
      <c r="CU16" s="39">
        <v>0.7</v>
      </c>
      <c r="CV16" s="39">
        <v>0.4</v>
      </c>
      <c r="CW16" s="39">
        <v>0.4</v>
      </c>
      <c r="CX16" s="39">
        <v>0.5</v>
      </c>
      <c r="CY16" s="39">
        <v>0.5</v>
      </c>
      <c r="CZ16" s="39">
        <v>0.5</v>
      </c>
      <c r="DA16" s="39">
        <v>0.4</v>
      </c>
      <c r="DB16" s="39">
        <v>0.5</v>
      </c>
      <c r="DC16" s="39">
        <v>0.5</v>
      </c>
      <c r="DD16" s="39">
        <v>0.4</v>
      </c>
      <c r="DE16" s="39">
        <v>0.4</v>
      </c>
      <c r="DF16" s="39">
        <v>0.1</v>
      </c>
      <c r="DG16" s="39">
        <v>0.2</v>
      </c>
      <c r="DH16" s="39">
        <v>0.2</v>
      </c>
      <c r="DI16" s="39">
        <v>0.3</v>
      </c>
      <c r="DJ16" s="39">
        <v>0.3</v>
      </c>
      <c r="DK16" s="39">
        <v>0.3</v>
      </c>
      <c r="DL16" s="39">
        <v>0.3</v>
      </c>
      <c r="DM16" s="39">
        <v>0.3</v>
      </c>
      <c r="DN16" s="39">
        <v>0.3</v>
      </c>
      <c r="DO16" s="39">
        <v>0.2</v>
      </c>
      <c r="DP16" s="38"/>
      <c r="DQ16" s="39"/>
      <c r="DR16" s="96" t="s">
        <v>267</v>
      </c>
      <c r="DS16" s="39">
        <v>0</v>
      </c>
      <c r="DT16" s="39">
        <v>0</v>
      </c>
      <c r="DU16" s="39">
        <v>0</v>
      </c>
      <c r="DV16" s="39">
        <v>0</v>
      </c>
      <c r="DW16" s="39">
        <v>0</v>
      </c>
      <c r="DX16" s="39">
        <v>0</v>
      </c>
      <c r="DY16" s="39">
        <v>0</v>
      </c>
      <c r="DZ16" s="39">
        <v>0</v>
      </c>
      <c r="EA16" s="39">
        <v>0</v>
      </c>
      <c r="EB16" s="39">
        <v>0</v>
      </c>
      <c r="EC16" s="39">
        <v>0</v>
      </c>
      <c r="ED16" s="39">
        <v>0</v>
      </c>
      <c r="EE16" s="39">
        <v>0</v>
      </c>
      <c r="EF16" s="39">
        <v>0</v>
      </c>
      <c r="EG16" s="39">
        <v>0</v>
      </c>
      <c r="EH16" s="39">
        <v>0</v>
      </c>
      <c r="EI16" s="39">
        <v>0</v>
      </c>
      <c r="EJ16" s="39">
        <v>0</v>
      </c>
      <c r="EK16" s="39">
        <v>0</v>
      </c>
      <c r="EL16" s="39">
        <v>0</v>
      </c>
      <c r="EM16" s="39">
        <v>0</v>
      </c>
      <c r="EN16" s="38"/>
      <c r="EO16" s="39"/>
      <c r="EP16" s="96" t="s">
        <v>267</v>
      </c>
      <c r="EQ16" s="39">
        <v>0</v>
      </c>
      <c r="ER16" s="39">
        <v>0</v>
      </c>
      <c r="ES16" s="39">
        <v>0</v>
      </c>
      <c r="ET16" s="39">
        <v>0</v>
      </c>
      <c r="EU16" s="39">
        <v>0</v>
      </c>
      <c r="EV16" s="39">
        <v>0</v>
      </c>
      <c r="EW16" s="39">
        <v>0</v>
      </c>
      <c r="EX16" s="39">
        <v>0</v>
      </c>
      <c r="EY16" s="39">
        <v>0</v>
      </c>
      <c r="EZ16" s="39">
        <v>0</v>
      </c>
      <c r="FA16" s="39">
        <v>0</v>
      </c>
      <c r="FB16" s="39">
        <v>0</v>
      </c>
      <c r="FC16" s="39">
        <v>0</v>
      </c>
      <c r="FD16" s="39">
        <v>0</v>
      </c>
      <c r="FE16" s="39">
        <v>0</v>
      </c>
      <c r="FF16" s="39">
        <v>0</v>
      </c>
      <c r="FG16" s="39">
        <v>0</v>
      </c>
      <c r="FH16" s="39">
        <v>0</v>
      </c>
      <c r="FI16" s="39">
        <v>0</v>
      </c>
      <c r="FJ16" s="39">
        <v>0</v>
      </c>
      <c r="FK16" s="39">
        <v>0</v>
      </c>
      <c r="FM16" s="100"/>
      <c r="FN16" s="107" t="s">
        <v>222</v>
      </c>
      <c r="FO16" s="100">
        <v>0.1</v>
      </c>
      <c r="FP16" s="100">
        <v>0</v>
      </c>
      <c r="FQ16" s="100">
        <v>0</v>
      </c>
      <c r="FR16" s="100">
        <v>0.1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0.1</v>
      </c>
      <c r="GA16" s="100">
        <v>0.2</v>
      </c>
      <c r="GB16" s="100">
        <v>0.2</v>
      </c>
      <c r="GC16" s="100">
        <v>0.8</v>
      </c>
      <c r="GD16" s="100">
        <v>0.6</v>
      </c>
      <c r="GE16" s="100">
        <v>0.6</v>
      </c>
      <c r="GF16" s="100">
        <v>0.7</v>
      </c>
      <c r="GG16" s="100">
        <v>0.6</v>
      </c>
      <c r="GH16" s="100">
        <v>0.6</v>
      </c>
      <c r="GI16" s="100">
        <v>0.4</v>
      </c>
      <c r="GK16" s="100"/>
      <c r="GL16" s="107" t="s">
        <v>222</v>
      </c>
      <c r="GM16" s="100">
        <v>0.3</v>
      </c>
      <c r="GN16" s="100">
        <v>0.1</v>
      </c>
      <c r="GO16" s="100">
        <v>0.1</v>
      </c>
      <c r="GP16" s="100">
        <v>0.1</v>
      </c>
      <c r="GQ16" s="100">
        <v>0.1</v>
      </c>
      <c r="GR16" s="100">
        <v>0.1</v>
      </c>
      <c r="GS16" s="100">
        <v>0.1</v>
      </c>
      <c r="GT16" s="100">
        <v>0.1</v>
      </c>
      <c r="GU16" s="100">
        <v>0.1</v>
      </c>
      <c r="GV16" s="100">
        <v>0.1</v>
      </c>
      <c r="GW16" s="100">
        <v>0.1</v>
      </c>
      <c r="GX16" s="100">
        <v>0.1</v>
      </c>
      <c r="GY16" s="100">
        <v>0.2</v>
      </c>
      <c r="GZ16" s="100">
        <v>0.2</v>
      </c>
      <c r="HA16" s="100">
        <v>0.2</v>
      </c>
      <c r="HB16" s="100">
        <v>0.2</v>
      </c>
      <c r="HC16" s="100">
        <v>0.2</v>
      </c>
      <c r="HD16" s="100">
        <v>0.2</v>
      </c>
      <c r="HE16" s="100">
        <v>0.2</v>
      </c>
      <c r="HF16" s="100">
        <v>0.2</v>
      </c>
      <c r="HG16" s="100">
        <v>0.2</v>
      </c>
    </row>
    <row r="17" spans="1:215" ht="15">
      <c r="A17" s="100"/>
      <c r="B17" s="106" t="s">
        <v>223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223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39"/>
      <c r="AX17" s="151" t="s">
        <v>268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8"/>
      <c r="BU17" s="39"/>
      <c r="BV17" s="151" t="s">
        <v>268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0.1</v>
      </c>
      <c r="CN17" s="39">
        <v>0.1</v>
      </c>
      <c r="CO17" s="39">
        <v>0.1</v>
      </c>
      <c r="CP17" s="39">
        <v>0.1</v>
      </c>
      <c r="CQ17" s="39">
        <v>0.1</v>
      </c>
      <c r="CR17" s="38"/>
      <c r="CS17" s="39"/>
      <c r="CT17" s="151" t="s">
        <v>268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0.1</v>
      </c>
      <c r="DI17" s="39">
        <v>0.1</v>
      </c>
      <c r="DJ17" s="39">
        <v>0.1</v>
      </c>
      <c r="DK17" s="39">
        <v>0.1</v>
      </c>
      <c r="DL17" s="39">
        <v>0.2</v>
      </c>
      <c r="DM17" s="39">
        <v>0.2</v>
      </c>
      <c r="DN17" s="39">
        <v>0.2</v>
      </c>
      <c r="DO17" s="39">
        <v>0.2</v>
      </c>
      <c r="DP17" s="38"/>
      <c r="DQ17" s="39"/>
      <c r="DR17" s="151" t="s">
        <v>268</v>
      </c>
      <c r="DS17" s="39">
        <v>0</v>
      </c>
      <c r="DT17" s="39">
        <v>0</v>
      </c>
      <c r="DU17" s="39">
        <v>0</v>
      </c>
      <c r="DV17" s="39">
        <v>0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0</v>
      </c>
      <c r="EI17" s="39">
        <v>0</v>
      </c>
      <c r="EJ17" s="39">
        <v>0</v>
      </c>
      <c r="EK17" s="39">
        <v>0</v>
      </c>
      <c r="EL17" s="39">
        <v>0</v>
      </c>
      <c r="EM17" s="39">
        <v>0</v>
      </c>
      <c r="EN17" s="38"/>
      <c r="EO17" s="39"/>
      <c r="EP17" s="151" t="s">
        <v>268</v>
      </c>
      <c r="EQ17" s="39">
        <v>0</v>
      </c>
      <c r="ER17" s="39">
        <v>0</v>
      </c>
      <c r="ES17" s="39">
        <v>0</v>
      </c>
      <c r="ET17" s="39">
        <v>0</v>
      </c>
      <c r="EU17" s="39">
        <v>0</v>
      </c>
      <c r="EV17" s="39">
        <v>0</v>
      </c>
      <c r="EW17" s="39">
        <v>0</v>
      </c>
      <c r="EX17" s="39">
        <v>0</v>
      </c>
      <c r="EY17" s="39">
        <v>0</v>
      </c>
      <c r="EZ17" s="39">
        <v>0</v>
      </c>
      <c r="FA17" s="39">
        <v>0</v>
      </c>
      <c r="FB17" s="39">
        <v>0</v>
      </c>
      <c r="FC17" s="39">
        <v>0</v>
      </c>
      <c r="FD17" s="39">
        <v>0</v>
      </c>
      <c r="FE17" s="39">
        <v>0</v>
      </c>
      <c r="FF17" s="39">
        <v>0</v>
      </c>
      <c r="FG17" s="39">
        <v>0</v>
      </c>
      <c r="FH17" s="39">
        <v>0</v>
      </c>
      <c r="FI17" s="39">
        <v>0</v>
      </c>
      <c r="FJ17" s="39">
        <v>0</v>
      </c>
      <c r="FK17" s="39">
        <v>0</v>
      </c>
      <c r="FM17" s="100"/>
      <c r="FN17" s="126" t="s">
        <v>223</v>
      </c>
      <c r="FO17" s="100">
        <v>0</v>
      </c>
      <c r="FP17" s="100">
        <v>0</v>
      </c>
      <c r="FQ17" s="100">
        <v>0</v>
      </c>
      <c r="FR17" s="100">
        <v>0</v>
      </c>
      <c r="FS17" s="100">
        <v>0</v>
      </c>
      <c r="FT17" s="100">
        <v>0</v>
      </c>
      <c r="FU17" s="100">
        <v>0</v>
      </c>
      <c r="FV17" s="100">
        <v>0</v>
      </c>
      <c r="FW17" s="100">
        <v>0</v>
      </c>
      <c r="FX17" s="100">
        <v>0</v>
      </c>
      <c r="FY17" s="100">
        <v>0</v>
      </c>
      <c r="FZ17" s="100">
        <v>0</v>
      </c>
      <c r="GA17" s="100">
        <v>0</v>
      </c>
      <c r="GB17" s="100">
        <v>0</v>
      </c>
      <c r="GC17" s="100">
        <v>0</v>
      </c>
      <c r="GD17" s="100">
        <v>0</v>
      </c>
      <c r="GE17" s="100">
        <v>0</v>
      </c>
      <c r="GF17" s="100">
        <v>0.1</v>
      </c>
      <c r="GG17" s="100">
        <v>0.1</v>
      </c>
      <c r="GH17" s="100">
        <v>0.1</v>
      </c>
      <c r="GI17" s="100">
        <v>0.1</v>
      </c>
      <c r="GK17" s="100"/>
      <c r="GL17" s="126" t="s">
        <v>223</v>
      </c>
      <c r="GM17" s="100">
        <v>0</v>
      </c>
      <c r="GN17" s="100">
        <v>0</v>
      </c>
      <c r="GO17" s="100">
        <v>0</v>
      </c>
      <c r="GP17" s="100">
        <v>0</v>
      </c>
      <c r="GQ17" s="100">
        <v>0</v>
      </c>
      <c r="GR17" s="100">
        <v>0</v>
      </c>
      <c r="GS17" s="100">
        <v>0</v>
      </c>
      <c r="GT17" s="100">
        <v>0</v>
      </c>
      <c r="GU17" s="100">
        <v>0</v>
      </c>
      <c r="GV17" s="100">
        <v>0</v>
      </c>
      <c r="GW17" s="100">
        <v>0</v>
      </c>
      <c r="GX17" s="100">
        <v>0</v>
      </c>
      <c r="GY17" s="100">
        <v>0</v>
      </c>
      <c r="GZ17" s="100">
        <v>0</v>
      </c>
      <c r="HA17" s="100">
        <v>0</v>
      </c>
      <c r="HB17" s="100">
        <v>0</v>
      </c>
      <c r="HC17" s="100">
        <v>0</v>
      </c>
      <c r="HD17" s="100">
        <v>0.1</v>
      </c>
      <c r="HE17" s="100">
        <v>0.1</v>
      </c>
      <c r="HF17" s="100">
        <v>0.1</v>
      </c>
      <c r="HG17" s="100">
        <v>0.1</v>
      </c>
    </row>
    <row r="18" spans="1:215" ht="15">
      <c r="A18" s="100"/>
      <c r="B18" s="106" t="s">
        <v>224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0.1</v>
      </c>
      <c r="M18" s="100">
        <v>0</v>
      </c>
      <c r="N18" s="100">
        <v>0.1</v>
      </c>
      <c r="O18" s="100">
        <v>0</v>
      </c>
      <c r="P18" s="100">
        <v>0.2</v>
      </c>
      <c r="Q18" s="100">
        <v>0.2</v>
      </c>
      <c r="R18" s="100">
        <v>0.2</v>
      </c>
      <c r="S18" s="100">
        <v>0.1</v>
      </c>
      <c r="T18" s="100">
        <v>0.1</v>
      </c>
      <c r="U18" s="100">
        <v>0</v>
      </c>
      <c r="V18" s="100">
        <v>0.1</v>
      </c>
      <c r="W18" s="100">
        <v>0</v>
      </c>
      <c r="Y18" s="100"/>
      <c r="Z18" s="106" t="s">
        <v>224</v>
      </c>
      <c r="AA18" s="100">
        <v>0.7</v>
      </c>
      <c r="AB18" s="100">
        <v>0.7</v>
      </c>
      <c r="AC18" s="100">
        <v>0.9</v>
      </c>
      <c r="AD18" s="100">
        <v>1.1000000000000001</v>
      </c>
      <c r="AE18" s="100">
        <v>1.1000000000000001</v>
      </c>
      <c r="AF18" s="100">
        <v>0.8</v>
      </c>
      <c r="AG18" s="100">
        <v>0.7</v>
      </c>
      <c r="AH18" s="100">
        <v>0.8</v>
      </c>
      <c r="AI18" s="100">
        <v>0.8</v>
      </c>
      <c r="AJ18" s="100">
        <v>0.9</v>
      </c>
      <c r="AK18" s="100">
        <v>0.8</v>
      </c>
      <c r="AL18" s="100">
        <v>1.1000000000000001</v>
      </c>
      <c r="AM18" s="100">
        <v>0.8</v>
      </c>
      <c r="AN18" s="100">
        <v>0.9</v>
      </c>
      <c r="AO18" s="100">
        <v>0.9</v>
      </c>
      <c r="AP18" s="100">
        <v>0.9</v>
      </c>
      <c r="AQ18" s="100">
        <v>0.7</v>
      </c>
      <c r="AR18" s="100">
        <v>0.8</v>
      </c>
      <c r="AS18" s="100">
        <v>0.8</v>
      </c>
      <c r="AT18" s="100">
        <v>0.8</v>
      </c>
      <c r="AU18" s="100">
        <v>0.6</v>
      </c>
      <c r="AW18" s="39"/>
      <c r="AX18" s="151" t="s">
        <v>269</v>
      </c>
      <c r="AY18" s="39">
        <v>1.7</v>
      </c>
      <c r="AZ18" s="39">
        <v>1.6</v>
      </c>
      <c r="BA18" s="39">
        <v>1.9</v>
      </c>
      <c r="BB18" s="39">
        <v>2.2000000000000002</v>
      </c>
      <c r="BC18" s="39">
        <v>1.8</v>
      </c>
      <c r="BD18" s="39">
        <v>2</v>
      </c>
      <c r="BE18" s="39">
        <v>1.9</v>
      </c>
      <c r="BF18" s="39">
        <v>1.7</v>
      </c>
      <c r="BG18" s="39">
        <v>1.5</v>
      </c>
      <c r="BH18" s="39">
        <v>1.7</v>
      </c>
      <c r="BI18" s="39">
        <v>1.9</v>
      </c>
      <c r="BJ18" s="39">
        <v>2.6</v>
      </c>
      <c r="BK18" s="39">
        <v>1.9</v>
      </c>
      <c r="BL18" s="39">
        <v>1.7</v>
      </c>
      <c r="BM18" s="39">
        <v>1.6</v>
      </c>
      <c r="BN18" s="39">
        <v>1.5</v>
      </c>
      <c r="BO18" s="39">
        <v>1.5</v>
      </c>
      <c r="BP18" s="39">
        <v>1.4</v>
      </c>
      <c r="BQ18" s="39">
        <v>1.4</v>
      </c>
      <c r="BR18" s="39">
        <v>1.3</v>
      </c>
      <c r="BS18" s="39">
        <v>1.1000000000000001</v>
      </c>
      <c r="BT18" s="38"/>
      <c r="BU18" s="39"/>
      <c r="BV18" s="151" t="s">
        <v>269</v>
      </c>
      <c r="BW18" s="39">
        <v>3.2</v>
      </c>
      <c r="BX18" s="39">
        <v>2.7</v>
      </c>
      <c r="BY18" s="39">
        <v>3</v>
      </c>
      <c r="BZ18" s="39">
        <v>3.8</v>
      </c>
      <c r="CA18" s="39">
        <v>3.7</v>
      </c>
      <c r="CB18" s="39">
        <v>3.6</v>
      </c>
      <c r="CC18" s="39">
        <v>4.4000000000000004</v>
      </c>
      <c r="CD18" s="39">
        <v>4.9000000000000004</v>
      </c>
      <c r="CE18" s="39">
        <v>5.4</v>
      </c>
      <c r="CF18" s="39">
        <v>5</v>
      </c>
      <c r="CG18" s="39">
        <v>5.7</v>
      </c>
      <c r="CH18" s="39">
        <v>6</v>
      </c>
      <c r="CI18" s="39">
        <v>5.3</v>
      </c>
      <c r="CJ18" s="39">
        <v>6.2</v>
      </c>
      <c r="CK18" s="39">
        <v>5</v>
      </c>
      <c r="CL18" s="39">
        <v>5.3</v>
      </c>
      <c r="CM18" s="39">
        <v>5</v>
      </c>
      <c r="CN18" s="39">
        <v>5.4</v>
      </c>
      <c r="CO18" s="39">
        <v>5.3</v>
      </c>
      <c r="CP18" s="39">
        <v>5.5</v>
      </c>
      <c r="CQ18" s="39">
        <v>3.9</v>
      </c>
      <c r="CR18" s="38"/>
      <c r="CS18" s="39"/>
      <c r="CT18" s="151" t="s">
        <v>269</v>
      </c>
      <c r="CU18" s="39">
        <v>7.4</v>
      </c>
      <c r="CV18" s="39">
        <v>6.6</v>
      </c>
      <c r="CW18" s="39">
        <v>8.1999999999999993</v>
      </c>
      <c r="CX18" s="39">
        <v>8.6</v>
      </c>
      <c r="CY18" s="39">
        <v>8.5</v>
      </c>
      <c r="CZ18" s="39">
        <v>9.1999999999999993</v>
      </c>
      <c r="DA18" s="39">
        <v>8.1</v>
      </c>
      <c r="DB18" s="39">
        <v>8.9</v>
      </c>
      <c r="DC18" s="39">
        <v>9</v>
      </c>
      <c r="DD18" s="39">
        <v>10.5</v>
      </c>
      <c r="DE18" s="39">
        <v>11.7</v>
      </c>
      <c r="DF18" s="39">
        <v>12.7</v>
      </c>
      <c r="DG18" s="39">
        <v>12</v>
      </c>
      <c r="DH18" s="39">
        <v>12.6</v>
      </c>
      <c r="DI18" s="39">
        <v>11.2</v>
      </c>
      <c r="DJ18" s="39">
        <v>11.1</v>
      </c>
      <c r="DK18" s="39">
        <v>9.1</v>
      </c>
      <c r="DL18" s="39">
        <v>9.9</v>
      </c>
      <c r="DM18" s="39">
        <v>10.4</v>
      </c>
      <c r="DN18" s="39">
        <v>10.6</v>
      </c>
      <c r="DO18" s="39">
        <v>7.6</v>
      </c>
      <c r="DP18" s="38"/>
      <c r="DQ18" s="39"/>
      <c r="DR18" s="151" t="s">
        <v>269</v>
      </c>
      <c r="DS18" s="39">
        <v>0.5</v>
      </c>
      <c r="DT18" s="39">
        <v>0.4</v>
      </c>
      <c r="DU18" s="39">
        <v>0.6</v>
      </c>
      <c r="DV18" s="39">
        <v>0.7</v>
      </c>
      <c r="DW18" s="39">
        <v>0.7</v>
      </c>
      <c r="DX18" s="39">
        <v>0.7</v>
      </c>
      <c r="DY18" s="39">
        <v>0.7</v>
      </c>
      <c r="DZ18" s="39">
        <v>0.7</v>
      </c>
      <c r="EA18" s="39">
        <v>0.8</v>
      </c>
      <c r="EB18" s="39">
        <v>0.9</v>
      </c>
      <c r="EC18" s="39">
        <v>0.8</v>
      </c>
      <c r="ED18" s="39">
        <v>0.9</v>
      </c>
      <c r="EE18" s="39">
        <v>0.9</v>
      </c>
      <c r="EF18" s="39">
        <v>0.8</v>
      </c>
      <c r="EG18" s="39">
        <v>0.8</v>
      </c>
      <c r="EH18" s="39">
        <v>0.7</v>
      </c>
      <c r="EI18" s="39">
        <v>0.7</v>
      </c>
      <c r="EJ18" s="39">
        <v>0.8</v>
      </c>
      <c r="EK18" s="39">
        <v>0.8</v>
      </c>
      <c r="EL18" s="39">
        <v>0.8</v>
      </c>
      <c r="EM18" s="39">
        <v>0.6</v>
      </c>
      <c r="EN18" s="38"/>
      <c r="EO18" s="39"/>
      <c r="EP18" s="151" t="s">
        <v>269</v>
      </c>
      <c r="EQ18" s="39">
        <v>1</v>
      </c>
      <c r="ER18" s="39">
        <v>0.9</v>
      </c>
      <c r="ES18" s="39">
        <v>1.2</v>
      </c>
      <c r="ET18" s="39">
        <v>1.4</v>
      </c>
      <c r="EU18" s="39">
        <v>1.3</v>
      </c>
      <c r="EV18" s="39">
        <v>1.3</v>
      </c>
      <c r="EW18" s="39">
        <v>1.3</v>
      </c>
      <c r="EX18" s="39">
        <v>1.5</v>
      </c>
      <c r="EY18" s="39">
        <v>1.6</v>
      </c>
      <c r="EZ18" s="39">
        <v>1.9</v>
      </c>
      <c r="FA18" s="39">
        <v>1.7</v>
      </c>
      <c r="FB18" s="39">
        <v>1.6</v>
      </c>
      <c r="FC18" s="39">
        <v>1.5</v>
      </c>
      <c r="FD18" s="39">
        <v>1.9</v>
      </c>
      <c r="FE18" s="39">
        <v>1.6</v>
      </c>
      <c r="FF18" s="39">
        <v>1.7</v>
      </c>
      <c r="FG18" s="39">
        <v>1.4</v>
      </c>
      <c r="FH18" s="39">
        <v>1.5</v>
      </c>
      <c r="FI18" s="39">
        <v>1.5</v>
      </c>
      <c r="FJ18" s="39">
        <v>1.5</v>
      </c>
      <c r="FK18" s="39">
        <v>1.1000000000000001</v>
      </c>
      <c r="FM18" s="100"/>
      <c r="FN18" s="126" t="s">
        <v>224</v>
      </c>
      <c r="FO18" s="100">
        <v>4.2</v>
      </c>
      <c r="FP18" s="100">
        <v>5.2</v>
      </c>
      <c r="FQ18" s="100">
        <v>6.4</v>
      </c>
      <c r="FR18" s="100">
        <v>5.0999999999999996</v>
      </c>
      <c r="FS18" s="100">
        <v>4.4000000000000004</v>
      </c>
      <c r="FT18" s="100">
        <v>4.7</v>
      </c>
      <c r="FU18" s="100">
        <v>4.3</v>
      </c>
      <c r="FV18" s="100">
        <v>5.4</v>
      </c>
      <c r="FW18" s="100">
        <v>5.5</v>
      </c>
      <c r="FX18" s="100">
        <v>6.3</v>
      </c>
      <c r="FY18" s="100">
        <v>7</v>
      </c>
      <c r="FZ18" s="100">
        <v>6.8</v>
      </c>
      <c r="GA18" s="100">
        <v>6.2</v>
      </c>
      <c r="GB18" s="100">
        <v>7</v>
      </c>
      <c r="GC18" s="100">
        <v>7</v>
      </c>
      <c r="GD18" s="100">
        <v>6.5</v>
      </c>
      <c r="GE18" s="100">
        <v>5.0999999999999996</v>
      </c>
      <c r="GF18" s="100">
        <v>5.5</v>
      </c>
      <c r="GG18" s="100">
        <v>5.7</v>
      </c>
      <c r="GH18" s="100">
        <v>5.9</v>
      </c>
      <c r="GI18" s="100">
        <v>4.5</v>
      </c>
      <c r="GK18" s="100"/>
      <c r="GL18" s="126" t="s">
        <v>224</v>
      </c>
      <c r="GM18" s="100">
        <v>4.4000000000000004</v>
      </c>
      <c r="GN18" s="100">
        <v>5</v>
      </c>
      <c r="GO18" s="100">
        <v>5.5</v>
      </c>
      <c r="GP18" s="100">
        <v>5.3</v>
      </c>
      <c r="GQ18" s="100">
        <v>4.8</v>
      </c>
      <c r="GR18" s="100">
        <v>4.5999999999999996</v>
      </c>
      <c r="GS18" s="100">
        <v>4.2</v>
      </c>
      <c r="GT18" s="100">
        <v>5.3</v>
      </c>
      <c r="GU18" s="100">
        <v>5.4</v>
      </c>
      <c r="GV18" s="100">
        <v>4.3</v>
      </c>
      <c r="GW18" s="100">
        <v>4.5</v>
      </c>
      <c r="GX18" s="100">
        <v>4.3</v>
      </c>
      <c r="GY18" s="100">
        <v>4.2</v>
      </c>
      <c r="GZ18" s="100">
        <v>4.9000000000000004</v>
      </c>
      <c r="HA18" s="100">
        <v>4.5</v>
      </c>
      <c r="HB18" s="100">
        <v>4.5</v>
      </c>
      <c r="HC18" s="100">
        <v>4.0999999999999996</v>
      </c>
      <c r="HD18" s="100">
        <v>4.5999999999999996</v>
      </c>
      <c r="HE18" s="100">
        <v>4.8</v>
      </c>
      <c r="HF18" s="100">
        <v>4.9000000000000004</v>
      </c>
      <c r="HG18" s="100">
        <v>3.7</v>
      </c>
    </row>
    <row r="19" spans="1:215" ht="15">
      <c r="A19" s="100"/>
      <c r="B19" s="106" t="s">
        <v>225</v>
      </c>
      <c r="C19" s="102" t="s">
        <v>226</v>
      </c>
      <c r="D19" s="102" t="s">
        <v>226</v>
      </c>
      <c r="E19" s="102" t="s">
        <v>226</v>
      </c>
      <c r="F19" s="102" t="s">
        <v>226</v>
      </c>
      <c r="G19" s="102" t="s">
        <v>226</v>
      </c>
      <c r="H19" s="102" t="s">
        <v>226</v>
      </c>
      <c r="I19" s="102" t="s">
        <v>226</v>
      </c>
      <c r="J19" s="102" t="s">
        <v>226</v>
      </c>
      <c r="K19" s="102" t="s">
        <v>226</v>
      </c>
      <c r="L19" s="102" t="s">
        <v>226</v>
      </c>
      <c r="M19" s="102" t="s">
        <v>226</v>
      </c>
      <c r="N19" s="102">
        <v>0</v>
      </c>
      <c r="O19" s="102">
        <v>0</v>
      </c>
      <c r="P19" s="102">
        <v>0</v>
      </c>
      <c r="Q19" s="102">
        <v>0</v>
      </c>
      <c r="R19" s="102" t="s">
        <v>226</v>
      </c>
      <c r="S19" s="102" t="s">
        <v>226</v>
      </c>
      <c r="T19" s="102" t="s">
        <v>226</v>
      </c>
      <c r="U19" s="102" t="s">
        <v>226</v>
      </c>
      <c r="V19" s="102" t="s">
        <v>226</v>
      </c>
      <c r="W19" s="102" t="s">
        <v>226</v>
      </c>
      <c r="Y19" s="100"/>
      <c r="Z19" s="106" t="s">
        <v>225</v>
      </c>
      <c r="AA19" s="102" t="s">
        <v>226</v>
      </c>
      <c r="AB19" s="102" t="s">
        <v>226</v>
      </c>
      <c r="AC19" s="102" t="s">
        <v>226</v>
      </c>
      <c r="AD19" s="102" t="s">
        <v>226</v>
      </c>
      <c r="AE19" s="102" t="s">
        <v>226</v>
      </c>
      <c r="AF19" s="102" t="s">
        <v>226</v>
      </c>
      <c r="AG19" s="102" t="s">
        <v>226</v>
      </c>
      <c r="AH19" s="102" t="s">
        <v>226</v>
      </c>
      <c r="AI19" s="102" t="s">
        <v>226</v>
      </c>
      <c r="AJ19" s="102" t="s">
        <v>226</v>
      </c>
      <c r="AK19" s="102" t="s">
        <v>226</v>
      </c>
      <c r="AL19" s="102">
        <v>0</v>
      </c>
      <c r="AM19" s="102">
        <v>0</v>
      </c>
      <c r="AN19" s="102">
        <v>0</v>
      </c>
      <c r="AO19" s="102">
        <v>0</v>
      </c>
      <c r="AP19" s="102" t="s">
        <v>226</v>
      </c>
      <c r="AQ19" s="102" t="s">
        <v>226</v>
      </c>
      <c r="AR19" s="102" t="s">
        <v>226</v>
      </c>
      <c r="AS19" s="102" t="s">
        <v>226</v>
      </c>
      <c r="AT19" s="102" t="s">
        <v>226</v>
      </c>
      <c r="AU19" s="102" t="s">
        <v>226</v>
      </c>
      <c r="AW19" s="39"/>
      <c r="AX19" s="151" t="s">
        <v>270</v>
      </c>
      <c r="AY19" s="156" t="s">
        <v>271</v>
      </c>
      <c r="AZ19" s="156" t="s">
        <v>271</v>
      </c>
      <c r="BA19" s="156" t="s">
        <v>271</v>
      </c>
      <c r="BB19" s="156" t="s">
        <v>271</v>
      </c>
      <c r="BC19" s="156" t="s">
        <v>271</v>
      </c>
      <c r="BD19" s="156" t="s">
        <v>271</v>
      </c>
      <c r="BE19" s="156" t="s">
        <v>271</v>
      </c>
      <c r="BF19" s="156" t="s">
        <v>271</v>
      </c>
      <c r="BG19" s="156" t="s">
        <v>271</v>
      </c>
      <c r="BH19" s="156" t="s">
        <v>271</v>
      </c>
      <c r="BI19" s="156" t="s">
        <v>271</v>
      </c>
      <c r="BJ19" s="156">
        <v>0</v>
      </c>
      <c r="BK19" s="156">
        <v>0</v>
      </c>
      <c r="BL19" s="156">
        <v>0</v>
      </c>
      <c r="BM19" s="156">
        <v>0</v>
      </c>
      <c r="BN19" s="156" t="s">
        <v>271</v>
      </c>
      <c r="BO19" s="156" t="s">
        <v>271</v>
      </c>
      <c r="BP19" s="156" t="s">
        <v>271</v>
      </c>
      <c r="BQ19" s="156" t="s">
        <v>271</v>
      </c>
      <c r="BR19" s="156" t="s">
        <v>271</v>
      </c>
      <c r="BS19" s="156" t="s">
        <v>271</v>
      </c>
      <c r="BT19" s="38"/>
      <c r="BU19" s="39"/>
      <c r="BV19" s="151" t="s">
        <v>270</v>
      </c>
      <c r="BW19" s="156" t="s">
        <v>271</v>
      </c>
      <c r="BX19" s="156" t="s">
        <v>271</v>
      </c>
      <c r="BY19" s="156" t="s">
        <v>271</v>
      </c>
      <c r="BZ19" s="156" t="s">
        <v>271</v>
      </c>
      <c r="CA19" s="156" t="s">
        <v>271</v>
      </c>
      <c r="CB19" s="156" t="s">
        <v>271</v>
      </c>
      <c r="CC19" s="156" t="s">
        <v>271</v>
      </c>
      <c r="CD19" s="156" t="s">
        <v>271</v>
      </c>
      <c r="CE19" s="156" t="s">
        <v>271</v>
      </c>
      <c r="CF19" s="156" t="s">
        <v>271</v>
      </c>
      <c r="CG19" s="156" t="s">
        <v>271</v>
      </c>
      <c r="CH19" s="156">
        <v>0</v>
      </c>
      <c r="CI19" s="156">
        <v>0</v>
      </c>
      <c r="CJ19" s="156">
        <v>0</v>
      </c>
      <c r="CK19" s="156">
        <v>0</v>
      </c>
      <c r="CL19" s="156" t="s">
        <v>271</v>
      </c>
      <c r="CM19" s="156" t="s">
        <v>271</v>
      </c>
      <c r="CN19" s="156" t="s">
        <v>271</v>
      </c>
      <c r="CO19" s="156" t="s">
        <v>271</v>
      </c>
      <c r="CP19" s="156" t="s">
        <v>271</v>
      </c>
      <c r="CQ19" s="156" t="s">
        <v>271</v>
      </c>
      <c r="CR19" s="38"/>
      <c r="CS19" s="39"/>
      <c r="CT19" s="151" t="s">
        <v>270</v>
      </c>
      <c r="CU19" s="156" t="s">
        <v>271</v>
      </c>
      <c r="CV19" s="156" t="s">
        <v>271</v>
      </c>
      <c r="CW19" s="156" t="s">
        <v>271</v>
      </c>
      <c r="CX19" s="156" t="s">
        <v>271</v>
      </c>
      <c r="CY19" s="156" t="s">
        <v>271</v>
      </c>
      <c r="CZ19" s="156" t="s">
        <v>271</v>
      </c>
      <c r="DA19" s="156" t="s">
        <v>271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 t="s">
        <v>271</v>
      </c>
      <c r="DK19" s="156" t="s">
        <v>271</v>
      </c>
      <c r="DL19" s="156" t="s">
        <v>271</v>
      </c>
      <c r="DM19" s="156" t="s">
        <v>271</v>
      </c>
      <c r="DN19" s="156" t="s">
        <v>271</v>
      </c>
      <c r="DO19" s="156" t="s">
        <v>271</v>
      </c>
      <c r="DP19" s="38"/>
      <c r="DQ19" s="39"/>
      <c r="DR19" s="151" t="s">
        <v>270</v>
      </c>
      <c r="DS19" s="156" t="s">
        <v>271</v>
      </c>
      <c r="DT19" s="156" t="s">
        <v>271</v>
      </c>
      <c r="DU19" s="156" t="s">
        <v>271</v>
      </c>
      <c r="DV19" s="156" t="s">
        <v>271</v>
      </c>
      <c r="DW19" s="156" t="s">
        <v>271</v>
      </c>
      <c r="DX19" s="156" t="s">
        <v>271</v>
      </c>
      <c r="DY19" s="156" t="s">
        <v>271</v>
      </c>
      <c r="DZ19" s="156" t="s">
        <v>271</v>
      </c>
      <c r="EA19" s="156">
        <v>0</v>
      </c>
      <c r="EB19" s="156">
        <v>0</v>
      </c>
      <c r="EC19" s="156">
        <v>0</v>
      </c>
      <c r="ED19" s="156">
        <v>0</v>
      </c>
      <c r="EE19" s="156">
        <v>0</v>
      </c>
      <c r="EF19" s="156">
        <v>0</v>
      </c>
      <c r="EG19" s="156">
        <v>0</v>
      </c>
      <c r="EH19" s="156" t="s">
        <v>271</v>
      </c>
      <c r="EI19" s="156" t="s">
        <v>271</v>
      </c>
      <c r="EJ19" s="156" t="s">
        <v>271</v>
      </c>
      <c r="EK19" s="156" t="s">
        <v>271</v>
      </c>
      <c r="EL19" s="156" t="s">
        <v>271</v>
      </c>
      <c r="EM19" s="156" t="s">
        <v>271</v>
      </c>
      <c r="EN19" s="38"/>
      <c r="EO19" s="39"/>
      <c r="EP19" s="151" t="s">
        <v>270</v>
      </c>
      <c r="EQ19" s="156" t="s">
        <v>271</v>
      </c>
      <c r="ER19" s="156" t="s">
        <v>271</v>
      </c>
      <c r="ES19" s="156" t="s">
        <v>271</v>
      </c>
      <c r="ET19" s="156" t="s">
        <v>271</v>
      </c>
      <c r="EU19" s="156" t="s">
        <v>271</v>
      </c>
      <c r="EV19" s="156" t="s">
        <v>271</v>
      </c>
      <c r="EW19" s="156" t="s">
        <v>271</v>
      </c>
      <c r="EX19" s="156" t="s">
        <v>271</v>
      </c>
      <c r="EY19" s="156" t="s">
        <v>271</v>
      </c>
      <c r="EZ19" s="156" t="s">
        <v>271</v>
      </c>
      <c r="FA19" s="156" t="s">
        <v>271</v>
      </c>
      <c r="FB19" s="156">
        <v>0</v>
      </c>
      <c r="FC19" s="156">
        <v>0</v>
      </c>
      <c r="FD19" s="156">
        <v>0</v>
      </c>
      <c r="FE19" s="156">
        <v>0</v>
      </c>
      <c r="FF19" s="156" t="s">
        <v>271</v>
      </c>
      <c r="FG19" s="156" t="s">
        <v>271</v>
      </c>
      <c r="FH19" s="156" t="s">
        <v>271</v>
      </c>
      <c r="FI19" s="156" t="s">
        <v>271</v>
      </c>
      <c r="FJ19" s="156" t="s">
        <v>271</v>
      </c>
      <c r="FK19" s="156" t="s">
        <v>271</v>
      </c>
      <c r="FM19" s="100"/>
      <c r="FN19" s="126" t="s">
        <v>225</v>
      </c>
      <c r="FO19" s="102" t="s">
        <v>226</v>
      </c>
      <c r="FP19" s="102" t="s">
        <v>226</v>
      </c>
      <c r="FQ19" s="102" t="s">
        <v>226</v>
      </c>
      <c r="FR19" s="102" t="s">
        <v>226</v>
      </c>
      <c r="FS19" s="102" t="s">
        <v>226</v>
      </c>
      <c r="FT19" s="102" t="s">
        <v>226</v>
      </c>
      <c r="FU19" s="102" t="s">
        <v>226</v>
      </c>
      <c r="FV19" s="102" t="s">
        <v>226</v>
      </c>
      <c r="FW19" s="102" t="s">
        <v>226</v>
      </c>
      <c r="FX19" s="102" t="s">
        <v>226</v>
      </c>
      <c r="FY19" s="102" t="s">
        <v>226</v>
      </c>
      <c r="FZ19" s="102">
        <v>0</v>
      </c>
      <c r="GA19" s="102">
        <v>0</v>
      </c>
      <c r="GB19" s="102">
        <v>0</v>
      </c>
      <c r="GC19" s="102">
        <v>0</v>
      </c>
      <c r="GD19" s="102" t="s">
        <v>226</v>
      </c>
      <c r="GE19" s="102" t="s">
        <v>226</v>
      </c>
      <c r="GF19" s="102" t="s">
        <v>226</v>
      </c>
      <c r="GG19" s="102" t="s">
        <v>226</v>
      </c>
      <c r="GH19" s="102" t="s">
        <v>226</v>
      </c>
      <c r="GI19" s="102" t="s">
        <v>226</v>
      </c>
      <c r="GK19" s="100"/>
      <c r="GL19" s="126" t="s">
        <v>225</v>
      </c>
      <c r="GM19" s="102" t="s">
        <v>226</v>
      </c>
      <c r="GN19" s="102" t="s">
        <v>226</v>
      </c>
      <c r="GO19" s="102" t="s">
        <v>226</v>
      </c>
      <c r="GP19" s="102" t="s">
        <v>226</v>
      </c>
      <c r="GQ19" s="102" t="s">
        <v>226</v>
      </c>
      <c r="GR19" s="102" t="s">
        <v>226</v>
      </c>
      <c r="GS19" s="102" t="s">
        <v>226</v>
      </c>
      <c r="GT19" s="102" t="s">
        <v>226</v>
      </c>
      <c r="GU19" s="102" t="s">
        <v>226</v>
      </c>
      <c r="GV19" s="102" t="s">
        <v>226</v>
      </c>
      <c r="GW19" s="102">
        <v>0</v>
      </c>
      <c r="GX19" s="102">
        <v>0</v>
      </c>
      <c r="GY19" s="102">
        <v>0</v>
      </c>
      <c r="GZ19" s="102">
        <v>0</v>
      </c>
      <c r="HA19" s="102">
        <v>0</v>
      </c>
      <c r="HB19" s="102" t="s">
        <v>226</v>
      </c>
      <c r="HC19" s="102" t="s">
        <v>226</v>
      </c>
      <c r="HD19" s="102" t="s">
        <v>226</v>
      </c>
      <c r="HE19" s="102" t="s">
        <v>226</v>
      </c>
      <c r="HF19" s="102" t="s">
        <v>226</v>
      </c>
      <c r="HG19" s="102" t="s">
        <v>226</v>
      </c>
    </row>
    <row r="20" spans="1:215" ht="15">
      <c r="A20" s="100"/>
      <c r="B20" s="106" t="s">
        <v>227</v>
      </c>
      <c r="C20" s="100">
        <v>0</v>
      </c>
      <c r="D20" s="102" t="s">
        <v>226</v>
      </c>
      <c r="E20" s="102" t="s">
        <v>226</v>
      </c>
      <c r="F20" s="102" t="s">
        <v>226</v>
      </c>
      <c r="G20" s="102" t="s">
        <v>226</v>
      </c>
      <c r="H20" s="102" t="s">
        <v>226</v>
      </c>
      <c r="I20" s="102" t="s">
        <v>226</v>
      </c>
      <c r="J20" s="102" t="s">
        <v>226</v>
      </c>
      <c r="K20" s="102" t="s">
        <v>226</v>
      </c>
      <c r="L20" s="102" t="s">
        <v>226</v>
      </c>
      <c r="M20" s="102" t="s">
        <v>226</v>
      </c>
      <c r="N20" s="102" t="s">
        <v>226</v>
      </c>
      <c r="O20" s="102" t="s">
        <v>226</v>
      </c>
      <c r="P20" s="102" t="s">
        <v>226</v>
      </c>
      <c r="Q20" s="102" t="s">
        <v>226</v>
      </c>
      <c r="R20" s="102" t="s">
        <v>226</v>
      </c>
      <c r="S20" s="102" t="s">
        <v>226</v>
      </c>
      <c r="T20" s="102" t="s">
        <v>226</v>
      </c>
      <c r="U20" s="102" t="s">
        <v>226</v>
      </c>
      <c r="V20" s="102" t="s">
        <v>226</v>
      </c>
      <c r="W20" s="102" t="s">
        <v>226</v>
      </c>
      <c r="Y20" s="100"/>
      <c r="Z20" s="106" t="s">
        <v>227</v>
      </c>
      <c r="AA20" s="100">
        <v>0</v>
      </c>
      <c r="AB20" s="102" t="s">
        <v>226</v>
      </c>
      <c r="AC20" s="102" t="s">
        <v>226</v>
      </c>
      <c r="AD20" s="102" t="s">
        <v>226</v>
      </c>
      <c r="AE20" s="102" t="s">
        <v>226</v>
      </c>
      <c r="AF20" s="102" t="s">
        <v>226</v>
      </c>
      <c r="AG20" s="102" t="s">
        <v>226</v>
      </c>
      <c r="AH20" s="102" t="s">
        <v>226</v>
      </c>
      <c r="AI20" s="102" t="s">
        <v>226</v>
      </c>
      <c r="AJ20" s="102" t="s">
        <v>226</v>
      </c>
      <c r="AK20" s="102" t="s">
        <v>226</v>
      </c>
      <c r="AL20" s="102" t="s">
        <v>226</v>
      </c>
      <c r="AM20" s="102" t="s">
        <v>226</v>
      </c>
      <c r="AN20" s="102" t="s">
        <v>226</v>
      </c>
      <c r="AO20" s="102" t="s">
        <v>226</v>
      </c>
      <c r="AP20" s="102" t="s">
        <v>226</v>
      </c>
      <c r="AQ20" s="102" t="s">
        <v>226</v>
      </c>
      <c r="AR20" s="102" t="s">
        <v>226</v>
      </c>
      <c r="AS20" s="102" t="s">
        <v>226</v>
      </c>
      <c r="AT20" s="102" t="s">
        <v>226</v>
      </c>
      <c r="AU20" s="102" t="s">
        <v>226</v>
      </c>
      <c r="AW20" s="39"/>
      <c r="AX20" s="151" t="s">
        <v>272</v>
      </c>
      <c r="AY20" s="39">
        <v>0</v>
      </c>
      <c r="AZ20" s="156" t="s">
        <v>271</v>
      </c>
      <c r="BA20" s="156" t="s">
        <v>271</v>
      </c>
      <c r="BB20" s="156" t="s">
        <v>271</v>
      </c>
      <c r="BC20" s="156" t="s">
        <v>271</v>
      </c>
      <c r="BD20" s="156" t="s">
        <v>271</v>
      </c>
      <c r="BE20" s="156" t="s">
        <v>271</v>
      </c>
      <c r="BF20" s="156" t="s">
        <v>271</v>
      </c>
      <c r="BG20" s="156" t="s">
        <v>271</v>
      </c>
      <c r="BH20" s="156" t="s">
        <v>271</v>
      </c>
      <c r="BI20" s="156" t="s">
        <v>271</v>
      </c>
      <c r="BJ20" s="156" t="s">
        <v>271</v>
      </c>
      <c r="BK20" s="156" t="s">
        <v>271</v>
      </c>
      <c r="BL20" s="156" t="s">
        <v>271</v>
      </c>
      <c r="BM20" s="156" t="s">
        <v>271</v>
      </c>
      <c r="BN20" s="156" t="s">
        <v>271</v>
      </c>
      <c r="BO20" s="156" t="s">
        <v>271</v>
      </c>
      <c r="BP20" s="156" t="s">
        <v>271</v>
      </c>
      <c r="BQ20" s="156" t="s">
        <v>271</v>
      </c>
      <c r="BR20" s="156" t="s">
        <v>271</v>
      </c>
      <c r="BS20" s="156" t="s">
        <v>271</v>
      </c>
      <c r="BT20" s="38"/>
      <c r="BU20" s="39"/>
      <c r="BV20" s="151" t="s">
        <v>272</v>
      </c>
      <c r="BW20" s="39">
        <v>0</v>
      </c>
      <c r="BX20" s="156" t="s">
        <v>271</v>
      </c>
      <c r="BY20" s="156" t="s">
        <v>271</v>
      </c>
      <c r="BZ20" s="156" t="s">
        <v>271</v>
      </c>
      <c r="CA20" s="156" t="s">
        <v>271</v>
      </c>
      <c r="CB20" s="156" t="s">
        <v>271</v>
      </c>
      <c r="CC20" s="156" t="s">
        <v>271</v>
      </c>
      <c r="CD20" s="156" t="s">
        <v>271</v>
      </c>
      <c r="CE20" s="156" t="s">
        <v>271</v>
      </c>
      <c r="CF20" s="156" t="s">
        <v>271</v>
      </c>
      <c r="CG20" s="156" t="s">
        <v>271</v>
      </c>
      <c r="CH20" s="156" t="s">
        <v>271</v>
      </c>
      <c r="CI20" s="156" t="s">
        <v>271</v>
      </c>
      <c r="CJ20" s="156" t="s">
        <v>271</v>
      </c>
      <c r="CK20" s="156" t="s">
        <v>271</v>
      </c>
      <c r="CL20" s="156" t="s">
        <v>271</v>
      </c>
      <c r="CM20" s="156" t="s">
        <v>271</v>
      </c>
      <c r="CN20" s="156" t="s">
        <v>271</v>
      </c>
      <c r="CO20" s="156" t="s">
        <v>271</v>
      </c>
      <c r="CP20" s="156" t="s">
        <v>271</v>
      </c>
      <c r="CQ20" s="156" t="s">
        <v>271</v>
      </c>
      <c r="CR20" s="38"/>
      <c r="CS20" s="39"/>
      <c r="CT20" s="151" t="s">
        <v>272</v>
      </c>
      <c r="CU20" s="39">
        <v>0</v>
      </c>
      <c r="CV20" s="156" t="s">
        <v>271</v>
      </c>
      <c r="CW20" s="156" t="s">
        <v>271</v>
      </c>
      <c r="CX20" s="156" t="s">
        <v>271</v>
      </c>
      <c r="CY20" s="156" t="s">
        <v>271</v>
      </c>
      <c r="CZ20" s="156" t="s">
        <v>271</v>
      </c>
      <c r="DA20" s="156" t="s">
        <v>271</v>
      </c>
      <c r="DB20" s="156" t="s">
        <v>271</v>
      </c>
      <c r="DC20" s="156" t="s">
        <v>271</v>
      </c>
      <c r="DD20" s="156" t="s">
        <v>271</v>
      </c>
      <c r="DE20" s="156" t="s">
        <v>271</v>
      </c>
      <c r="DF20" s="156" t="s">
        <v>271</v>
      </c>
      <c r="DG20" s="156" t="s">
        <v>271</v>
      </c>
      <c r="DH20" s="156" t="s">
        <v>271</v>
      </c>
      <c r="DI20" s="156" t="s">
        <v>271</v>
      </c>
      <c r="DJ20" s="156" t="s">
        <v>271</v>
      </c>
      <c r="DK20" s="156" t="s">
        <v>271</v>
      </c>
      <c r="DL20" s="156" t="s">
        <v>271</v>
      </c>
      <c r="DM20" s="156" t="s">
        <v>271</v>
      </c>
      <c r="DN20" s="156" t="s">
        <v>271</v>
      </c>
      <c r="DO20" s="156" t="s">
        <v>271</v>
      </c>
      <c r="DP20" s="38"/>
      <c r="DQ20" s="39"/>
      <c r="DR20" s="151" t="s">
        <v>272</v>
      </c>
      <c r="DS20" s="39">
        <v>0</v>
      </c>
      <c r="DT20" s="156" t="s">
        <v>271</v>
      </c>
      <c r="DU20" s="156" t="s">
        <v>271</v>
      </c>
      <c r="DV20" s="156" t="s">
        <v>271</v>
      </c>
      <c r="DW20" s="156" t="s">
        <v>271</v>
      </c>
      <c r="DX20" s="156" t="s">
        <v>271</v>
      </c>
      <c r="DY20" s="156" t="s">
        <v>271</v>
      </c>
      <c r="DZ20" s="156" t="s">
        <v>271</v>
      </c>
      <c r="EA20" s="156" t="s">
        <v>271</v>
      </c>
      <c r="EB20" s="156" t="s">
        <v>271</v>
      </c>
      <c r="EC20" s="156" t="s">
        <v>271</v>
      </c>
      <c r="ED20" s="156" t="s">
        <v>271</v>
      </c>
      <c r="EE20" s="156" t="s">
        <v>271</v>
      </c>
      <c r="EF20" s="156" t="s">
        <v>271</v>
      </c>
      <c r="EG20" s="156" t="s">
        <v>271</v>
      </c>
      <c r="EH20" s="156" t="s">
        <v>271</v>
      </c>
      <c r="EI20" s="156" t="s">
        <v>271</v>
      </c>
      <c r="EJ20" s="156" t="s">
        <v>271</v>
      </c>
      <c r="EK20" s="156" t="s">
        <v>271</v>
      </c>
      <c r="EL20" s="156" t="s">
        <v>271</v>
      </c>
      <c r="EM20" s="156" t="s">
        <v>271</v>
      </c>
      <c r="EN20" s="38"/>
      <c r="EO20" s="39"/>
      <c r="EP20" s="151" t="s">
        <v>272</v>
      </c>
      <c r="EQ20" s="39">
        <v>0</v>
      </c>
      <c r="ER20" s="156" t="s">
        <v>271</v>
      </c>
      <c r="ES20" s="156" t="s">
        <v>271</v>
      </c>
      <c r="ET20" s="156" t="s">
        <v>271</v>
      </c>
      <c r="EU20" s="156" t="s">
        <v>271</v>
      </c>
      <c r="EV20" s="156" t="s">
        <v>271</v>
      </c>
      <c r="EW20" s="156" t="s">
        <v>271</v>
      </c>
      <c r="EX20" s="156" t="s">
        <v>271</v>
      </c>
      <c r="EY20" s="156" t="s">
        <v>271</v>
      </c>
      <c r="EZ20" s="156" t="s">
        <v>271</v>
      </c>
      <c r="FA20" s="156" t="s">
        <v>271</v>
      </c>
      <c r="FB20" s="156" t="s">
        <v>271</v>
      </c>
      <c r="FC20" s="156" t="s">
        <v>271</v>
      </c>
      <c r="FD20" s="156" t="s">
        <v>271</v>
      </c>
      <c r="FE20" s="156" t="s">
        <v>271</v>
      </c>
      <c r="FF20" s="156" t="s">
        <v>271</v>
      </c>
      <c r="FG20" s="156" t="s">
        <v>271</v>
      </c>
      <c r="FH20" s="156" t="s">
        <v>271</v>
      </c>
      <c r="FI20" s="156" t="s">
        <v>271</v>
      </c>
      <c r="FJ20" s="156" t="s">
        <v>271</v>
      </c>
      <c r="FK20" s="156" t="s">
        <v>271</v>
      </c>
      <c r="FM20" s="100"/>
      <c r="FN20" s="126" t="s">
        <v>227</v>
      </c>
      <c r="FO20" s="100">
        <v>0</v>
      </c>
      <c r="FP20" s="102" t="s">
        <v>226</v>
      </c>
      <c r="FQ20" s="102" t="s">
        <v>226</v>
      </c>
      <c r="FR20" s="102" t="s">
        <v>226</v>
      </c>
      <c r="FS20" s="102" t="s">
        <v>226</v>
      </c>
      <c r="FT20" s="102" t="s">
        <v>226</v>
      </c>
      <c r="FU20" s="102" t="s">
        <v>226</v>
      </c>
      <c r="FV20" s="102" t="s">
        <v>226</v>
      </c>
      <c r="FW20" s="102" t="s">
        <v>226</v>
      </c>
      <c r="FX20" s="102" t="s">
        <v>226</v>
      </c>
      <c r="FY20" s="102" t="s">
        <v>226</v>
      </c>
      <c r="FZ20" s="102" t="s">
        <v>226</v>
      </c>
      <c r="GA20" s="102" t="s">
        <v>226</v>
      </c>
      <c r="GB20" s="102" t="s">
        <v>226</v>
      </c>
      <c r="GC20" s="102" t="s">
        <v>226</v>
      </c>
      <c r="GD20" s="102" t="s">
        <v>226</v>
      </c>
      <c r="GE20" s="102" t="s">
        <v>226</v>
      </c>
      <c r="GF20" s="102" t="s">
        <v>226</v>
      </c>
      <c r="GG20" s="102" t="s">
        <v>226</v>
      </c>
      <c r="GH20" s="102" t="s">
        <v>226</v>
      </c>
      <c r="GI20" s="102" t="s">
        <v>226</v>
      </c>
      <c r="GK20" s="100"/>
      <c r="GL20" s="126" t="s">
        <v>227</v>
      </c>
      <c r="GM20" s="100">
        <v>0</v>
      </c>
      <c r="GN20" s="102" t="s">
        <v>226</v>
      </c>
      <c r="GO20" s="102" t="s">
        <v>226</v>
      </c>
      <c r="GP20" s="102" t="s">
        <v>226</v>
      </c>
      <c r="GQ20" s="102" t="s">
        <v>226</v>
      </c>
      <c r="GR20" s="102" t="s">
        <v>226</v>
      </c>
      <c r="GS20" s="102" t="s">
        <v>226</v>
      </c>
      <c r="GT20" s="102" t="s">
        <v>226</v>
      </c>
      <c r="GU20" s="102" t="s">
        <v>226</v>
      </c>
      <c r="GV20" s="102" t="s">
        <v>226</v>
      </c>
      <c r="GW20" s="102" t="s">
        <v>226</v>
      </c>
      <c r="GX20" s="102" t="s">
        <v>226</v>
      </c>
      <c r="GY20" s="102" t="s">
        <v>226</v>
      </c>
      <c r="GZ20" s="102" t="s">
        <v>226</v>
      </c>
      <c r="HA20" s="102" t="s">
        <v>226</v>
      </c>
      <c r="HB20" s="102" t="s">
        <v>226</v>
      </c>
      <c r="HC20" s="102" t="s">
        <v>226</v>
      </c>
      <c r="HD20" s="102" t="s">
        <v>226</v>
      </c>
      <c r="HE20" s="102" t="s">
        <v>226</v>
      </c>
      <c r="HF20" s="102" t="s">
        <v>226</v>
      </c>
      <c r="HG20" s="102" t="s">
        <v>226</v>
      </c>
    </row>
    <row r="21" spans="1:215" ht="15">
      <c r="A21" s="100"/>
      <c r="B21" s="106" t="s">
        <v>228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Y21" s="100"/>
      <c r="Z21" s="106" t="s">
        <v>228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W21" s="39"/>
      <c r="AX21" s="151" t="s">
        <v>273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8"/>
      <c r="BU21" s="39"/>
      <c r="BV21" s="151" t="s">
        <v>273</v>
      </c>
      <c r="BW21" s="39">
        <v>0</v>
      </c>
      <c r="BX21" s="39">
        <v>0</v>
      </c>
      <c r="BY21" s="39">
        <v>0.1</v>
      </c>
      <c r="BZ21" s="39">
        <v>0.2</v>
      </c>
      <c r="CA21" s="39">
        <v>0.2</v>
      </c>
      <c r="CB21" s="39">
        <v>0.4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8"/>
      <c r="CS21" s="39"/>
      <c r="CT21" s="151" t="s">
        <v>273</v>
      </c>
      <c r="CU21" s="39">
        <v>0</v>
      </c>
      <c r="CV21" s="39">
        <v>0.1</v>
      </c>
      <c r="CW21" s="39">
        <v>0.2</v>
      </c>
      <c r="CX21" s="39">
        <v>0.2</v>
      </c>
      <c r="CY21" s="39">
        <v>0.5</v>
      </c>
      <c r="CZ21" s="39">
        <v>1.3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0</v>
      </c>
      <c r="DO21" s="39">
        <v>0</v>
      </c>
      <c r="DP21" s="38"/>
      <c r="DQ21" s="39"/>
      <c r="DR21" s="151" t="s">
        <v>273</v>
      </c>
      <c r="DS21" s="39">
        <v>0</v>
      </c>
      <c r="DT21" s="39">
        <v>0</v>
      </c>
      <c r="DU21" s="39">
        <v>0</v>
      </c>
      <c r="DV21" s="39">
        <v>0</v>
      </c>
      <c r="DW21" s="39">
        <v>0</v>
      </c>
      <c r="DX21" s="39">
        <v>0.1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8"/>
      <c r="EO21" s="39"/>
      <c r="EP21" s="151" t="s">
        <v>273</v>
      </c>
      <c r="EQ21" s="39">
        <v>0</v>
      </c>
      <c r="ER21" s="39">
        <v>0</v>
      </c>
      <c r="ES21" s="39">
        <v>0</v>
      </c>
      <c r="ET21" s="39">
        <v>0</v>
      </c>
      <c r="EU21" s="39">
        <v>0</v>
      </c>
      <c r="EV21" s="39">
        <v>0</v>
      </c>
      <c r="EW21" s="39">
        <v>0</v>
      </c>
      <c r="EX21" s="39">
        <v>0</v>
      </c>
      <c r="EY21" s="39">
        <v>0</v>
      </c>
      <c r="EZ21" s="39">
        <v>0</v>
      </c>
      <c r="FA21" s="39">
        <v>0</v>
      </c>
      <c r="FB21" s="39">
        <v>0</v>
      </c>
      <c r="FC21" s="39">
        <v>0</v>
      </c>
      <c r="FD21" s="39">
        <v>0</v>
      </c>
      <c r="FE21" s="39">
        <v>0</v>
      </c>
      <c r="FF21" s="39">
        <v>0</v>
      </c>
      <c r="FG21" s="39">
        <v>0</v>
      </c>
      <c r="FH21" s="39">
        <v>0</v>
      </c>
      <c r="FI21" s="39">
        <v>0</v>
      </c>
      <c r="FJ21" s="39">
        <v>0</v>
      </c>
      <c r="FK21" s="39">
        <v>0</v>
      </c>
      <c r="FM21" s="100"/>
      <c r="FN21" s="126" t="s">
        <v>228</v>
      </c>
      <c r="FO21" s="100">
        <v>0</v>
      </c>
      <c r="FP21" s="100">
        <v>0.1</v>
      </c>
      <c r="FQ21" s="100">
        <v>0.2</v>
      </c>
      <c r="FR21" s="100">
        <v>0.2</v>
      </c>
      <c r="FS21" s="100">
        <v>0.3</v>
      </c>
      <c r="FT21" s="100">
        <v>0.7</v>
      </c>
      <c r="FU21" s="100">
        <v>0</v>
      </c>
      <c r="FV21" s="100">
        <v>0</v>
      </c>
      <c r="FW21" s="100">
        <v>0</v>
      </c>
      <c r="FX21" s="100">
        <v>0</v>
      </c>
      <c r="FY21" s="100">
        <v>0</v>
      </c>
      <c r="FZ21" s="100">
        <v>0</v>
      </c>
      <c r="GA21" s="100">
        <v>0</v>
      </c>
      <c r="GB21" s="100">
        <v>0</v>
      </c>
      <c r="GC21" s="100">
        <v>0</v>
      </c>
      <c r="GD21" s="100">
        <v>0</v>
      </c>
      <c r="GE21" s="100">
        <v>0</v>
      </c>
      <c r="GF21" s="100">
        <v>0</v>
      </c>
      <c r="GG21" s="100">
        <v>0</v>
      </c>
      <c r="GH21" s="100">
        <v>0</v>
      </c>
      <c r="GI21" s="100">
        <v>0</v>
      </c>
      <c r="GK21" s="100"/>
      <c r="GL21" s="126" t="s">
        <v>228</v>
      </c>
      <c r="GM21" s="100">
        <v>0</v>
      </c>
      <c r="GN21" s="100">
        <v>0.1</v>
      </c>
      <c r="GO21" s="100">
        <v>0.2</v>
      </c>
      <c r="GP21" s="100">
        <v>0.2</v>
      </c>
      <c r="GQ21" s="100">
        <v>0.3</v>
      </c>
      <c r="GR21" s="100">
        <v>0.9</v>
      </c>
      <c r="GS21" s="100">
        <v>0</v>
      </c>
      <c r="GT21" s="100">
        <v>0</v>
      </c>
      <c r="GU21" s="100">
        <v>0</v>
      </c>
      <c r="GV21" s="100">
        <v>0</v>
      </c>
      <c r="GW21" s="100">
        <v>0</v>
      </c>
      <c r="GX21" s="100">
        <v>0</v>
      </c>
      <c r="GY21" s="100">
        <v>0</v>
      </c>
      <c r="GZ21" s="100">
        <v>0</v>
      </c>
      <c r="HA21" s="100">
        <v>0</v>
      </c>
      <c r="HB21" s="100">
        <v>0</v>
      </c>
      <c r="HC21" s="100">
        <v>0</v>
      </c>
      <c r="HD21" s="100">
        <v>0</v>
      </c>
      <c r="HE21" s="100">
        <v>0</v>
      </c>
      <c r="HF21" s="100">
        <v>0</v>
      </c>
      <c r="HG21" s="100">
        <v>0</v>
      </c>
    </row>
    <row r="22" spans="1:215" ht="15">
      <c r="A22" s="421"/>
      <c r="B22" s="421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21"/>
      <c r="Z22" s="421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28"/>
      <c r="AX22" s="428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8"/>
      <c r="BU22" s="428"/>
      <c r="BV22" s="428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8"/>
      <c r="CS22" s="428"/>
      <c r="CT22" s="428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8"/>
      <c r="DQ22" s="428"/>
      <c r="DR22" s="428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8"/>
      <c r="EO22" s="428"/>
      <c r="EP22" s="428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M22" s="421"/>
      <c r="FN22" s="421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21"/>
      <c r="GL22" s="421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8" t="s">
        <v>87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08" t="s">
        <v>87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39"/>
      <c r="AX23" s="152" t="s">
        <v>274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8"/>
      <c r="BU23" s="39"/>
      <c r="BV23" s="152" t="s">
        <v>274</v>
      </c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8"/>
      <c r="CS23" s="39"/>
      <c r="CT23" s="152" t="s">
        <v>274</v>
      </c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8"/>
      <c r="DQ23" s="39"/>
      <c r="DR23" s="152" t="s">
        <v>274</v>
      </c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8"/>
      <c r="EO23" s="39"/>
      <c r="EP23" s="152" t="s">
        <v>274</v>
      </c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M23" s="100"/>
      <c r="FN23" s="108" t="s">
        <v>87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08" t="s">
        <v>87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</row>
    <row r="24" spans="1:215" ht="15">
      <c r="A24" s="100"/>
      <c r="B24" s="106" t="s">
        <v>236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Y24" s="100"/>
      <c r="Z24" s="106" t="s">
        <v>236</v>
      </c>
      <c r="AA24" s="100">
        <v>0</v>
      </c>
      <c r="AB24" s="100">
        <v>1.9</v>
      </c>
      <c r="AC24" s="100">
        <v>1.5</v>
      </c>
      <c r="AD24" s="100">
        <v>1.8</v>
      </c>
      <c r="AE24" s="100">
        <v>1.9</v>
      </c>
      <c r="AF24" s="100">
        <v>2.6</v>
      </c>
      <c r="AG24" s="100">
        <v>3.2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W24" s="39"/>
      <c r="AX24" s="151" t="s">
        <v>288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8"/>
      <c r="BU24" s="39"/>
      <c r="BV24" s="151" t="s">
        <v>288</v>
      </c>
      <c r="BW24" s="39">
        <v>24.9</v>
      </c>
      <c r="BX24" s="39">
        <v>27.7</v>
      </c>
      <c r="BY24" s="39">
        <v>24.3</v>
      </c>
      <c r="BZ24" s="39">
        <v>20.8</v>
      </c>
      <c r="CA24" s="39">
        <v>21.2</v>
      </c>
      <c r="CB24" s="39">
        <v>20.6</v>
      </c>
      <c r="CC24" s="39">
        <v>19.8</v>
      </c>
      <c r="CD24" s="39">
        <v>18.899999999999999</v>
      </c>
      <c r="CE24" s="39">
        <v>19.100000000000001</v>
      </c>
      <c r="CF24" s="39">
        <v>19.8</v>
      </c>
      <c r="CG24" s="39">
        <v>17.899999999999999</v>
      </c>
      <c r="CH24" s="39">
        <v>17.7</v>
      </c>
      <c r="CI24" s="39">
        <v>20.3</v>
      </c>
      <c r="CJ24" s="39">
        <v>21.8</v>
      </c>
      <c r="CK24" s="39">
        <v>23.4</v>
      </c>
      <c r="CL24" s="39">
        <v>22.1</v>
      </c>
      <c r="CM24" s="39">
        <v>23</v>
      </c>
      <c r="CN24" s="39">
        <v>21.8</v>
      </c>
      <c r="CO24" s="39">
        <v>22.5</v>
      </c>
      <c r="CP24" s="39">
        <v>23.7</v>
      </c>
      <c r="CQ24" s="39">
        <v>30.6</v>
      </c>
      <c r="CR24" s="38"/>
      <c r="CS24" s="39"/>
      <c r="CT24" s="151" t="s">
        <v>288</v>
      </c>
      <c r="CU24" s="39">
        <v>14.4</v>
      </c>
      <c r="CV24" s="39">
        <v>15.4</v>
      </c>
      <c r="CW24" s="39">
        <v>13.6</v>
      </c>
      <c r="CX24" s="39">
        <v>12.6</v>
      </c>
      <c r="CY24" s="39">
        <v>12.5</v>
      </c>
      <c r="CZ24" s="39">
        <v>11.4</v>
      </c>
      <c r="DA24" s="39">
        <v>15.8</v>
      </c>
      <c r="DB24" s="39">
        <v>11.1</v>
      </c>
      <c r="DC24" s="39">
        <v>14</v>
      </c>
      <c r="DD24" s="39">
        <v>9.5</v>
      </c>
      <c r="DE24" s="39">
        <v>8.8000000000000007</v>
      </c>
      <c r="DF24" s="39">
        <v>8.4</v>
      </c>
      <c r="DG24" s="39">
        <v>8.6</v>
      </c>
      <c r="DH24" s="39">
        <v>8.4</v>
      </c>
      <c r="DI24" s="39">
        <v>11.3</v>
      </c>
      <c r="DJ24" s="39">
        <v>11.7</v>
      </c>
      <c r="DK24" s="39">
        <v>13.9</v>
      </c>
      <c r="DL24" s="39">
        <v>12.7</v>
      </c>
      <c r="DM24" s="39">
        <v>12.1</v>
      </c>
      <c r="DN24" s="39">
        <v>12</v>
      </c>
      <c r="DO24" s="39">
        <v>15.5</v>
      </c>
      <c r="DP24" s="38"/>
      <c r="DQ24" s="39"/>
      <c r="DR24" s="151" t="s">
        <v>288</v>
      </c>
      <c r="DS24" s="39">
        <v>0</v>
      </c>
      <c r="DT24" s="39">
        <v>0</v>
      </c>
      <c r="DU24" s="39">
        <v>0.2</v>
      </c>
      <c r="DV24" s="39">
        <v>0.4</v>
      </c>
      <c r="DW24" s="39">
        <v>0.1</v>
      </c>
      <c r="DX24" s="39">
        <v>0</v>
      </c>
      <c r="DY24" s="39">
        <v>0</v>
      </c>
      <c r="DZ24" s="39">
        <v>0</v>
      </c>
      <c r="EA24" s="39">
        <v>0</v>
      </c>
      <c r="EB24" s="39">
        <v>0</v>
      </c>
      <c r="EC24" s="39">
        <v>0</v>
      </c>
      <c r="ED24" s="39">
        <v>0</v>
      </c>
      <c r="EE24" s="39">
        <v>0</v>
      </c>
      <c r="EF24" s="39">
        <v>0</v>
      </c>
      <c r="EG24" s="39">
        <v>0</v>
      </c>
      <c r="EH24" s="39">
        <v>0</v>
      </c>
      <c r="EI24" s="39">
        <v>0</v>
      </c>
      <c r="EJ24" s="39">
        <v>0</v>
      </c>
      <c r="EK24" s="39">
        <v>0</v>
      </c>
      <c r="EL24" s="39">
        <v>0</v>
      </c>
      <c r="EM24" s="39">
        <v>0</v>
      </c>
      <c r="EN24" s="38"/>
      <c r="EO24" s="39"/>
      <c r="EP24" s="151" t="s">
        <v>288</v>
      </c>
      <c r="EQ24" s="39">
        <v>0</v>
      </c>
      <c r="ER24" s="39">
        <v>0</v>
      </c>
      <c r="ES24" s="39">
        <v>0</v>
      </c>
      <c r="ET24" s="39">
        <v>0</v>
      </c>
      <c r="EU24" s="39">
        <v>0.6</v>
      </c>
      <c r="EV24" s="39">
        <v>0.3</v>
      </c>
      <c r="EW24" s="39">
        <v>0.2</v>
      </c>
      <c r="EX24" s="39">
        <v>0.2</v>
      </c>
      <c r="EY24" s="39">
        <v>0.1</v>
      </c>
      <c r="EZ24" s="39">
        <v>0.1</v>
      </c>
      <c r="FA24" s="39">
        <v>0.1</v>
      </c>
      <c r="FB24" s="39">
        <v>0.1</v>
      </c>
      <c r="FC24" s="39">
        <v>0</v>
      </c>
      <c r="FD24" s="39">
        <v>0</v>
      </c>
      <c r="FE24" s="39">
        <v>0</v>
      </c>
      <c r="FF24" s="39">
        <v>0</v>
      </c>
      <c r="FG24" s="39">
        <v>0</v>
      </c>
      <c r="FH24" s="39">
        <v>0</v>
      </c>
      <c r="FI24" s="39">
        <v>0</v>
      </c>
      <c r="FJ24" s="39">
        <v>0</v>
      </c>
      <c r="FK24" s="39">
        <v>0</v>
      </c>
      <c r="FM24" s="100"/>
      <c r="FN24" s="126" t="s">
        <v>236</v>
      </c>
      <c r="FO24" s="100">
        <v>5.7</v>
      </c>
      <c r="FP24" s="100">
        <v>4.5999999999999996</v>
      </c>
      <c r="FQ24" s="100">
        <v>5.7</v>
      </c>
      <c r="FR24" s="100">
        <v>7.4</v>
      </c>
      <c r="FS24" s="100">
        <v>9.9</v>
      </c>
      <c r="FT24" s="100">
        <v>9</v>
      </c>
      <c r="FU24" s="100">
        <v>7.7</v>
      </c>
      <c r="FV24" s="100">
        <v>7.5</v>
      </c>
      <c r="FW24" s="100">
        <v>5.5</v>
      </c>
      <c r="FX24" s="100">
        <v>5.2</v>
      </c>
      <c r="FY24" s="100">
        <v>5.3</v>
      </c>
      <c r="FZ24" s="100">
        <v>6.9</v>
      </c>
      <c r="GA24" s="100">
        <v>5.6</v>
      </c>
      <c r="GB24" s="100">
        <v>5</v>
      </c>
      <c r="GC24" s="100">
        <v>5.2</v>
      </c>
      <c r="GD24" s="100">
        <v>5.0999999999999996</v>
      </c>
      <c r="GE24" s="100">
        <v>6.1</v>
      </c>
      <c r="GF24" s="100">
        <v>6.2</v>
      </c>
      <c r="GG24" s="100">
        <v>6.1</v>
      </c>
      <c r="GH24" s="100">
        <v>5.8</v>
      </c>
      <c r="GI24" s="100">
        <v>7.3</v>
      </c>
      <c r="GK24" s="100"/>
      <c r="GL24" s="126" t="s">
        <v>236</v>
      </c>
      <c r="GM24" s="100">
        <v>8.4</v>
      </c>
      <c r="GN24" s="100">
        <v>7.4</v>
      </c>
      <c r="GO24" s="100">
        <v>8.1999999999999993</v>
      </c>
      <c r="GP24" s="100">
        <v>8.8000000000000007</v>
      </c>
      <c r="GQ24" s="100">
        <v>8.6999999999999993</v>
      </c>
      <c r="GR24" s="100">
        <v>8.3000000000000007</v>
      </c>
      <c r="GS24" s="100">
        <v>9.1</v>
      </c>
      <c r="GT24" s="100">
        <v>8.6999999999999993</v>
      </c>
      <c r="GU24" s="100">
        <v>10.1</v>
      </c>
      <c r="GV24" s="100">
        <v>13.3</v>
      </c>
      <c r="GW24" s="100">
        <v>14.4</v>
      </c>
      <c r="GX24" s="100">
        <v>14.4</v>
      </c>
      <c r="GY24" s="100">
        <v>15.2</v>
      </c>
      <c r="GZ24" s="100">
        <v>12.8</v>
      </c>
      <c r="HA24" s="100">
        <v>14.9</v>
      </c>
      <c r="HB24" s="100">
        <v>13.5</v>
      </c>
      <c r="HC24" s="100">
        <v>14.7</v>
      </c>
      <c r="HD24" s="100">
        <v>13.5</v>
      </c>
      <c r="HE24" s="100">
        <v>13.1</v>
      </c>
      <c r="HF24" s="100">
        <v>13</v>
      </c>
      <c r="HG24" s="100">
        <v>15.6</v>
      </c>
    </row>
    <row r="25" spans="1:215" ht="15">
      <c r="A25" s="100"/>
      <c r="B25" s="107" t="s">
        <v>222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Y25" s="100"/>
      <c r="Z25" s="107" t="s">
        <v>222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9.3000000000000007</v>
      </c>
      <c r="AP25" s="100">
        <v>10</v>
      </c>
      <c r="AQ25" s="100">
        <v>13.4</v>
      </c>
      <c r="AR25" s="100">
        <v>14.2</v>
      </c>
      <c r="AS25" s="100">
        <v>14</v>
      </c>
      <c r="AT25" s="100">
        <v>12.1</v>
      </c>
      <c r="AU25" s="100">
        <v>11.9</v>
      </c>
      <c r="AW25" s="39"/>
      <c r="AX25" s="96" t="s">
        <v>267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0.1</v>
      </c>
      <c r="BN25" s="39">
        <v>0.1</v>
      </c>
      <c r="BO25" s="39">
        <v>0.1</v>
      </c>
      <c r="BP25" s="39">
        <v>0</v>
      </c>
      <c r="BQ25" s="39">
        <v>0.1</v>
      </c>
      <c r="BR25" s="39">
        <v>0.1</v>
      </c>
      <c r="BS25" s="39">
        <v>0.1</v>
      </c>
      <c r="BT25" s="38"/>
      <c r="BU25" s="39"/>
      <c r="BV25" s="96" t="s">
        <v>267</v>
      </c>
      <c r="BW25" s="39">
        <v>0.3</v>
      </c>
      <c r="BX25" s="39">
        <v>0.4</v>
      </c>
      <c r="BY25" s="39">
        <v>0.4</v>
      </c>
      <c r="BZ25" s="39">
        <v>0.4</v>
      </c>
      <c r="CA25" s="39">
        <v>0.4</v>
      </c>
      <c r="CB25" s="39">
        <v>0.3</v>
      </c>
      <c r="CC25" s="39">
        <v>0.3</v>
      </c>
      <c r="CD25" s="39">
        <v>0.3</v>
      </c>
      <c r="CE25" s="39">
        <v>0.2</v>
      </c>
      <c r="CF25" s="39">
        <v>0.2</v>
      </c>
      <c r="CG25" s="39">
        <v>0.2</v>
      </c>
      <c r="CH25" s="39">
        <v>0.1</v>
      </c>
      <c r="CI25" s="39">
        <v>0.6</v>
      </c>
      <c r="CJ25" s="39">
        <v>1.1000000000000001</v>
      </c>
      <c r="CK25" s="39">
        <v>10.1</v>
      </c>
      <c r="CL25" s="39">
        <v>9.4</v>
      </c>
      <c r="CM25" s="39">
        <v>9.1999999999999993</v>
      </c>
      <c r="CN25" s="39">
        <v>8.3000000000000007</v>
      </c>
      <c r="CO25" s="39">
        <v>6.1</v>
      </c>
      <c r="CP25" s="39">
        <v>6.5</v>
      </c>
      <c r="CQ25" s="39">
        <v>5.2</v>
      </c>
      <c r="CR25" s="38"/>
      <c r="CS25" s="39"/>
      <c r="CT25" s="96" t="s">
        <v>267</v>
      </c>
      <c r="CU25" s="39">
        <v>7.2</v>
      </c>
      <c r="CV25" s="39">
        <v>5</v>
      </c>
      <c r="CW25" s="39">
        <v>4.3</v>
      </c>
      <c r="CX25" s="39">
        <v>4.7</v>
      </c>
      <c r="CY25" s="39">
        <v>4.2</v>
      </c>
      <c r="CZ25" s="39">
        <v>3.8</v>
      </c>
      <c r="DA25" s="39">
        <v>4</v>
      </c>
      <c r="DB25" s="39">
        <v>4.7</v>
      </c>
      <c r="DC25" s="39">
        <v>4.5</v>
      </c>
      <c r="DD25" s="39">
        <v>3.2</v>
      </c>
      <c r="DE25" s="39">
        <v>2.9</v>
      </c>
      <c r="DF25" s="39">
        <v>1</v>
      </c>
      <c r="DG25" s="39">
        <v>1.7</v>
      </c>
      <c r="DH25" s="39">
        <v>1.4</v>
      </c>
      <c r="DI25" s="39">
        <v>2.4</v>
      </c>
      <c r="DJ25" s="39">
        <v>2.2000000000000002</v>
      </c>
      <c r="DK25" s="39">
        <v>2.2999999999999998</v>
      </c>
      <c r="DL25" s="39">
        <v>2.2999999999999998</v>
      </c>
      <c r="DM25" s="39">
        <v>2.6</v>
      </c>
      <c r="DN25" s="39">
        <v>2.4</v>
      </c>
      <c r="DO25" s="39">
        <v>2.4</v>
      </c>
      <c r="DP25" s="38"/>
      <c r="DQ25" s="39"/>
      <c r="DR25" s="96" t="s">
        <v>267</v>
      </c>
      <c r="DS25" s="39">
        <v>2.8</v>
      </c>
      <c r="DT25" s="39">
        <v>3.4</v>
      </c>
      <c r="DU25" s="39">
        <v>2.7</v>
      </c>
      <c r="DV25" s="39">
        <v>2.4</v>
      </c>
      <c r="DW25" s="39">
        <v>2.5</v>
      </c>
      <c r="DX25" s="39">
        <v>2.4</v>
      </c>
      <c r="DY25" s="39">
        <v>2.4</v>
      </c>
      <c r="DZ25" s="39">
        <v>2.2999999999999998</v>
      </c>
      <c r="EA25" s="39">
        <v>2</v>
      </c>
      <c r="EB25" s="39">
        <v>1.6</v>
      </c>
      <c r="EC25" s="39">
        <v>2</v>
      </c>
      <c r="ED25" s="39">
        <v>0</v>
      </c>
      <c r="EE25" s="39">
        <v>0</v>
      </c>
      <c r="EF25" s="39">
        <v>0</v>
      </c>
      <c r="EG25" s="39">
        <v>0</v>
      </c>
      <c r="EH25" s="39">
        <v>0</v>
      </c>
      <c r="EI25" s="39">
        <v>0</v>
      </c>
      <c r="EJ25" s="39">
        <v>0</v>
      </c>
      <c r="EK25" s="39">
        <v>0</v>
      </c>
      <c r="EL25" s="39">
        <v>0</v>
      </c>
      <c r="EM25" s="39">
        <v>0</v>
      </c>
      <c r="EN25" s="38"/>
      <c r="EO25" s="39"/>
      <c r="EP25" s="96" t="s">
        <v>267</v>
      </c>
      <c r="EQ25" s="39">
        <v>1.5</v>
      </c>
      <c r="ER25" s="39">
        <v>1.4</v>
      </c>
      <c r="ES25" s="39">
        <v>1.3</v>
      </c>
      <c r="ET25" s="39">
        <v>1.2</v>
      </c>
      <c r="EU25" s="39">
        <v>1.2</v>
      </c>
      <c r="EV25" s="39">
        <v>1.1000000000000001</v>
      </c>
      <c r="EW25" s="39">
        <v>1</v>
      </c>
      <c r="EX25" s="39">
        <v>1</v>
      </c>
      <c r="EY25" s="39">
        <v>0.9</v>
      </c>
      <c r="EZ25" s="39">
        <v>0.7</v>
      </c>
      <c r="FA25" s="39">
        <v>0.8</v>
      </c>
      <c r="FB25" s="39">
        <v>0.4</v>
      </c>
      <c r="FC25" s="39">
        <v>0.5</v>
      </c>
      <c r="FD25" s="39">
        <v>0.5</v>
      </c>
      <c r="FE25" s="39">
        <v>0.6</v>
      </c>
      <c r="FF25" s="39">
        <v>0.5</v>
      </c>
      <c r="FG25" s="39">
        <v>0.7</v>
      </c>
      <c r="FH25" s="39">
        <v>0.7</v>
      </c>
      <c r="FI25" s="39">
        <v>0.8</v>
      </c>
      <c r="FJ25" s="39">
        <v>0.7</v>
      </c>
      <c r="FK25" s="39">
        <v>0.7</v>
      </c>
      <c r="FM25" s="100"/>
      <c r="FN25" s="107" t="s">
        <v>222</v>
      </c>
      <c r="FO25" s="100">
        <v>1.3</v>
      </c>
      <c r="FP25" s="100">
        <v>0.7</v>
      </c>
      <c r="FQ25" s="100">
        <v>0.6</v>
      </c>
      <c r="FR25" s="100">
        <v>0.9</v>
      </c>
      <c r="FS25" s="100">
        <v>0.9</v>
      </c>
      <c r="FT25" s="100">
        <v>0.8</v>
      </c>
      <c r="FU25" s="100">
        <v>0.9</v>
      </c>
      <c r="FV25" s="100">
        <v>0.8</v>
      </c>
      <c r="FW25" s="100">
        <v>0.8</v>
      </c>
      <c r="FX25" s="100">
        <v>0.6</v>
      </c>
      <c r="FY25" s="100">
        <v>0.6</v>
      </c>
      <c r="FZ25" s="100">
        <v>1.5</v>
      </c>
      <c r="GA25" s="100">
        <v>2.7</v>
      </c>
      <c r="GB25" s="100">
        <v>2.5</v>
      </c>
      <c r="GC25" s="100">
        <v>9.4</v>
      </c>
      <c r="GD25" s="100">
        <v>7.7</v>
      </c>
      <c r="GE25" s="100">
        <v>9.6999999999999993</v>
      </c>
      <c r="GF25" s="100">
        <v>10.3</v>
      </c>
      <c r="GG25" s="100">
        <v>9.1999999999999993</v>
      </c>
      <c r="GH25" s="100">
        <v>8.4</v>
      </c>
      <c r="GI25" s="100">
        <v>8.1</v>
      </c>
      <c r="GK25" s="100"/>
      <c r="GL25" s="107" t="s">
        <v>222</v>
      </c>
      <c r="GM25" s="100">
        <v>5.4</v>
      </c>
      <c r="GN25" s="100">
        <v>1.6</v>
      </c>
      <c r="GO25" s="100">
        <v>0.9</v>
      </c>
      <c r="GP25" s="100">
        <v>1</v>
      </c>
      <c r="GQ25" s="100">
        <v>1</v>
      </c>
      <c r="GR25" s="100">
        <v>0.9</v>
      </c>
      <c r="GS25" s="100">
        <v>1.1000000000000001</v>
      </c>
      <c r="GT25" s="100">
        <v>1</v>
      </c>
      <c r="GU25" s="100">
        <v>0.9</v>
      </c>
      <c r="GV25" s="100">
        <v>1.5</v>
      </c>
      <c r="GW25" s="100">
        <v>2.1</v>
      </c>
      <c r="GX25" s="100">
        <v>2</v>
      </c>
      <c r="GY25" s="100">
        <v>4.0999999999999996</v>
      </c>
      <c r="GZ25" s="100">
        <v>3.1</v>
      </c>
      <c r="HA25" s="100">
        <v>3.6</v>
      </c>
      <c r="HB25" s="100">
        <v>3.9</v>
      </c>
      <c r="HC25" s="100">
        <v>4</v>
      </c>
      <c r="HD25" s="100">
        <v>4.2</v>
      </c>
      <c r="HE25" s="100">
        <v>3.9</v>
      </c>
      <c r="HF25" s="100">
        <v>4</v>
      </c>
      <c r="HG25" s="100">
        <v>4</v>
      </c>
    </row>
    <row r="26" spans="1:215" ht="15">
      <c r="A26" s="100"/>
      <c r="B26" s="106" t="s">
        <v>223</v>
      </c>
      <c r="C26" s="100">
        <v>0.1</v>
      </c>
      <c r="D26" s="100">
        <v>0.2</v>
      </c>
      <c r="E26" s="100">
        <v>0.3</v>
      </c>
      <c r="F26" s="100">
        <v>0.3</v>
      </c>
      <c r="G26" s="100">
        <v>0.2</v>
      </c>
      <c r="H26" s="100">
        <v>0.2</v>
      </c>
      <c r="I26" s="100">
        <v>0.1</v>
      </c>
      <c r="J26" s="100">
        <v>0.1</v>
      </c>
      <c r="K26" s="100">
        <v>0.2</v>
      </c>
      <c r="L26" s="100">
        <v>0.2</v>
      </c>
      <c r="M26" s="100">
        <v>0.2</v>
      </c>
      <c r="N26" s="100">
        <v>0.2</v>
      </c>
      <c r="O26" s="100">
        <v>0.2</v>
      </c>
      <c r="P26" s="100">
        <v>0.5</v>
      </c>
      <c r="Q26" s="100">
        <v>0.5</v>
      </c>
      <c r="R26" s="100">
        <v>0.5</v>
      </c>
      <c r="S26" s="100">
        <v>0.7</v>
      </c>
      <c r="T26" s="100">
        <v>1.1000000000000001</v>
      </c>
      <c r="U26" s="100">
        <v>1.4</v>
      </c>
      <c r="V26" s="100">
        <v>1.6</v>
      </c>
      <c r="W26" s="100">
        <v>2.1</v>
      </c>
      <c r="Y26" s="100"/>
      <c r="Z26" s="106" t="s">
        <v>223</v>
      </c>
      <c r="AA26" s="100">
        <v>0.2</v>
      </c>
      <c r="AB26" s="100">
        <v>0.3</v>
      </c>
      <c r="AC26" s="100">
        <v>0.3</v>
      </c>
      <c r="AD26" s="100">
        <v>0.3</v>
      </c>
      <c r="AE26" s="100">
        <v>0.2</v>
      </c>
      <c r="AF26" s="100">
        <v>0.2</v>
      </c>
      <c r="AG26" s="100">
        <v>0.1</v>
      </c>
      <c r="AH26" s="100">
        <v>0.1</v>
      </c>
      <c r="AI26" s="100">
        <v>0.2</v>
      </c>
      <c r="AJ26" s="100">
        <v>0.1</v>
      </c>
      <c r="AK26" s="100">
        <v>0.2</v>
      </c>
      <c r="AL26" s="100">
        <v>0.2</v>
      </c>
      <c r="AM26" s="100">
        <v>0.2</v>
      </c>
      <c r="AN26" s="100">
        <v>0.4</v>
      </c>
      <c r="AO26" s="100">
        <v>0.5</v>
      </c>
      <c r="AP26" s="100">
        <v>0.6</v>
      </c>
      <c r="AQ26" s="100">
        <v>1</v>
      </c>
      <c r="AR26" s="100">
        <v>1.5</v>
      </c>
      <c r="AS26" s="100">
        <v>1.8</v>
      </c>
      <c r="AT26" s="100">
        <v>1.9</v>
      </c>
      <c r="AU26" s="100">
        <v>2.5</v>
      </c>
      <c r="AW26" s="39"/>
      <c r="AX26" s="151" t="s">
        <v>268</v>
      </c>
      <c r="AY26" s="39">
        <v>0.1</v>
      </c>
      <c r="AZ26" s="39">
        <v>0.2</v>
      </c>
      <c r="BA26" s="39">
        <v>0.2</v>
      </c>
      <c r="BB26" s="39">
        <v>0.2</v>
      </c>
      <c r="BC26" s="39">
        <v>0.1</v>
      </c>
      <c r="BD26" s="39">
        <v>0.1</v>
      </c>
      <c r="BE26" s="39">
        <v>0</v>
      </c>
      <c r="BF26" s="39">
        <v>0.1</v>
      </c>
      <c r="BG26" s="39">
        <v>0.1</v>
      </c>
      <c r="BH26" s="39">
        <v>0.1</v>
      </c>
      <c r="BI26" s="39">
        <v>0.1</v>
      </c>
      <c r="BJ26" s="39">
        <v>0.1</v>
      </c>
      <c r="BK26" s="39">
        <v>0.1</v>
      </c>
      <c r="BL26" s="39">
        <v>0.3</v>
      </c>
      <c r="BM26" s="39">
        <v>0.4</v>
      </c>
      <c r="BN26" s="39">
        <v>0.6</v>
      </c>
      <c r="BO26" s="39">
        <v>0.8</v>
      </c>
      <c r="BP26" s="39">
        <v>1.3</v>
      </c>
      <c r="BQ26" s="39">
        <v>1.7</v>
      </c>
      <c r="BR26" s="39">
        <v>1.9</v>
      </c>
      <c r="BS26" s="39">
        <v>2.5</v>
      </c>
      <c r="BT26" s="38"/>
      <c r="BU26" s="39"/>
      <c r="BV26" s="151" t="s">
        <v>268</v>
      </c>
      <c r="BW26" s="39">
        <v>0.2</v>
      </c>
      <c r="BX26" s="39">
        <v>0.4</v>
      </c>
      <c r="BY26" s="39">
        <v>0.5</v>
      </c>
      <c r="BZ26" s="39">
        <v>0.5</v>
      </c>
      <c r="CA26" s="39">
        <v>0.3</v>
      </c>
      <c r="CB26" s="39">
        <v>0.2</v>
      </c>
      <c r="CC26" s="39">
        <v>0.1</v>
      </c>
      <c r="CD26" s="39">
        <v>0.1</v>
      </c>
      <c r="CE26" s="39">
        <v>0.1</v>
      </c>
      <c r="CF26" s="39">
        <v>0.1</v>
      </c>
      <c r="CG26" s="39">
        <v>0.1</v>
      </c>
      <c r="CH26" s="39">
        <v>0.2</v>
      </c>
      <c r="CI26" s="39">
        <v>0.2</v>
      </c>
      <c r="CJ26" s="39">
        <v>0.4</v>
      </c>
      <c r="CK26" s="39">
        <v>0.5</v>
      </c>
      <c r="CL26" s="39">
        <v>0.6</v>
      </c>
      <c r="CM26" s="39">
        <v>0.7</v>
      </c>
      <c r="CN26" s="39">
        <v>1.1000000000000001</v>
      </c>
      <c r="CO26" s="39">
        <v>1.5</v>
      </c>
      <c r="CP26" s="39">
        <v>1.6</v>
      </c>
      <c r="CQ26" s="39">
        <v>2</v>
      </c>
      <c r="CR26" s="38"/>
      <c r="CS26" s="39"/>
      <c r="CT26" s="151" t="s">
        <v>268</v>
      </c>
      <c r="CU26" s="39">
        <v>0.2</v>
      </c>
      <c r="CV26" s="39">
        <v>0.3</v>
      </c>
      <c r="CW26" s="39">
        <v>0.4</v>
      </c>
      <c r="CX26" s="39">
        <v>0.4</v>
      </c>
      <c r="CY26" s="39">
        <v>0.2</v>
      </c>
      <c r="CZ26" s="39">
        <v>0.1</v>
      </c>
      <c r="DA26" s="39">
        <v>0.1</v>
      </c>
      <c r="DB26" s="39">
        <v>0.1</v>
      </c>
      <c r="DC26" s="39">
        <v>0.2</v>
      </c>
      <c r="DD26" s="39">
        <v>0.1</v>
      </c>
      <c r="DE26" s="39">
        <v>0.2</v>
      </c>
      <c r="DF26" s="39">
        <v>0.2</v>
      </c>
      <c r="DG26" s="39">
        <v>0.1</v>
      </c>
      <c r="DH26" s="39">
        <v>0.5</v>
      </c>
      <c r="DI26" s="39">
        <v>0.6</v>
      </c>
      <c r="DJ26" s="39">
        <v>0.7</v>
      </c>
      <c r="DK26" s="39">
        <v>1</v>
      </c>
      <c r="DL26" s="39">
        <v>1.5</v>
      </c>
      <c r="DM26" s="39">
        <v>1.7</v>
      </c>
      <c r="DN26" s="39">
        <v>1.9</v>
      </c>
      <c r="DO26" s="39">
        <v>2.5</v>
      </c>
      <c r="DP26" s="38"/>
      <c r="DQ26" s="39"/>
      <c r="DR26" s="151" t="s">
        <v>268</v>
      </c>
      <c r="DS26" s="39">
        <v>0.3</v>
      </c>
      <c r="DT26" s="39">
        <v>0.7</v>
      </c>
      <c r="DU26" s="39">
        <v>0.7</v>
      </c>
      <c r="DV26" s="39">
        <v>0.7</v>
      </c>
      <c r="DW26" s="39">
        <v>0.4</v>
      </c>
      <c r="DX26" s="39">
        <v>0.2</v>
      </c>
      <c r="DY26" s="39">
        <v>0.1</v>
      </c>
      <c r="DZ26" s="39">
        <v>0.2</v>
      </c>
      <c r="EA26" s="39">
        <v>0.2</v>
      </c>
      <c r="EB26" s="39">
        <v>0.2</v>
      </c>
      <c r="EC26" s="39">
        <v>0.2</v>
      </c>
      <c r="ED26" s="39">
        <v>0.3</v>
      </c>
      <c r="EE26" s="39">
        <v>0.3</v>
      </c>
      <c r="EF26" s="39">
        <v>1.1000000000000001</v>
      </c>
      <c r="EG26" s="39">
        <v>1.4</v>
      </c>
      <c r="EH26" s="39">
        <v>1.8</v>
      </c>
      <c r="EI26" s="39">
        <v>2.2999999999999998</v>
      </c>
      <c r="EJ26" s="39">
        <v>3.2</v>
      </c>
      <c r="EK26" s="39">
        <v>4.5</v>
      </c>
      <c r="EL26" s="39">
        <v>4.8</v>
      </c>
      <c r="EM26" s="39">
        <v>6.6</v>
      </c>
      <c r="EN26" s="38"/>
      <c r="EO26" s="39"/>
      <c r="EP26" s="151" t="s">
        <v>268</v>
      </c>
      <c r="EQ26" s="39">
        <v>0.2</v>
      </c>
      <c r="ER26" s="39">
        <v>0.4</v>
      </c>
      <c r="ES26" s="39">
        <v>0.4</v>
      </c>
      <c r="ET26" s="39">
        <v>0.4</v>
      </c>
      <c r="EU26" s="39">
        <v>0.2</v>
      </c>
      <c r="EV26" s="39">
        <v>0.1</v>
      </c>
      <c r="EW26" s="39">
        <v>0.1</v>
      </c>
      <c r="EX26" s="39">
        <v>0.1</v>
      </c>
      <c r="EY26" s="39">
        <v>0.2</v>
      </c>
      <c r="EZ26" s="39">
        <v>0.1</v>
      </c>
      <c r="FA26" s="39">
        <v>0.2</v>
      </c>
      <c r="FB26" s="39">
        <v>0.2</v>
      </c>
      <c r="FC26" s="39">
        <v>0.2</v>
      </c>
      <c r="FD26" s="39">
        <v>0.5</v>
      </c>
      <c r="FE26" s="39">
        <v>0.6</v>
      </c>
      <c r="FF26" s="39">
        <v>0.8</v>
      </c>
      <c r="FG26" s="39">
        <v>1.2</v>
      </c>
      <c r="FH26" s="39">
        <v>1.8</v>
      </c>
      <c r="FI26" s="39">
        <v>2.1</v>
      </c>
      <c r="FJ26" s="39">
        <v>2.2999999999999998</v>
      </c>
      <c r="FK26" s="39">
        <v>3.2</v>
      </c>
      <c r="FM26" s="100"/>
      <c r="FN26" s="126" t="s">
        <v>223</v>
      </c>
      <c r="FO26" s="100">
        <v>0.2</v>
      </c>
      <c r="FP26" s="100">
        <v>0.3</v>
      </c>
      <c r="FQ26" s="100">
        <v>0.3</v>
      </c>
      <c r="FR26" s="100">
        <v>0.3</v>
      </c>
      <c r="FS26" s="100">
        <v>0.2</v>
      </c>
      <c r="FT26" s="100">
        <v>0.1</v>
      </c>
      <c r="FU26" s="100">
        <v>0.1</v>
      </c>
      <c r="FV26" s="100">
        <v>0.1</v>
      </c>
      <c r="FW26" s="100">
        <v>0.1</v>
      </c>
      <c r="FX26" s="100">
        <v>0.1</v>
      </c>
      <c r="FY26" s="100">
        <v>0.1</v>
      </c>
      <c r="FZ26" s="100">
        <v>0.1</v>
      </c>
      <c r="GA26" s="100">
        <v>0.1</v>
      </c>
      <c r="GB26" s="100">
        <v>0.3</v>
      </c>
      <c r="GC26" s="100">
        <v>0.4</v>
      </c>
      <c r="GD26" s="100">
        <v>0.5</v>
      </c>
      <c r="GE26" s="100">
        <v>0.7</v>
      </c>
      <c r="GF26" s="100">
        <v>1.1000000000000001</v>
      </c>
      <c r="GG26" s="100">
        <v>1.3</v>
      </c>
      <c r="GH26" s="100">
        <v>1.4</v>
      </c>
      <c r="GI26" s="100">
        <v>1.7</v>
      </c>
      <c r="GK26" s="100"/>
      <c r="GL26" s="126" t="s">
        <v>223</v>
      </c>
      <c r="GM26" s="100">
        <v>0.1</v>
      </c>
      <c r="GN26" s="100">
        <v>0.2</v>
      </c>
      <c r="GO26" s="100">
        <v>0.2</v>
      </c>
      <c r="GP26" s="100">
        <v>0.2</v>
      </c>
      <c r="GQ26" s="100">
        <v>0.2</v>
      </c>
      <c r="GR26" s="100">
        <v>0.1</v>
      </c>
      <c r="GS26" s="100">
        <v>0.1</v>
      </c>
      <c r="GT26" s="100">
        <v>0.1</v>
      </c>
      <c r="GU26" s="100">
        <v>0.1</v>
      </c>
      <c r="GV26" s="100">
        <v>0.1</v>
      </c>
      <c r="GW26" s="100">
        <v>0.1</v>
      </c>
      <c r="GX26" s="100">
        <v>0.1</v>
      </c>
      <c r="GY26" s="100">
        <v>0.1</v>
      </c>
      <c r="GZ26" s="100">
        <v>0.3</v>
      </c>
      <c r="HA26" s="100">
        <v>0.4</v>
      </c>
      <c r="HB26" s="100">
        <v>0.5</v>
      </c>
      <c r="HC26" s="100">
        <v>0.7</v>
      </c>
      <c r="HD26" s="100">
        <v>1</v>
      </c>
      <c r="HE26" s="100">
        <v>1.3</v>
      </c>
      <c r="HF26" s="100">
        <v>1.2</v>
      </c>
      <c r="HG26" s="100">
        <v>1.7</v>
      </c>
    </row>
    <row r="27" spans="1:215" ht="15">
      <c r="A27" s="100"/>
      <c r="B27" s="106" t="s">
        <v>224</v>
      </c>
      <c r="C27" s="100">
        <v>99.9</v>
      </c>
      <c r="D27" s="100">
        <v>99.4</v>
      </c>
      <c r="E27" s="100">
        <v>99.7</v>
      </c>
      <c r="F27" s="100">
        <v>99.7</v>
      </c>
      <c r="G27" s="100">
        <v>99.8</v>
      </c>
      <c r="H27" s="100">
        <v>99.8</v>
      </c>
      <c r="I27" s="100">
        <v>99.9</v>
      </c>
      <c r="J27" s="100">
        <v>99.9</v>
      </c>
      <c r="K27" s="100">
        <v>99.8</v>
      </c>
      <c r="L27" s="100">
        <v>99.8</v>
      </c>
      <c r="M27" s="100">
        <v>99.8</v>
      </c>
      <c r="N27" s="100">
        <v>99.8</v>
      </c>
      <c r="O27" s="100">
        <v>99.8</v>
      </c>
      <c r="P27" s="100">
        <v>99.5</v>
      </c>
      <c r="Q27" s="100">
        <v>99.5</v>
      </c>
      <c r="R27" s="100">
        <v>99.5</v>
      </c>
      <c r="S27" s="100">
        <v>99.3</v>
      </c>
      <c r="T27" s="100">
        <v>98.9</v>
      </c>
      <c r="U27" s="100">
        <v>98.6</v>
      </c>
      <c r="V27" s="100">
        <v>98.4</v>
      </c>
      <c r="W27" s="100">
        <v>97.9</v>
      </c>
      <c r="Y27" s="100"/>
      <c r="Z27" s="106" t="s">
        <v>224</v>
      </c>
      <c r="AA27" s="100">
        <v>99.8</v>
      </c>
      <c r="AB27" s="100">
        <v>97.5</v>
      </c>
      <c r="AC27" s="100">
        <v>97.7</v>
      </c>
      <c r="AD27" s="100">
        <v>97.6</v>
      </c>
      <c r="AE27" s="100">
        <v>97.2</v>
      </c>
      <c r="AF27" s="100">
        <v>94.5</v>
      </c>
      <c r="AG27" s="100">
        <v>96.7</v>
      </c>
      <c r="AH27" s="100">
        <v>99.9</v>
      </c>
      <c r="AI27" s="100">
        <v>99.8</v>
      </c>
      <c r="AJ27" s="100">
        <v>99.9</v>
      </c>
      <c r="AK27" s="100">
        <v>99.8</v>
      </c>
      <c r="AL27" s="100">
        <v>99.8</v>
      </c>
      <c r="AM27" s="100">
        <v>99.8</v>
      </c>
      <c r="AN27" s="100">
        <v>99.6</v>
      </c>
      <c r="AO27" s="100">
        <v>90.2</v>
      </c>
      <c r="AP27" s="100">
        <v>89.3</v>
      </c>
      <c r="AQ27" s="100">
        <v>85.6</v>
      </c>
      <c r="AR27" s="100">
        <v>84.4</v>
      </c>
      <c r="AS27" s="100">
        <v>84.2</v>
      </c>
      <c r="AT27" s="100">
        <v>86</v>
      </c>
      <c r="AU27" s="100">
        <v>85.6</v>
      </c>
      <c r="AW27" s="39"/>
      <c r="AX27" s="151" t="s">
        <v>269</v>
      </c>
      <c r="AY27" s="39">
        <v>99.9</v>
      </c>
      <c r="AZ27" s="39">
        <v>99.6</v>
      </c>
      <c r="BA27" s="39">
        <v>99.7</v>
      </c>
      <c r="BB27" s="39">
        <v>99.7</v>
      </c>
      <c r="BC27" s="39">
        <v>99.6</v>
      </c>
      <c r="BD27" s="39">
        <v>99.6</v>
      </c>
      <c r="BE27" s="39">
        <v>100</v>
      </c>
      <c r="BF27" s="39">
        <v>99.9</v>
      </c>
      <c r="BG27" s="39">
        <v>99.9</v>
      </c>
      <c r="BH27" s="39">
        <v>99.9</v>
      </c>
      <c r="BI27" s="39">
        <v>99.9</v>
      </c>
      <c r="BJ27" s="39">
        <v>99.9</v>
      </c>
      <c r="BK27" s="39">
        <v>99.9</v>
      </c>
      <c r="BL27" s="39">
        <v>99.7</v>
      </c>
      <c r="BM27" s="39">
        <v>99.5</v>
      </c>
      <c r="BN27" s="39">
        <v>99.4</v>
      </c>
      <c r="BO27" s="39">
        <v>99.1</v>
      </c>
      <c r="BP27" s="39">
        <v>98.6</v>
      </c>
      <c r="BQ27" s="39">
        <v>98.3</v>
      </c>
      <c r="BR27" s="39">
        <v>98</v>
      </c>
      <c r="BS27" s="39">
        <v>97.5</v>
      </c>
      <c r="BT27" s="38"/>
      <c r="BU27" s="39"/>
      <c r="BV27" s="151" t="s">
        <v>269</v>
      </c>
      <c r="BW27" s="39">
        <v>74.599999999999994</v>
      </c>
      <c r="BX27" s="39">
        <v>70.3</v>
      </c>
      <c r="BY27" s="39">
        <v>71.900000000000006</v>
      </c>
      <c r="BZ27" s="39">
        <v>75</v>
      </c>
      <c r="CA27" s="39">
        <v>74.2</v>
      </c>
      <c r="CB27" s="39">
        <v>71.2</v>
      </c>
      <c r="CC27" s="39">
        <v>79.8</v>
      </c>
      <c r="CD27" s="39">
        <v>80.7</v>
      </c>
      <c r="CE27" s="39">
        <v>80.5</v>
      </c>
      <c r="CF27" s="39">
        <v>79.8</v>
      </c>
      <c r="CG27" s="39">
        <v>81.7</v>
      </c>
      <c r="CH27" s="39">
        <v>82</v>
      </c>
      <c r="CI27" s="39">
        <v>78.900000000000006</v>
      </c>
      <c r="CJ27" s="39">
        <v>76.599999999999994</v>
      </c>
      <c r="CK27" s="39">
        <v>66</v>
      </c>
      <c r="CL27" s="39">
        <v>67.900000000000006</v>
      </c>
      <c r="CM27" s="39">
        <v>67.099999999999994</v>
      </c>
      <c r="CN27" s="39">
        <v>68.7</v>
      </c>
      <c r="CO27" s="39">
        <v>69.900000000000006</v>
      </c>
      <c r="CP27" s="39">
        <v>68.2</v>
      </c>
      <c r="CQ27" s="39">
        <v>62.2</v>
      </c>
      <c r="CR27" s="38"/>
      <c r="CS27" s="39"/>
      <c r="CT27" s="151" t="s">
        <v>269</v>
      </c>
      <c r="CU27" s="39">
        <v>78.2</v>
      </c>
      <c r="CV27" s="39">
        <v>77.8</v>
      </c>
      <c r="CW27" s="39">
        <v>79.900000000000006</v>
      </c>
      <c r="CX27" s="39">
        <v>80.2</v>
      </c>
      <c r="CY27" s="39">
        <v>78.7</v>
      </c>
      <c r="CZ27" s="39">
        <v>74</v>
      </c>
      <c r="DA27" s="39">
        <v>80.099999999999994</v>
      </c>
      <c r="DB27" s="39">
        <v>84.1</v>
      </c>
      <c r="DC27" s="39">
        <v>81.3</v>
      </c>
      <c r="DD27" s="39">
        <v>87.1</v>
      </c>
      <c r="DE27" s="39">
        <v>88.1</v>
      </c>
      <c r="DF27" s="39">
        <v>90.4</v>
      </c>
      <c r="DG27" s="39">
        <v>89.6</v>
      </c>
      <c r="DH27" s="39">
        <v>89.8</v>
      </c>
      <c r="DI27" s="39">
        <v>85.7</v>
      </c>
      <c r="DJ27" s="39">
        <v>85.4</v>
      </c>
      <c r="DK27" s="39">
        <v>82.7</v>
      </c>
      <c r="DL27" s="39">
        <v>83.5</v>
      </c>
      <c r="DM27" s="39">
        <v>83.6</v>
      </c>
      <c r="DN27" s="39">
        <v>83.7</v>
      </c>
      <c r="DO27" s="39">
        <v>79.7</v>
      </c>
      <c r="DP27" s="38"/>
      <c r="DQ27" s="39"/>
      <c r="DR27" s="151" t="s">
        <v>269</v>
      </c>
      <c r="DS27" s="39">
        <v>96.9</v>
      </c>
      <c r="DT27" s="39">
        <v>93</v>
      </c>
      <c r="DU27" s="39">
        <v>93.1</v>
      </c>
      <c r="DV27" s="39">
        <v>93.3</v>
      </c>
      <c r="DW27" s="39">
        <v>91</v>
      </c>
      <c r="DX27" s="39">
        <v>89.3</v>
      </c>
      <c r="DY27" s="39">
        <v>97.4</v>
      </c>
      <c r="DZ27" s="39">
        <v>97.6</v>
      </c>
      <c r="EA27" s="39">
        <v>97.8</v>
      </c>
      <c r="EB27" s="39">
        <v>98.2</v>
      </c>
      <c r="EC27" s="39">
        <v>97.7</v>
      </c>
      <c r="ED27" s="39">
        <v>99.7</v>
      </c>
      <c r="EE27" s="39">
        <v>99.7</v>
      </c>
      <c r="EF27" s="39">
        <v>98.9</v>
      </c>
      <c r="EG27" s="39">
        <v>98.5</v>
      </c>
      <c r="EH27" s="39">
        <v>98.2</v>
      </c>
      <c r="EI27" s="39">
        <v>97.7</v>
      </c>
      <c r="EJ27" s="39">
        <v>96.8</v>
      </c>
      <c r="EK27" s="39">
        <v>95.5</v>
      </c>
      <c r="EL27" s="39">
        <v>95.2</v>
      </c>
      <c r="EM27" s="39">
        <v>93.4</v>
      </c>
      <c r="EN27" s="38"/>
      <c r="EO27" s="39"/>
      <c r="EP27" s="151" t="s">
        <v>269</v>
      </c>
      <c r="EQ27" s="39">
        <v>98.3</v>
      </c>
      <c r="ER27" s="39">
        <v>96.8</v>
      </c>
      <c r="ES27" s="39">
        <v>96.7</v>
      </c>
      <c r="ET27" s="39">
        <v>97.4</v>
      </c>
      <c r="EU27" s="39">
        <v>95.6</v>
      </c>
      <c r="EV27" s="39">
        <v>95.4</v>
      </c>
      <c r="EW27" s="39">
        <v>98.7</v>
      </c>
      <c r="EX27" s="39">
        <v>98.7</v>
      </c>
      <c r="EY27" s="39">
        <v>98.8</v>
      </c>
      <c r="EZ27" s="39">
        <v>99.2</v>
      </c>
      <c r="FA27" s="39">
        <v>99</v>
      </c>
      <c r="FB27" s="39">
        <v>99.3</v>
      </c>
      <c r="FC27" s="39">
        <v>99.3</v>
      </c>
      <c r="FD27" s="39">
        <v>99</v>
      </c>
      <c r="FE27" s="39">
        <v>98.7</v>
      </c>
      <c r="FF27" s="39">
        <v>98.7</v>
      </c>
      <c r="FG27" s="39">
        <v>98.1</v>
      </c>
      <c r="FH27" s="39">
        <v>97.5</v>
      </c>
      <c r="FI27" s="39">
        <v>97.1</v>
      </c>
      <c r="FJ27" s="39">
        <v>97</v>
      </c>
      <c r="FK27" s="39">
        <v>96.2</v>
      </c>
      <c r="FM27" s="100"/>
      <c r="FN27" s="126" t="s">
        <v>224</v>
      </c>
      <c r="FO27" s="100">
        <v>92.8</v>
      </c>
      <c r="FP27" s="100">
        <v>92.7</v>
      </c>
      <c r="FQ27" s="100">
        <v>90.8</v>
      </c>
      <c r="FR27" s="100">
        <v>88.5</v>
      </c>
      <c r="FS27" s="100">
        <v>82.8</v>
      </c>
      <c r="FT27" s="100">
        <v>78.599999999999994</v>
      </c>
      <c r="FU27" s="100">
        <v>91.4</v>
      </c>
      <c r="FV27" s="100">
        <v>91.6</v>
      </c>
      <c r="FW27" s="100">
        <v>93.6</v>
      </c>
      <c r="FX27" s="100">
        <v>94.1</v>
      </c>
      <c r="FY27" s="100">
        <v>94</v>
      </c>
      <c r="FZ27" s="100">
        <v>91.5</v>
      </c>
      <c r="GA27" s="100">
        <v>91.6</v>
      </c>
      <c r="GB27" s="100">
        <v>92.2</v>
      </c>
      <c r="GC27" s="100">
        <v>85</v>
      </c>
      <c r="GD27" s="100">
        <v>86.7</v>
      </c>
      <c r="GE27" s="100">
        <v>83.5</v>
      </c>
      <c r="GF27" s="100">
        <v>82.4</v>
      </c>
      <c r="GG27" s="100">
        <v>83.4</v>
      </c>
      <c r="GH27" s="100">
        <v>84.3</v>
      </c>
      <c r="GI27" s="100">
        <v>82.9</v>
      </c>
      <c r="GK27" s="100"/>
      <c r="GL27" s="126" t="s">
        <v>224</v>
      </c>
      <c r="GM27" s="100">
        <v>86.1</v>
      </c>
      <c r="GN27" s="100">
        <v>89.3</v>
      </c>
      <c r="GO27" s="100">
        <v>87.9</v>
      </c>
      <c r="GP27" s="100">
        <v>87.5</v>
      </c>
      <c r="GQ27" s="100">
        <v>84.4</v>
      </c>
      <c r="GR27" s="100">
        <v>76</v>
      </c>
      <c r="GS27" s="100">
        <v>89.7</v>
      </c>
      <c r="GT27" s="100">
        <v>90.2</v>
      </c>
      <c r="GU27" s="100">
        <v>88.9</v>
      </c>
      <c r="GV27" s="100">
        <v>85.1</v>
      </c>
      <c r="GW27" s="100">
        <v>83.4</v>
      </c>
      <c r="GX27" s="100">
        <v>83.5</v>
      </c>
      <c r="GY27" s="100">
        <v>80.599999999999994</v>
      </c>
      <c r="GZ27" s="100">
        <v>83.8</v>
      </c>
      <c r="HA27" s="100">
        <v>81.099999999999994</v>
      </c>
      <c r="HB27" s="100">
        <v>82.1</v>
      </c>
      <c r="HC27" s="100">
        <v>80.599999999999994</v>
      </c>
      <c r="HD27" s="100">
        <v>81.3</v>
      </c>
      <c r="HE27" s="100">
        <v>81.8</v>
      </c>
      <c r="HF27" s="100">
        <v>81.7</v>
      </c>
      <c r="HG27" s="100">
        <v>78.7</v>
      </c>
    </row>
    <row r="28" spans="1:215" ht="15">
      <c r="A28" s="100"/>
      <c r="B28" s="106" t="s">
        <v>225</v>
      </c>
      <c r="C28" s="102" t="s">
        <v>226</v>
      </c>
      <c r="D28" s="102" t="s">
        <v>226</v>
      </c>
      <c r="E28" s="102" t="s">
        <v>226</v>
      </c>
      <c r="F28" s="102" t="s">
        <v>226</v>
      </c>
      <c r="G28" s="102" t="s">
        <v>226</v>
      </c>
      <c r="H28" s="102" t="s">
        <v>226</v>
      </c>
      <c r="I28" s="102" t="s">
        <v>226</v>
      </c>
      <c r="J28" s="102" t="s">
        <v>226</v>
      </c>
      <c r="K28" s="102" t="s">
        <v>226</v>
      </c>
      <c r="L28" s="102" t="s">
        <v>226</v>
      </c>
      <c r="M28" s="102" t="s">
        <v>226</v>
      </c>
      <c r="N28" s="102">
        <v>0</v>
      </c>
      <c r="O28" s="102">
        <v>0</v>
      </c>
      <c r="P28" s="102">
        <v>0</v>
      </c>
      <c r="Q28" s="102">
        <v>0.1</v>
      </c>
      <c r="R28" s="102" t="s">
        <v>226</v>
      </c>
      <c r="S28" s="102" t="s">
        <v>226</v>
      </c>
      <c r="T28" s="102" t="s">
        <v>226</v>
      </c>
      <c r="U28" s="102" t="s">
        <v>226</v>
      </c>
      <c r="V28" s="102" t="s">
        <v>226</v>
      </c>
      <c r="W28" s="102" t="s">
        <v>226</v>
      </c>
      <c r="Y28" s="100"/>
      <c r="Z28" s="106" t="s">
        <v>225</v>
      </c>
      <c r="AA28" s="102" t="s">
        <v>226</v>
      </c>
      <c r="AB28" s="102" t="s">
        <v>226</v>
      </c>
      <c r="AC28" s="102" t="s">
        <v>226</v>
      </c>
      <c r="AD28" s="102" t="s">
        <v>226</v>
      </c>
      <c r="AE28" s="102" t="s">
        <v>226</v>
      </c>
      <c r="AF28" s="102" t="s">
        <v>226</v>
      </c>
      <c r="AG28" s="102" t="s">
        <v>226</v>
      </c>
      <c r="AH28" s="102" t="s">
        <v>226</v>
      </c>
      <c r="AI28" s="102" t="s">
        <v>226</v>
      </c>
      <c r="AJ28" s="102" t="s">
        <v>226</v>
      </c>
      <c r="AK28" s="102" t="s">
        <v>226</v>
      </c>
      <c r="AL28" s="102">
        <v>0</v>
      </c>
      <c r="AM28" s="102">
        <v>0</v>
      </c>
      <c r="AN28" s="102">
        <v>0</v>
      </c>
      <c r="AO28" s="102">
        <v>0</v>
      </c>
      <c r="AP28" s="102" t="s">
        <v>226</v>
      </c>
      <c r="AQ28" s="102" t="s">
        <v>226</v>
      </c>
      <c r="AR28" s="102" t="s">
        <v>226</v>
      </c>
      <c r="AS28" s="102" t="s">
        <v>226</v>
      </c>
      <c r="AT28" s="102" t="s">
        <v>226</v>
      </c>
      <c r="AU28" s="102" t="s">
        <v>226</v>
      </c>
      <c r="AW28" s="39"/>
      <c r="AX28" s="151" t="s">
        <v>270</v>
      </c>
      <c r="AY28" s="156" t="s">
        <v>271</v>
      </c>
      <c r="AZ28" s="156" t="s">
        <v>271</v>
      </c>
      <c r="BA28" s="156" t="s">
        <v>271</v>
      </c>
      <c r="BB28" s="156" t="s">
        <v>271</v>
      </c>
      <c r="BC28" s="156" t="s">
        <v>271</v>
      </c>
      <c r="BD28" s="156" t="s">
        <v>271</v>
      </c>
      <c r="BE28" s="156" t="s">
        <v>271</v>
      </c>
      <c r="BF28" s="156" t="s">
        <v>271</v>
      </c>
      <c r="BG28" s="156" t="s">
        <v>271</v>
      </c>
      <c r="BH28" s="156" t="s">
        <v>271</v>
      </c>
      <c r="BI28" s="156" t="s">
        <v>271</v>
      </c>
      <c r="BJ28" s="156">
        <v>0</v>
      </c>
      <c r="BK28" s="156">
        <v>0</v>
      </c>
      <c r="BL28" s="156">
        <v>0</v>
      </c>
      <c r="BM28" s="156">
        <v>0</v>
      </c>
      <c r="BN28" s="156" t="s">
        <v>271</v>
      </c>
      <c r="BO28" s="156" t="s">
        <v>271</v>
      </c>
      <c r="BP28" s="156" t="s">
        <v>271</v>
      </c>
      <c r="BQ28" s="156" t="s">
        <v>271</v>
      </c>
      <c r="BR28" s="156" t="s">
        <v>271</v>
      </c>
      <c r="BS28" s="156" t="s">
        <v>271</v>
      </c>
      <c r="BT28" s="38"/>
      <c r="BU28" s="39"/>
      <c r="BV28" s="151" t="s">
        <v>270</v>
      </c>
      <c r="BW28" s="156" t="s">
        <v>271</v>
      </c>
      <c r="BX28" s="156" t="s">
        <v>271</v>
      </c>
      <c r="BY28" s="156" t="s">
        <v>271</v>
      </c>
      <c r="BZ28" s="156" t="s">
        <v>271</v>
      </c>
      <c r="CA28" s="156" t="s">
        <v>271</v>
      </c>
      <c r="CB28" s="156" t="s">
        <v>271</v>
      </c>
      <c r="CC28" s="156" t="s">
        <v>271</v>
      </c>
      <c r="CD28" s="156" t="s">
        <v>271</v>
      </c>
      <c r="CE28" s="156" t="s">
        <v>271</v>
      </c>
      <c r="CF28" s="156" t="s">
        <v>271</v>
      </c>
      <c r="CG28" s="156" t="s">
        <v>271</v>
      </c>
      <c r="CH28" s="156">
        <v>0</v>
      </c>
      <c r="CI28" s="156">
        <v>0</v>
      </c>
      <c r="CJ28" s="156">
        <v>0</v>
      </c>
      <c r="CK28" s="156">
        <v>0</v>
      </c>
      <c r="CL28" s="156" t="s">
        <v>271</v>
      </c>
      <c r="CM28" s="156" t="s">
        <v>271</v>
      </c>
      <c r="CN28" s="156" t="s">
        <v>271</v>
      </c>
      <c r="CO28" s="156" t="s">
        <v>271</v>
      </c>
      <c r="CP28" s="156" t="s">
        <v>271</v>
      </c>
      <c r="CQ28" s="156" t="s">
        <v>271</v>
      </c>
      <c r="CR28" s="38"/>
      <c r="CS28" s="39"/>
      <c r="CT28" s="151" t="s">
        <v>270</v>
      </c>
      <c r="CU28" s="156" t="s">
        <v>271</v>
      </c>
      <c r="CV28" s="156" t="s">
        <v>271</v>
      </c>
      <c r="CW28" s="156" t="s">
        <v>271</v>
      </c>
      <c r="CX28" s="156" t="s">
        <v>271</v>
      </c>
      <c r="CY28" s="156" t="s">
        <v>271</v>
      </c>
      <c r="CZ28" s="156" t="s">
        <v>271</v>
      </c>
      <c r="DA28" s="156" t="s">
        <v>271</v>
      </c>
      <c r="DB28" s="156">
        <v>0</v>
      </c>
      <c r="DC28" s="156">
        <v>0</v>
      </c>
      <c r="DD28" s="156">
        <v>0</v>
      </c>
      <c r="DE28" s="156">
        <v>0</v>
      </c>
      <c r="DF28" s="156">
        <v>0</v>
      </c>
      <c r="DG28" s="156">
        <v>0</v>
      </c>
      <c r="DH28" s="156">
        <v>0</v>
      </c>
      <c r="DI28" s="156">
        <v>0</v>
      </c>
      <c r="DJ28" s="156" t="s">
        <v>271</v>
      </c>
      <c r="DK28" s="156" t="s">
        <v>271</v>
      </c>
      <c r="DL28" s="156" t="s">
        <v>271</v>
      </c>
      <c r="DM28" s="156" t="s">
        <v>271</v>
      </c>
      <c r="DN28" s="156" t="s">
        <v>271</v>
      </c>
      <c r="DO28" s="156" t="s">
        <v>271</v>
      </c>
      <c r="DP28" s="38"/>
      <c r="DQ28" s="39"/>
      <c r="DR28" s="151" t="s">
        <v>270</v>
      </c>
      <c r="DS28" s="156" t="s">
        <v>271</v>
      </c>
      <c r="DT28" s="156" t="s">
        <v>271</v>
      </c>
      <c r="DU28" s="156" t="s">
        <v>271</v>
      </c>
      <c r="DV28" s="156" t="s">
        <v>271</v>
      </c>
      <c r="DW28" s="156" t="s">
        <v>271</v>
      </c>
      <c r="DX28" s="156" t="s">
        <v>271</v>
      </c>
      <c r="DY28" s="156" t="s">
        <v>271</v>
      </c>
      <c r="DZ28" s="156" t="s">
        <v>271</v>
      </c>
      <c r="EA28" s="156">
        <v>0</v>
      </c>
      <c r="EB28" s="156">
        <v>0</v>
      </c>
      <c r="EC28" s="156">
        <v>0</v>
      </c>
      <c r="ED28" s="156">
        <v>0</v>
      </c>
      <c r="EE28" s="156">
        <v>0</v>
      </c>
      <c r="EF28" s="156">
        <v>0.1</v>
      </c>
      <c r="EG28" s="156">
        <v>0.1</v>
      </c>
      <c r="EH28" s="156" t="s">
        <v>271</v>
      </c>
      <c r="EI28" s="156" t="s">
        <v>271</v>
      </c>
      <c r="EJ28" s="156" t="s">
        <v>271</v>
      </c>
      <c r="EK28" s="156" t="s">
        <v>271</v>
      </c>
      <c r="EL28" s="156" t="s">
        <v>271</v>
      </c>
      <c r="EM28" s="156" t="s">
        <v>271</v>
      </c>
      <c r="EN28" s="38"/>
      <c r="EO28" s="39"/>
      <c r="EP28" s="151" t="s">
        <v>270</v>
      </c>
      <c r="EQ28" s="156" t="s">
        <v>271</v>
      </c>
      <c r="ER28" s="156" t="s">
        <v>271</v>
      </c>
      <c r="ES28" s="156" t="s">
        <v>271</v>
      </c>
      <c r="ET28" s="156" t="s">
        <v>271</v>
      </c>
      <c r="EU28" s="156" t="s">
        <v>271</v>
      </c>
      <c r="EV28" s="156" t="s">
        <v>271</v>
      </c>
      <c r="EW28" s="156" t="s">
        <v>271</v>
      </c>
      <c r="EX28" s="156" t="s">
        <v>271</v>
      </c>
      <c r="EY28" s="156" t="s">
        <v>271</v>
      </c>
      <c r="EZ28" s="156" t="s">
        <v>271</v>
      </c>
      <c r="FA28" s="156" t="s">
        <v>271</v>
      </c>
      <c r="FB28" s="156">
        <v>0</v>
      </c>
      <c r="FC28" s="156">
        <v>0</v>
      </c>
      <c r="FD28" s="156">
        <v>0</v>
      </c>
      <c r="FE28" s="156">
        <v>0</v>
      </c>
      <c r="FF28" s="156" t="s">
        <v>271</v>
      </c>
      <c r="FG28" s="156" t="s">
        <v>271</v>
      </c>
      <c r="FH28" s="156" t="s">
        <v>271</v>
      </c>
      <c r="FI28" s="156" t="s">
        <v>271</v>
      </c>
      <c r="FJ28" s="156" t="s">
        <v>271</v>
      </c>
      <c r="FK28" s="156" t="s">
        <v>271</v>
      </c>
      <c r="FM28" s="100"/>
      <c r="FN28" s="126" t="s">
        <v>225</v>
      </c>
      <c r="FO28" s="102" t="s">
        <v>226</v>
      </c>
      <c r="FP28" s="102" t="s">
        <v>226</v>
      </c>
      <c r="FQ28" s="102" t="s">
        <v>226</v>
      </c>
      <c r="FR28" s="102" t="s">
        <v>226</v>
      </c>
      <c r="FS28" s="102" t="s">
        <v>226</v>
      </c>
      <c r="FT28" s="102" t="s">
        <v>226</v>
      </c>
      <c r="FU28" s="102" t="s">
        <v>226</v>
      </c>
      <c r="FV28" s="102" t="s">
        <v>226</v>
      </c>
      <c r="FW28" s="102" t="s">
        <v>226</v>
      </c>
      <c r="FX28" s="102" t="s">
        <v>226</v>
      </c>
      <c r="FY28" s="102" t="s">
        <v>226</v>
      </c>
      <c r="FZ28" s="102">
        <v>0</v>
      </c>
      <c r="GA28" s="102">
        <v>0</v>
      </c>
      <c r="GB28" s="102">
        <v>0</v>
      </c>
      <c r="GC28" s="102">
        <v>0</v>
      </c>
      <c r="GD28" s="102" t="s">
        <v>226</v>
      </c>
      <c r="GE28" s="102" t="s">
        <v>226</v>
      </c>
      <c r="GF28" s="102" t="s">
        <v>226</v>
      </c>
      <c r="GG28" s="102" t="s">
        <v>226</v>
      </c>
      <c r="GH28" s="102" t="s">
        <v>226</v>
      </c>
      <c r="GI28" s="102" t="s">
        <v>226</v>
      </c>
      <c r="GK28" s="100"/>
      <c r="GL28" s="126" t="s">
        <v>225</v>
      </c>
      <c r="GM28" s="102" t="s">
        <v>226</v>
      </c>
      <c r="GN28" s="102" t="s">
        <v>226</v>
      </c>
      <c r="GO28" s="102" t="s">
        <v>226</v>
      </c>
      <c r="GP28" s="102" t="s">
        <v>226</v>
      </c>
      <c r="GQ28" s="102" t="s">
        <v>226</v>
      </c>
      <c r="GR28" s="102" t="s">
        <v>226</v>
      </c>
      <c r="GS28" s="102" t="s">
        <v>226</v>
      </c>
      <c r="GT28" s="102" t="s">
        <v>226</v>
      </c>
      <c r="GU28" s="102" t="s">
        <v>226</v>
      </c>
      <c r="GV28" s="102" t="s">
        <v>226</v>
      </c>
      <c r="GW28" s="102">
        <v>0</v>
      </c>
      <c r="GX28" s="102">
        <v>0</v>
      </c>
      <c r="GY28" s="102">
        <v>0</v>
      </c>
      <c r="GZ28" s="102">
        <v>0</v>
      </c>
      <c r="HA28" s="102">
        <v>0</v>
      </c>
      <c r="HB28" s="102" t="s">
        <v>226</v>
      </c>
      <c r="HC28" s="102" t="s">
        <v>226</v>
      </c>
      <c r="HD28" s="102" t="s">
        <v>226</v>
      </c>
      <c r="HE28" s="102" t="s">
        <v>226</v>
      </c>
      <c r="HF28" s="102" t="s">
        <v>226</v>
      </c>
      <c r="HG28" s="102" t="s">
        <v>226</v>
      </c>
    </row>
    <row r="29" spans="1:215" ht="15">
      <c r="A29" s="100"/>
      <c r="B29" s="106" t="s">
        <v>227</v>
      </c>
      <c r="C29" s="100">
        <v>0</v>
      </c>
      <c r="D29" s="102" t="s">
        <v>226</v>
      </c>
      <c r="E29" s="102" t="s">
        <v>226</v>
      </c>
      <c r="F29" s="102" t="s">
        <v>226</v>
      </c>
      <c r="G29" s="102" t="s">
        <v>226</v>
      </c>
      <c r="H29" s="102" t="s">
        <v>226</v>
      </c>
      <c r="I29" s="102" t="s">
        <v>226</v>
      </c>
      <c r="J29" s="102" t="s">
        <v>226</v>
      </c>
      <c r="K29" s="102" t="s">
        <v>226</v>
      </c>
      <c r="L29" s="102" t="s">
        <v>226</v>
      </c>
      <c r="M29" s="102" t="s">
        <v>226</v>
      </c>
      <c r="N29" s="102" t="s">
        <v>226</v>
      </c>
      <c r="O29" s="102" t="s">
        <v>226</v>
      </c>
      <c r="P29" s="102" t="s">
        <v>226</v>
      </c>
      <c r="Q29" s="102" t="s">
        <v>226</v>
      </c>
      <c r="R29" s="102" t="s">
        <v>226</v>
      </c>
      <c r="S29" s="102" t="s">
        <v>226</v>
      </c>
      <c r="T29" s="102" t="s">
        <v>226</v>
      </c>
      <c r="U29" s="102" t="s">
        <v>226</v>
      </c>
      <c r="V29" s="102" t="s">
        <v>226</v>
      </c>
      <c r="W29" s="102" t="s">
        <v>226</v>
      </c>
      <c r="Y29" s="100"/>
      <c r="Z29" s="106" t="s">
        <v>227</v>
      </c>
      <c r="AA29" s="100">
        <v>0</v>
      </c>
      <c r="AB29" s="102" t="s">
        <v>226</v>
      </c>
      <c r="AC29" s="102" t="s">
        <v>226</v>
      </c>
      <c r="AD29" s="102" t="s">
        <v>226</v>
      </c>
      <c r="AE29" s="102" t="s">
        <v>226</v>
      </c>
      <c r="AF29" s="102" t="s">
        <v>226</v>
      </c>
      <c r="AG29" s="102" t="s">
        <v>226</v>
      </c>
      <c r="AH29" s="102" t="s">
        <v>226</v>
      </c>
      <c r="AI29" s="102" t="s">
        <v>226</v>
      </c>
      <c r="AJ29" s="102" t="s">
        <v>226</v>
      </c>
      <c r="AK29" s="102" t="s">
        <v>226</v>
      </c>
      <c r="AL29" s="102" t="s">
        <v>226</v>
      </c>
      <c r="AM29" s="102" t="s">
        <v>226</v>
      </c>
      <c r="AN29" s="102" t="s">
        <v>226</v>
      </c>
      <c r="AO29" s="102" t="s">
        <v>226</v>
      </c>
      <c r="AP29" s="102" t="s">
        <v>226</v>
      </c>
      <c r="AQ29" s="102" t="s">
        <v>226</v>
      </c>
      <c r="AR29" s="102" t="s">
        <v>226</v>
      </c>
      <c r="AS29" s="102" t="s">
        <v>226</v>
      </c>
      <c r="AT29" s="102" t="s">
        <v>226</v>
      </c>
      <c r="AU29" s="102" t="s">
        <v>226</v>
      </c>
      <c r="AW29" s="39"/>
      <c r="AX29" s="151" t="s">
        <v>272</v>
      </c>
      <c r="AY29" s="39">
        <v>0</v>
      </c>
      <c r="AZ29" s="156" t="s">
        <v>271</v>
      </c>
      <c r="BA29" s="156" t="s">
        <v>271</v>
      </c>
      <c r="BB29" s="156" t="s">
        <v>271</v>
      </c>
      <c r="BC29" s="156" t="s">
        <v>271</v>
      </c>
      <c r="BD29" s="156" t="s">
        <v>271</v>
      </c>
      <c r="BE29" s="156" t="s">
        <v>271</v>
      </c>
      <c r="BF29" s="156" t="s">
        <v>271</v>
      </c>
      <c r="BG29" s="156" t="s">
        <v>271</v>
      </c>
      <c r="BH29" s="156" t="s">
        <v>271</v>
      </c>
      <c r="BI29" s="156" t="s">
        <v>271</v>
      </c>
      <c r="BJ29" s="156" t="s">
        <v>271</v>
      </c>
      <c r="BK29" s="156" t="s">
        <v>271</v>
      </c>
      <c r="BL29" s="156" t="s">
        <v>271</v>
      </c>
      <c r="BM29" s="156" t="s">
        <v>271</v>
      </c>
      <c r="BN29" s="156" t="s">
        <v>271</v>
      </c>
      <c r="BO29" s="156" t="s">
        <v>271</v>
      </c>
      <c r="BP29" s="156" t="s">
        <v>271</v>
      </c>
      <c r="BQ29" s="156" t="s">
        <v>271</v>
      </c>
      <c r="BR29" s="156" t="s">
        <v>271</v>
      </c>
      <c r="BS29" s="156" t="s">
        <v>271</v>
      </c>
      <c r="BT29" s="38"/>
      <c r="BU29" s="39"/>
      <c r="BV29" s="151" t="s">
        <v>272</v>
      </c>
      <c r="BW29" s="39">
        <v>0</v>
      </c>
      <c r="BX29" s="156" t="s">
        <v>271</v>
      </c>
      <c r="BY29" s="156" t="s">
        <v>271</v>
      </c>
      <c r="BZ29" s="156" t="s">
        <v>271</v>
      </c>
      <c r="CA29" s="156" t="s">
        <v>271</v>
      </c>
      <c r="CB29" s="156" t="s">
        <v>271</v>
      </c>
      <c r="CC29" s="156" t="s">
        <v>271</v>
      </c>
      <c r="CD29" s="156" t="s">
        <v>271</v>
      </c>
      <c r="CE29" s="156" t="s">
        <v>271</v>
      </c>
      <c r="CF29" s="156" t="s">
        <v>271</v>
      </c>
      <c r="CG29" s="156" t="s">
        <v>271</v>
      </c>
      <c r="CH29" s="156" t="s">
        <v>271</v>
      </c>
      <c r="CI29" s="156" t="s">
        <v>271</v>
      </c>
      <c r="CJ29" s="156" t="s">
        <v>271</v>
      </c>
      <c r="CK29" s="156" t="s">
        <v>271</v>
      </c>
      <c r="CL29" s="156" t="s">
        <v>271</v>
      </c>
      <c r="CM29" s="156" t="s">
        <v>271</v>
      </c>
      <c r="CN29" s="156" t="s">
        <v>271</v>
      </c>
      <c r="CO29" s="156" t="s">
        <v>271</v>
      </c>
      <c r="CP29" s="156" t="s">
        <v>271</v>
      </c>
      <c r="CQ29" s="156" t="s">
        <v>271</v>
      </c>
      <c r="CR29" s="38"/>
      <c r="CS29" s="39"/>
      <c r="CT29" s="151" t="s">
        <v>272</v>
      </c>
      <c r="CU29" s="39">
        <v>0</v>
      </c>
      <c r="CV29" s="156" t="s">
        <v>271</v>
      </c>
      <c r="CW29" s="156" t="s">
        <v>271</v>
      </c>
      <c r="CX29" s="156" t="s">
        <v>271</v>
      </c>
      <c r="CY29" s="156" t="s">
        <v>271</v>
      </c>
      <c r="CZ29" s="156" t="s">
        <v>271</v>
      </c>
      <c r="DA29" s="156" t="s">
        <v>271</v>
      </c>
      <c r="DB29" s="156" t="s">
        <v>271</v>
      </c>
      <c r="DC29" s="156" t="s">
        <v>271</v>
      </c>
      <c r="DD29" s="156" t="s">
        <v>271</v>
      </c>
      <c r="DE29" s="156" t="s">
        <v>271</v>
      </c>
      <c r="DF29" s="156" t="s">
        <v>271</v>
      </c>
      <c r="DG29" s="156" t="s">
        <v>271</v>
      </c>
      <c r="DH29" s="156" t="s">
        <v>271</v>
      </c>
      <c r="DI29" s="156" t="s">
        <v>271</v>
      </c>
      <c r="DJ29" s="156" t="s">
        <v>271</v>
      </c>
      <c r="DK29" s="156" t="s">
        <v>271</v>
      </c>
      <c r="DL29" s="156" t="s">
        <v>271</v>
      </c>
      <c r="DM29" s="156" t="s">
        <v>271</v>
      </c>
      <c r="DN29" s="156" t="s">
        <v>271</v>
      </c>
      <c r="DO29" s="156" t="s">
        <v>271</v>
      </c>
      <c r="DP29" s="38"/>
      <c r="DQ29" s="39"/>
      <c r="DR29" s="151" t="s">
        <v>272</v>
      </c>
      <c r="DS29" s="39">
        <v>0</v>
      </c>
      <c r="DT29" s="156" t="s">
        <v>271</v>
      </c>
      <c r="DU29" s="156" t="s">
        <v>271</v>
      </c>
      <c r="DV29" s="156" t="s">
        <v>271</v>
      </c>
      <c r="DW29" s="156" t="s">
        <v>271</v>
      </c>
      <c r="DX29" s="156" t="s">
        <v>271</v>
      </c>
      <c r="DY29" s="156" t="s">
        <v>271</v>
      </c>
      <c r="DZ29" s="156" t="s">
        <v>271</v>
      </c>
      <c r="EA29" s="156" t="s">
        <v>271</v>
      </c>
      <c r="EB29" s="156" t="s">
        <v>271</v>
      </c>
      <c r="EC29" s="156" t="s">
        <v>271</v>
      </c>
      <c r="ED29" s="156" t="s">
        <v>271</v>
      </c>
      <c r="EE29" s="156" t="s">
        <v>271</v>
      </c>
      <c r="EF29" s="156" t="s">
        <v>271</v>
      </c>
      <c r="EG29" s="156" t="s">
        <v>271</v>
      </c>
      <c r="EH29" s="156" t="s">
        <v>271</v>
      </c>
      <c r="EI29" s="156" t="s">
        <v>271</v>
      </c>
      <c r="EJ29" s="156" t="s">
        <v>271</v>
      </c>
      <c r="EK29" s="156" t="s">
        <v>271</v>
      </c>
      <c r="EL29" s="156" t="s">
        <v>271</v>
      </c>
      <c r="EM29" s="156" t="s">
        <v>271</v>
      </c>
      <c r="EN29" s="38"/>
      <c r="EO29" s="39"/>
      <c r="EP29" s="151" t="s">
        <v>272</v>
      </c>
      <c r="EQ29" s="39">
        <v>0</v>
      </c>
      <c r="ER29" s="156" t="s">
        <v>271</v>
      </c>
      <c r="ES29" s="156" t="s">
        <v>271</v>
      </c>
      <c r="ET29" s="156" t="s">
        <v>271</v>
      </c>
      <c r="EU29" s="156" t="s">
        <v>271</v>
      </c>
      <c r="EV29" s="156" t="s">
        <v>271</v>
      </c>
      <c r="EW29" s="156" t="s">
        <v>271</v>
      </c>
      <c r="EX29" s="156" t="s">
        <v>271</v>
      </c>
      <c r="EY29" s="156" t="s">
        <v>271</v>
      </c>
      <c r="EZ29" s="156" t="s">
        <v>271</v>
      </c>
      <c r="FA29" s="156" t="s">
        <v>271</v>
      </c>
      <c r="FB29" s="156" t="s">
        <v>271</v>
      </c>
      <c r="FC29" s="156" t="s">
        <v>271</v>
      </c>
      <c r="FD29" s="156" t="s">
        <v>271</v>
      </c>
      <c r="FE29" s="156" t="s">
        <v>271</v>
      </c>
      <c r="FF29" s="156" t="s">
        <v>271</v>
      </c>
      <c r="FG29" s="156" t="s">
        <v>271</v>
      </c>
      <c r="FH29" s="156" t="s">
        <v>271</v>
      </c>
      <c r="FI29" s="156" t="s">
        <v>271</v>
      </c>
      <c r="FJ29" s="156" t="s">
        <v>271</v>
      </c>
      <c r="FK29" s="156" t="s">
        <v>271</v>
      </c>
      <c r="FM29" s="100"/>
      <c r="FN29" s="126" t="s">
        <v>227</v>
      </c>
      <c r="FO29" s="100">
        <v>0</v>
      </c>
      <c r="FP29" s="102" t="s">
        <v>226</v>
      </c>
      <c r="FQ29" s="102" t="s">
        <v>226</v>
      </c>
      <c r="FR29" s="102" t="s">
        <v>226</v>
      </c>
      <c r="FS29" s="102" t="s">
        <v>226</v>
      </c>
      <c r="FT29" s="102" t="s">
        <v>226</v>
      </c>
      <c r="FU29" s="102" t="s">
        <v>226</v>
      </c>
      <c r="FV29" s="102" t="s">
        <v>226</v>
      </c>
      <c r="FW29" s="102" t="s">
        <v>226</v>
      </c>
      <c r="FX29" s="102" t="s">
        <v>226</v>
      </c>
      <c r="FY29" s="102" t="s">
        <v>226</v>
      </c>
      <c r="FZ29" s="102" t="s">
        <v>226</v>
      </c>
      <c r="GA29" s="102" t="s">
        <v>226</v>
      </c>
      <c r="GB29" s="102" t="s">
        <v>226</v>
      </c>
      <c r="GC29" s="102" t="s">
        <v>226</v>
      </c>
      <c r="GD29" s="102" t="s">
        <v>226</v>
      </c>
      <c r="GE29" s="102" t="s">
        <v>226</v>
      </c>
      <c r="GF29" s="102" t="s">
        <v>226</v>
      </c>
      <c r="GG29" s="102" t="s">
        <v>226</v>
      </c>
      <c r="GH29" s="102" t="s">
        <v>226</v>
      </c>
      <c r="GI29" s="102" t="s">
        <v>226</v>
      </c>
      <c r="GK29" s="100"/>
      <c r="GL29" s="126" t="s">
        <v>227</v>
      </c>
      <c r="GM29" s="100">
        <v>0</v>
      </c>
      <c r="GN29" s="102" t="s">
        <v>226</v>
      </c>
      <c r="GO29" s="102" t="s">
        <v>226</v>
      </c>
      <c r="GP29" s="102" t="s">
        <v>226</v>
      </c>
      <c r="GQ29" s="102" t="s">
        <v>226</v>
      </c>
      <c r="GR29" s="102" t="s">
        <v>226</v>
      </c>
      <c r="GS29" s="102" t="s">
        <v>226</v>
      </c>
      <c r="GT29" s="102" t="s">
        <v>226</v>
      </c>
      <c r="GU29" s="102" t="s">
        <v>226</v>
      </c>
      <c r="GV29" s="102" t="s">
        <v>226</v>
      </c>
      <c r="GW29" s="102" t="s">
        <v>226</v>
      </c>
      <c r="GX29" s="102" t="s">
        <v>226</v>
      </c>
      <c r="GY29" s="102" t="s">
        <v>226</v>
      </c>
      <c r="GZ29" s="102" t="s">
        <v>226</v>
      </c>
      <c r="HA29" s="102" t="s">
        <v>226</v>
      </c>
      <c r="HB29" s="102" t="s">
        <v>226</v>
      </c>
      <c r="HC29" s="102" t="s">
        <v>226</v>
      </c>
      <c r="HD29" s="102" t="s">
        <v>226</v>
      </c>
      <c r="HE29" s="102" t="s">
        <v>226</v>
      </c>
      <c r="HF29" s="102" t="s">
        <v>226</v>
      </c>
      <c r="HG29" s="102" t="s">
        <v>226</v>
      </c>
    </row>
    <row r="30" spans="1:215" ht="15">
      <c r="A30" s="100"/>
      <c r="B30" s="106" t="s">
        <v>228</v>
      </c>
      <c r="C30" s="100">
        <v>0</v>
      </c>
      <c r="D30" s="100">
        <v>0.3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Y30" s="100"/>
      <c r="Z30" s="106" t="s">
        <v>228</v>
      </c>
      <c r="AA30" s="100">
        <v>0</v>
      </c>
      <c r="AB30" s="100">
        <v>0.2</v>
      </c>
      <c r="AC30" s="100">
        <v>0.4</v>
      </c>
      <c r="AD30" s="100">
        <v>0.3</v>
      </c>
      <c r="AE30" s="100">
        <v>0.7</v>
      </c>
      <c r="AF30" s="100">
        <v>2.8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W30" s="39"/>
      <c r="AX30" s="151" t="s">
        <v>273</v>
      </c>
      <c r="AY30" s="39">
        <v>0</v>
      </c>
      <c r="AZ30" s="39">
        <v>0.3</v>
      </c>
      <c r="BA30" s="39">
        <v>0.1</v>
      </c>
      <c r="BB30" s="39">
        <v>0.1</v>
      </c>
      <c r="BC30" s="39">
        <v>0.2</v>
      </c>
      <c r="BD30" s="39">
        <v>0.3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8"/>
      <c r="BU30" s="39"/>
      <c r="BV30" s="151" t="s">
        <v>273</v>
      </c>
      <c r="BW30" s="39">
        <v>0</v>
      </c>
      <c r="BX30" s="39">
        <v>1.2</v>
      </c>
      <c r="BY30" s="39">
        <v>2.9</v>
      </c>
      <c r="BZ30" s="39">
        <v>3.3</v>
      </c>
      <c r="CA30" s="39">
        <v>3.9</v>
      </c>
      <c r="CB30" s="39">
        <v>7.7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8"/>
      <c r="CS30" s="39"/>
      <c r="CT30" s="151" t="s">
        <v>273</v>
      </c>
      <c r="CU30" s="39">
        <v>0</v>
      </c>
      <c r="CV30" s="39">
        <v>1.4</v>
      </c>
      <c r="CW30" s="39">
        <v>1.8</v>
      </c>
      <c r="CX30" s="39">
        <v>2.1</v>
      </c>
      <c r="CY30" s="39">
        <v>4.4000000000000004</v>
      </c>
      <c r="CZ30" s="39">
        <v>10.6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0</v>
      </c>
      <c r="DO30" s="39">
        <v>0</v>
      </c>
      <c r="DP30" s="38"/>
      <c r="DQ30" s="39"/>
      <c r="DR30" s="151" t="s">
        <v>273</v>
      </c>
      <c r="DS30" s="39">
        <v>0</v>
      </c>
      <c r="DT30" s="39">
        <v>2.9</v>
      </c>
      <c r="DU30" s="39">
        <v>3.3</v>
      </c>
      <c r="DV30" s="39">
        <v>3.2</v>
      </c>
      <c r="DW30" s="39">
        <v>6</v>
      </c>
      <c r="DX30" s="39">
        <v>8.1</v>
      </c>
      <c r="DY30" s="39">
        <v>0</v>
      </c>
      <c r="DZ30" s="39">
        <v>0</v>
      </c>
      <c r="EA30" s="39">
        <v>0</v>
      </c>
      <c r="EB30" s="39">
        <v>0</v>
      </c>
      <c r="EC30" s="39">
        <v>0</v>
      </c>
      <c r="ED30" s="39">
        <v>0</v>
      </c>
      <c r="EE30" s="39">
        <v>0</v>
      </c>
      <c r="EF30" s="39">
        <v>0</v>
      </c>
      <c r="EG30" s="39">
        <v>0</v>
      </c>
      <c r="EH30" s="39">
        <v>0</v>
      </c>
      <c r="EI30" s="39">
        <v>0</v>
      </c>
      <c r="EJ30" s="39">
        <v>0</v>
      </c>
      <c r="EK30" s="39">
        <v>0</v>
      </c>
      <c r="EL30" s="39">
        <v>0</v>
      </c>
      <c r="EM30" s="39">
        <v>0</v>
      </c>
      <c r="EN30" s="38"/>
      <c r="EO30" s="39"/>
      <c r="EP30" s="151" t="s">
        <v>273</v>
      </c>
      <c r="EQ30" s="39">
        <v>0</v>
      </c>
      <c r="ER30" s="39">
        <v>1.4</v>
      </c>
      <c r="ES30" s="39">
        <v>1.5</v>
      </c>
      <c r="ET30" s="39">
        <v>1</v>
      </c>
      <c r="EU30" s="39">
        <v>2.2999999999999998</v>
      </c>
      <c r="EV30" s="39">
        <v>3.1</v>
      </c>
      <c r="EW30" s="39">
        <v>0</v>
      </c>
      <c r="EX30" s="39">
        <v>0</v>
      </c>
      <c r="EY30" s="39">
        <v>0</v>
      </c>
      <c r="EZ30" s="39">
        <v>0</v>
      </c>
      <c r="FA30" s="39">
        <v>0</v>
      </c>
      <c r="FB30" s="39">
        <v>0</v>
      </c>
      <c r="FC30" s="39">
        <v>0</v>
      </c>
      <c r="FD30" s="39">
        <v>0</v>
      </c>
      <c r="FE30" s="39">
        <v>0</v>
      </c>
      <c r="FF30" s="39">
        <v>0</v>
      </c>
      <c r="FG30" s="39">
        <v>0</v>
      </c>
      <c r="FH30" s="39">
        <v>0</v>
      </c>
      <c r="FI30" s="39">
        <v>0</v>
      </c>
      <c r="FJ30" s="39">
        <v>0</v>
      </c>
      <c r="FK30" s="39">
        <v>0</v>
      </c>
      <c r="FM30" s="100"/>
      <c r="FN30" s="126" t="s">
        <v>228</v>
      </c>
      <c r="FO30" s="100">
        <v>0</v>
      </c>
      <c r="FP30" s="100">
        <v>1.7</v>
      </c>
      <c r="FQ30" s="100">
        <v>2.5</v>
      </c>
      <c r="FR30" s="100">
        <v>2.9</v>
      </c>
      <c r="FS30" s="100">
        <v>6.2</v>
      </c>
      <c r="FT30" s="100">
        <v>11.4</v>
      </c>
      <c r="FU30" s="100">
        <v>0</v>
      </c>
      <c r="FV30" s="100">
        <v>0</v>
      </c>
      <c r="FW30" s="100">
        <v>0</v>
      </c>
      <c r="FX30" s="100">
        <v>0</v>
      </c>
      <c r="FY30" s="100">
        <v>0</v>
      </c>
      <c r="FZ30" s="100">
        <v>0</v>
      </c>
      <c r="GA30" s="100">
        <v>0</v>
      </c>
      <c r="GB30" s="100">
        <v>0</v>
      </c>
      <c r="GC30" s="100">
        <v>0</v>
      </c>
      <c r="GD30" s="100">
        <v>0</v>
      </c>
      <c r="GE30" s="100">
        <v>0</v>
      </c>
      <c r="GF30" s="100">
        <v>0</v>
      </c>
      <c r="GG30" s="100">
        <v>0</v>
      </c>
      <c r="GH30" s="100">
        <v>0</v>
      </c>
      <c r="GI30" s="100">
        <v>0</v>
      </c>
      <c r="GK30" s="100"/>
      <c r="GL30" s="126" t="s">
        <v>228</v>
      </c>
      <c r="GM30" s="100">
        <v>0</v>
      </c>
      <c r="GN30" s="100">
        <v>1.5</v>
      </c>
      <c r="GO30" s="100">
        <v>2.8</v>
      </c>
      <c r="GP30" s="100">
        <v>2.5</v>
      </c>
      <c r="GQ30" s="100">
        <v>5.7</v>
      </c>
      <c r="GR30" s="100">
        <v>14.7</v>
      </c>
      <c r="GS30" s="100">
        <v>0</v>
      </c>
      <c r="GT30" s="100">
        <v>0</v>
      </c>
      <c r="GU30" s="100">
        <v>0</v>
      </c>
      <c r="GV30" s="100">
        <v>0</v>
      </c>
      <c r="GW30" s="100">
        <v>0</v>
      </c>
      <c r="GX30" s="100">
        <v>0</v>
      </c>
      <c r="GY30" s="100">
        <v>0</v>
      </c>
      <c r="GZ30" s="100">
        <v>0</v>
      </c>
      <c r="HA30" s="100">
        <v>0</v>
      </c>
      <c r="HB30" s="100">
        <v>0</v>
      </c>
      <c r="HC30" s="100">
        <v>0</v>
      </c>
      <c r="HD30" s="100">
        <v>0</v>
      </c>
      <c r="HE30" s="100">
        <v>0</v>
      </c>
      <c r="HF30" s="100">
        <v>0</v>
      </c>
      <c r="HG30" s="100">
        <v>0</v>
      </c>
    </row>
    <row r="31" spans="1:215" ht="15">
      <c r="A31" s="421"/>
      <c r="B31" s="421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1"/>
      <c r="Z31" s="421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28"/>
      <c r="AX31" s="428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8"/>
      <c r="BU31" s="428"/>
      <c r="BV31" s="428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8"/>
      <c r="CS31" s="428"/>
      <c r="CT31" s="428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8"/>
      <c r="DQ31" s="428"/>
      <c r="DR31" s="428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8"/>
      <c r="EO31" s="428"/>
      <c r="EP31" s="428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M31" s="421"/>
      <c r="FN31" s="421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1"/>
      <c r="GL31" s="421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0"/>
      <c r="B32" s="124" t="s">
        <v>111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100"/>
      <c r="Z32" s="124" t="s">
        <v>111</v>
      </c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39"/>
      <c r="AX32" s="40" t="s">
        <v>275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8"/>
      <c r="BU32" s="39"/>
      <c r="BV32" s="40" t="s">
        <v>275</v>
      </c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8"/>
      <c r="CS32" s="39"/>
      <c r="CT32" s="40" t="s">
        <v>275</v>
      </c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8"/>
      <c r="DQ32" s="39"/>
      <c r="DR32" s="40" t="s">
        <v>275</v>
      </c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8"/>
      <c r="EO32" s="39"/>
      <c r="EP32" s="40" t="s">
        <v>275</v>
      </c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M32" s="100"/>
      <c r="FN32" s="124" t="s">
        <v>111</v>
      </c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100"/>
      <c r="GL32" s="124" t="s">
        <v>111</v>
      </c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00"/>
      <c r="B33" s="109" t="s">
        <v>112</v>
      </c>
      <c r="C33" s="100">
        <v>15</v>
      </c>
      <c r="D33" s="100">
        <v>14</v>
      </c>
      <c r="E33" s="100">
        <v>19</v>
      </c>
      <c r="F33" s="100">
        <v>20</v>
      </c>
      <c r="G33" s="100">
        <v>12</v>
      </c>
      <c r="H33" s="100">
        <v>14</v>
      </c>
      <c r="I33" s="100">
        <v>17</v>
      </c>
      <c r="J33" s="100">
        <v>17</v>
      </c>
      <c r="K33" s="100">
        <v>18</v>
      </c>
      <c r="L33" s="100">
        <v>31</v>
      </c>
      <c r="M33" s="100">
        <v>22</v>
      </c>
      <c r="N33" s="100">
        <v>33</v>
      </c>
      <c r="O33" s="100">
        <v>27</v>
      </c>
      <c r="P33" s="100">
        <v>95</v>
      </c>
      <c r="Q33" s="100">
        <v>90</v>
      </c>
      <c r="R33" s="100">
        <v>100</v>
      </c>
      <c r="S33" s="100">
        <v>79</v>
      </c>
      <c r="T33" s="100">
        <v>66</v>
      </c>
      <c r="U33" s="100">
        <v>29</v>
      </c>
      <c r="V33" s="100">
        <v>29</v>
      </c>
      <c r="W33" s="100">
        <v>11</v>
      </c>
      <c r="Y33" s="100"/>
      <c r="Z33" s="109" t="s">
        <v>112</v>
      </c>
      <c r="AA33" s="100">
        <v>371</v>
      </c>
      <c r="AB33" s="100">
        <v>413</v>
      </c>
      <c r="AC33" s="100">
        <v>508</v>
      </c>
      <c r="AD33" s="100">
        <v>648</v>
      </c>
      <c r="AE33" s="100">
        <v>650</v>
      </c>
      <c r="AF33" s="100">
        <v>479</v>
      </c>
      <c r="AG33" s="100">
        <v>500</v>
      </c>
      <c r="AH33" s="100">
        <v>441</v>
      </c>
      <c r="AI33" s="100">
        <v>451</v>
      </c>
      <c r="AJ33" s="100">
        <v>543</v>
      </c>
      <c r="AK33" s="100">
        <v>511</v>
      </c>
      <c r="AL33" s="100">
        <v>684</v>
      </c>
      <c r="AM33" s="100">
        <v>550</v>
      </c>
      <c r="AN33" s="100">
        <v>568</v>
      </c>
      <c r="AO33" s="100">
        <v>569</v>
      </c>
      <c r="AP33" s="100">
        <v>591</v>
      </c>
      <c r="AQ33" s="100">
        <v>456</v>
      </c>
      <c r="AR33" s="100">
        <v>571</v>
      </c>
      <c r="AS33" s="100">
        <v>551</v>
      </c>
      <c r="AT33" s="100">
        <v>533</v>
      </c>
      <c r="AU33" s="100">
        <v>493</v>
      </c>
      <c r="AW33" s="39"/>
      <c r="AX33" s="41" t="s">
        <v>276</v>
      </c>
      <c r="AY33" s="39">
        <v>848</v>
      </c>
      <c r="AZ33" s="39">
        <v>912</v>
      </c>
      <c r="BA33" s="93">
        <v>1045</v>
      </c>
      <c r="BB33" s="93">
        <v>1234</v>
      </c>
      <c r="BC33" s="93">
        <v>1023</v>
      </c>
      <c r="BD33" s="93">
        <v>1168</v>
      </c>
      <c r="BE33" s="93">
        <v>1319</v>
      </c>
      <c r="BF33" s="39">
        <v>928</v>
      </c>
      <c r="BG33" s="39">
        <v>836</v>
      </c>
      <c r="BH33" s="93">
        <v>1007</v>
      </c>
      <c r="BI33" s="93">
        <v>1133</v>
      </c>
      <c r="BJ33" s="93">
        <v>1689</v>
      </c>
      <c r="BK33" s="93">
        <v>1274</v>
      </c>
      <c r="BL33" s="93">
        <v>1006</v>
      </c>
      <c r="BM33" s="39">
        <v>944</v>
      </c>
      <c r="BN33" s="39">
        <v>922</v>
      </c>
      <c r="BO33" s="39">
        <v>841</v>
      </c>
      <c r="BP33" s="39">
        <v>858</v>
      </c>
      <c r="BQ33" s="39">
        <v>804</v>
      </c>
      <c r="BR33" s="39">
        <v>796</v>
      </c>
      <c r="BS33" s="39">
        <v>809</v>
      </c>
      <c r="BT33" s="38"/>
      <c r="BU33" s="39"/>
      <c r="BV33" s="41" t="s">
        <v>276</v>
      </c>
      <c r="BW33" s="93">
        <v>2215</v>
      </c>
      <c r="BX33" s="93">
        <v>2179</v>
      </c>
      <c r="BY33" s="93">
        <v>2336</v>
      </c>
      <c r="BZ33" s="93">
        <v>2807</v>
      </c>
      <c r="CA33" s="93">
        <v>2822</v>
      </c>
      <c r="CB33" s="93">
        <v>2991</v>
      </c>
      <c r="CC33" s="93">
        <v>3784</v>
      </c>
      <c r="CD33" s="93">
        <v>3326</v>
      </c>
      <c r="CE33" s="93">
        <v>3753</v>
      </c>
      <c r="CF33" s="93">
        <v>3762</v>
      </c>
      <c r="CG33" s="93">
        <v>4204</v>
      </c>
      <c r="CH33" s="93">
        <v>4722</v>
      </c>
      <c r="CI33" s="93">
        <v>4483</v>
      </c>
      <c r="CJ33" s="93">
        <v>4845</v>
      </c>
      <c r="CK33" s="93">
        <v>4507</v>
      </c>
      <c r="CL33" s="93">
        <v>4700</v>
      </c>
      <c r="CM33" s="93">
        <v>4047</v>
      </c>
      <c r="CN33" s="93">
        <v>4742</v>
      </c>
      <c r="CO33" s="93">
        <v>4405</v>
      </c>
      <c r="CP33" s="93">
        <v>4683</v>
      </c>
      <c r="CQ33" s="93">
        <v>4706</v>
      </c>
      <c r="CR33" s="38"/>
      <c r="CS33" s="39"/>
      <c r="CT33" s="41" t="s">
        <v>276</v>
      </c>
      <c r="CU33" s="93">
        <v>4864</v>
      </c>
      <c r="CV33" s="93">
        <v>4828</v>
      </c>
      <c r="CW33" s="93">
        <v>5742</v>
      </c>
      <c r="CX33" s="93">
        <v>6005</v>
      </c>
      <c r="CY33" s="93">
        <v>6210</v>
      </c>
      <c r="CZ33" s="93">
        <v>7268</v>
      </c>
      <c r="DA33" s="93">
        <v>7043</v>
      </c>
      <c r="DB33" s="93">
        <v>5766</v>
      </c>
      <c r="DC33" s="93">
        <v>6209</v>
      </c>
      <c r="DD33" s="93">
        <v>7156</v>
      </c>
      <c r="DE33" s="93">
        <v>7992</v>
      </c>
      <c r="DF33" s="93">
        <v>9154</v>
      </c>
      <c r="DG33" s="93">
        <v>8916</v>
      </c>
      <c r="DH33" s="93">
        <v>8436</v>
      </c>
      <c r="DI33" s="93">
        <v>7792</v>
      </c>
      <c r="DJ33" s="93">
        <v>7782</v>
      </c>
      <c r="DK33" s="93">
        <v>5966</v>
      </c>
      <c r="DL33" s="93">
        <v>7161</v>
      </c>
      <c r="DM33" s="93">
        <v>7183</v>
      </c>
      <c r="DN33" s="93">
        <v>7337</v>
      </c>
      <c r="DO33" s="93">
        <v>7120</v>
      </c>
      <c r="DP33" s="38"/>
      <c r="DQ33" s="39"/>
      <c r="DR33" s="41" t="s">
        <v>276</v>
      </c>
      <c r="DS33" s="39">
        <v>288</v>
      </c>
      <c r="DT33" s="39">
        <v>260</v>
      </c>
      <c r="DU33" s="39">
        <v>341</v>
      </c>
      <c r="DV33" s="39">
        <v>422</v>
      </c>
      <c r="DW33" s="39">
        <v>412</v>
      </c>
      <c r="DX33" s="39">
        <v>465</v>
      </c>
      <c r="DY33" s="39">
        <v>475</v>
      </c>
      <c r="DZ33" s="39">
        <v>408</v>
      </c>
      <c r="EA33" s="39">
        <v>467</v>
      </c>
      <c r="EB33" s="39">
        <v>518</v>
      </c>
      <c r="EC33" s="39">
        <v>492</v>
      </c>
      <c r="ED33" s="39">
        <v>572</v>
      </c>
      <c r="EE33" s="39">
        <v>595</v>
      </c>
      <c r="EF33" s="39">
        <v>489</v>
      </c>
      <c r="EG33" s="39">
        <v>469</v>
      </c>
      <c r="EH33" s="39">
        <v>424</v>
      </c>
      <c r="EI33" s="39">
        <v>391</v>
      </c>
      <c r="EJ33" s="39">
        <v>501</v>
      </c>
      <c r="EK33" s="39">
        <v>475</v>
      </c>
      <c r="EL33" s="39">
        <v>495</v>
      </c>
      <c r="EM33" s="39">
        <v>483</v>
      </c>
      <c r="EN33" s="38"/>
      <c r="EO33" s="39"/>
      <c r="EP33" s="41" t="s">
        <v>276</v>
      </c>
      <c r="EQ33" s="39">
        <v>546</v>
      </c>
      <c r="ER33" s="39">
        <v>509</v>
      </c>
      <c r="ES33" s="39">
        <v>681</v>
      </c>
      <c r="ET33" s="39">
        <v>817</v>
      </c>
      <c r="EU33" s="39">
        <v>798</v>
      </c>
      <c r="EV33" s="39">
        <v>820</v>
      </c>
      <c r="EW33" s="39">
        <v>934</v>
      </c>
      <c r="EX33" s="39">
        <v>849</v>
      </c>
      <c r="EY33" s="39">
        <v>913</v>
      </c>
      <c r="EZ33" s="93">
        <v>1148</v>
      </c>
      <c r="FA33" s="93">
        <v>1021</v>
      </c>
      <c r="FB33" s="93">
        <v>1073</v>
      </c>
      <c r="FC33" s="93">
        <v>1041</v>
      </c>
      <c r="FD33" s="93">
        <v>1146</v>
      </c>
      <c r="FE33" s="93">
        <v>1000</v>
      </c>
      <c r="FF33" s="93">
        <v>1029</v>
      </c>
      <c r="FG33" s="39">
        <v>777</v>
      </c>
      <c r="FH33" s="39">
        <v>959</v>
      </c>
      <c r="FI33" s="39">
        <v>915</v>
      </c>
      <c r="FJ33" s="39">
        <v>898</v>
      </c>
      <c r="FK33" s="39">
        <v>880</v>
      </c>
      <c r="FM33" s="100"/>
      <c r="FN33" s="109" t="s">
        <v>112</v>
      </c>
      <c r="FO33" s="127">
        <v>2320</v>
      </c>
      <c r="FP33" s="127">
        <v>3194</v>
      </c>
      <c r="FQ33" s="127">
        <v>3932</v>
      </c>
      <c r="FR33" s="127">
        <v>3260</v>
      </c>
      <c r="FS33" s="127">
        <v>3020</v>
      </c>
      <c r="FT33" s="127">
        <v>3532</v>
      </c>
      <c r="FU33" s="127">
        <v>3303</v>
      </c>
      <c r="FV33" s="127">
        <v>3214</v>
      </c>
      <c r="FW33" s="127">
        <v>3278</v>
      </c>
      <c r="FX33" s="127">
        <v>3953</v>
      </c>
      <c r="FY33" s="127">
        <v>4464</v>
      </c>
      <c r="FZ33" s="127">
        <v>4805</v>
      </c>
      <c r="GA33" s="127">
        <v>4500</v>
      </c>
      <c r="GB33" s="127">
        <v>4581</v>
      </c>
      <c r="GC33" s="127">
        <v>4911</v>
      </c>
      <c r="GD33" s="127">
        <v>4464</v>
      </c>
      <c r="GE33" s="127">
        <v>3305</v>
      </c>
      <c r="GF33" s="127">
        <v>4013</v>
      </c>
      <c r="GG33" s="127">
        <v>3954</v>
      </c>
      <c r="GH33" s="127">
        <v>4039</v>
      </c>
      <c r="GI33" s="127">
        <v>4006</v>
      </c>
      <c r="GK33" s="100"/>
      <c r="GL33" s="109" t="s">
        <v>112</v>
      </c>
      <c r="GM33" s="127">
        <v>2595</v>
      </c>
      <c r="GN33" s="127">
        <v>3187</v>
      </c>
      <c r="GO33" s="127">
        <v>3528</v>
      </c>
      <c r="GP33" s="127">
        <v>3417</v>
      </c>
      <c r="GQ33" s="127">
        <v>3274</v>
      </c>
      <c r="GR33" s="127">
        <v>3574</v>
      </c>
      <c r="GS33" s="127">
        <v>3219</v>
      </c>
      <c r="GT33" s="127">
        <v>3225</v>
      </c>
      <c r="GU33" s="127">
        <v>3395</v>
      </c>
      <c r="GV33" s="127">
        <v>3002</v>
      </c>
      <c r="GW33" s="127">
        <v>3231</v>
      </c>
      <c r="GX33" s="127">
        <v>3324</v>
      </c>
      <c r="GY33" s="127">
        <v>3490</v>
      </c>
      <c r="GZ33" s="127">
        <v>3533</v>
      </c>
      <c r="HA33" s="127">
        <v>3299</v>
      </c>
      <c r="HB33" s="127">
        <v>3248</v>
      </c>
      <c r="HC33" s="127">
        <v>2732</v>
      </c>
      <c r="HD33" s="127">
        <v>3407</v>
      </c>
      <c r="HE33" s="127">
        <v>3365</v>
      </c>
      <c r="HF33" s="127">
        <v>3458</v>
      </c>
      <c r="HG33" s="127">
        <v>3482</v>
      </c>
    </row>
    <row r="34" spans="1:215" ht="15">
      <c r="A34" s="426"/>
      <c r="B34" s="426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6"/>
      <c r="Z34" s="426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7"/>
      <c r="AX34" s="427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8"/>
      <c r="BU34" s="427"/>
      <c r="BV34" s="427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8"/>
      <c r="CS34" s="427"/>
      <c r="CT34" s="427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8"/>
      <c r="DQ34" s="427"/>
      <c r="DR34" s="427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8"/>
      <c r="EO34" s="427"/>
      <c r="EP34" s="427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M34" s="426"/>
      <c r="FN34" s="426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6"/>
      <c r="GL34" s="426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101"/>
      <c r="B35" s="124" t="s">
        <v>113</v>
      </c>
      <c r="C35" s="101">
        <v>1.95</v>
      </c>
      <c r="D35" s="101">
        <v>1.77</v>
      </c>
      <c r="E35" s="101">
        <v>1.79</v>
      </c>
      <c r="F35" s="101">
        <v>1.78</v>
      </c>
      <c r="G35" s="101">
        <v>1.75</v>
      </c>
      <c r="H35" s="101">
        <v>1.7</v>
      </c>
      <c r="I35" s="101">
        <v>1.44</v>
      </c>
      <c r="J35" s="101">
        <v>1.83</v>
      </c>
      <c r="K35" s="101">
        <v>1.79</v>
      </c>
      <c r="L35" s="101">
        <v>1.68</v>
      </c>
      <c r="M35" s="101">
        <v>1.66</v>
      </c>
      <c r="N35" s="101">
        <v>1.54</v>
      </c>
      <c r="O35" s="101">
        <v>1.5</v>
      </c>
      <c r="P35" s="101">
        <v>1.67</v>
      </c>
      <c r="Q35" s="101">
        <v>1.67</v>
      </c>
      <c r="R35" s="101">
        <v>1.67</v>
      </c>
      <c r="S35" s="101">
        <v>1.85</v>
      </c>
      <c r="T35" s="101">
        <v>1.65</v>
      </c>
      <c r="U35" s="101">
        <v>1.73</v>
      </c>
      <c r="V35" s="101">
        <v>1.73</v>
      </c>
      <c r="W35" s="101">
        <v>1.34</v>
      </c>
      <c r="Y35" s="101"/>
      <c r="Z35" s="124" t="s">
        <v>113</v>
      </c>
      <c r="AA35" s="101">
        <v>1.95</v>
      </c>
      <c r="AB35" s="101">
        <v>1.77</v>
      </c>
      <c r="AC35" s="101">
        <v>1.79</v>
      </c>
      <c r="AD35" s="101">
        <v>1.78</v>
      </c>
      <c r="AE35" s="101">
        <v>1.75</v>
      </c>
      <c r="AF35" s="101">
        <v>1.7</v>
      </c>
      <c r="AG35" s="101">
        <v>1.44</v>
      </c>
      <c r="AH35" s="101">
        <v>1.83</v>
      </c>
      <c r="AI35" s="101">
        <v>1.79</v>
      </c>
      <c r="AJ35" s="101">
        <v>1.68</v>
      </c>
      <c r="AK35" s="101">
        <v>1.66</v>
      </c>
      <c r="AL35" s="101">
        <v>1.54</v>
      </c>
      <c r="AM35" s="101">
        <v>1.5</v>
      </c>
      <c r="AN35" s="101">
        <v>1.67</v>
      </c>
      <c r="AO35" s="101">
        <v>1.67</v>
      </c>
      <c r="AP35" s="101">
        <v>1.67</v>
      </c>
      <c r="AQ35" s="101">
        <v>1.85</v>
      </c>
      <c r="AR35" s="101">
        <v>1.65</v>
      </c>
      <c r="AS35" s="101">
        <v>1.73</v>
      </c>
      <c r="AT35" s="101">
        <v>1.73</v>
      </c>
      <c r="AU35" s="101">
        <v>1.34</v>
      </c>
      <c r="AW35" s="171"/>
      <c r="AX35" s="40" t="s">
        <v>277</v>
      </c>
      <c r="AY35" s="171">
        <v>1.95</v>
      </c>
      <c r="AZ35" s="171">
        <v>1.77</v>
      </c>
      <c r="BA35" s="171">
        <v>1.79</v>
      </c>
      <c r="BB35" s="171">
        <v>1.78</v>
      </c>
      <c r="BC35" s="171">
        <v>1.75</v>
      </c>
      <c r="BD35" s="171">
        <v>1.7</v>
      </c>
      <c r="BE35" s="171">
        <v>1.44</v>
      </c>
      <c r="BF35" s="171">
        <v>1.83</v>
      </c>
      <c r="BG35" s="171">
        <v>1.79</v>
      </c>
      <c r="BH35" s="171">
        <v>1.68</v>
      </c>
      <c r="BI35" s="171">
        <v>1.66</v>
      </c>
      <c r="BJ35" s="171">
        <v>1.54</v>
      </c>
      <c r="BK35" s="171">
        <v>1.5</v>
      </c>
      <c r="BL35" s="171">
        <v>1.67</v>
      </c>
      <c r="BM35" s="171">
        <v>1.67</v>
      </c>
      <c r="BN35" s="171">
        <v>1.67</v>
      </c>
      <c r="BO35" s="171">
        <v>1.85</v>
      </c>
      <c r="BP35" s="171">
        <v>1.65</v>
      </c>
      <c r="BQ35" s="171">
        <v>1.73</v>
      </c>
      <c r="BR35" s="171">
        <v>1.73</v>
      </c>
      <c r="BS35" s="171">
        <v>1.34</v>
      </c>
      <c r="BT35" s="38"/>
      <c r="BU35" s="171"/>
      <c r="BV35" s="40" t="s">
        <v>277</v>
      </c>
      <c r="BW35" s="171">
        <v>1.95</v>
      </c>
      <c r="BX35" s="171">
        <v>1.77</v>
      </c>
      <c r="BY35" s="171">
        <v>1.79</v>
      </c>
      <c r="BZ35" s="171">
        <v>1.78</v>
      </c>
      <c r="CA35" s="171">
        <v>1.75</v>
      </c>
      <c r="CB35" s="171">
        <v>1.7</v>
      </c>
      <c r="CC35" s="171">
        <v>1.44</v>
      </c>
      <c r="CD35" s="171">
        <v>1.83</v>
      </c>
      <c r="CE35" s="171">
        <v>1.79</v>
      </c>
      <c r="CF35" s="171">
        <v>1.68</v>
      </c>
      <c r="CG35" s="171">
        <v>1.66</v>
      </c>
      <c r="CH35" s="171">
        <v>1.54</v>
      </c>
      <c r="CI35" s="171">
        <v>1.5</v>
      </c>
      <c r="CJ35" s="171">
        <v>1.67</v>
      </c>
      <c r="CK35" s="171">
        <v>1.67</v>
      </c>
      <c r="CL35" s="171">
        <v>1.67</v>
      </c>
      <c r="CM35" s="171">
        <v>1.85</v>
      </c>
      <c r="CN35" s="171">
        <v>1.65</v>
      </c>
      <c r="CO35" s="171">
        <v>1.73</v>
      </c>
      <c r="CP35" s="171">
        <v>1.73</v>
      </c>
      <c r="CQ35" s="171">
        <v>1.34</v>
      </c>
      <c r="CR35" s="38"/>
      <c r="CS35" s="171"/>
      <c r="CT35" s="40" t="s">
        <v>277</v>
      </c>
      <c r="CU35" s="171">
        <v>1.95</v>
      </c>
      <c r="CV35" s="171">
        <v>1.77</v>
      </c>
      <c r="CW35" s="171">
        <v>1.79</v>
      </c>
      <c r="CX35" s="171">
        <v>1.78</v>
      </c>
      <c r="CY35" s="171">
        <v>1.75</v>
      </c>
      <c r="CZ35" s="171">
        <v>1.7</v>
      </c>
      <c r="DA35" s="171">
        <v>1.44</v>
      </c>
      <c r="DB35" s="171">
        <v>1.83</v>
      </c>
      <c r="DC35" s="171">
        <v>1.79</v>
      </c>
      <c r="DD35" s="171">
        <v>1.68</v>
      </c>
      <c r="DE35" s="171">
        <v>1.66</v>
      </c>
      <c r="DF35" s="171">
        <v>1.54</v>
      </c>
      <c r="DG35" s="171">
        <v>1.5</v>
      </c>
      <c r="DH35" s="171">
        <v>1.67</v>
      </c>
      <c r="DI35" s="171">
        <v>1.67</v>
      </c>
      <c r="DJ35" s="171">
        <v>1.67</v>
      </c>
      <c r="DK35" s="171">
        <v>1.85</v>
      </c>
      <c r="DL35" s="171">
        <v>1.65</v>
      </c>
      <c r="DM35" s="171">
        <v>1.73</v>
      </c>
      <c r="DN35" s="171">
        <v>1.73</v>
      </c>
      <c r="DO35" s="171">
        <v>1.34</v>
      </c>
      <c r="DP35" s="38"/>
      <c r="DQ35" s="171"/>
      <c r="DR35" s="40" t="s">
        <v>277</v>
      </c>
      <c r="DS35" s="171">
        <v>1.95</v>
      </c>
      <c r="DT35" s="171">
        <v>1.77</v>
      </c>
      <c r="DU35" s="171">
        <v>1.79</v>
      </c>
      <c r="DV35" s="171">
        <v>1.78</v>
      </c>
      <c r="DW35" s="171">
        <v>1.75</v>
      </c>
      <c r="DX35" s="171">
        <v>1.7</v>
      </c>
      <c r="DY35" s="171">
        <v>1.44</v>
      </c>
      <c r="DZ35" s="171">
        <v>1.83</v>
      </c>
      <c r="EA35" s="171">
        <v>1.79</v>
      </c>
      <c r="EB35" s="171">
        <v>1.68</v>
      </c>
      <c r="EC35" s="171">
        <v>1.66</v>
      </c>
      <c r="ED35" s="171">
        <v>1.54</v>
      </c>
      <c r="EE35" s="171">
        <v>1.5</v>
      </c>
      <c r="EF35" s="171">
        <v>1.67</v>
      </c>
      <c r="EG35" s="171">
        <v>1.67</v>
      </c>
      <c r="EH35" s="171">
        <v>1.67</v>
      </c>
      <c r="EI35" s="171">
        <v>1.85</v>
      </c>
      <c r="EJ35" s="171">
        <v>1.65</v>
      </c>
      <c r="EK35" s="171">
        <v>1.73</v>
      </c>
      <c r="EL35" s="171">
        <v>1.73</v>
      </c>
      <c r="EM35" s="171">
        <v>1.34</v>
      </c>
      <c r="EN35" s="38"/>
      <c r="EO35" s="171"/>
      <c r="EP35" s="40" t="s">
        <v>277</v>
      </c>
      <c r="EQ35" s="171">
        <v>1.95</v>
      </c>
      <c r="ER35" s="171">
        <v>1.77</v>
      </c>
      <c r="ES35" s="171">
        <v>1.79</v>
      </c>
      <c r="ET35" s="171">
        <v>1.78</v>
      </c>
      <c r="EU35" s="171">
        <v>1.75</v>
      </c>
      <c r="EV35" s="171">
        <v>1.7</v>
      </c>
      <c r="EW35" s="171">
        <v>1.44</v>
      </c>
      <c r="EX35" s="171">
        <v>1.83</v>
      </c>
      <c r="EY35" s="171">
        <v>1.79</v>
      </c>
      <c r="EZ35" s="171">
        <v>1.68</v>
      </c>
      <c r="FA35" s="171">
        <v>1.66</v>
      </c>
      <c r="FB35" s="171">
        <v>1.54</v>
      </c>
      <c r="FC35" s="171">
        <v>1.5</v>
      </c>
      <c r="FD35" s="171">
        <v>1.67</v>
      </c>
      <c r="FE35" s="171">
        <v>1.67</v>
      </c>
      <c r="FF35" s="171">
        <v>1.67</v>
      </c>
      <c r="FG35" s="171">
        <v>1.85</v>
      </c>
      <c r="FH35" s="171">
        <v>1.65</v>
      </c>
      <c r="FI35" s="171">
        <v>1.73</v>
      </c>
      <c r="FJ35" s="171">
        <v>1.73</v>
      </c>
      <c r="FK35" s="171">
        <v>1.34</v>
      </c>
      <c r="FM35" s="101"/>
      <c r="FN35" s="124" t="s">
        <v>113</v>
      </c>
      <c r="FO35" s="101">
        <v>1.95</v>
      </c>
      <c r="FP35" s="101">
        <v>1.77</v>
      </c>
      <c r="FQ35" s="101">
        <v>1.79</v>
      </c>
      <c r="FR35" s="101">
        <v>1.78</v>
      </c>
      <c r="FS35" s="101">
        <v>1.75</v>
      </c>
      <c r="FT35" s="101">
        <v>1.7</v>
      </c>
      <c r="FU35" s="101">
        <v>1.44</v>
      </c>
      <c r="FV35" s="101">
        <v>1.83</v>
      </c>
      <c r="FW35" s="101">
        <v>1.79</v>
      </c>
      <c r="FX35" s="101">
        <v>1.68</v>
      </c>
      <c r="FY35" s="101">
        <v>1.66</v>
      </c>
      <c r="FZ35" s="101">
        <v>1.54</v>
      </c>
      <c r="GA35" s="101">
        <v>1.5</v>
      </c>
      <c r="GB35" s="101">
        <v>1.67</v>
      </c>
      <c r="GC35" s="101">
        <v>1.67</v>
      </c>
      <c r="GD35" s="101">
        <v>1.67</v>
      </c>
      <c r="GE35" s="101">
        <v>1.85</v>
      </c>
      <c r="GF35" s="101">
        <v>1.65</v>
      </c>
      <c r="GG35" s="101">
        <v>1.73</v>
      </c>
      <c r="GH35" s="101">
        <v>1.73</v>
      </c>
      <c r="GI35" s="101">
        <v>1.34</v>
      </c>
      <c r="GK35" s="101"/>
      <c r="GL35" s="124" t="s">
        <v>113</v>
      </c>
      <c r="GM35" s="101">
        <v>1.95</v>
      </c>
      <c r="GN35" s="101">
        <v>1.77</v>
      </c>
      <c r="GO35" s="101">
        <v>1.79</v>
      </c>
      <c r="GP35" s="101">
        <v>1.78</v>
      </c>
      <c r="GQ35" s="101">
        <v>1.75</v>
      </c>
      <c r="GR35" s="101">
        <v>1.7</v>
      </c>
      <c r="GS35" s="101">
        <v>1.44</v>
      </c>
      <c r="GT35" s="101">
        <v>1.83</v>
      </c>
      <c r="GU35" s="101">
        <v>1.79</v>
      </c>
      <c r="GV35" s="101">
        <v>1.68</v>
      </c>
      <c r="GW35" s="101">
        <v>1.66</v>
      </c>
      <c r="GX35" s="101">
        <v>1.54</v>
      </c>
      <c r="GY35" s="101">
        <v>1.5</v>
      </c>
      <c r="GZ35" s="101">
        <v>1.67</v>
      </c>
      <c r="HA35" s="101">
        <v>1.67</v>
      </c>
      <c r="HB35" s="101">
        <v>1.67</v>
      </c>
      <c r="HC35" s="101">
        <v>1.85</v>
      </c>
      <c r="HD35" s="101">
        <v>1.65</v>
      </c>
      <c r="HE35" s="101">
        <v>1.73</v>
      </c>
      <c r="HF35" s="101">
        <v>1.73</v>
      </c>
      <c r="HG35" s="101">
        <v>1.34</v>
      </c>
    </row>
    <row r="36" spans="1:215" ht="15">
      <c r="A36" s="421"/>
      <c r="B36" s="421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21"/>
      <c r="Z36" s="421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28"/>
      <c r="AX36" s="428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8"/>
      <c r="BU36" s="428"/>
      <c r="BV36" s="428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8"/>
      <c r="CS36" s="428"/>
      <c r="CT36" s="428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8"/>
      <c r="DQ36" s="428"/>
      <c r="DR36" s="428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8"/>
      <c r="EO36" s="428"/>
      <c r="EP36" s="428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M36" s="421"/>
      <c r="FN36" s="421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21"/>
      <c r="GL36" s="421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21"/>
      <c r="B37" s="421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21"/>
      <c r="Z37" s="421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28"/>
      <c r="AX37" s="428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8"/>
      <c r="BU37" s="428"/>
      <c r="BV37" s="428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8"/>
      <c r="CS37" s="428"/>
      <c r="CT37" s="428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8"/>
      <c r="DQ37" s="428"/>
      <c r="DR37" s="428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8"/>
      <c r="EO37" s="428"/>
      <c r="EP37" s="428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M37" s="421"/>
      <c r="FN37" s="421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21"/>
      <c r="GL37" s="421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29">
      <c r="A38" s="101"/>
      <c r="B38" s="155" t="s">
        <v>237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Y38" s="101"/>
      <c r="Z38" s="155" t="s">
        <v>237</v>
      </c>
      <c r="AA38" s="101">
        <v>0.1</v>
      </c>
      <c r="AB38" s="101">
        <v>0.1</v>
      </c>
      <c r="AC38" s="101">
        <v>0.1</v>
      </c>
      <c r="AD38" s="101">
        <v>0.1</v>
      </c>
      <c r="AE38" s="101">
        <v>0.1</v>
      </c>
      <c r="AF38" s="101">
        <v>0.1</v>
      </c>
      <c r="AG38" s="101">
        <v>0</v>
      </c>
      <c r="AH38" s="101">
        <v>0.1</v>
      </c>
      <c r="AI38" s="101">
        <v>0.1</v>
      </c>
      <c r="AJ38" s="101">
        <v>0.1</v>
      </c>
      <c r="AK38" s="101">
        <v>0.1</v>
      </c>
      <c r="AL38" s="101">
        <v>0.1</v>
      </c>
      <c r="AM38" s="101">
        <v>0.1</v>
      </c>
      <c r="AN38" s="101">
        <v>0.1</v>
      </c>
      <c r="AO38" s="101">
        <v>0.1</v>
      </c>
      <c r="AP38" s="101">
        <v>0.1</v>
      </c>
      <c r="AQ38" s="101">
        <v>0.1</v>
      </c>
      <c r="AR38" s="101">
        <v>0.1</v>
      </c>
      <c r="AS38" s="101">
        <v>0.1</v>
      </c>
      <c r="AT38" s="101">
        <v>0.1</v>
      </c>
      <c r="AU38" s="101">
        <v>0</v>
      </c>
      <c r="AW38" s="171"/>
      <c r="AX38" s="153" t="s">
        <v>289</v>
      </c>
      <c r="AY38" s="171">
        <v>0.1</v>
      </c>
      <c r="AZ38" s="171">
        <v>0.1</v>
      </c>
      <c r="BA38" s="171">
        <v>0.1</v>
      </c>
      <c r="BB38" s="171">
        <v>0.2</v>
      </c>
      <c r="BC38" s="171">
        <v>0.1</v>
      </c>
      <c r="BD38" s="171">
        <v>0.1</v>
      </c>
      <c r="BE38" s="171">
        <v>0.1</v>
      </c>
      <c r="BF38" s="171">
        <v>0.1</v>
      </c>
      <c r="BG38" s="171">
        <v>0.1</v>
      </c>
      <c r="BH38" s="171">
        <v>0.1</v>
      </c>
      <c r="BI38" s="171">
        <v>0.1</v>
      </c>
      <c r="BJ38" s="171">
        <v>0.2</v>
      </c>
      <c r="BK38" s="171">
        <v>0.1</v>
      </c>
      <c r="BL38" s="171">
        <v>0.1</v>
      </c>
      <c r="BM38" s="171">
        <v>0.1</v>
      </c>
      <c r="BN38" s="171">
        <v>0.1</v>
      </c>
      <c r="BO38" s="171">
        <v>0.1</v>
      </c>
      <c r="BP38" s="171">
        <v>0.1</v>
      </c>
      <c r="BQ38" s="171">
        <v>0.1</v>
      </c>
      <c r="BR38" s="171">
        <v>0.1</v>
      </c>
      <c r="BS38" s="171">
        <v>0.1</v>
      </c>
      <c r="BT38" s="38"/>
      <c r="BU38" s="171"/>
      <c r="BV38" s="153" t="s">
        <v>289</v>
      </c>
      <c r="BW38" s="171">
        <v>0.2</v>
      </c>
      <c r="BX38" s="171">
        <v>0.2</v>
      </c>
      <c r="BY38" s="171">
        <v>0.2</v>
      </c>
      <c r="BZ38" s="171">
        <v>0.3</v>
      </c>
      <c r="CA38" s="171">
        <v>0.3</v>
      </c>
      <c r="CB38" s="171">
        <v>0.3</v>
      </c>
      <c r="CC38" s="171">
        <v>0.3</v>
      </c>
      <c r="CD38" s="171">
        <v>0.4</v>
      </c>
      <c r="CE38" s="171">
        <v>0.4</v>
      </c>
      <c r="CF38" s="171">
        <v>0.4</v>
      </c>
      <c r="CG38" s="171">
        <v>0.4</v>
      </c>
      <c r="CH38" s="171">
        <v>0.4</v>
      </c>
      <c r="CI38" s="171">
        <v>0.4</v>
      </c>
      <c r="CJ38" s="171">
        <v>0.4</v>
      </c>
      <c r="CK38" s="171">
        <v>0.4</v>
      </c>
      <c r="CL38" s="171">
        <v>0.4</v>
      </c>
      <c r="CM38" s="171">
        <v>0.4</v>
      </c>
      <c r="CN38" s="171">
        <v>0.4</v>
      </c>
      <c r="CO38" s="171">
        <v>0.4</v>
      </c>
      <c r="CP38" s="171">
        <v>0.4</v>
      </c>
      <c r="CQ38" s="171">
        <v>0.3</v>
      </c>
      <c r="CR38" s="38"/>
      <c r="CS38" s="171"/>
      <c r="CT38" s="153" t="s">
        <v>289</v>
      </c>
      <c r="CU38" s="171">
        <v>0.6</v>
      </c>
      <c r="CV38" s="171">
        <v>0.5</v>
      </c>
      <c r="CW38" s="171">
        <v>0.6</v>
      </c>
      <c r="CX38" s="171">
        <v>0.7</v>
      </c>
      <c r="CY38" s="171">
        <v>0.7</v>
      </c>
      <c r="CZ38" s="171">
        <v>0.8</v>
      </c>
      <c r="DA38" s="171">
        <v>0.6</v>
      </c>
      <c r="DB38" s="171">
        <v>0.7</v>
      </c>
      <c r="DC38" s="171">
        <v>0.7</v>
      </c>
      <c r="DD38" s="171">
        <v>0.8</v>
      </c>
      <c r="DE38" s="171">
        <v>0.9</v>
      </c>
      <c r="DF38" s="171">
        <v>0.9</v>
      </c>
      <c r="DG38" s="171">
        <v>0.9</v>
      </c>
      <c r="DH38" s="171">
        <v>0.9</v>
      </c>
      <c r="DI38" s="171">
        <v>0.8</v>
      </c>
      <c r="DJ38" s="171">
        <v>0.8</v>
      </c>
      <c r="DK38" s="171">
        <v>0.7</v>
      </c>
      <c r="DL38" s="171">
        <v>0.7</v>
      </c>
      <c r="DM38" s="171">
        <v>0.8</v>
      </c>
      <c r="DN38" s="171">
        <v>0.8</v>
      </c>
      <c r="DO38" s="171">
        <v>0.6</v>
      </c>
      <c r="DP38" s="38"/>
      <c r="DQ38" s="171"/>
      <c r="DR38" s="153" t="s">
        <v>289</v>
      </c>
      <c r="DS38" s="171">
        <v>0</v>
      </c>
      <c r="DT38" s="171">
        <v>0</v>
      </c>
      <c r="DU38" s="171">
        <v>0</v>
      </c>
      <c r="DV38" s="171">
        <v>0.1</v>
      </c>
      <c r="DW38" s="171">
        <v>0.1</v>
      </c>
      <c r="DX38" s="171">
        <v>0.1</v>
      </c>
      <c r="DY38" s="171">
        <v>0</v>
      </c>
      <c r="DZ38" s="171">
        <v>0.1</v>
      </c>
      <c r="EA38" s="171">
        <v>0.1</v>
      </c>
      <c r="EB38" s="171">
        <v>0.1</v>
      </c>
      <c r="EC38" s="171">
        <v>0.1</v>
      </c>
      <c r="ED38" s="171">
        <v>0.1</v>
      </c>
      <c r="EE38" s="171">
        <v>0.1</v>
      </c>
      <c r="EF38" s="171">
        <v>0.1</v>
      </c>
      <c r="EG38" s="171">
        <v>0.1</v>
      </c>
      <c r="EH38" s="171">
        <v>0.1</v>
      </c>
      <c r="EI38" s="171">
        <v>0.1</v>
      </c>
      <c r="EJ38" s="171">
        <v>0.1</v>
      </c>
      <c r="EK38" s="171">
        <v>0.1</v>
      </c>
      <c r="EL38" s="171">
        <v>0.1</v>
      </c>
      <c r="EM38" s="171">
        <v>0</v>
      </c>
      <c r="EN38" s="38"/>
      <c r="EO38" s="171"/>
      <c r="EP38" s="153" t="s">
        <v>289</v>
      </c>
      <c r="EQ38" s="171">
        <v>0.1</v>
      </c>
      <c r="ER38" s="171">
        <v>0.1</v>
      </c>
      <c r="ES38" s="171">
        <v>0.1</v>
      </c>
      <c r="ET38" s="171">
        <v>0.1</v>
      </c>
      <c r="EU38" s="171">
        <v>0.1</v>
      </c>
      <c r="EV38" s="171">
        <v>0.1</v>
      </c>
      <c r="EW38" s="171">
        <v>0.1</v>
      </c>
      <c r="EX38" s="171">
        <v>0.1</v>
      </c>
      <c r="EY38" s="171">
        <v>0.1</v>
      </c>
      <c r="EZ38" s="171">
        <v>0.1</v>
      </c>
      <c r="FA38" s="171">
        <v>0.1</v>
      </c>
      <c r="FB38" s="171">
        <v>0.1</v>
      </c>
      <c r="FC38" s="171">
        <v>0.1</v>
      </c>
      <c r="FD38" s="171">
        <v>0.1</v>
      </c>
      <c r="FE38" s="171">
        <v>0.1</v>
      </c>
      <c r="FF38" s="171">
        <v>0.1</v>
      </c>
      <c r="FG38" s="171">
        <v>0.1</v>
      </c>
      <c r="FH38" s="171">
        <v>0.1</v>
      </c>
      <c r="FI38" s="171">
        <v>0.1</v>
      </c>
      <c r="FJ38" s="171">
        <v>0.1</v>
      </c>
      <c r="FK38" s="171">
        <v>0.1</v>
      </c>
      <c r="FM38" s="101"/>
      <c r="FN38" s="155" t="s">
        <v>237</v>
      </c>
      <c r="FO38" s="101">
        <v>0.3</v>
      </c>
      <c r="FP38" s="101">
        <v>0.4</v>
      </c>
      <c r="FQ38" s="101">
        <v>0.5</v>
      </c>
      <c r="FR38" s="101">
        <v>0.4</v>
      </c>
      <c r="FS38" s="101">
        <v>0.3</v>
      </c>
      <c r="FT38" s="101">
        <v>0.4</v>
      </c>
      <c r="FU38" s="101">
        <v>0.3</v>
      </c>
      <c r="FV38" s="101">
        <v>0.4</v>
      </c>
      <c r="FW38" s="101">
        <v>0.4</v>
      </c>
      <c r="FX38" s="101">
        <v>0.4</v>
      </c>
      <c r="FY38" s="101">
        <v>0.5</v>
      </c>
      <c r="FZ38" s="101">
        <v>0.5</v>
      </c>
      <c r="GA38" s="101">
        <v>0.4</v>
      </c>
      <c r="GB38" s="101">
        <v>0.5</v>
      </c>
      <c r="GC38" s="101">
        <v>0.5</v>
      </c>
      <c r="GD38" s="101">
        <v>0.5</v>
      </c>
      <c r="GE38" s="101">
        <v>0.4</v>
      </c>
      <c r="GF38" s="101">
        <v>0.4</v>
      </c>
      <c r="GG38" s="101">
        <v>0.4</v>
      </c>
      <c r="GH38" s="101">
        <v>0.5</v>
      </c>
      <c r="GI38" s="101">
        <v>0.3</v>
      </c>
      <c r="GK38" s="101"/>
      <c r="GL38" s="155" t="s">
        <v>237</v>
      </c>
      <c r="GM38" s="101">
        <v>0.3</v>
      </c>
      <c r="GN38" s="101">
        <v>0.4</v>
      </c>
      <c r="GO38" s="101">
        <v>0.4</v>
      </c>
      <c r="GP38" s="101">
        <v>0.4</v>
      </c>
      <c r="GQ38" s="101">
        <v>0.4</v>
      </c>
      <c r="GR38" s="101">
        <v>0.4</v>
      </c>
      <c r="GS38" s="101">
        <v>0.3</v>
      </c>
      <c r="GT38" s="101">
        <v>0.4</v>
      </c>
      <c r="GU38" s="101">
        <v>0.4</v>
      </c>
      <c r="GV38" s="101">
        <v>0.3</v>
      </c>
      <c r="GW38" s="101">
        <v>0.3</v>
      </c>
      <c r="GX38" s="101">
        <v>0.3</v>
      </c>
      <c r="GY38" s="101">
        <v>0.3</v>
      </c>
      <c r="GZ38" s="101">
        <v>0.4</v>
      </c>
      <c r="HA38" s="101">
        <v>0.3</v>
      </c>
      <c r="HB38" s="101">
        <v>0.3</v>
      </c>
      <c r="HC38" s="101">
        <v>0.3</v>
      </c>
      <c r="HD38" s="101">
        <v>0.3</v>
      </c>
      <c r="HE38" s="101">
        <v>0.4</v>
      </c>
      <c r="HF38" s="101">
        <v>0.4</v>
      </c>
      <c r="HG38" s="101">
        <v>0.3</v>
      </c>
    </row>
    <row r="39" spans="1:215" ht="116.25">
      <c r="A39" s="81"/>
      <c r="B39" s="2" t="s">
        <v>230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2" t="s">
        <v>230</v>
      </c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W39" s="42"/>
      <c r="AX39" s="89" t="s">
        <v>279</v>
      </c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38"/>
      <c r="BU39" s="42"/>
      <c r="BV39" s="89" t="s">
        <v>279</v>
      </c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38"/>
      <c r="CS39" s="42"/>
      <c r="CT39" s="89" t="s">
        <v>279</v>
      </c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38"/>
      <c r="DQ39" s="42"/>
      <c r="DR39" s="89" t="s">
        <v>279</v>
      </c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38"/>
      <c r="EO39" s="42"/>
      <c r="EP39" s="89" t="s">
        <v>279</v>
      </c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M39" s="81"/>
      <c r="FN39" s="2" t="s">
        <v>230</v>
      </c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K39" s="81"/>
      <c r="GL39" s="2" t="s">
        <v>230</v>
      </c>
      <c r="GM39" s="81"/>
      <c r="GN39" s="81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81"/>
      <c r="HD39" s="81"/>
      <c r="HE39" s="81"/>
      <c r="HF39" s="81"/>
      <c r="HG39" s="81"/>
    </row>
    <row r="40" spans="1:215" ht="15.75">
      <c r="A40" s="100"/>
      <c r="B40" s="106" t="s">
        <v>236</v>
      </c>
      <c r="C40" s="82" t="s">
        <v>238</v>
      </c>
      <c r="D40" s="82" t="s">
        <v>238</v>
      </c>
      <c r="E40" s="82" t="s">
        <v>238</v>
      </c>
      <c r="F40" s="82" t="s">
        <v>238</v>
      </c>
      <c r="G40" s="82" t="s">
        <v>238</v>
      </c>
      <c r="H40" s="82" t="s">
        <v>238</v>
      </c>
      <c r="I40" s="82" t="s">
        <v>238</v>
      </c>
      <c r="J40" s="82" t="s">
        <v>238</v>
      </c>
      <c r="K40" s="82" t="s">
        <v>238</v>
      </c>
      <c r="L40" s="82" t="s">
        <v>238</v>
      </c>
      <c r="M40" s="82" t="s">
        <v>238</v>
      </c>
      <c r="N40" s="82" t="s">
        <v>238</v>
      </c>
      <c r="O40" s="82" t="s">
        <v>238</v>
      </c>
      <c r="P40" s="82" t="s">
        <v>238</v>
      </c>
      <c r="Q40" s="82" t="s">
        <v>238</v>
      </c>
      <c r="R40" s="82" t="s">
        <v>238</v>
      </c>
      <c r="S40" s="82" t="s">
        <v>238</v>
      </c>
      <c r="T40" s="82" t="s">
        <v>238</v>
      </c>
      <c r="U40" s="82" t="s">
        <v>238</v>
      </c>
      <c r="V40" s="82" t="s">
        <v>238</v>
      </c>
      <c r="W40" s="82" t="s">
        <v>238</v>
      </c>
      <c r="Y40" s="100"/>
      <c r="Z40" s="106" t="s">
        <v>236</v>
      </c>
      <c r="AA40" s="82" t="s">
        <v>238</v>
      </c>
      <c r="AB40" s="82" t="s">
        <v>238</v>
      </c>
      <c r="AC40" s="82" t="s">
        <v>238</v>
      </c>
      <c r="AD40" s="82" t="s">
        <v>238</v>
      </c>
      <c r="AE40" s="82" t="s">
        <v>238</v>
      </c>
      <c r="AF40" s="82" t="s">
        <v>238</v>
      </c>
      <c r="AG40" s="82" t="s">
        <v>238</v>
      </c>
      <c r="AH40" s="82" t="s">
        <v>238</v>
      </c>
      <c r="AI40" s="82" t="s">
        <v>238</v>
      </c>
      <c r="AJ40" s="82" t="s">
        <v>238</v>
      </c>
      <c r="AK40" s="82" t="s">
        <v>238</v>
      </c>
      <c r="AL40" s="82" t="s">
        <v>238</v>
      </c>
      <c r="AM40" s="82" t="s">
        <v>238</v>
      </c>
      <c r="AN40" s="82" t="s">
        <v>238</v>
      </c>
      <c r="AO40" s="82" t="s">
        <v>238</v>
      </c>
      <c r="AP40" s="82" t="s">
        <v>238</v>
      </c>
      <c r="AQ40" s="82" t="s">
        <v>238</v>
      </c>
      <c r="AR40" s="82" t="s">
        <v>238</v>
      </c>
      <c r="AS40" s="82" t="s">
        <v>238</v>
      </c>
      <c r="AT40" s="82" t="s">
        <v>238</v>
      </c>
      <c r="AU40" s="82" t="s">
        <v>238</v>
      </c>
      <c r="AW40" s="39"/>
      <c r="AX40" s="151" t="s">
        <v>288</v>
      </c>
      <c r="AY40" s="43" t="s">
        <v>290</v>
      </c>
      <c r="AZ40" s="43" t="s">
        <v>290</v>
      </c>
      <c r="BA40" s="43" t="s">
        <v>290</v>
      </c>
      <c r="BB40" s="43" t="s">
        <v>290</v>
      </c>
      <c r="BC40" s="43" t="s">
        <v>290</v>
      </c>
      <c r="BD40" s="43" t="s">
        <v>290</v>
      </c>
      <c r="BE40" s="43" t="s">
        <v>290</v>
      </c>
      <c r="BF40" s="43" t="s">
        <v>290</v>
      </c>
      <c r="BG40" s="43" t="s">
        <v>290</v>
      </c>
      <c r="BH40" s="43" t="s">
        <v>290</v>
      </c>
      <c r="BI40" s="43" t="s">
        <v>290</v>
      </c>
      <c r="BJ40" s="43" t="s">
        <v>290</v>
      </c>
      <c r="BK40" s="43" t="s">
        <v>290</v>
      </c>
      <c r="BL40" s="43" t="s">
        <v>290</v>
      </c>
      <c r="BM40" s="43" t="s">
        <v>290</v>
      </c>
      <c r="BN40" s="43" t="s">
        <v>290</v>
      </c>
      <c r="BO40" s="43" t="s">
        <v>290</v>
      </c>
      <c r="BP40" s="43" t="s">
        <v>290</v>
      </c>
      <c r="BQ40" s="43" t="s">
        <v>290</v>
      </c>
      <c r="BR40" s="43" t="s">
        <v>290</v>
      </c>
      <c r="BS40" s="43" t="s">
        <v>290</v>
      </c>
      <c r="BT40" s="38"/>
      <c r="BU40" s="39"/>
      <c r="BV40" s="151" t="s">
        <v>288</v>
      </c>
      <c r="BW40" s="43" t="s">
        <v>290</v>
      </c>
      <c r="BX40" s="43" t="s">
        <v>290</v>
      </c>
      <c r="BY40" s="43" t="s">
        <v>290</v>
      </c>
      <c r="BZ40" s="43" t="s">
        <v>290</v>
      </c>
      <c r="CA40" s="43" t="s">
        <v>290</v>
      </c>
      <c r="CB40" s="43" t="s">
        <v>290</v>
      </c>
      <c r="CC40" s="43" t="s">
        <v>290</v>
      </c>
      <c r="CD40" s="43" t="s">
        <v>290</v>
      </c>
      <c r="CE40" s="43" t="s">
        <v>290</v>
      </c>
      <c r="CF40" s="43" t="s">
        <v>290</v>
      </c>
      <c r="CG40" s="43" t="s">
        <v>290</v>
      </c>
      <c r="CH40" s="43" t="s">
        <v>290</v>
      </c>
      <c r="CI40" s="43" t="s">
        <v>290</v>
      </c>
      <c r="CJ40" s="43" t="s">
        <v>290</v>
      </c>
      <c r="CK40" s="43" t="s">
        <v>290</v>
      </c>
      <c r="CL40" s="43" t="s">
        <v>290</v>
      </c>
      <c r="CM40" s="43" t="s">
        <v>290</v>
      </c>
      <c r="CN40" s="43" t="s">
        <v>290</v>
      </c>
      <c r="CO40" s="43" t="s">
        <v>290</v>
      </c>
      <c r="CP40" s="43" t="s">
        <v>290</v>
      </c>
      <c r="CQ40" s="43" t="s">
        <v>290</v>
      </c>
      <c r="CR40" s="38"/>
      <c r="CS40" s="39"/>
      <c r="CT40" s="151" t="s">
        <v>288</v>
      </c>
      <c r="CU40" s="43" t="s">
        <v>290</v>
      </c>
      <c r="CV40" s="43" t="s">
        <v>290</v>
      </c>
      <c r="CW40" s="43" t="s">
        <v>290</v>
      </c>
      <c r="CX40" s="43" t="s">
        <v>290</v>
      </c>
      <c r="CY40" s="43" t="s">
        <v>290</v>
      </c>
      <c r="CZ40" s="43" t="s">
        <v>290</v>
      </c>
      <c r="DA40" s="43" t="s">
        <v>290</v>
      </c>
      <c r="DB40" s="43" t="s">
        <v>290</v>
      </c>
      <c r="DC40" s="43" t="s">
        <v>290</v>
      </c>
      <c r="DD40" s="43" t="s">
        <v>290</v>
      </c>
      <c r="DE40" s="43" t="s">
        <v>290</v>
      </c>
      <c r="DF40" s="43" t="s">
        <v>290</v>
      </c>
      <c r="DG40" s="43" t="s">
        <v>290</v>
      </c>
      <c r="DH40" s="43" t="s">
        <v>290</v>
      </c>
      <c r="DI40" s="43" t="s">
        <v>290</v>
      </c>
      <c r="DJ40" s="43" t="s">
        <v>290</v>
      </c>
      <c r="DK40" s="43" t="s">
        <v>290</v>
      </c>
      <c r="DL40" s="43" t="s">
        <v>290</v>
      </c>
      <c r="DM40" s="43" t="s">
        <v>290</v>
      </c>
      <c r="DN40" s="43" t="s">
        <v>290</v>
      </c>
      <c r="DO40" s="43" t="s">
        <v>290</v>
      </c>
      <c r="DP40" s="38"/>
      <c r="DQ40" s="39"/>
      <c r="DR40" s="151" t="s">
        <v>288</v>
      </c>
      <c r="DS40" s="43" t="s">
        <v>290</v>
      </c>
      <c r="DT40" s="43" t="s">
        <v>290</v>
      </c>
      <c r="DU40" s="43" t="s">
        <v>290</v>
      </c>
      <c r="DV40" s="43" t="s">
        <v>290</v>
      </c>
      <c r="DW40" s="43" t="s">
        <v>290</v>
      </c>
      <c r="DX40" s="43" t="s">
        <v>290</v>
      </c>
      <c r="DY40" s="43" t="s">
        <v>290</v>
      </c>
      <c r="DZ40" s="43" t="s">
        <v>290</v>
      </c>
      <c r="EA40" s="43" t="s">
        <v>290</v>
      </c>
      <c r="EB40" s="43" t="s">
        <v>290</v>
      </c>
      <c r="EC40" s="43" t="s">
        <v>290</v>
      </c>
      <c r="ED40" s="43" t="s">
        <v>290</v>
      </c>
      <c r="EE40" s="43" t="s">
        <v>290</v>
      </c>
      <c r="EF40" s="43" t="s">
        <v>290</v>
      </c>
      <c r="EG40" s="43" t="s">
        <v>290</v>
      </c>
      <c r="EH40" s="43" t="s">
        <v>290</v>
      </c>
      <c r="EI40" s="43" t="s">
        <v>290</v>
      </c>
      <c r="EJ40" s="43" t="s">
        <v>290</v>
      </c>
      <c r="EK40" s="43" t="s">
        <v>290</v>
      </c>
      <c r="EL40" s="43" t="s">
        <v>290</v>
      </c>
      <c r="EM40" s="43" t="s">
        <v>290</v>
      </c>
      <c r="EN40" s="38"/>
      <c r="EO40" s="39"/>
      <c r="EP40" s="151" t="s">
        <v>288</v>
      </c>
      <c r="EQ40" s="43" t="s">
        <v>290</v>
      </c>
      <c r="ER40" s="43" t="s">
        <v>290</v>
      </c>
      <c r="ES40" s="43" t="s">
        <v>290</v>
      </c>
      <c r="ET40" s="43" t="s">
        <v>290</v>
      </c>
      <c r="EU40" s="43" t="s">
        <v>290</v>
      </c>
      <c r="EV40" s="43" t="s">
        <v>290</v>
      </c>
      <c r="EW40" s="43" t="s">
        <v>290</v>
      </c>
      <c r="EX40" s="43" t="s">
        <v>290</v>
      </c>
      <c r="EY40" s="43" t="s">
        <v>290</v>
      </c>
      <c r="EZ40" s="43" t="s">
        <v>290</v>
      </c>
      <c r="FA40" s="43" t="s">
        <v>290</v>
      </c>
      <c r="FB40" s="43" t="s">
        <v>290</v>
      </c>
      <c r="FC40" s="43" t="s">
        <v>290</v>
      </c>
      <c r="FD40" s="43" t="s">
        <v>290</v>
      </c>
      <c r="FE40" s="43" t="s">
        <v>290</v>
      </c>
      <c r="FF40" s="43" t="s">
        <v>290</v>
      </c>
      <c r="FG40" s="43" t="s">
        <v>290</v>
      </c>
      <c r="FH40" s="43" t="s">
        <v>290</v>
      </c>
      <c r="FI40" s="43" t="s">
        <v>290</v>
      </c>
      <c r="FJ40" s="43" t="s">
        <v>290</v>
      </c>
      <c r="FK40" s="43" t="s">
        <v>290</v>
      </c>
      <c r="FM40" s="100"/>
      <c r="FN40" s="126" t="s">
        <v>236</v>
      </c>
      <c r="FO40" s="82" t="s">
        <v>238</v>
      </c>
      <c r="FP40" s="82" t="s">
        <v>238</v>
      </c>
      <c r="FQ40" s="82" t="s">
        <v>238</v>
      </c>
      <c r="FR40" s="82" t="s">
        <v>238</v>
      </c>
      <c r="FS40" s="82" t="s">
        <v>238</v>
      </c>
      <c r="FT40" s="82" t="s">
        <v>238</v>
      </c>
      <c r="FU40" s="82" t="s">
        <v>238</v>
      </c>
      <c r="FV40" s="82" t="s">
        <v>238</v>
      </c>
      <c r="FW40" s="82" t="s">
        <v>238</v>
      </c>
      <c r="FX40" s="82" t="s">
        <v>238</v>
      </c>
      <c r="FY40" s="82" t="s">
        <v>238</v>
      </c>
      <c r="FZ40" s="82" t="s">
        <v>238</v>
      </c>
      <c r="GA40" s="82" t="s">
        <v>238</v>
      </c>
      <c r="GB40" s="82" t="s">
        <v>238</v>
      </c>
      <c r="GC40" s="82" t="s">
        <v>238</v>
      </c>
      <c r="GD40" s="82" t="s">
        <v>238</v>
      </c>
      <c r="GE40" s="82" t="s">
        <v>238</v>
      </c>
      <c r="GF40" s="82" t="s">
        <v>238</v>
      </c>
      <c r="GG40" s="82" t="s">
        <v>238</v>
      </c>
      <c r="GH40" s="82" t="s">
        <v>238</v>
      </c>
      <c r="GI40" s="82" t="s">
        <v>238</v>
      </c>
      <c r="GK40" s="100"/>
      <c r="GL40" s="126" t="s">
        <v>236</v>
      </c>
      <c r="GM40" s="82" t="s">
        <v>238</v>
      </c>
      <c r="GN40" s="82" t="s">
        <v>238</v>
      </c>
      <c r="GO40" s="82" t="s">
        <v>238</v>
      </c>
      <c r="GP40" s="82" t="s">
        <v>238</v>
      </c>
      <c r="GQ40" s="82" t="s">
        <v>238</v>
      </c>
      <c r="GR40" s="82" t="s">
        <v>238</v>
      </c>
      <c r="GS40" s="82" t="s">
        <v>238</v>
      </c>
      <c r="GT40" s="82" t="s">
        <v>238</v>
      </c>
      <c r="GU40" s="82" t="s">
        <v>238</v>
      </c>
      <c r="GV40" s="82" t="s">
        <v>238</v>
      </c>
      <c r="GW40" s="82" t="s">
        <v>238</v>
      </c>
      <c r="GX40" s="82" t="s">
        <v>238</v>
      </c>
      <c r="GY40" s="82" t="s">
        <v>238</v>
      </c>
      <c r="GZ40" s="82" t="s">
        <v>238</v>
      </c>
      <c r="HA40" s="82" t="s">
        <v>238</v>
      </c>
      <c r="HB40" s="82" t="s">
        <v>238</v>
      </c>
      <c r="HC40" s="82" t="s">
        <v>238</v>
      </c>
      <c r="HD40" s="82" t="s">
        <v>238</v>
      </c>
      <c r="HE40" s="82" t="s">
        <v>238</v>
      </c>
      <c r="HF40" s="82" t="s">
        <v>238</v>
      </c>
      <c r="HG40" s="82" t="s">
        <v>238</v>
      </c>
    </row>
    <row r="41" spans="1:215" ht="15">
      <c r="A41" s="81"/>
      <c r="B41" s="107" t="s">
        <v>222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Y41" s="81"/>
      <c r="Z41" s="107" t="s">
        <v>222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W41" s="42"/>
      <c r="AX41" s="96" t="s">
        <v>267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v>0</v>
      </c>
      <c r="BT41" s="38"/>
      <c r="BU41" s="42"/>
      <c r="BV41" s="96" t="s">
        <v>267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42">
        <v>0</v>
      </c>
      <c r="CI41" s="42">
        <v>0</v>
      </c>
      <c r="CJ41" s="42">
        <v>0</v>
      </c>
      <c r="CK41" s="42">
        <v>0</v>
      </c>
      <c r="CL41" s="42">
        <v>0</v>
      </c>
      <c r="CM41" s="42">
        <v>0</v>
      </c>
      <c r="CN41" s="42">
        <v>0</v>
      </c>
      <c r="CO41" s="42">
        <v>0</v>
      </c>
      <c r="CP41" s="42">
        <v>0</v>
      </c>
      <c r="CQ41" s="42">
        <v>0</v>
      </c>
      <c r="CR41" s="38"/>
      <c r="CS41" s="42"/>
      <c r="CT41" s="96" t="s">
        <v>267</v>
      </c>
      <c r="CU41" s="42">
        <v>0</v>
      </c>
      <c r="CV41" s="42">
        <v>0</v>
      </c>
      <c r="CW41" s="42">
        <v>0</v>
      </c>
      <c r="CX41" s="42">
        <v>0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G41" s="42">
        <v>0</v>
      </c>
      <c r="DH41" s="42">
        <v>0</v>
      </c>
      <c r="DI41" s="42">
        <v>0</v>
      </c>
      <c r="DJ41" s="42">
        <v>0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38"/>
      <c r="DQ41" s="42"/>
      <c r="DR41" s="96" t="s">
        <v>267</v>
      </c>
      <c r="DS41" s="42">
        <v>0</v>
      </c>
      <c r="DT41" s="42">
        <v>0</v>
      </c>
      <c r="DU41" s="42">
        <v>0</v>
      </c>
      <c r="DV41" s="42">
        <v>0</v>
      </c>
      <c r="DW41" s="42">
        <v>0</v>
      </c>
      <c r="DX41" s="42">
        <v>0</v>
      </c>
      <c r="DY41" s="42">
        <v>0</v>
      </c>
      <c r="DZ41" s="42">
        <v>0</v>
      </c>
      <c r="EA41" s="42">
        <v>0</v>
      </c>
      <c r="EB41" s="42">
        <v>0</v>
      </c>
      <c r="EC41" s="42">
        <v>0</v>
      </c>
      <c r="ED41" s="42">
        <v>0</v>
      </c>
      <c r="EE41" s="42">
        <v>0</v>
      </c>
      <c r="EF41" s="42">
        <v>0</v>
      </c>
      <c r="EG41" s="42">
        <v>0</v>
      </c>
      <c r="EH41" s="42">
        <v>0</v>
      </c>
      <c r="EI41" s="42">
        <v>0</v>
      </c>
      <c r="EJ41" s="42">
        <v>0</v>
      </c>
      <c r="EK41" s="42">
        <v>0</v>
      </c>
      <c r="EL41" s="42">
        <v>0</v>
      </c>
      <c r="EM41" s="42">
        <v>0</v>
      </c>
      <c r="EN41" s="38"/>
      <c r="EO41" s="42"/>
      <c r="EP41" s="96" t="s">
        <v>267</v>
      </c>
      <c r="EQ41" s="42">
        <v>0</v>
      </c>
      <c r="ER41" s="42">
        <v>0</v>
      </c>
      <c r="ES41" s="42">
        <v>0</v>
      </c>
      <c r="ET41" s="42">
        <v>0</v>
      </c>
      <c r="EU41" s="42">
        <v>0</v>
      </c>
      <c r="EV41" s="42">
        <v>0</v>
      </c>
      <c r="EW41" s="42">
        <v>0</v>
      </c>
      <c r="EX41" s="42">
        <v>0</v>
      </c>
      <c r="EY41" s="42">
        <v>0</v>
      </c>
      <c r="EZ41" s="42">
        <v>0</v>
      </c>
      <c r="FA41" s="42">
        <v>0</v>
      </c>
      <c r="FB41" s="42">
        <v>0</v>
      </c>
      <c r="FC41" s="42">
        <v>0</v>
      </c>
      <c r="FD41" s="42">
        <v>0</v>
      </c>
      <c r="FE41" s="42">
        <v>0</v>
      </c>
      <c r="FF41" s="42">
        <v>0</v>
      </c>
      <c r="FG41" s="42">
        <v>0</v>
      </c>
      <c r="FH41" s="42">
        <v>0</v>
      </c>
      <c r="FI41" s="42">
        <v>0</v>
      </c>
      <c r="FJ41" s="42">
        <v>0</v>
      </c>
      <c r="FK41" s="42">
        <v>0</v>
      </c>
      <c r="FM41" s="81"/>
      <c r="FN41" s="107" t="s">
        <v>222</v>
      </c>
      <c r="FO41" s="81">
        <v>0</v>
      </c>
      <c r="FP41" s="81">
        <v>0</v>
      </c>
      <c r="FQ41" s="81">
        <v>0</v>
      </c>
      <c r="FR41" s="81">
        <v>0</v>
      </c>
      <c r="FS41" s="81">
        <v>0</v>
      </c>
      <c r="FT41" s="81">
        <v>0</v>
      </c>
      <c r="FU41" s="81">
        <v>0</v>
      </c>
      <c r="FV41" s="81">
        <v>0</v>
      </c>
      <c r="FW41" s="81">
        <v>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K41" s="81"/>
      <c r="GL41" s="107" t="s">
        <v>222</v>
      </c>
      <c r="GM41" s="81">
        <v>0</v>
      </c>
      <c r="GN41" s="81">
        <v>0</v>
      </c>
      <c r="GO41" s="81">
        <v>0</v>
      </c>
      <c r="GP41" s="81">
        <v>0</v>
      </c>
      <c r="GQ41" s="81">
        <v>0</v>
      </c>
      <c r="GR41" s="81">
        <v>0</v>
      </c>
      <c r="GS41" s="81">
        <v>0</v>
      </c>
      <c r="GT41" s="81">
        <v>0</v>
      </c>
      <c r="GU41" s="81">
        <v>0</v>
      </c>
      <c r="GV41" s="81">
        <v>0</v>
      </c>
      <c r="GW41" s="81">
        <v>0</v>
      </c>
      <c r="GX41" s="81">
        <v>0</v>
      </c>
      <c r="GY41" s="81">
        <v>0</v>
      </c>
      <c r="GZ41" s="81">
        <v>0</v>
      </c>
      <c r="HA41" s="81">
        <v>0</v>
      </c>
      <c r="HB41" s="81">
        <v>0</v>
      </c>
      <c r="HC41" s="81">
        <v>0</v>
      </c>
      <c r="HD41" s="81">
        <v>0</v>
      </c>
      <c r="HE41" s="81">
        <v>0</v>
      </c>
      <c r="HF41" s="81">
        <v>0</v>
      </c>
      <c r="HG41" s="81">
        <v>0</v>
      </c>
    </row>
    <row r="42" spans="1:215" ht="15">
      <c r="A42" s="81"/>
      <c r="B42" s="106" t="s">
        <v>223</v>
      </c>
      <c r="C42" s="81">
        <v>0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Y42" s="81"/>
      <c r="Z42" s="106" t="s">
        <v>223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W42" s="42"/>
      <c r="AX42" s="151" t="s">
        <v>268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v>0</v>
      </c>
      <c r="BT42" s="38"/>
      <c r="BU42" s="42"/>
      <c r="BV42" s="151" t="s">
        <v>268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42">
        <v>0</v>
      </c>
      <c r="CI42" s="42">
        <v>0</v>
      </c>
      <c r="CJ42" s="42">
        <v>0</v>
      </c>
      <c r="CK42" s="42">
        <v>0</v>
      </c>
      <c r="CL42" s="42">
        <v>0</v>
      </c>
      <c r="CM42" s="42">
        <v>0</v>
      </c>
      <c r="CN42" s="42">
        <v>0</v>
      </c>
      <c r="CO42" s="42">
        <v>0</v>
      </c>
      <c r="CP42" s="42">
        <v>0</v>
      </c>
      <c r="CQ42" s="42">
        <v>0</v>
      </c>
      <c r="CR42" s="38"/>
      <c r="CS42" s="42"/>
      <c r="CT42" s="151" t="s">
        <v>268</v>
      </c>
      <c r="CU42" s="42">
        <v>0</v>
      </c>
      <c r="CV42" s="42">
        <v>0</v>
      </c>
      <c r="CW42" s="42">
        <v>0</v>
      </c>
      <c r="CX42" s="42">
        <v>0</v>
      </c>
      <c r="CY42" s="42">
        <v>0</v>
      </c>
      <c r="CZ42" s="42">
        <v>0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42">
        <v>0</v>
      </c>
      <c r="DN42" s="42">
        <v>0</v>
      </c>
      <c r="DO42" s="42">
        <v>0</v>
      </c>
      <c r="DP42" s="38"/>
      <c r="DQ42" s="42"/>
      <c r="DR42" s="151" t="s">
        <v>268</v>
      </c>
      <c r="DS42" s="42">
        <v>0</v>
      </c>
      <c r="DT42" s="42">
        <v>0</v>
      </c>
      <c r="DU42" s="42">
        <v>0</v>
      </c>
      <c r="DV42" s="42">
        <v>0</v>
      </c>
      <c r="DW42" s="42">
        <v>0</v>
      </c>
      <c r="DX42" s="42">
        <v>0</v>
      </c>
      <c r="DY42" s="42">
        <v>0</v>
      </c>
      <c r="DZ42" s="42">
        <v>0</v>
      </c>
      <c r="EA42" s="42">
        <v>0</v>
      </c>
      <c r="EB42" s="42">
        <v>0</v>
      </c>
      <c r="EC42" s="42">
        <v>0</v>
      </c>
      <c r="ED42" s="42">
        <v>0</v>
      </c>
      <c r="EE42" s="42">
        <v>0</v>
      </c>
      <c r="EF42" s="42">
        <v>0</v>
      </c>
      <c r="EG42" s="42">
        <v>0</v>
      </c>
      <c r="EH42" s="42">
        <v>0</v>
      </c>
      <c r="EI42" s="42">
        <v>0</v>
      </c>
      <c r="EJ42" s="42">
        <v>0</v>
      </c>
      <c r="EK42" s="42">
        <v>0</v>
      </c>
      <c r="EL42" s="42">
        <v>0</v>
      </c>
      <c r="EM42" s="42">
        <v>0</v>
      </c>
      <c r="EN42" s="38"/>
      <c r="EO42" s="42"/>
      <c r="EP42" s="151" t="s">
        <v>268</v>
      </c>
      <c r="EQ42" s="42">
        <v>0</v>
      </c>
      <c r="ER42" s="42">
        <v>0</v>
      </c>
      <c r="ES42" s="42">
        <v>0</v>
      </c>
      <c r="ET42" s="42">
        <v>0</v>
      </c>
      <c r="EU42" s="42">
        <v>0</v>
      </c>
      <c r="EV42" s="42">
        <v>0</v>
      </c>
      <c r="EW42" s="42">
        <v>0</v>
      </c>
      <c r="EX42" s="42">
        <v>0</v>
      </c>
      <c r="EY42" s="42">
        <v>0</v>
      </c>
      <c r="EZ42" s="42">
        <v>0</v>
      </c>
      <c r="FA42" s="42">
        <v>0</v>
      </c>
      <c r="FB42" s="42">
        <v>0</v>
      </c>
      <c r="FC42" s="42">
        <v>0</v>
      </c>
      <c r="FD42" s="42">
        <v>0</v>
      </c>
      <c r="FE42" s="42">
        <v>0</v>
      </c>
      <c r="FF42" s="42">
        <v>0</v>
      </c>
      <c r="FG42" s="42">
        <v>0</v>
      </c>
      <c r="FH42" s="42">
        <v>0</v>
      </c>
      <c r="FI42" s="42">
        <v>0</v>
      </c>
      <c r="FJ42" s="42">
        <v>0</v>
      </c>
      <c r="FK42" s="42">
        <v>0</v>
      </c>
      <c r="FM42" s="81"/>
      <c r="FN42" s="126" t="s">
        <v>223</v>
      </c>
      <c r="FO42" s="81">
        <v>0</v>
      </c>
      <c r="FP42" s="81">
        <v>0</v>
      </c>
      <c r="FQ42" s="81">
        <v>0</v>
      </c>
      <c r="FR42" s="81">
        <v>0</v>
      </c>
      <c r="FS42" s="81">
        <v>0</v>
      </c>
      <c r="FT42" s="81">
        <v>0</v>
      </c>
      <c r="FU42" s="81">
        <v>0</v>
      </c>
      <c r="FV42" s="81">
        <v>0</v>
      </c>
      <c r="FW42" s="81">
        <v>0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K42" s="81"/>
      <c r="GL42" s="126" t="s">
        <v>223</v>
      </c>
      <c r="GM42" s="81">
        <v>0</v>
      </c>
      <c r="GN42" s="81">
        <v>0</v>
      </c>
      <c r="GO42" s="81">
        <v>0</v>
      </c>
      <c r="GP42" s="81">
        <v>0</v>
      </c>
      <c r="GQ42" s="81">
        <v>0</v>
      </c>
      <c r="GR42" s="81">
        <v>0</v>
      </c>
      <c r="GS42" s="81">
        <v>0</v>
      </c>
      <c r="GT42" s="81">
        <v>0</v>
      </c>
      <c r="GU42" s="81">
        <v>0</v>
      </c>
      <c r="GV42" s="81">
        <v>0</v>
      </c>
      <c r="GW42" s="81">
        <v>0</v>
      </c>
      <c r="GX42" s="81">
        <v>0</v>
      </c>
      <c r="GY42" s="81">
        <v>0</v>
      </c>
      <c r="GZ42" s="81">
        <v>0</v>
      </c>
      <c r="HA42" s="81">
        <v>0</v>
      </c>
      <c r="HB42" s="81">
        <v>0</v>
      </c>
      <c r="HC42" s="81">
        <v>0</v>
      </c>
      <c r="HD42" s="81">
        <v>0</v>
      </c>
      <c r="HE42" s="81">
        <v>0</v>
      </c>
      <c r="HF42" s="81">
        <v>0</v>
      </c>
      <c r="HG42" s="81">
        <v>0</v>
      </c>
    </row>
    <row r="43" spans="1:215" ht="15">
      <c r="A43" s="81"/>
      <c r="B43" s="106" t="s">
        <v>224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Y43" s="81"/>
      <c r="Z43" s="106" t="s">
        <v>224</v>
      </c>
      <c r="AA43" s="81">
        <v>0.1</v>
      </c>
      <c r="AB43" s="81">
        <v>0.1</v>
      </c>
      <c r="AC43" s="81">
        <v>0.1</v>
      </c>
      <c r="AD43" s="81">
        <v>0.1</v>
      </c>
      <c r="AE43" s="81">
        <v>0.1</v>
      </c>
      <c r="AF43" s="81">
        <v>0.1</v>
      </c>
      <c r="AG43" s="81">
        <v>0</v>
      </c>
      <c r="AH43" s="81">
        <v>0.1</v>
      </c>
      <c r="AI43" s="81">
        <v>0.1</v>
      </c>
      <c r="AJ43" s="81">
        <v>0.1</v>
      </c>
      <c r="AK43" s="81">
        <v>0.1</v>
      </c>
      <c r="AL43" s="81">
        <v>0.1</v>
      </c>
      <c r="AM43" s="81">
        <v>0.1</v>
      </c>
      <c r="AN43" s="81">
        <v>0.1</v>
      </c>
      <c r="AO43" s="81">
        <v>0.1</v>
      </c>
      <c r="AP43" s="81">
        <v>0.1</v>
      </c>
      <c r="AQ43" s="81">
        <v>0.1</v>
      </c>
      <c r="AR43" s="81">
        <v>0.1</v>
      </c>
      <c r="AS43" s="81">
        <v>0.1</v>
      </c>
      <c r="AT43" s="81">
        <v>0.1</v>
      </c>
      <c r="AU43" s="81">
        <v>0</v>
      </c>
      <c r="AW43" s="42"/>
      <c r="AX43" s="151" t="s">
        <v>269</v>
      </c>
      <c r="AY43" s="42">
        <v>0.1</v>
      </c>
      <c r="AZ43" s="42">
        <v>0.1</v>
      </c>
      <c r="BA43" s="42">
        <v>0.1</v>
      </c>
      <c r="BB43" s="42">
        <v>0.2</v>
      </c>
      <c r="BC43" s="42">
        <v>0.1</v>
      </c>
      <c r="BD43" s="42">
        <v>0.1</v>
      </c>
      <c r="BE43" s="42">
        <v>0.1</v>
      </c>
      <c r="BF43" s="42">
        <v>0.1</v>
      </c>
      <c r="BG43" s="42">
        <v>0.1</v>
      </c>
      <c r="BH43" s="42">
        <v>0.1</v>
      </c>
      <c r="BI43" s="42">
        <v>0.1</v>
      </c>
      <c r="BJ43" s="42">
        <v>0.2</v>
      </c>
      <c r="BK43" s="42">
        <v>0.1</v>
      </c>
      <c r="BL43" s="42">
        <v>0.1</v>
      </c>
      <c r="BM43" s="42">
        <v>0.1</v>
      </c>
      <c r="BN43" s="42">
        <v>0.1</v>
      </c>
      <c r="BO43" s="42">
        <v>0.1</v>
      </c>
      <c r="BP43" s="42">
        <v>0.1</v>
      </c>
      <c r="BQ43" s="42">
        <v>0.1</v>
      </c>
      <c r="BR43" s="42">
        <v>0.1</v>
      </c>
      <c r="BS43" s="42">
        <v>0.1</v>
      </c>
      <c r="BT43" s="38"/>
      <c r="BU43" s="42"/>
      <c r="BV43" s="151" t="s">
        <v>269</v>
      </c>
      <c r="BW43" s="42">
        <v>0.2</v>
      </c>
      <c r="BX43" s="42">
        <v>0.2</v>
      </c>
      <c r="BY43" s="42">
        <v>0.2</v>
      </c>
      <c r="BZ43" s="42">
        <v>0.3</v>
      </c>
      <c r="CA43" s="42">
        <v>0.3</v>
      </c>
      <c r="CB43" s="42">
        <v>0.3</v>
      </c>
      <c r="CC43" s="42">
        <v>0.3</v>
      </c>
      <c r="CD43" s="42">
        <v>0.3</v>
      </c>
      <c r="CE43" s="42">
        <v>0.4</v>
      </c>
      <c r="CF43" s="42">
        <v>0.4</v>
      </c>
      <c r="CG43" s="42">
        <v>0.4</v>
      </c>
      <c r="CH43" s="42">
        <v>0.4</v>
      </c>
      <c r="CI43" s="42">
        <v>0.4</v>
      </c>
      <c r="CJ43" s="42">
        <v>0.4</v>
      </c>
      <c r="CK43" s="42">
        <v>0.4</v>
      </c>
      <c r="CL43" s="42">
        <v>0.4</v>
      </c>
      <c r="CM43" s="42">
        <v>0.4</v>
      </c>
      <c r="CN43" s="42">
        <v>0.4</v>
      </c>
      <c r="CO43" s="42">
        <v>0.4</v>
      </c>
      <c r="CP43" s="42">
        <v>0.4</v>
      </c>
      <c r="CQ43" s="42">
        <v>0.3</v>
      </c>
      <c r="CR43" s="38"/>
      <c r="CS43" s="42"/>
      <c r="CT43" s="151" t="s">
        <v>269</v>
      </c>
      <c r="CU43" s="42">
        <v>0.5</v>
      </c>
      <c r="CV43" s="42">
        <v>0.5</v>
      </c>
      <c r="CW43" s="42">
        <v>0.6</v>
      </c>
      <c r="CX43" s="42">
        <v>0.6</v>
      </c>
      <c r="CY43" s="42">
        <v>0.6</v>
      </c>
      <c r="CZ43" s="42">
        <v>0.7</v>
      </c>
      <c r="DA43" s="42">
        <v>0.6</v>
      </c>
      <c r="DB43" s="42">
        <v>0.6</v>
      </c>
      <c r="DC43" s="42">
        <v>0.6</v>
      </c>
      <c r="DD43" s="42">
        <v>0.7</v>
      </c>
      <c r="DE43" s="42">
        <v>0.8</v>
      </c>
      <c r="DF43" s="42">
        <v>0.9</v>
      </c>
      <c r="DG43" s="42">
        <v>0.9</v>
      </c>
      <c r="DH43" s="42">
        <v>0.9</v>
      </c>
      <c r="DI43" s="42">
        <v>0.8</v>
      </c>
      <c r="DJ43" s="42">
        <v>0.8</v>
      </c>
      <c r="DK43" s="42">
        <v>0.7</v>
      </c>
      <c r="DL43" s="42">
        <v>0.7</v>
      </c>
      <c r="DM43" s="42">
        <v>0.7</v>
      </c>
      <c r="DN43" s="42">
        <v>0.8</v>
      </c>
      <c r="DO43" s="42">
        <v>0.5</v>
      </c>
      <c r="DP43" s="38"/>
      <c r="DQ43" s="42"/>
      <c r="DR43" s="151" t="s">
        <v>269</v>
      </c>
      <c r="DS43" s="42">
        <v>0</v>
      </c>
      <c r="DT43" s="42">
        <v>0</v>
      </c>
      <c r="DU43" s="42">
        <v>0</v>
      </c>
      <c r="DV43" s="42">
        <v>0</v>
      </c>
      <c r="DW43" s="42">
        <v>0</v>
      </c>
      <c r="DX43" s="42">
        <v>0.1</v>
      </c>
      <c r="DY43" s="42">
        <v>0</v>
      </c>
      <c r="DZ43" s="42">
        <v>0.1</v>
      </c>
      <c r="EA43" s="42">
        <v>0.1</v>
      </c>
      <c r="EB43" s="42">
        <v>0.1</v>
      </c>
      <c r="EC43" s="42">
        <v>0.1</v>
      </c>
      <c r="ED43" s="42">
        <v>0.1</v>
      </c>
      <c r="EE43" s="42">
        <v>0.1</v>
      </c>
      <c r="EF43" s="42">
        <v>0.1</v>
      </c>
      <c r="EG43" s="42">
        <v>0.1</v>
      </c>
      <c r="EH43" s="42">
        <v>0</v>
      </c>
      <c r="EI43" s="42">
        <v>0.1</v>
      </c>
      <c r="EJ43" s="42">
        <v>0.1</v>
      </c>
      <c r="EK43" s="42">
        <v>0.1</v>
      </c>
      <c r="EL43" s="42">
        <v>0.1</v>
      </c>
      <c r="EM43" s="42">
        <v>0</v>
      </c>
      <c r="EN43" s="38"/>
      <c r="EO43" s="42"/>
      <c r="EP43" s="151" t="s">
        <v>269</v>
      </c>
      <c r="EQ43" s="42">
        <v>0.1</v>
      </c>
      <c r="ER43" s="42">
        <v>0.1</v>
      </c>
      <c r="ES43" s="42">
        <v>0.1</v>
      </c>
      <c r="ET43" s="42">
        <v>0.1</v>
      </c>
      <c r="EU43" s="42">
        <v>0.1</v>
      </c>
      <c r="EV43" s="42">
        <v>0.1</v>
      </c>
      <c r="EW43" s="42">
        <v>0.1</v>
      </c>
      <c r="EX43" s="42">
        <v>0.1</v>
      </c>
      <c r="EY43" s="42">
        <v>0.1</v>
      </c>
      <c r="EZ43" s="42">
        <v>0.1</v>
      </c>
      <c r="FA43" s="42">
        <v>0.1</v>
      </c>
      <c r="FB43" s="42">
        <v>0.1</v>
      </c>
      <c r="FC43" s="42">
        <v>0.1</v>
      </c>
      <c r="FD43" s="42">
        <v>0.1</v>
      </c>
      <c r="FE43" s="42">
        <v>0.1</v>
      </c>
      <c r="FF43" s="42">
        <v>0.1</v>
      </c>
      <c r="FG43" s="42">
        <v>0.1</v>
      </c>
      <c r="FH43" s="42">
        <v>0.1</v>
      </c>
      <c r="FI43" s="42">
        <v>0.1</v>
      </c>
      <c r="FJ43" s="42">
        <v>0.1</v>
      </c>
      <c r="FK43" s="42">
        <v>0.1</v>
      </c>
      <c r="FM43" s="81"/>
      <c r="FN43" s="126" t="s">
        <v>224</v>
      </c>
      <c r="FO43" s="81">
        <v>0.3</v>
      </c>
      <c r="FP43" s="81">
        <v>0.4</v>
      </c>
      <c r="FQ43" s="81">
        <v>0.5</v>
      </c>
      <c r="FR43" s="81">
        <v>0.4</v>
      </c>
      <c r="FS43" s="81">
        <v>0.3</v>
      </c>
      <c r="FT43" s="81">
        <v>0.3</v>
      </c>
      <c r="FU43" s="81">
        <v>0.3</v>
      </c>
      <c r="FV43" s="81">
        <v>0.4</v>
      </c>
      <c r="FW43" s="81">
        <v>0.4</v>
      </c>
      <c r="FX43" s="81">
        <v>0.4</v>
      </c>
      <c r="FY43" s="81">
        <v>0.5</v>
      </c>
      <c r="FZ43" s="81">
        <v>0.5</v>
      </c>
      <c r="GA43" s="81">
        <v>0.4</v>
      </c>
      <c r="GB43" s="81">
        <v>0.5</v>
      </c>
      <c r="GC43" s="81">
        <v>0.5</v>
      </c>
      <c r="GD43" s="81">
        <v>0.5</v>
      </c>
      <c r="GE43" s="81">
        <v>0.4</v>
      </c>
      <c r="GF43" s="81">
        <v>0.4</v>
      </c>
      <c r="GG43" s="81">
        <v>0.4</v>
      </c>
      <c r="GH43" s="81">
        <v>0.4</v>
      </c>
      <c r="GI43" s="81">
        <v>0.3</v>
      </c>
      <c r="GK43" s="81"/>
      <c r="GL43" s="126" t="s">
        <v>224</v>
      </c>
      <c r="GM43" s="81">
        <v>0.3</v>
      </c>
      <c r="GN43" s="81">
        <v>0.4</v>
      </c>
      <c r="GO43" s="81">
        <v>0.4</v>
      </c>
      <c r="GP43" s="81">
        <v>0.4</v>
      </c>
      <c r="GQ43" s="81">
        <v>0.3</v>
      </c>
      <c r="GR43" s="81">
        <v>0.3</v>
      </c>
      <c r="GS43" s="81">
        <v>0.3</v>
      </c>
      <c r="GT43" s="81">
        <v>0.4</v>
      </c>
      <c r="GU43" s="81">
        <v>0.4</v>
      </c>
      <c r="GV43" s="81">
        <v>0.3</v>
      </c>
      <c r="GW43" s="81">
        <v>0.3</v>
      </c>
      <c r="GX43" s="81">
        <v>0.3</v>
      </c>
      <c r="GY43" s="81">
        <v>0.3</v>
      </c>
      <c r="GZ43" s="81">
        <v>0.4</v>
      </c>
      <c r="HA43" s="81">
        <v>0.3</v>
      </c>
      <c r="HB43" s="81">
        <v>0.3</v>
      </c>
      <c r="HC43" s="81">
        <v>0.3</v>
      </c>
      <c r="HD43" s="81">
        <v>0.3</v>
      </c>
      <c r="HE43" s="81">
        <v>0.3</v>
      </c>
      <c r="HF43" s="81">
        <v>0.3</v>
      </c>
      <c r="HG43" s="81">
        <v>0.3</v>
      </c>
    </row>
    <row r="44" spans="1:215" ht="15">
      <c r="A44" s="81"/>
      <c r="B44" s="106" t="s">
        <v>225</v>
      </c>
      <c r="C44" s="122" t="s">
        <v>226</v>
      </c>
      <c r="D44" s="122" t="s">
        <v>226</v>
      </c>
      <c r="E44" s="122" t="s">
        <v>226</v>
      </c>
      <c r="F44" s="122" t="s">
        <v>226</v>
      </c>
      <c r="G44" s="122" t="s">
        <v>226</v>
      </c>
      <c r="H44" s="122" t="s">
        <v>226</v>
      </c>
      <c r="I44" s="122" t="s">
        <v>226</v>
      </c>
      <c r="J44" s="122" t="s">
        <v>226</v>
      </c>
      <c r="K44" s="122" t="s">
        <v>226</v>
      </c>
      <c r="L44" s="122" t="s">
        <v>226</v>
      </c>
      <c r="M44" s="122" t="s">
        <v>226</v>
      </c>
      <c r="N44" s="122" t="s">
        <v>226</v>
      </c>
      <c r="O44" s="122" t="s">
        <v>226</v>
      </c>
      <c r="P44" s="122" t="s">
        <v>226</v>
      </c>
      <c r="Q44" s="122">
        <v>0</v>
      </c>
      <c r="R44" s="122" t="s">
        <v>226</v>
      </c>
      <c r="S44" s="122" t="s">
        <v>226</v>
      </c>
      <c r="T44" s="122" t="s">
        <v>226</v>
      </c>
      <c r="U44" s="122" t="s">
        <v>226</v>
      </c>
      <c r="V44" s="122" t="s">
        <v>226</v>
      </c>
      <c r="W44" s="122" t="s">
        <v>226</v>
      </c>
      <c r="Y44" s="81"/>
      <c r="Z44" s="106" t="s">
        <v>225</v>
      </c>
      <c r="AA44" s="122" t="s">
        <v>226</v>
      </c>
      <c r="AB44" s="122" t="s">
        <v>226</v>
      </c>
      <c r="AC44" s="122" t="s">
        <v>226</v>
      </c>
      <c r="AD44" s="122" t="s">
        <v>226</v>
      </c>
      <c r="AE44" s="122" t="s">
        <v>226</v>
      </c>
      <c r="AF44" s="122" t="s">
        <v>226</v>
      </c>
      <c r="AG44" s="122" t="s">
        <v>226</v>
      </c>
      <c r="AH44" s="122" t="s">
        <v>226</v>
      </c>
      <c r="AI44" s="122" t="s">
        <v>226</v>
      </c>
      <c r="AJ44" s="122" t="s">
        <v>226</v>
      </c>
      <c r="AK44" s="122" t="s">
        <v>226</v>
      </c>
      <c r="AL44" s="122">
        <v>0</v>
      </c>
      <c r="AM44" s="122">
        <v>0</v>
      </c>
      <c r="AN44" s="122">
        <v>0</v>
      </c>
      <c r="AO44" s="122">
        <v>0</v>
      </c>
      <c r="AP44" s="122" t="s">
        <v>226</v>
      </c>
      <c r="AQ44" s="122" t="s">
        <v>226</v>
      </c>
      <c r="AR44" s="122" t="s">
        <v>226</v>
      </c>
      <c r="AS44" s="122" t="s">
        <v>226</v>
      </c>
      <c r="AT44" s="122" t="s">
        <v>226</v>
      </c>
      <c r="AU44" s="122" t="s">
        <v>226</v>
      </c>
      <c r="AW44" s="42"/>
      <c r="AX44" s="151" t="s">
        <v>270</v>
      </c>
      <c r="AY44" s="44" t="s">
        <v>285</v>
      </c>
      <c r="AZ44" s="44" t="s">
        <v>285</v>
      </c>
      <c r="BA44" s="44" t="s">
        <v>285</v>
      </c>
      <c r="BB44" s="44" t="s">
        <v>285</v>
      </c>
      <c r="BC44" s="44" t="s">
        <v>285</v>
      </c>
      <c r="BD44" s="44" t="s">
        <v>285</v>
      </c>
      <c r="BE44" s="44" t="s">
        <v>285</v>
      </c>
      <c r="BF44" s="44" t="s">
        <v>285</v>
      </c>
      <c r="BG44" s="44" t="s">
        <v>285</v>
      </c>
      <c r="BH44" s="44" t="s">
        <v>285</v>
      </c>
      <c r="BI44" s="44" t="s">
        <v>285</v>
      </c>
      <c r="BJ44" s="44">
        <v>0</v>
      </c>
      <c r="BK44" s="44">
        <v>0</v>
      </c>
      <c r="BL44" s="44">
        <v>0</v>
      </c>
      <c r="BM44" s="44">
        <v>0</v>
      </c>
      <c r="BN44" s="44" t="s">
        <v>285</v>
      </c>
      <c r="BO44" s="44" t="s">
        <v>285</v>
      </c>
      <c r="BP44" s="44" t="s">
        <v>285</v>
      </c>
      <c r="BQ44" s="44" t="s">
        <v>285</v>
      </c>
      <c r="BR44" s="44" t="s">
        <v>285</v>
      </c>
      <c r="BS44" s="44" t="s">
        <v>285</v>
      </c>
      <c r="BT44" s="38"/>
      <c r="BU44" s="42"/>
      <c r="BV44" s="151" t="s">
        <v>270</v>
      </c>
      <c r="BW44" s="44" t="s">
        <v>285</v>
      </c>
      <c r="BX44" s="44" t="s">
        <v>285</v>
      </c>
      <c r="BY44" s="44" t="s">
        <v>285</v>
      </c>
      <c r="BZ44" s="44" t="s">
        <v>285</v>
      </c>
      <c r="CA44" s="44" t="s">
        <v>285</v>
      </c>
      <c r="CB44" s="44" t="s">
        <v>285</v>
      </c>
      <c r="CC44" s="44" t="s">
        <v>285</v>
      </c>
      <c r="CD44" s="44" t="s">
        <v>285</v>
      </c>
      <c r="CE44" s="44" t="s">
        <v>285</v>
      </c>
      <c r="CF44" s="44" t="s">
        <v>285</v>
      </c>
      <c r="CG44" s="44" t="s">
        <v>285</v>
      </c>
      <c r="CH44" s="44">
        <v>0</v>
      </c>
      <c r="CI44" s="44">
        <v>0</v>
      </c>
      <c r="CJ44" s="44">
        <v>0</v>
      </c>
      <c r="CK44" s="44">
        <v>0</v>
      </c>
      <c r="CL44" s="44" t="s">
        <v>285</v>
      </c>
      <c r="CM44" s="44" t="s">
        <v>285</v>
      </c>
      <c r="CN44" s="44" t="s">
        <v>285</v>
      </c>
      <c r="CO44" s="44" t="s">
        <v>285</v>
      </c>
      <c r="CP44" s="44" t="s">
        <v>285</v>
      </c>
      <c r="CQ44" s="44" t="s">
        <v>285</v>
      </c>
      <c r="CR44" s="38"/>
      <c r="CS44" s="42"/>
      <c r="CT44" s="151" t="s">
        <v>270</v>
      </c>
      <c r="CU44" s="44" t="s">
        <v>285</v>
      </c>
      <c r="CV44" s="44" t="s">
        <v>285</v>
      </c>
      <c r="CW44" s="44" t="s">
        <v>285</v>
      </c>
      <c r="CX44" s="44" t="s">
        <v>285</v>
      </c>
      <c r="CY44" s="44" t="s">
        <v>285</v>
      </c>
      <c r="CZ44" s="44" t="s">
        <v>285</v>
      </c>
      <c r="DA44" s="44" t="s">
        <v>285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44">
        <v>0</v>
      </c>
      <c r="DH44" s="44">
        <v>0</v>
      </c>
      <c r="DI44" s="44">
        <v>0</v>
      </c>
      <c r="DJ44" s="44" t="s">
        <v>285</v>
      </c>
      <c r="DK44" s="44" t="s">
        <v>285</v>
      </c>
      <c r="DL44" s="44" t="s">
        <v>285</v>
      </c>
      <c r="DM44" s="44" t="s">
        <v>285</v>
      </c>
      <c r="DN44" s="44" t="s">
        <v>285</v>
      </c>
      <c r="DO44" s="44" t="s">
        <v>285</v>
      </c>
      <c r="DP44" s="38"/>
      <c r="DQ44" s="42"/>
      <c r="DR44" s="151" t="s">
        <v>270</v>
      </c>
      <c r="DS44" s="44" t="s">
        <v>285</v>
      </c>
      <c r="DT44" s="44" t="s">
        <v>285</v>
      </c>
      <c r="DU44" s="44" t="s">
        <v>285</v>
      </c>
      <c r="DV44" s="44" t="s">
        <v>285</v>
      </c>
      <c r="DW44" s="44" t="s">
        <v>285</v>
      </c>
      <c r="DX44" s="44" t="s">
        <v>285</v>
      </c>
      <c r="DY44" s="44" t="s">
        <v>285</v>
      </c>
      <c r="DZ44" s="44" t="s">
        <v>285</v>
      </c>
      <c r="EA44" s="44">
        <v>0</v>
      </c>
      <c r="EB44" s="44">
        <v>0</v>
      </c>
      <c r="EC44" s="44">
        <v>0</v>
      </c>
      <c r="ED44" s="44">
        <v>0</v>
      </c>
      <c r="EE44" s="44">
        <v>0</v>
      </c>
      <c r="EF44" s="44">
        <v>0</v>
      </c>
      <c r="EG44" s="44">
        <v>0</v>
      </c>
      <c r="EH44" s="44" t="s">
        <v>285</v>
      </c>
      <c r="EI44" s="44" t="s">
        <v>285</v>
      </c>
      <c r="EJ44" s="44" t="s">
        <v>285</v>
      </c>
      <c r="EK44" s="44" t="s">
        <v>285</v>
      </c>
      <c r="EL44" s="44" t="s">
        <v>285</v>
      </c>
      <c r="EM44" s="44" t="s">
        <v>285</v>
      </c>
      <c r="EN44" s="38"/>
      <c r="EO44" s="42"/>
      <c r="EP44" s="151" t="s">
        <v>270</v>
      </c>
      <c r="EQ44" s="44" t="s">
        <v>285</v>
      </c>
      <c r="ER44" s="44" t="s">
        <v>285</v>
      </c>
      <c r="ES44" s="44" t="s">
        <v>285</v>
      </c>
      <c r="ET44" s="44" t="s">
        <v>285</v>
      </c>
      <c r="EU44" s="44" t="s">
        <v>285</v>
      </c>
      <c r="EV44" s="44" t="s">
        <v>285</v>
      </c>
      <c r="EW44" s="44" t="s">
        <v>285</v>
      </c>
      <c r="EX44" s="44" t="s">
        <v>285</v>
      </c>
      <c r="EY44" s="44" t="s">
        <v>285</v>
      </c>
      <c r="EZ44" s="44" t="s">
        <v>285</v>
      </c>
      <c r="FA44" s="44" t="s">
        <v>285</v>
      </c>
      <c r="FB44" s="44">
        <v>0</v>
      </c>
      <c r="FC44" s="44">
        <v>0</v>
      </c>
      <c r="FD44" s="44">
        <v>0</v>
      </c>
      <c r="FE44" s="44">
        <v>0</v>
      </c>
      <c r="FF44" s="44" t="s">
        <v>285</v>
      </c>
      <c r="FG44" s="44" t="s">
        <v>285</v>
      </c>
      <c r="FH44" s="44" t="s">
        <v>285</v>
      </c>
      <c r="FI44" s="44" t="s">
        <v>285</v>
      </c>
      <c r="FJ44" s="44" t="s">
        <v>285</v>
      </c>
      <c r="FK44" s="44" t="s">
        <v>285</v>
      </c>
      <c r="FM44" s="81"/>
      <c r="FN44" s="126" t="s">
        <v>225</v>
      </c>
      <c r="FO44" s="122" t="s">
        <v>226</v>
      </c>
      <c r="FP44" s="122" t="s">
        <v>226</v>
      </c>
      <c r="FQ44" s="122" t="s">
        <v>226</v>
      </c>
      <c r="FR44" s="122" t="s">
        <v>226</v>
      </c>
      <c r="FS44" s="122" t="s">
        <v>226</v>
      </c>
      <c r="FT44" s="122" t="s">
        <v>226</v>
      </c>
      <c r="FU44" s="122" t="s">
        <v>226</v>
      </c>
      <c r="FV44" s="122" t="s">
        <v>226</v>
      </c>
      <c r="FW44" s="122" t="s">
        <v>226</v>
      </c>
      <c r="FX44" s="122" t="s">
        <v>226</v>
      </c>
      <c r="FY44" s="122" t="s">
        <v>226</v>
      </c>
      <c r="FZ44" s="122">
        <v>0</v>
      </c>
      <c r="GA44" s="122">
        <v>0</v>
      </c>
      <c r="GB44" s="122">
        <v>0</v>
      </c>
      <c r="GC44" s="122">
        <v>0</v>
      </c>
      <c r="GD44" s="122" t="s">
        <v>226</v>
      </c>
      <c r="GE44" s="122" t="s">
        <v>226</v>
      </c>
      <c r="GF44" s="122" t="s">
        <v>226</v>
      </c>
      <c r="GG44" s="122" t="s">
        <v>226</v>
      </c>
      <c r="GH44" s="122" t="s">
        <v>226</v>
      </c>
      <c r="GI44" s="122" t="s">
        <v>226</v>
      </c>
      <c r="GK44" s="81"/>
      <c r="GL44" s="126" t="s">
        <v>225</v>
      </c>
      <c r="GM44" s="122" t="s">
        <v>226</v>
      </c>
      <c r="GN44" s="122" t="s">
        <v>226</v>
      </c>
      <c r="GO44" s="122" t="s">
        <v>226</v>
      </c>
      <c r="GP44" s="122" t="s">
        <v>226</v>
      </c>
      <c r="GQ44" s="122" t="s">
        <v>226</v>
      </c>
      <c r="GR44" s="122" t="s">
        <v>226</v>
      </c>
      <c r="GS44" s="122" t="s">
        <v>226</v>
      </c>
      <c r="GT44" s="122" t="s">
        <v>226</v>
      </c>
      <c r="GU44" s="122" t="s">
        <v>226</v>
      </c>
      <c r="GV44" s="122" t="s">
        <v>226</v>
      </c>
      <c r="GW44" s="122">
        <v>0</v>
      </c>
      <c r="GX44" s="122">
        <v>0</v>
      </c>
      <c r="GY44" s="122">
        <v>0</v>
      </c>
      <c r="GZ44" s="122">
        <v>0</v>
      </c>
      <c r="HA44" s="122">
        <v>0</v>
      </c>
      <c r="HB44" s="122" t="s">
        <v>226</v>
      </c>
      <c r="HC44" s="122" t="s">
        <v>226</v>
      </c>
      <c r="HD44" s="122" t="s">
        <v>226</v>
      </c>
      <c r="HE44" s="122" t="s">
        <v>226</v>
      </c>
      <c r="HF44" s="122" t="s">
        <v>226</v>
      </c>
      <c r="HG44" s="122" t="s">
        <v>226</v>
      </c>
    </row>
    <row r="45" spans="1:215" ht="15">
      <c r="A45" s="81"/>
      <c r="B45" s="106" t="s">
        <v>227</v>
      </c>
      <c r="C45" s="81">
        <v>0</v>
      </c>
      <c r="D45" s="122" t="s">
        <v>226</v>
      </c>
      <c r="E45" s="122" t="s">
        <v>226</v>
      </c>
      <c r="F45" s="122" t="s">
        <v>226</v>
      </c>
      <c r="G45" s="122" t="s">
        <v>226</v>
      </c>
      <c r="H45" s="122" t="s">
        <v>226</v>
      </c>
      <c r="I45" s="122" t="s">
        <v>226</v>
      </c>
      <c r="J45" s="122" t="s">
        <v>226</v>
      </c>
      <c r="K45" s="122" t="s">
        <v>226</v>
      </c>
      <c r="L45" s="122" t="s">
        <v>226</v>
      </c>
      <c r="M45" s="122" t="s">
        <v>226</v>
      </c>
      <c r="N45" s="122" t="s">
        <v>226</v>
      </c>
      <c r="O45" s="122" t="s">
        <v>226</v>
      </c>
      <c r="P45" s="122" t="s">
        <v>226</v>
      </c>
      <c r="Q45" s="122" t="s">
        <v>226</v>
      </c>
      <c r="R45" s="122" t="s">
        <v>226</v>
      </c>
      <c r="S45" s="122" t="s">
        <v>226</v>
      </c>
      <c r="T45" s="122" t="s">
        <v>226</v>
      </c>
      <c r="U45" s="122" t="s">
        <v>226</v>
      </c>
      <c r="V45" s="122" t="s">
        <v>226</v>
      </c>
      <c r="W45" s="122" t="s">
        <v>226</v>
      </c>
      <c r="Y45" s="81"/>
      <c r="Z45" s="106" t="s">
        <v>227</v>
      </c>
      <c r="AA45" s="81">
        <v>0</v>
      </c>
      <c r="AB45" s="122" t="s">
        <v>226</v>
      </c>
      <c r="AC45" s="122" t="s">
        <v>226</v>
      </c>
      <c r="AD45" s="122" t="s">
        <v>226</v>
      </c>
      <c r="AE45" s="122" t="s">
        <v>226</v>
      </c>
      <c r="AF45" s="122" t="s">
        <v>226</v>
      </c>
      <c r="AG45" s="122" t="s">
        <v>226</v>
      </c>
      <c r="AH45" s="122" t="s">
        <v>226</v>
      </c>
      <c r="AI45" s="122" t="s">
        <v>226</v>
      </c>
      <c r="AJ45" s="122" t="s">
        <v>226</v>
      </c>
      <c r="AK45" s="122" t="s">
        <v>226</v>
      </c>
      <c r="AL45" s="122" t="s">
        <v>226</v>
      </c>
      <c r="AM45" s="122" t="s">
        <v>226</v>
      </c>
      <c r="AN45" s="122" t="s">
        <v>226</v>
      </c>
      <c r="AO45" s="122" t="s">
        <v>226</v>
      </c>
      <c r="AP45" s="122" t="s">
        <v>226</v>
      </c>
      <c r="AQ45" s="122" t="s">
        <v>226</v>
      </c>
      <c r="AR45" s="122" t="s">
        <v>226</v>
      </c>
      <c r="AS45" s="122" t="s">
        <v>226</v>
      </c>
      <c r="AT45" s="122" t="s">
        <v>226</v>
      </c>
      <c r="AU45" s="122" t="s">
        <v>226</v>
      </c>
      <c r="AW45" s="42"/>
      <c r="AX45" s="151" t="s">
        <v>272</v>
      </c>
      <c r="AY45" s="42">
        <v>0</v>
      </c>
      <c r="AZ45" s="44" t="s">
        <v>285</v>
      </c>
      <c r="BA45" s="44" t="s">
        <v>285</v>
      </c>
      <c r="BB45" s="44" t="s">
        <v>285</v>
      </c>
      <c r="BC45" s="44" t="s">
        <v>285</v>
      </c>
      <c r="BD45" s="44" t="s">
        <v>285</v>
      </c>
      <c r="BE45" s="44" t="s">
        <v>285</v>
      </c>
      <c r="BF45" s="44" t="s">
        <v>285</v>
      </c>
      <c r="BG45" s="44" t="s">
        <v>285</v>
      </c>
      <c r="BH45" s="44" t="s">
        <v>285</v>
      </c>
      <c r="BI45" s="44" t="s">
        <v>285</v>
      </c>
      <c r="BJ45" s="44" t="s">
        <v>285</v>
      </c>
      <c r="BK45" s="44" t="s">
        <v>285</v>
      </c>
      <c r="BL45" s="44" t="s">
        <v>285</v>
      </c>
      <c r="BM45" s="44" t="s">
        <v>285</v>
      </c>
      <c r="BN45" s="44" t="s">
        <v>285</v>
      </c>
      <c r="BO45" s="44" t="s">
        <v>285</v>
      </c>
      <c r="BP45" s="44" t="s">
        <v>285</v>
      </c>
      <c r="BQ45" s="44" t="s">
        <v>285</v>
      </c>
      <c r="BR45" s="44" t="s">
        <v>285</v>
      </c>
      <c r="BS45" s="44" t="s">
        <v>285</v>
      </c>
      <c r="BT45" s="38"/>
      <c r="BU45" s="42"/>
      <c r="BV45" s="151" t="s">
        <v>272</v>
      </c>
      <c r="BW45" s="42">
        <v>0</v>
      </c>
      <c r="BX45" s="44" t="s">
        <v>285</v>
      </c>
      <c r="BY45" s="44" t="s">
        <v>285</v>
      </c>
      <c r="BZ45" s="44" t="s">
        <v>285</v>
      </c>
      <c r="CA45" s="44" t="s">
        <v>285</v>
      </c>
      <c r="CB45" s="44" t="s">
        <v>285</v>
      </c>
      <c r="CC45" s="44" t="s">
        <v>285</v>
      </c>
      <c r="CD45" s="44" t="s">
        <v>285</v>
      </c>
      <c r="CE45" s="44" t="s">
        <v>285</v>
      </c>
      <c r="CF45" s="44" t="s">
        <v>285</v>
      </c>
      <c r="CG45" s="44" t="s">
        <v>285</v>
      </c>
      <c r="CH45" s="44" t="s">
        <v>285</v>
      </c>
      <c r="CI45" s="44" t="s">
        <v>285</v>
      </c>
      <c r="CJ45" s="44" t="s">
        <v>285</v>
      </c>
      <c r="CK45" s="44" t="s">
        <v>285</v>
      </c>
      <c r="CL45" s="44" t="s">
        <v>285</v>
      </c>
      <c r="CM45" s="44" t="s">
        <v>285</v>
      </c>
      <c r="CN45" s="44" t="s">
        <v>285</v>
      </c>
      <c r="CO45" s="44" t="s">
        <v>285</v>
      </c>
      <c r="CP45" s="44" t="s">
        <v>285</v>
      </c>
      <c r="CQ45" s="44" t="s">
        <v>285</v>
      </c>
      <c r="CR45" s="38"/>
      <c r="CS45" s="42"/>
      <c r="CT45" s="151" t="s">
        <v>272</v>
      </c>
      <c r="CU45" s="42">
        <v>0</v>
      </c>
      <c r="CV45" s="44" t="s">
        <v>285</v>
      </c>
      <c r="CW45" s="44" t="s">
        <v>285</v>
      </c>
      <c r="CX45" s="44" t="s">
        <v>285</v>
      </c>
      <c r="CY45" s="44" t="s">
        <v>285</v>
      </c>
      <c r="CZ45" s="44" t="s">
        <v>285</v>
      </c>
      <c r="DA45" s="44" t="s">
        <v>285</v>
      </c>
      <c r="DB45" s="44" t="s">
        <v>285</v>
      </c>
      <c r="DC45" s="44" t="s">
        <v>285</v>
      </c>
      <c r="DD45" s="44" t="s">
        <v>285</v>
      </c>
      <c r="DE45" s="44" t="s">
        <v>285</v>
      </c>
      <c r="DF45" s="44" t="s">
        <v>285</v>
      </c>
      <c r="DG45" s="44" t="s">
        <v>285</v>
      </c>
      <c r="DH45" s="44" t="s">
        <v>285</v>
      </c>
      <c r="DI45" s="44" t="s">
        <v>285</v>
      </c>
      <c r="DJ45" s="44" t="s">
        <v>285</v>
      </c>
      <c r="DK45" s="44" t="s">
        <v>285</v>
      </c>
      <c r="DL45" s="44" t="s">
        <v>285</v>
      </c>
      <c r="DM45" s="44" t="s">
        <v>285</v>
      </c>
      <c r="DN45" s="44" t="s">
        <v>285</v>
      </c>
      <c r="DO45" s="44" t="s">
        <v>285</v>
      </c>
      <c r="DP45" s="38"/>
      <c r="DQ45" s="42"/>
      <c r="DR45" s="151" t="s">
        <v>272</v>
      </c>
      <c r="DS45" s="42">
        <v>0</v>
      </c>
      <c r="DT45" s="44" t="s">
        <v>285</v>
      </c>
      <c r="DU45" s="44" t="s">
        <v>285</v>
      </c>
      <c r="DV45" s="44" t="s">
        <v>285</v>
      </c>
      <c r="DW45" s="44" t="s">
        <v>285</v>
      </c>
      <c r="DX45" s="44" t="s">
        <v>285</v>
      </c>
      <c r="DY45" s="44" t="s">
        <v>285</v>
      </c>
      <c r="DZ45" s="44" t="s">
        <v>285</v>
      </c>
      <c r="EA45" s="44" t="s">
        <v>285</v>
      </c>
      <c r="EB45" s="44" t="s">
        <v>285</v>
      </c>
      <c r="EC45" s="44" t="s">
        <v>285</v>
      </c>
      <c r="ED45" s="44" t="s">
        <v>285</v>
      </c>
      <c r="EE45" s="44" t="s">
        <v>285</v>
      </c>
      <c r="EF45" s="44" t="s">
        <v>285</v>
      </c>
      <c r="EG45" s="44" t="s">
        <v>285</v>
      </c>
      <c r="EH45" s="44" t="s">
        <v>285</v>
      </c>
      <c r="EI45" s="44" t="s">
        <v>285</v>
      </c>
      <c r="EJ45" s="44" t="s">
        <v>285</v>
      </c>
      <c r="EK45" s="44" t="s">
        <v>285</v>
      </c>
      <c r="EL45" s="44" t="s">
        <v>285</v>
      </c>
      <c r="EM45" s="44" t="s">
        <v>285</v>
      </c>
      <c r="EN45" s="38"/>
      <c r="EO45" s="42"/>
      <c r="EP45" s="151" t="s">
        <v>272</v>
      </c>
      <c r="EQ45" s="42">
        <v>0</v>
      </c>
      <c r="ER45" s="44" t="s">
        <v>285</v>
      </c>
      <c r="ES45" s="44" t="s">
        <v>285</v>
      </c>
      <c r="ET45" s="44" t="s">
        <v>285</v>
      </c>
      <c r="EU45" s="44" t="s">
        <v>285</v>
      </c>
      <c r="EV45" s="44" t="s">
        <v>285</v>
      </c>
      <c r="EW45" s="44" t="s">
        <v>285</v>
      </c>
      <c r="EX45" s="44" t="s">
        <v>285</v>
      </c>
      <c r="EY45" s="44" t="s">
        <v>285</v>
      </c>
      <c r="EZ45" s="44" t="s">
        <v>285</v>
      </c>
      <c r="FA45" s="44" t="s">
        <v>285</v>
      </c>
      <c r="FB45" s="44" t="s">
        <v>285</v>
      </c>
      <c r="FC45" s="44" t="s">
        <v>285</v>
      </c>
      <c r="FD45" s="44" t="s">
        <v>285</v>
      </c>
      <c r="FE45" s="44" t="s">
        <v>285</v>
      </c>
      <c r="FF45" s="44" t="s">
        <v>285</v>
      </c>
      <c r="FG45" s="44" t="s">
        <v>285</v>
      </c>
      <c r="FH45" s="44" t="s">
        <v>285</v>
      </c>
      <c r="FI45" s="44" t="s">
        <v>285</v>
      </c>
      <c r="FJ45" s="44" t="s">
        <v>285</v>
      </c>
      <c r="FK45" s="44" t="s">
        <v>285</v>
      </c>
      <c r="FM45" s="81"/>
      <c r="FN45" s="126" t="s">
        <v>227</v>
      </c>
      <c r="FO45" s="81">
        <v>0</v>
      </c>
      <c r="FP45" s="122" t="s">
        <v>226</v>
      </c>
      <c r="FQ45" s="122" t="s">
        <v>226</v>
      </c>
      <c r="FR45" s="122" t="s">
        <v>226</v>
      </c>
      <c r="FS45" s="122" t="s">
        <v>226</v>
      </c>
      <c r="FT45" s="122" t="s">
        <v>226</v>
      </c>
      <c r="FU45" s="122" t="s">
        <v>226</v>
      </c>
      <c r="FV45" s="122" t="s">
        <v>226</v>
      </c>
      <c r="FW45" s="122" t="s">
        <v>226</v>
      </c>
      <c r="FX45" s="122" t="s">
        <v>226</v>
      </c>
      <c r="FY45" s="122" t="s">
        <v>226</v>
      </c>
      <c r="FZ45" s="122" t="s">
        <v>226</v>
      </c>
      <c r="GA45" s="122" t="s">
        <v>226</v>
      </c>
      <c r="GB45" s="122" t="s">
        <v>226</v>
      </c>
      <c r="GC45" s="122" t="s">
        <v>226</v>
      </c>
      <c r="GD45" s="122" t="s">
        <v>226</v>
      </c>
      <c r="GE45" s="122" t="s">
        <v>226</v>
      </c>
      <c r="GF45" s="122" t="s">
        <v>226</v>
      </c>
      <c r="GG45" s="122" t="s">
        <v>226</v>
      </c>
      <c r="GH45" s="122" t="s">
        <v>226</v>
      </c>
      <c r="GI45" s="122" t="s">
        <v>226</v>
      </c>
      <c r="GK45" s="81"/>
      <c r="GL45" s="126" t="s">
        <v>227</v>
      </c>
      <c r="GM45" s="81">
        <v>0</v>
      </c>
      <c r="GN45" s="122" t="s">
        <v>226</v>
      </c>
      <c r="GO45" s="122" t="s">
        <v>226</v>
      </c>
      <c r="GP45" s="122" t="s">
        <v>226</v>
      </c>
      <c r="GQ45" s="122" t="s">
        <v>226</v>
      </c>
      <c r="GR45" s="122" t="s">
        <v>226</v>
      </c>
      <c r="GS45" s="122" t="s">
        <v>226</v>
      </c>
      <c r="GT45" s="122" t="s">
        <v>226</v>
      </c>
      <c r="GU45" s="122" t="s">
        <v>226</v>
      </c>
      <c r="GV45" s="122" t="s">
        <v>226</v>
      </c>
      <c r="GW45" s="122" t="s">
        <v>226</v>
      </c>
      <c r="GX45" s="122" t="s">
        <v>226</v>
      </c>
      <c r="GY45" s="122" t="s">
        <v>226</v>
      </c>
      <c r="GZ45" s="122" t="s">
        <v>226</v>
      </c>
      <c r="HA45" s="122" t="s">
        <v>226</v>
      </c>
      <c r="HB45" s="122" t="s">
        <v>226</v>
      </c>
      <c r="HC45" s="122" t="s">
        <v>226</v>
      </c>
      <c r="HD45" s="122" t="s">
        <v>226</v>
      </c>
      <c r="HE45" s="122" t="s">
        <v>226</v>
      </c>
      <c r="HF45" s="122" t="s">
        <v>226</v>
      </c>
      <c r="HG45" s="122" t="s">
        <v>226</v>
      </c>
    </row>
    <row r="46" spans="1:215" ht="15">
      <c r="A46" s="81"/>
      <c r="B46" s="106" t="s">
        <v>228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1">
        <v>0</v>
      </c>
      <c r="S46" s="81">
        <v>0</v>
      </c>
      <c r="T46" s="81">
        <v>0</v>
      </c>
      <c r="U46" s="81">
        <v>0</v>
      </c>
      <c r="V46" s="81">
        <v>0</v>
      </c>
      <c r="W46" s="81">
        <v>0</v>
      </c>
      <c r="Y46" s="81"/>
      <c r="Z46" s="106" t="s">
        <v>228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1">
        <v>0</v>
      </c>
      <c r="AJ46" s="81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W46" s="42"/>
      <c r="AX46" s="151" t="s">
        <v>273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38"/>
      <c r="BU46" s="42"/>
      <c r="BV46" s="151" t="s">
        <v>273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0</v>
      </c>
      <c r="CF46" s="42">
        <v>0</v>
      </c>
      <c r="CG46" s="42">
        <v>0</v>
      </c>
      <c r="CH46" s="42">
        <v>0</v>
      </c>
      <c r="CI46" s="42">
        <v>0</v>
      </c>
      <c r="CJ46" s="42">
        <v>0</v>
      </c>
      <c r="CK46" s="42">
        <v>0</v>
      </c>
      <c r="CL46" s="42">
        <v>0</v>
      </c>
      <c r="CM46" s="42">
        <v>0</v>
      </c>
      <c r="CN46" s="42">
        <v>0</v>
      </c>
      <c r="CO46" s="42">
        <v>0</v>
      </c>
      <c r="CP46" s="42">
        <v>0</v>
      </c>
      <c r="CQ46" s="42">
        <v>0</v>
      </c>
      <c r="CR46" s="38"/>
      <c r="CS46" s="42"/>
      <c r="CT46" s="151" t="s">
        <v>273</v>
      </c>
      <c r="CU46" s="42">
        <v>0</v>
      </c>
      <c r="CV46" s="42">
        <v>0</v>
      </c>
      <c r="CW46" s="42">
        <v>0</v>
      </c>
      <c r="CX46" s="42">
        <v>0</v>
      </c>
      <c r="CY46" s="42">
        <v>0</v>
      </c>
      <c r="CZ46" s="42">
        <v>0.1</v>
      </c>
      <c r="DA46" s="42">
        <v>0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G46" s="42">
        <v>0</v>
      </c>
      <c r="DH46" s="42">
        <v>0</v>
      </c>
      <c r="DI46" s="42">
        <v>0</v>
      </c>
      <c r="DJ46" s="42">
        <v>0</v>
      </c>
      <c r="DK46" s="42">
        <v>0</v>
      </c>
      <c r="DL46" s="42">
        <v>0</v>
      </c>
      <c r="DM46" s="42">
        <v>0</v>
      </c>
      <c r="DN46" s="42">
        <v>0</v>
      </c>
      <c r="DO46" s="42">
        <v>0</v>
      </c>
      <c r="DP46" s="38"/>
      <c r="DQ46" s="42"/>
      <c r="DR46" s="151" t="s">
        <v>273</v>
      </c>
      <c r="DS46" s="42">
        <v>0</v>
      </c>
      <c r="DT46" s="42">
        <v>0</v>
      </c>
      <c r="DU46" s="42">
        <v>0</v>
      </c>
      <c r="DV46" s="42">
        <v>0</v>
      </c>
      <c r="DW46" s="42">
        <v>0</v>
      </c>
      <c r="DX46" s="42">
        <v>0</v>
      </c>
      <c r="DY46" s="42">
        <v>0</v>
      </c>
      <c r="DZ46" s="42">
        <v>0</v>
      </c>
      <c r="EA46" s="42">
        <v>0</v>
      </c>
      <c r="EB46" s="42">
        <v>0</v>
      </c>
      <c r="EC46" s="42">
        <v>0</v>
      </c>
      <c r="ED46" s="42">
        <v>0</v>
      </c>
      <c r="EE46" s="42">
        <v>0</v>
      </c>
      <c r="EF46" s="42">
        <v>0</v>
      </c>
      <c r="EG46" s="42">
        <v>0</v>
      </c>
      <c r="EH46" s="42">
        <v>0</v>
      </c>
      <c r="EI46" s="42">
        <v>0</v>
      </c>
      <c r="EJ46" s="42">
        <v>0</v>
      </c>
      <c r="EK46" s="42">
        <v>0</v>
      </c>
      <c r="EL46" s="42">
        <v>0</v>
      </c>
      <c r="EM46" s="42">
        <v>0</v>
      </c>
      <c r="EN46" s="38"/>
      <c r="EO46" s="42"/>
      <c r="EP46" s="151" t="s">
        <v>273</v>
      </c>
      <c r="EQ46" s="42">
        <v>0</v>
      </c>
      <c r="ER46" s="42">
        <v>0</v>
      </c>
      <c r="ES46" s="42">
        <v>0</v>
      </c>
      <c r="ET46" s="42">
        <v>0</v>
      </c>
      <c r="EU46" s="42">
        <v>0</v>
      </c>
      <c r="EV46" s="42">
        <v>0</v>
      </c>
      <c r="EW46" s="42">
        <v>0</v>
      </c>
      <c r="EX46" s="42">
        <v>0</v>
      </c>
      <c r="EY46" s="42">
        <v>0</v>
      </c>
      <c r="EZ46" s="42">
        <v>0</v>
      </c>
      <c r="FA46" s="42">
        <v>0</v>
      </c>
      <c r="FB46" s="42">
        <v>0</v>
      </c>
      <c r="FC46" s="42">
        <v>0</v>
      </c>
      <c r="FD46" s="42">
        <v>0</v>
      </c>
      <c r="FE46" s="42">
        <v>0</v>
      </c>
      <c r="FF46" s="42">
        <v>0</v>
      </c>
      <c r="FG46" s="42">
        <v>0</v>
      </c>
      <c r="FH46" s="42">
        <v>0</v>
      </c>
      <c r="FI46" s="42">
        <v>0</v>
      </c>
      <c r="FJ46" s="42">
        <v>0</v>
      </c>
      <c r="FK46" s="42">
        <v>0</v>
      </c>
      <c r="FM46" s="81"/>
      <c r="FN46" s="126" t="s">
        <v>228</v>
      </c>
      <c r="FO46" s="81">
        <v>0</v>
      </c>
      <c r="FP46" s="81">
        <v>0</v>
      </c>
      <c r="FQ46" s="81">
        <v>0</v>
      </c>
      <c r="FR46" s="81">
        <v>0</v>
      </c>
      <c r="FS46" s="81">
        <v>0</v>
      </c>
      <c r="FT46" s="81">
        <v>0</v>
      </c>
      <c r="FU46" s="81">
        <v>0</v>
      </c>
      <c r="FV46" s="81">
        <v>0</v>
      </c>
      <c r="FW46" s="81">
        <v>0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K46" s="81"/>
      <c r="GL46" s="126" t="s">
        <v>228</v>
      </c>
      <c r="GM46" s="81">
        <v>0</v>
      </c>
      <c r="GN46" s="81">
        <v>0</v>
      </c>
      <c r="GO46" s="81">
        <v>0</v>
      </c>
      <c r="GP46" s="81">
        <v>0</v>
      </c>
      <c r="GQ46" s="81">
        <v>0</v>
      </c>
      <c r="GR46" s="81">
        <v>0.1</v>
      </c>
      <c r="GS46" s="81">
        <v>0</v>
      </c>
      <c r="GT46" s="81">
        <v>0</v>
      </c>
      <c r="GU46" s="81">
        <v>0</v>
      </c>
      <c r="GV46" s="81">
        <v>0</v>
      </c>
      <c r="GW46" s="81">
        <v>0</v>
      </c>
      <c r="GX46" s="81">
        <v>0</v>
      </c>
      <c r="GY46" s="81">
        <v>0</v>
      </c>
      <c r="GZ46" s="81">
        <v>0</v>
      </c>
      <c r="HA46" s="81">
        <v>0</v>
      </c>
      <c r="HB46" s="81">
        <v>0</v>
      </c>
      <c r="HC46" s="81">
        <v>0</v>
      </c>
      <c r="HD46" s="81">
        <v>0</v>
      </c>
      <c r="HE46" s="81">
        <v>0</v>
      </c>
      <c r="HF46" s="81">
        <v>0</v>
      </c>
      <c r="HG46" s="81">
        <v>0</v>
      </c>
    </row>
    <row r="47" spans="1:215" ht="15">
      <c r="A47" s="425"/>
      <c r="B47" s="425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Y47" s="425"/>
      <c r="Z47" s="425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W47" s="431"/>
      <c r="AX47" s="431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38"/>
      <c r="BU47" s="431"/>
      <c r="BV47" s="431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38"/>
      <c r="CS47" s="431"/>
      <c r="CT47" s="431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38"/>
      <c r="DQ47" s="431"/>
      <c r="DR47" s="431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38"/>
      <c r="EO47" s="431"/>
      <c r="EP47" s="431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M47" s="425"/>
      <c r="FN47" s="425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K47" s="425"/>
      <c r="GL47" s="425"/>
      <c r="GM47" s="81"/>
      <c r="GN47" s="81"/>
      <c r="GO47" s="81"/>
      <c r="GP47" s="81"/>
      <c r="GQ47" s="81"/>
      <c r="GR47" s="81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</row>
    <row r="48" spans="1:215" ht="15">
      <c r="A48" s="81"/>
      <c r="B48" s="108" t="s">
        <v>87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Y48" s="81"/>
      <c r="Z48" s="108" t="s">
        <v>87</v>
      </c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W48" s="42"/>
      <c r="AX48" s="152" t="s">
        <v>274</v>
      </c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38"/>
      <c r="BU48" s="42"/>
      <c r="BV48" s="152" t="s">
        <v>274</v>
      </c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38"/>
      <c r="CS48" s="42"/>
      <c r="CT48" s="152" t="s">
        <v>274</v>
      </c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38"/>
      <c r="DQ48" s="42"/>
      <c r="DR48" s="152" t="s">
        <v>274</v>
      </c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38"/>
      <c r="EO48" s="42"/>
      <c r="EP48" s="152" t="s">
        <v>274</v>
      </c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M48" s="81"/>
      <c r="FN48" s="108" t="s">
        <v>87</v>
      </c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K48" s="81"/>
      <c r="GL48" s="108" t="s">
        <v>87</v>
      </c>
      <c r="GM48" s="81"/>
      <c r="GN48" s="81"/>
      <c r="GO48" s="81"/>
      <c r="GP48" s="81"/>
      <c r="GQ48" s="81"/>
      <c r="GR48" s="81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</row>
    <row r="49" spans="1:215" ht="15.75">
      <c r="A49" s="100"/>
      <c r="B49" s="106" t="s">
        <v>236</v>
      </c>
      <c r="C49" s="82" t="s">
        <v>238</v>
      </c>
      <c r="D49" s="82" t="s">
        <v>238</v>
      </c>
      <c r="E49" s="82" t="s">
        <v>238</v>
      </c>
      <c r="F49" s="82" t="s">
        <v>238</v>
      </c>
      <c r="G49" s="82" t="s">
        <v>238</v>
      </c>
      <c r="H49" s="82" t="s">
        <v>238</v>
      </c>
      <c r="I49" s="82" t="s">
        <v>238</v>
      </c>
      <c r="J49" s="82" t="s">
        <v>238</v>
      </c>
      <c r="K49" s="82" t="s">
        <v>238</v>
      </c>
      <c r="L49" s="82" t="s">
        <v>238</v>
      </c>
      <c r="M49" s="82" t="s">
        <v>238</v>
      </c>
      <c r="N49" s="82" t="s">
        <v>238</v>
      </c>
      <c r="O49" s="82" t="s">
        <v>238</v>
      </c>
      <c r="P49" s="82" t="s">
        <v>238</v>
      </c>
      <c r="Q49" s="82" t="s">
        <v>238</v>
      </c>
      <c r="R49" s="82" t="s">
        <v>238</v>
      </c>
      <c r="S49" s="82" t="s">
        <v>238</v>
      </c>
      <c r="T49" s="82" t="s">
        <v>238</v>
      </c>
      <c r="U49" s="82" t="s">
        <v>238</v>
      </c>
      <c r="V49" s="82" t="s">
        <v>238</v>
      </c>
      <c r="W49" s="82" t="s">
        <v>238</v>
      </c>
      <c r="Y49" s="100"/>
      <c r="Z49" s="106" t="s">
        <v>236</v>
      </c>
      <c r="AA49" s="82" t="s">
        <v>238</v>
      </c>
      <c r="AB49" s="82" t="s">
        <v>238</v>
      </c>
      <c r="AC49" s="82" t="s">
        <v>238</v>
      </c>
      <c r="AD49" s="82" t="s">
        <v>238</v>
      </c>
      <c r="AE49" s="82" t="s">
        <v>238</v>
      </c>
      <c r="AF49" s="82" t="s">
        <v>238</v>
      </c>
      <c r="AG49" s="82" t="s">
        <v>238</v>
      </c>
      <c r="AH49" s="82" t="s">
        <v>238</v>
      </c>
      <c r="AI49" s="82" t="s">
        <v>238</v>
      </c>
      <c r="AJ49" s="82" t="s">
        <v>238</v>
      </c>
      <c r="AK49" s="82" t="s">
        <v>238</v>
      </c>
      <c r="AL49" s="82" t="s">
        <v>238</v>
      </c>
      <c r="AM49" s="82" t="s">
        <v>238</v>
      </c>
      <c r="AN49" s="82" t="s">
        <v>238</v>
      </c>
      <c r="AO49" s="82" t="s">
        <v>238</v>
      </c>
      <c r="AP49" s="82" t="s">
        <v>238</v>
      </c>
      <c r="AQ49" s="82" t="s">
        <v>238</v>
      </c>
      <c r="AR49" s="82" t="s">
        <v>238</v>
      </c>
      <c r="AS49" s="82" t="s">
        <v>238</v>
      </c>
      <c r="AT49" s="82" t="s">
        <v>238</v>
      </c>
      <c r="AU49" s="82" t="s">
        <v>238</v>
      </c>
      <c r="AW49" s="39"/>
      <c r="AX49" s="151" t="s">
        <v>288</v>
      </c>
      <c r="AY49" s="43" t="s">
        <v>290</v>
      </c>
      <c r="AZ49" s="43" t="s">
        <v>290</v>
      </c>
      <c r="BA49" s="43" t="s">
        <v>290</v>
      </c>
      <c r="BB49" s="43" t="s">
        <v>290</v>
      </c>
      <c r="BC49" s="43" t="s">
        <v>290</v>
      </c>
      <c r="BD49" s="43" t="s">
        <v>290</v>
      </c>
      <c r="BE49" s="43" t="s">
        <v>290</v>
      </c>
      <c r="BF49" s="43" t="s">
        <v>290</v>
      </c>
      <c r="BG49" s="43" t="s">
        <v>290</v>
      </c>
      <c r="BH49" s="43" t="s">
        <v>290</v>
      </c>
      <c r="BI49" s="43" t="s">
        <v>290</v>
      </c>
      <c r="BJ49" s="43" t="s">
        <v>290</v>
      </c>
      <c r="BK49" s="43" t="s">
        <v>290</v>
      </c>
      <c r="BL49" s="43" t="s">
        <v>290</v>
      </c>
      <c r="BM49" s="43" t="s">
        <v>290</v>
      </c>
      <c r="BN49" s="43" t="s">
        <v>290</v>
      </c>
      <c r="BO49" s="43" t="s">
        <v>290</v>
      </c>
      <c r="BP49" s="43" t="s">
        <v>290</v>
      </c>
      <c r="BQ49" s="43" t="s">
        <v>290</v>
      </c>
      <c r="BR49" s="43" t="s">
        <v>290</v>
      </c>
      <c r="BS49" s="43" t="s">
        <v>290</v>
      </c>
      <c r="BT49" s="38"/>
      <c r="BU49" s="39"/>
      <c r="BV49" s="151" t="s">
        <v>288</v>
      </c>
      <c r="BW49" s="43" t="s">
        <v>290</v>
      </c>
      <c r="BX49" s="43" t="s">
        <v>290</v>
      </c>
      <c r="BY49" s="43" t="s">
        <v>290</v>
      </c>
      <c r="BZ49" s="43" t="s">
        <v>290</v>
      </c>
      <c r="CA49" s="43" t="s">
        <v>290</v>
      </c>
      <c r="CB49" s="43" t="s">
        <v>290</v>
      </c>
      <c r="CC49" s="43" t="s">
        <v>290</v>
      </c>
      <c r="CD49" s="43" t="s">
        <v>290</v>
      </c>
      <c r="CE49" s="43" t="s">
        <v>290</v>
      </c>
      <c r="CF49" s="43" t="s">
        <v>290</v>
      </c>
      <c r="CG49" s="43" t="s">
        <v>290</v>
      </c>
      <c r="CH49" s="43" t="s">
        <v>290</v>
      </c>
      <c r="CI49" s="43" t="s">
        <v>290</v>
      </c>
      <c r="CJ49" s="43" t="s">
        <v>290</v>
      </c>
      <c r="CK49" s="43" t="s">
        <v>290</v>
      </c>
      <c r="CL49" s="43" t="s">
        <v>290</v>
      </c>
      <c r="CM49" s="43" t="s">
        <v>290</v>
      </c>
      <c r="CN49" s="43" t="s">
        <v>290</v>
      </c>
      <c r="CO49" s="43" t="s">
        <v>290</v>
      </c>
      <c r="CP49" s="43" t="s">
        <v>290</v>
      </c>
      <c r="CQ49" s="43" t="s">
        <v>290</v>
      </c>
      <c r="CR49" s="38"/>
      <c r="CS49" s="39"/>
      <c r="CT49" s="151" t="s">
        <v>288</v>
      </c>
      <c r="CU49" s="43" t="s">
        <v>290</v>
      </c>
      <c r="CV49" s="43" t="s">
        <v>290</v>
      </c>
      <c r="CW49" s="43" t="s">
        <v>290</v>
      </c>
      <c r="CX49" s="43" t="s">
        <v>290</v>
      </c>
      <c r="CY49" s="43" t="s">
        <v>290</v>
      </c>
      <c r="CZ49" s="43" t="s">
        <v>290</v>
      </c>
      <c r="DA49" s="43" t="s">
        <v>290</v>
      </c>
      <c r="DB49" s="43" t="s">
        <v>290</v>
      </c>
      <c r="DC49" s="43" t="s">
        <v>290</v>
      </c>
      <c r="DD49" s="43" t="s">
        <v>290</v>
      </c>
      <c r="DE49" s="43" t="s">
        <v>290</v>
      </c>
      <c r="DF49" s="43" t="s">
        <v>290</v>
      </c>
      <c r="DG49" s="43" t="s">
        <v>290</v>
      </c>
      <c r="DH49" s="43" t="s">
        <v>290</v>
      </c>
      <c r="DI49" s="43" t="s">
        <v>290</v>
      </c>
      <c r="DJ49" s="43" t="s">
        <v>290</v>
      </c>
      <c r="DK49" s="43" t="s">
        <v>290</v>
      </c>
      <c r="DL49" s="43" t="s">
        <v>290</v>
      </c>
      <c r="DM49" s="43" t="s">
        <v>290</v>
      </c>
      <c r="DN49" s="43" t="s">
        <v>290</v>
      </c>
      <c r="DO49" s="43" t="s">
        <v>290</v>
      </c>
      <c r="DP49" s="38"/>
      <c r="DQ49" s="39"/>
      <c r="DR49" s="151" t="s">
        <v>288</v>
      </c>
      <c r="DS49" s="43" t="s">
        <v>290</v>
      </c>
      <c r="DT49" s="43" t="s">
        <v>290</v>
      </c>
      <c r="DU49" s="43" t="s">
        <v>290</v>
      </c>
      <c r="DV49" s="43" t="s">
        <v>290</v>
      </c>
      <c r="DW49" s="43" t="s">
        <v>290</v>
      </c>
      <c r="DX49" s="43" t="s">
        <v>290</v>
      </c>
      <c r="DY49" s="43" t="s">
        <v>290</v>
      </c>
      <c r="DZ49" s="43" t="s">
        <v>290</v>
      </c>
      <c r="EA49" s="43" t="s">
        <v>290</v>
      </c>
      <c r="EB49" s="43" t="s">
        <v>290</v>
      </c>
      <c r="EC49" s="43" t="s">
        <v>290</v>
      </c>
      <c r="ED49" s="43" t="s">
        <v>290</v>
      </c>
      <c r="EE49" s="43" t="s">
        <v>290</v>
      </c>
      <c r="EF49" s="43" t="s">
        <v>290</v>
      </c>
      <c r="EG49" s="43" t="s">
        <v>290</v>
      </c>
      <c r="EH49" s="43" t="s">
        <v>290</v>
      </c>
      <c r="EI49" s="43" t="s">
        <v>290</v>
      </c>
      <c r="EJ49" s="43" t="s">
        <v>290</v>
      </c>
      <c r="EK49" s="43" t="s">
        <v>290</v>
      </c>
      <c r="EL49" s="43" t="s">
        <v>290</v>
      </c>
      <c r="EM49" s="43" t="s">
        <v>290</v>
      </c>
      <c r="EN49" s="38"/>
      <c r="EO49" s="39"/>
      <c r="EP49" s="151" t="s">
        <v>288</v>
      </c>
      <c r="EQ49" s="43" t="s">
        <v>290</v>
      </c>
      <c r="ER49" s="43" t="s">
        <v>290</v>
      </c>
      <c r="ES49" s="43" t="s">
        <v>290</v>
      </c>
      <c r="ET49" s="43" t="s">
        <v>290</v>
      </c>
      <c r="EU49" s="43" t="s">
        <v>290</v>
      </c>
      <c r="EV49" s="43" t="s">
        <v>290</v>
      </c>
      <c r="EW49" s="43" t="s">
        <v>290</v>
      </c>
      <c r="EX49" s="43" t="s">
        <v>290</v>
      </c>
      <c r="EY49" s="43" t="s">
        <v>290</v>
      </c>
      <c r="EZ49" s="43" t="s">
        <v>290</v>
      </c>
      <c r="FA49" s="43" t="s">
        <v>290</v>
      </c>
      <c r="FB49" s="43" t="s">
        <v>290</v>
      </c>
      <c r="FC49" s="43" t="s">
        <v>290</v>
      </c>
      <c r="FD49" s="43" t="s">
        <v>290</v>
      </c>
      <c r="FE49" s="43" t="s">
        <v>290</v>
      </c>
      <c r="FF49" s="43" t="s">
        <v>290</v>
      </c>
      <c r="FG49" s="43" t="s">
        <v>290</v>
      </c>
      <c r="FH49" s="43" t="s">
        <v>290</v>
      </c>
      <c r="FI49" s="43" t="s">
        <v>290</v>
      </c>
      <c r="FJ49" s="43" t="s">
        <v>290</v>
      </c>
      <c r="FK49" s="43" t="s">
        <v>290</v>
      </c>
      <c r="FM49" s="100"/>
      <c r="FN49" s="126" t="s">
        <v>236</v>
      </c>
      <c r="FO49" s="82" t="s">
        <v>238</v>
      </c>
      <c r="FP49" s="82" t="s">
        <v>238</v>
      </c>
      <c r="FQ49" s="82" t="s">
        <v>238</v>
      </c>
      <c r="FR49" s="82" t="s">
        <v>238</v>
      </c>
      <c r="FS49" s="82" t="s">
        <v>238</v>
      </c>
      <c r="FT49" s="82" t="s">
        <v>238</v>
      </c>
      <c r="FU49" s="82" t="s">
        <v>238</v>
      </c>
      <c r="FV49" s="82" t="s">
        <v>238</v>
      </c>
      <c r="FW49" s="82" t="s">
        <v>238</v>
      </c>
      <c r="FX49" s="82" t="s">
        <v>238</v>
      </c>
      <c r="FY49" s="82" t="s">
        <v>238</v>
      </c>
      <c r="FZ49" s="82" t="s">
        <v>238</v>
      </c>
      <c r="GA49" s="82" t="s">
        <v>238</v>
      </c>
      <c r="GB49" s="82" t="s">
        <v>238</v>
      </c>
      <c r="GC49" s="82" t="s">
        <v>238</v>
      </c>
      <c r="GD49" s="82" t="s">
        <v>238</v>
      </c>
      <c r="GE49" s="82" t="s">
        <v>238</v>
      </c>
      <c r="GF49" s="82" t="s">
        <v>238</v>
      </c>
      <c r="GG49" s="82" t="s">
        <v>238</v>
      </c>
      <c r="GH49" s="82" t="s">
        <v>238</v>
      </c>
      <c r="GI49" s="82" t="s">
        <v>238</v>
      </c>
      <c r="GK49" s="100"/>
      <c r="GL49" s="126" t="s">
        <v>236</v>
      </c>
      <c r="GM49" s="82" t="s">
        <v>238</v>
      </c>
      <c r="GN49" s="82" t="s">
        <v>238</v>
      </c>
      <c r="GO49" s="82" t="s">
        <v>238</v>
      </c>
      <c r="GP49" s="82" t="s">
        <v>238</v>
      </c>
      <c r="GQ49" s="82" t="s">
        <v>238</v>
      </c>
      <c r="GR49" s="82" t="s">
        <v>238</v>
      </c>
      <c r="GS49" s="82" t="s">
        <v>238</v>
      </c>
      <c r="GT49" s="82" t="s">
        <v>238</v>
      </c>
      <c r="GU49" s="82" t="s">
        <v>238</v>
      </c>
      <c r="GV49" s="82" t="s">
        <v>238</v>
      </c>
      <c r="GW49" s="82" t="s">
        <v>238</v>
      </c>
      <c r="GX49" s="82" t="s">
        <v>238</v>
      </c>
      <c r="GY49" s="82" t="s">
        <v>238</v>
      </c>
      <c r="GZ49" s="82" t="s">
        <v>238</v>
      </c>
      <c r="HA49" s="82" t="s">
        <v>238</v>
      </c>
      <c r="HB49" s="82" t="s">
        <v>238</v>
      </c>
      <c r="HC49" s="82" t="s">
        <v>238</v>
      </c>
      <c r="HD49" s="82" t="s">
        <v>238</v>
      </c>
      <c r="HE49" s="82" t="s">
        <v>238</v>
      </c>
      <c r="HF49" s="82" t="s">
        <v>238</v>
      </c>
      <c r="HG49" s="82" t="s">
        <v>238</v>
      </c>
    </row>
    <row r="50" spans="1:215" ht="15">
      <c r="A50" s="81"/>
      <c r="B50" s="107" t="s">
        <v>222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Y50" s="81"/>
      <c r="Z50" s="107" t="s">
        <v>222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6.6</v>
      </c>
      <c r="AP50" s="81">
        <v>7.1</v>
      </c>
      <c r="AQ50" s="81">
        <v>9.5</v>
      </c>
      <c r="AR50" s="81">
        <v>10.1</v>
      </c>
      <c r="AS50" s="81">
        <v>9.9</v>
      </c>
      <c r="AT50" s="81">
        <v>8.6</v>
      </c>
      <c r="AU50" s="81">
        <v>8.4</v>
      </c>
      <c r="AW50" s="42"/>
      <c r="AX50" s="96" t="s">
        <v>267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0.1</v>
      </c>
      <c r="BN50" s="42">
        <v>0.1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38"/>
      <c r="BU50" s="42"/>
      <c r="BV50" s="96" t="s">
        <v>267</v>
      </c>
      <c r="BW50" s="42">
        <v>0.3</v>
      </c>
      <c r="BX50" s="42">
        <v>0.4</v>
      </c>
      <c r="BY50" s="42">
        <v>0.4</v>
      </c>
      <c r="BZ50" s="42">
        <v>0.3</v>
      </c>
      <c r="CA50" s="42">
        <v>0.3</v>
      </c>
      <c r="CB50" s="42">
        <v>0.3</v>
      </c>
      <c r="CC50" s="42">
        <v>0.2</v>
      </c>
      <c r="CD50" s="42">
        <v>0.2</v>
      </c>
      <c r="CE50" s="42">
        <v>0.2</v>
      </c>
      <c r="CF50" s="42">
        <v>0.2</v>
      </c>
      <c r="CG50" s="42">
        <v>0.2</v>
      </c>
      <c r="CH50" s="42">
        <v>0</v>
      </c>
      <c r="CI50" s="42">
        <v>0.5</v>
      </c>
      <c r="CJ50" s="42">
        <v>1</v>
      </c>
      <c r="CK50" s="42">
        <v>9.4</v>
      </c>
      <c r="CL50" s="42">
        <v>8.6</v>
      </c>
      <c r="CM50" s="42">
        <v>8.5</v>
      </c>
      <c r="CN50" s="42">
        <v>7.5</v>
      </c>
      <c r="CO50" s="42">
        <v>5.5</v>
      </c>
      <c r="CP50" s="42">
        <v>5.9</v>
      </c>
      <c r="CQ50" s="42">
        <v>5.2</v>
      </c>
      <c r="CR50" s="38"/>
      <c r="CS50" s="42"/>
      <c r="CT50" s="96" t="s">
        <v>267</v>
      </c>
      <c r="CU50" s="42">
        <v>6.1</v>
      </c>
      <c r="CV50" s="42">
        <v>4.3</v>
      </c>
      <c r="CW50" s="42">
        <v>3.6</v>
      </c>
      <c r="CX50" s="42">
        <v>3.8</v>
      </c>
      <c r="CY50" s="42">
        <v>3.4</v>
      </c>
      <c r="CZ50" s="42">
        <v>3.1</v>
      </c>
      <c r="DA50" s="42">
        <v>3.4</v>
      </c>
      <c r="DB50" s="42">
        <v>3.7</v>
      </c>
      <c r="DC50" s="42">
        <v>3.7</v>
      </c>
      <c r="DD50" s="42">
        <v>2.5</v>
      </c>
      <c r="DE50" s="42">
        <v>2.2999999999999998</v>
      </c>
      <c r="DF50" s="42">
        <v>0.8</v>
      </c>
      <c r="DG50" s="42">
        <v>1.3</v>
      </c>
      <c r="DH50" s="42">
        <v>1</v>
      </c>
      <c r="DI50" s="42">
        <v>1.8</v>
      </c>
      <c r="DJ50" s="42">
        <v>1.7</v>
      </c>
      <c r="DK50" s="42">
        <v>1.8</v>
      </c>
      <c r="DL50" s="42">
        <v>1.8</v>
      </c>
      <c r="DM50" s="42">
        <v>2</v>
      </c>
      <c r="DN50" s="42">
        <v>1.9</v>
      </c>
      <c r="DO50" s="42">
        <v>1.9</v>
      </c>
      <c r="DP50" s="38"/>
      <c r="DQ50" s="42"/>
      <c r="DR50" s="96" t="s">
        <v>267</v>
      </c>
      <c r="DS50" s="42">
        <v>2</v>
      </c>
      <c r="DT50" s="42">
        <v>2.4</v>
      </c>
      <c r="DU50" s="42">
        <v>1.9</v>
      </c>
      <c r="DV50" s="42">
        <v>1.7</v>
      </c>
      <c r="DW50" s="42">
        <v>1.8</v>
      </c>
      <c r="DX50" s="42">
        <v>1.7</v>
      </c>
      <c r="DY50" s="42">
        <v>1.7</v>
      </c>
      <c r="DZ50" s="42">
        <v>1.6</v>
      </c>
      <c r="EA50" s="42">
        <v>1.4</v>
      </c>
      <c r="EB50" s="42">
        <v>1.1000000000000001</v>
      </c>
      <c r="EC50" s="42">
        <v>1.4</v>
      </c>
      <c r="ED50" s="42">
        <v>0</v>
      </c>
      <c r="EE50" s="42">
        <v>0</v>
      </c>
      <c r="EF50" s="42">
        <v>0</v>
      </c>
      <c r="EG50" s="42">
        <v>0</v>
      </c>
      <c r="EH50" s="42">
        <v>0</v>
      </c>
      <c r="EI50" s="42">
        <v>0</v>
      </c>
      <c r="EJ50" s="42">
        <v>0</v>
      </c>
      <c r="EK50" s="42">
        <v>0</v>
      </c>
      <c r="EL50" s="42">
        <v>0</v>
      </c>
      <c r="EM50" s="42">
        <v>0</v>
      </c>
      <c r="EN50" s="38"/>
      <c r="EO50" s="42"/>
      <c r="EP50" s="96" t="s">
        <v>267</v>
      </c>
      <c r="EQ50" s="42">
        <v>1</v>
      </c>
      <c r="ER50" s="42">
        <v>1</v>
      </c>
      <c r="ES50" s="42">
        <v>0.9</v>
      </c>
      <c r="ET50" s="42">
        <v>0.9</v>
      </c>
      <c r="EU50" s="42">
        <v>0.9</v>
      </c>
      <c r="EV50" s="42">
        <v>0.8</v>
      </c>
      <c r="EW50" s="42">
        <v>0.7</v>
      </c>
      <c r="EX50" s="42">
        <v>0.7</v>
      </c>
      <c r="EY50" s="42">
        <v>0.7</v>
      </c>
      <c r="EZ50" s="42">
        <v>0.5</v>
      </c>
      <c r="FA50" s="42">
        <v>0.6</v>
      </c>
      <c r="FB50" s="42">
        <v>0.3</v>
      </c>
      <c r="FC50" s="42">
        <v>0.3</v>
      </c>
      <c r="FD50" s="42">
        <v>0.3</v>
      </c>
      <c r="FE50" s="42">
        <v>0.4</v>
      </c>
      <c r="FF50" s="42">
        <v>0.4</v>
      </c>
      <c r="FG50" s="42">
        <v>0.5</v>
      </c>
      <c r="FH50" s="42">
        <v>0.5</v>
      </c>
      <c r="FI50" s="42">
        <v>0.5</v>
      </c>
      <c r="FJ50" s="42">
        <v>0.5</v>
      </c>
      <c r="FK50" s="42">
        <v>0.4</v>
      </c>
      <c r="FM50" s="81"/>
      <c r="FN50" s="107" t="s">
        <v>222</v>
      </c>
      <c r="FO50" s="81">
        <v>1</v>
      </c>
      <c r="FP50" s="81">
        <v>0.5</v>
      </c>
      <c r="FQ50" s="81">
        <v>0.5</v>
      </c>
      <c r="FR50" s="81">
        <v>0.7</v>
      </c>
      <c r="FS50" s="81">
        <v>0.7</v>
      </c>
      <c r="FT50" s="81">
        <v>0.6</v>
      </c>
      <c r="FU50" s="81">
        <v>0.7</v>
      </c>
      <c r="FV50" s="81">
        <v>0.6</v>
      </c>
      <c r="FW50" s="81">
        <v>0.6</v>
      </c>
      <c r="FX50" s="81">
        <v>0.4</v>
      </c>
      <c r="FY50" s="81">
        <v>0.4</v>
      </c>
      <c r="FZ50" s="81">
        <v>1.1000000000000001</v>
      </c>
      <c r="GA50" s="81">
        <v>2</v>
      </c>
      <c r="GB50" s="81">
        <v>1.8</v>
      </c>
      <c r="GC50" s="81">
        <v>7</v>
      </c>
      <c r="GD50" s="81">
        <v>5.7</v>
      </c>
      <c r="GE50" s="81">
        <v>7.3</v>
      </c>
      <c r="GF50" s="81">
        <v>7.8</v>
      </c>
      <c r="GG50" s="81">
        <v>6.9</v>
      </c>
      <c r="GH50" s="81">
        <v>6.3</v>
      </c>
      <c r="GI50" s="81">
        <v>6.1</v>
      </c>
      <c r="GK50" s="81"/>
      <c r="GL50" s="107" t="s">
        <v>222</v>
      </c>
      <c r="GM50" s="81">
        <v>4.2</v>
      </c>
      <c r="GN50" s="81">
        <v>1.2</v>
      </c>
      <c r="GO50" s="81">
        <v>0.7</v>
      </c>
      <c r="GP50" s="81">
        <v>0.7</v>
      </c>
      <c r="GQ50" s="81">
        <v>0.8</v>
      </c>
      <c r="GR50" s="81">
        <v>0.7</v>
      </c>
      <c r="GS50" s="81">
        <v>0.8</v>
      </c>
      <c r="GT50" s="81">
        <v>0.8</v>
      </c>
      <c r="GU50" s="81">
        <v>0.7</v>
      </c>
      <c r="GV50" s="81">
        <v>1.2</v>
      </c>
      <c r="GW50" s="81">
        <v>1.7</v>
      </c>
      <c r="GX50" s="81">
        <v>1.6</v>
      </c>
      <c r="GY50" s="81">
        <v>3.4</v>
      </c>
      <c r="GZ50" s="81">
        <v>2.5</v>
      </c>
      <c r="HA50" s="81">
        <v>3</v>
      </c>
      <c r="HB50" s="81">
        <v>3.1</v>
      </c>
      <c r="HC50" s="81">
        <v>3.3</v>
      </c>
      <c r="HD50" s="81">
        <v>3.4</v>
      </c>
      <c r="HE50" s="81">
        <v>3.1</v>
      </c>
      <c r="HF50" s="81">
        <v>3.2</v>
      </c>
      <c r="HG50" s="81">
        <v>3.3</v>
      </c>
    </row>
    <row r="51" spans="1:215" ht="15">
      <c r="A51" s="81"/>
      <c r="B51" s="106" t="s">
        <v>223</v>
      </c>
      <c r="C51" s="81">
        <v>0.1</v>
      </c>
      <c r="D51" s="81">
        <v>0.2</v>
      </c>
      <c r="E51" s="81">
        <v>0.2</v>
      </c>
      <c r="F51" s="81">
        <v>0.3</v>
      </c>
      <c r="G51" s="81">
        <v>0.2</v>
      </c>
      <c r="H51" s="81">
        <v>0.2</v>
      </c>
      <c r="I51" s="81">
        <v>0.1</v>
      </c>
      <c r="J51" s="81">
        <v>0.1</v>
      </c>
      <c r="K51" s="81">
        <v>0.2</v>
      </c>
      <c r="L51" s="81">
        <v>0.1</v>
      </c>
      <c r="M51" s="81">
        <v>0.2</v>
      </c>
      <c r="N51" s="81">
        <v>0.2</v>
      </c>
      <c r="O51" s="81">
        <v>0.2</v>
      </c>
      <c r="P51" s="81">
        <v>0.5</v>
      </c>
      <c r="Q51" s="81">
        <v>0.4</v>
      </c>
      <c r="R51" s="81">
        <v>0.5</v>
      </c>
      <c r="S51" s="81">
        <v>0.7</v>
      </c>
      <c r="T51" s="81">
        <v>1.1000000000000001</v>
      </c>
      <c r="U51" s="81">
        <v>1.3</v>
      </c>
      <c r="V51" s="81">
        <v>1.5</v>
      </c>
      <c r="W51" s="81">
        <v>2</v>
      </c>
      <c r="Y51" s="81"/>
      <c r="Z51" s="106" t="s">
        <v>223</v>
      </c>
      <c r="AA51" s="81">
        <v>0.2</v>
      </c>
      <c r="AB51" s="81">
        <v>0.3</v>
      </c>
      <c r="AC51" s="81">
        <v>0.3</v>
      </c>
      <c r="AD51" s="81">
        <v>0.3</v>
      </c>
      <c r="AE51" s="81">
        <v>0.2</v>
      </c>
      <c r="AF51" s="81">
        <v>0.1</v>
      </c>
      <c r="AG51" s="81">
        <v>0.1</v>
      </c>
      <c r="AH51" s="81">
        <v>0.1</v>
      </c>
      <c r="AI51" s="81">
        <v>0.2</v>
      </c>
      <c r="AJ51" s="81">
        <v>0.1</v>
      </c>
      <c r="AK51" s="81">
        <v>0.1</v>
      </c>
      <c r="AL51" s="81">
        <v>0.2</v>
      </c>
      <c r="AM51" s="81">
        <v>0.2</v>
      </c>
      <c r="AN51" s="81">
        <v>0.4</v>
      </c>
      <c r="AO51" s="81">
        <v>0.5</v>
      </c>
      <c r="AP51" s="81">
        <v>0.6</v>
      </c>
      <c r="AQ51" s="81">
        <v>1</v>
      </c>
      <c r="AR51" s="81">
        <v>1.5</v>
      </c>
      <c r="AS51" s="81">
        <v>1.8</v>
      </c>
      <c r="AT51" s="81">
        <v>1.9</v>
      </c>
      <c r="AU51" s="81">
        <v>2.5</v>
      </c>
      <c r="AW51" s="42"/>
      <c r="AX51" s="151" t="s">
        <v>268</v>
      </c>
      <c r="AY51" s="42">
        <v>0.1</v>
      </c>
      <c r="AZ51" s="42">
        <v>0.2</v>
      </c>
      <c r="BA51" s="42">
        <v>0.2</v>
      </c>
      <c r="BB51" s="42">
        <v>0.2</v>
      </c>
      <c r="BC51" s="42">
        <v>0.1</v>
      </c>
      <c r="BD51" s="42">
        <v>0.1</v>
      </c>
      <c r="BE51" s="42">
        <v>0</v>
      </c>
      <c r="BF51" s="42">
        <v>0.1</v>
      </c>
      <c r="BG51" s="42">
        <v>0.1</v>
      </c>
      <c r="BH51" s="42">
        <v>0.1</v>
      </c>
      <c r="BI51" s="42">
        <v>0.1</v>
      </c>
      <c r="BJ51" s="42">
        <v>0.1</v>
      </c>
      <c r="BK51" s="42">
        <v>0.1</v>
      </c>
      <c r="BL51" s="42">
        <v>0.3</v>
      </c>
      <c r="BM51" s="42">
        <v>0.4</v>
      </c>
      <c r="BN51" s="42">
        <v>0.5</v>
      </c>
      <c r="BO51" s="42">
        <v>0.8</v>
      </c>
      <c r="BP51" s="42">
        <v>1.3</v>
      </c>
      <c r="BQ51" s="42">
        <v>1.6</v>
      </c>
      <c r="BR51" s="42">
        <v>1.8</v>
      </c>
      <c r="BS51" s="42">
        <v>2.4</v>
      </c>
      <c r="BT51" s="38"/>
      <c r="BU51" s="42"/>
      <c r="BV51" s="151" t="s">
        <v>268</v>
      </c>
      <c r="BW51" s="42">
        <v>0.2</v>
      </c>
      <c r="BX51" s="42">
        <v>0.5</v>
      </c>
      <c r="BY51" s="42">
        <v>0.7</v>
      </c>
      <c r="BZ51" s="42">
        <v>0.6</v>
      </c>
      <c r="CA51" s="42">
        <v>0.3</v>
      </c>
      <c r="CB51" s="42">
        <v>0.2</v>
      </c>
      <c r="CC51" s="42">
        <v>0.1</v>
      </c>
      <c r="CD51" s="42">
        <v>0.1</v>
      </c>
      <c r="CE51" s="42">
        <v>0.2</v>
      </c>
      <c r="CF51" s="42">
        <v>0.2</v>
      </c>
      <c r="CG51" s="42">
        <v>0.2</v>
      </c>
      <c r="CH51" s="42">
        <v>0.2</v>
      </c>
      <c r="CI51" s="42">
        <v>0.2</v>
      </c>
      <c r="CJ51" s="42">
        <v>0.5</v>
      </c>
      <c r="CK51" s="42">
        <v>0.6</v>
      </c>
      <c r="CL51" s="42">
        <v>0.7</v>
      </c>
      <c r="CM51" s="42">
        <v>0.9</v>
      </c>
      <c r="CN51" s="42">
        <v>1.4</v>
      </c>
      <c r="CO51" s="42">
        <v>1.9</v>
      </c>
      <c r="CP51" s="42">
        <v>2</v>
      </c>
      <c r="CQ51" s="42">
        <v>2.8</v>
      </c>
      <c r="CR51" s="38"/>
      <c r="CS51" s="42"/>
      <c r="CT51" s="151" t="s">
        <v>268</v>
      </c>
      <c r="CU51" s="42">
        <v>0.2</v>
      </c>
      <c r="CV51" s="42">
        <v>0.4</v>
      </c>
      <c r="CW51" s="42">
        <v>0.5</v>
      </c>
      <c r="CX51" s="42">
        <v>0.5</v>
      </c>
      <c r="CY51" s="42">
        <v>0.3</v>
      </c>
      <c r="CZ51" s="42">
        <v>0.2</v>
      </c>
      <c r="DA51" s="42">
        <v>0.1</v>
      </c>
      <c r="DB51" s="42">
        <v>0.1</v>
      </c>
      <c r="DC51" s="42">
        <v>0.2</v>
      </c>
      <c r="DD51" s="42">
        <v>0.2</v>
      </c>
      <c r="DE51" s="42">
        <v>0.2</v>
      </c>
      <c r="DF51" s="42">
        <v>0.2</v>
      </c>
      <c r="DG51" s="42">
        <v>0.2</v>
      </c>
      <c r="DH51" s="42">
        <v>0.5</v>
      </c>
      <c r="DI51" s="42">
        <v>0.6</v>
      </c>
      <c r="DJ51" s="42">
        <v>0.8</v>
      </c>
      <c r="DK51" s="42">
        <v>1.1000000000000001</v>
      </c>
      <c r="DL51" s="42">
        <v>1.6</v>
      </c>
      <c r="DM51" s="42">
        <v>1.9</v>
      </c>
      <c r="DN51" s="42">
        <v>2.1</v>
      </c>
      <c r="DO51" s="42">
        <v>2.8</v>
      </c>
      <c r="DP51" s="38"/>
      <c r="DQ51" s="42"/>
      <c r="DR51" s="151" t="s">
        <v>268</v>
      </c>
      <c r="DS51" s="42">
        <v>0.3</v>
      </c>
      <c r="DT51" s="42">
        <v>0.7</v>
      </c>
      <c r="DU51" s="42">
        <v>0.7</v>
      </c>
      <c r="DV51" s="42">
        <v>0.6</v>
      </c>
      <c r="DW51" s="42">
        <v>0.4</v>
      </c>
      <c r="DX51" s="42">
        <v>0.2</v>
      </c>
      <c r="DY51" s="42">
        <v>0.1</v>
      </c>
      <c r="DZ51" s="42">
        <v>0.2</v>
      </c>
      <c r="EA51" s="42">
        <v>0.2</v>
      </c>
      <c r="EB51" s="42">
        <v>0.2</v>
      </c>
      <c r="EC51" s="42">
        <v>0.2</v>
      </c>
      <c r="ED51" s="42">
        <v>0.3</v>
      </c>
      <c r="EE51" s="42">
        <v>0.3</v>
      </c>
      <c r="EF51" s="42">
        <v>1</v>
      </c>
      <c r="EG51" s="42">
        <v>1.3</v>
      </c>
      <c r="EH51" s="42">
        <v>1.7</v>
      </c>
      <c r="EI51" s="42">
        <v>2.2000000000000002</v>
      </c>
      <c r="EJ51" s="42">
        <v>3.1</v>
      </c>
      <c r="EK51" s="42">
        <v>4.3</v>
      </c>
      <c r="EL51" s="42">
        <v>4.5999999999999996</v>
      </c>
      <c r="EM51" s="42">
        <v>6.3</v>
      </c>
      <c r="EN51" s="38"/>
      <c r="EO51" s="42"/>
      <c r="EP51" s="151" t="s">
        <v>268</v>
      </c>
      <c r="EQ51" s="42">
        <v>0.2</v>
      </c>
      <c r="ER51" s="42">
        <v>0.4</v>
      </c>
      <c r="ES51" s="42">
        <v>0.4</v>
      </c>
      <c r="ET51" s="42">
        <v>0.4</v>
      </c>
      <c r="EU51" s="42">
        <v>0.2</v>
      </c>
      <c r="EV51" s="42">
        <v>0.1</v>
      </c>
      <c r="EW51" s="42">
        <v>0.1</v>
      </c>
      <c r="EX51" s="42">
        <v>0.1</v>
      </c>
      <c r="EY51" s="42">
        <v>0.2</v>
      </c>
      <c r="EZ51" s="42">
        <v>0.1</v>
      </c>
      <c r="FA51" s="42">
        <v>0.2</v>
      </c>
      <c r="FB51" s="42">
        <v>0.2</v>
      </c>
      <c r="FC51" s="42">
        <v>0.2</v>
      </c>
      <c r="FD51" s="42">
        <v>0.5</v>
      </c>
      <c r="FE51" s="42">
        <v>0.6</v>
      </c>
      <c r="FF51" s="42">
        <v>0.7</v>
      </c>
      <c r="FG51" s="42">
        <v>1.2</v>
      </c>
      <c r="FH51" s="42">
        <v>1.7</v>
      </c>
      <c r="FI51" s="42">
        <v>2</v>
      </c>
      <c r="FJ51" s="42">
        <v>2.2000000000000002</v>
      </c>
      <c r="FK51" s="42">
        <v>3</v>
      </c>
      <c r="FM51" s="81"/>
      <c r="FN51" s="126" t="s">
        <v>223</v>
      </c>
      <c r="FO51" s="81">
        <v>0.2</v>
      </c>
      <c r="FP51" s="81">
        <v>0.3</v>
      </c>
      <c r="FQ51" s="81">
        <v>0.3</v>
      </c>
      <c r="FR51" s="81">
        <v>0.4</v>
      </c>
      <c r="FS51" s="81">
        <v>0.2</v>
      </c>
      <c r="FT51" s="81">
        <v>0.1</v>
      </c>
      <c r="FU51" s="81">
        <v>0.1</v>
      </c>
      <c r="FV51" s="81">
        <v>0.1</v>
      </c>
      <c r="FW51" s="81">
        <v>0.1</v>
      </c>
      <c r="FX51" s="81">
        <v>0.1</v>
      </c>
      <c r="FY51" s="81">
        <v>0.1</v>
      </c>
      <c r="FZ51" s="81">
        <v>0.1</v>
      </c>
      <c r="GA51" s="81">
        <v>0.1</v>
      </c>
      <c r="GB51" s="81">
        <v>0.3</v>
      </c>
      <c r="GC51" s="81">
        <v>0.4</v>
      </c>
      <c r="GD51" s="81">
        <v>0.5</v>
      </c>
      <c r="GE51" s="81">
        <v>0.7</v>
      </c>
      <c r="GF51" s="81">
        <v>1.1000000000000001</v>
      </c>
      <c r="GG51" s="81">
        <v>1.4</v>
      </c>
      <c r="GH51" s="81">
        <v>1.5</v>
      </c>
      <c r="GI51" s="81">
        <v>1.8</v>
      </c>
      <c r="GK51" s="81"/>
      <c r="GL51" s="126" t="s">
        <v>223</v>
      </c>
      <c r="GM51" s="81">
        <v>0.1</v>
      </c>
      <c r="GN51" s="81">
        <v>0.2</v>
      </c>
      <c r="GO51" s="81">
        <v>0.2</v>
      </c>
      <c r="GP51" s="81">
        <v>0.2</v>
      </c>
      <c r="GQ51" s="81">
        <v>0.2</v>
      </c>
      <c r="GR51" s="81">
        <v>0.1</v>
      </c>
      <c r="GS51" s="81">
        <v>0.1</v>
      </c>
      <c r="GT51" s="81">
        <v>0.1</v>
      </c>
      <c r="GU51" s="81">
        <v>0.1</v>
      </c>
      <c r="GV51" s="81">
        <v>0.1</v>
      </c>
      <c r="GW51" s="81">
        <v>0.1</v>
      </c>
      <c r="GX51" s="81">
        <v>0.1</v>
      </c>
      <c r="GY51" s="81">
        <v>0.1</v>
      </c>
      <c r="GZ51" s="81">
        <v>0.3</v>
      </c>
      <c r="HA51" s="81">
        <v>0.4</v>
      </c>
      <c r="HB51" s="81">
        <v>0.5</v>
      </c>
      <c r="HC51" s="81">
        <v>0.8</v>
      </c>
      <c r="HD51" s="81">
        <v>1.1000000000000001</v>
      </c>
      <c r="HE51" s="81">
        <v>1.4</v>
      </c>
      <c r="HF51" s="81">
        <v>1.4</v>
      </c>
      <c r="HG51" s="81">
        <v>1.9</v>
      </c>
    </row>
    <row r="52" spans="1:215" ht="15">
      <c r="A52" s="81"/>
      <c r="B52" s="106" t="s">
        <v>224</v>
      </c>
      <c r="C52" s="81">
        <v>99.9</v>
      </c>
      <c r="D52" s="81">
        <v>99.5</v>
      </c>
      <c r="E52" s="81">
        <v>99.8</v>
      </c>
      <c r="F52" s="81">
        <v>99.7</v>
      </c>
      <c r="G52" s="81">
        <v>99.8</v>
      </c>
      <c r="H52" s="81">
        <v>99.8</v>
      </c>
      <c r="I52" s="81">
        <v>99.9</v>
      </c>
      <c r="J52" s="81">
        <v>99.9</v>
      </c>
      <c r="K52" s="81">
        <v>99.8</v>
      </c>
      <c r="L52" s="81">
        <v>99.9</v>
      </c>
      <c r="M52" s="81">
        <v>99.8</v>
      </c>
      <c r="N52" s="81">
        <v>99.8</v>
      </c>
      <c r="O52" s="81">
        <v>99.8</v>
      </c>
      <c r="P52" s="81">
        <v>99.5</v>
      </c>
      <c r="Q52" s="81">
        <v>99.5</v>
      </c>
      <c r="R52" s="81">
        <v>99.5</v>
      </c>
      <c r="S52" s="81">
        <v>99.3</v>
      </c>
      <c r="T52" s="81">
        <v>98.9</v>
      </c>
      <c r="U52" s="81">
        <v>98.7</v>
      </c>
      <c r="V52" s="81">
        <v>98.5</v>
      </c>
      <c r="W52" s="81">
        <v>98</v>
      </c>
      <c r="Y52" s="81"/>
      <c r="Z52" s="106" t="s">
        <v>224</v>
      </c>
      <c r="AA52" s="81">
        <v>99.8</v>
      </c>
      <c r="AB52" s="81">
        <v>99.5</v>
      </c>
      <c r="AC52" s="81">
        <v>99.4</v>
      </c>
      <c r="AD52" s="81">
        <v>99.4</v>
      </c>
      <c r="AE52" s="81">
        <v>99.3</v>
      </c>
      <c r="AF52" s="81">
        <v>97.4</v>
      </c>
      <c r="AG52" s="81">
        <v>99.9</v>
      </c>
      <c r="AH52" s="81">
        <v>99.9</v>
      </c>
      <c r="AI52" s="81">
        <v>99.8</v>
      </c>
      <c r="AJ52" s="81">
        <v>99.9</v>
      </c>
      <c r="AK52" s="81">
        <v>99.9</v>
      </c>
      <c r="AL52" s="81">
        <v>99.8</v>
      </c>
      <c r="AM52" s="81">
        <v>99.8</v>
      </c>
      <c r="AN52" s="81">
        <v>99.6</v>
      </c>
      <c r="AO52" s="81">
        <v>93</v>
      </c>
      <c r="AP52" s="81">
        <v>92.3</v>
      </c>
      <c r="AQ52" s="81">
        <v>89.5</v>
      </c>
      <c r="AR52" s="81">
        <v>88.4</v>
      </c>
      <c r="AS52" s="81">
        <v>88.3</v>
      </c>
      <c r="AT52" s="81">
        <v>89.5</v>
      </c>
      <c r="AU52" s="81">
        <v>89.1</v>
      </c>
      <c r="AW52" s="42"/>
      <c r="AX52" s="151" t="s">
        <v>269</v>
      </c>
      <c r="AY52" s="42">
        <v>99.9</v>
      </c>
      <c r="AZ52" s="42">
        <v>99.6</v>
      </c>
      <c r="BA52" s="42">
        <v>99.7</v>
      </c>
      <c r="BB52" s="42">
        <v>99.7</v>
      </c>
      <c r="BC52" s="42">
        <v>99.7</v>
      </c>
      <c r="BD52" s="42">
        <v>99.7</v>
      </c>
      <c r="BE52" s="42">
        <v>100</v>
      </c>
      <c r="BF52" s="42">
        <v>99.9</v>
      </c>
      <c r="BG52" s="42">
        <v>99.9</v>
      </c>
      <c r="BH52" s="42">
        <v>99.9</v>
      </c>
      <c r="BI52" s="42">
        <v>99.9</v>
      </c>
      <c r="BJ52" s="42">
        <v>99.9</v>
      </c>
      <c r="BK52" s="42">
        <v>99.9</v>
      </c>
      <c r="BL52" s="42">
        <v>99.7</v>
      </c>
      <c r="BM52" s="42">
        <v>99.6</v>
      </c>
      <c r="BN52" s="42">
        <v>99.4</v>
      </c>
      <c r="BO52" s="42">
        <v>99.2</v>
      </c>
      <c r="BP52" s="42">
        <v>98.7</v>
      </c>
      <c r="BQ52" s="42">
        <v>98.4</v>
      </c>
      <c r="BR52" s="42">
        <v>98.2</v>
      </c>
      <c r="BS52" s="42">
        <v>97.6</v>
      </c>
      <c r="BT52" s="38"/>
      <c r="BU52" s="42"/>
      <c r="BV52" s="151" t="s">
        <v>269</v>
      </c>
      <c r="BW52" s="42">
        <v>99.5</v>
      </c>
      <c r="BX52" s="42">
        <v>97.6</v>
      </c>
      <c r="BY52" s="42">
        <v>95.7</v>
      </c>
      <c r="BZ52" s="42">
        <v>95.4</v>
      </c>
      <c r="CA52" s="42">
        <v>95.1</v>
      </c>
      <c r="CB52" s="42">
        <v>91</v>
      </c>
      <c r="CC52" s="42">
        <v>99.7</v>
      </c>
      <c r="CD52" s="42">
        <v>99.6</v>
      </c>
      <c r="CE52" s="42">
        <v>99.6</v>
      </c>
      <c r="CF52" s="42">
        <v>99.6</v>
      </c>
      <c r="CG52" s="42">
        <v>99.6</v>
      </c>
      <c r="CH52" s="42">
        <v>99.7</v>
      </c>
      <c r="CI52" s="42">
        <v>99.3</v>
      </c>
      <c r="CJ52" s="42">
        <v>98.5</v>
      </c>
      <c r="CK52" s="42">
        <v>90</v>
      </c>
      <c r="CL52" s="42">
        <v>90.7</v>
      </c>
      <c r="CM52" s="42">
        <v>90.6</v>
      </c>
      <c r="CN52" s="42">
        <v>91</v>
      </c>
      <c r="CO52" s="42">
        <v>92.7</v>
      </c>
      <c r="CP52" s="42">
        <v>92</v>
      </c>
      <c r="CQ52" s="42">
        <v>92</v>
      </c>
      <c r="CR52" s="38"/>
      <c r="CS52" s="42"/>
      <c r="CT52" s="151" t="s">
        <v>269</v>
      </c>
      <c r="CU52" s="42">
        <v>93.7</v>
      </c>
      <c r="CV52" s="42">
        <v>93.9</v>
      </c>
      <c r="CW52" s="42">
        <v>94.2</v>
      </c>
      <c r="CX52" s="42">
        <v>93.6</v>
      </c>
      <c r="CY52" s="42">
        <v>91.9</v>
      </c>
      <c r="CZ52" s="42">
        <v>86.2</v>
      </c>
      <c r="DA52" s="42">
        <v>96.5</v>
      </c>
      <c r="DB52" s="42">
        <v>96.1</v>
      </c>
      <c r="DC52" s="42">
        <v>96.1</v>
      </c>
      <c r="DD52" s="42">
        <v>97.3</v>
      </c>
      <c r="DE52" s="42">
        <v>97.6</v>
      </c>
      <c r="DF52" s="42">
        <v>99</v>
      </c>
      <c r="DG52" s="42">
        <v>98.6</v>
      </c>
      <c r="DH52" s="42">
        <v>98.4</v>
      </c>
      <c r="DI52" s="42">
        <v>97.5</v>
      </c>
      <c r="DJ52" s="42">
        <v>97.5</v>
      </c>
      <c r="DK52" s="42">
        <v>97</v>
      </c>
      <c r="DL52" s="42">
        <v>96.5</v>
      </c>
      <c r="DM52" s="42">
        <v>96.1</v>
      </c>
      <c r="DN52" s="42">
        <v>96</v>
      </c>
      <c r="DO52" s="42">
        <v>95.2</v>
      </c>
      <c r="DP52" s="38"/>
      <c r="DQ52" s="42"/>
      <c r="DR52" s="151" t="s">
        <v>269</v>
      </c>
      <c r="DS52" s="42">
        <v>97.7</v>
      </c>
      <c r="DT52" s="42">
        <v>94.4</v>
      </c>
      <c r="DU52" s="42">
        <v>94.5</v>
      </c>
      <c r="DV52" s="42">
        <v>94.9</v>
      </c>
      <c r="DW52" s="42">
        <v>92.7</v>
      </c>
      <c r="DX52" s="42">
        <v>91</v>
      </c>
      <c r="DY52" s="42">
        <v>98.1</v>
      </c>
      <c r="DZ52" s="42">
        <v>98.2</v>
      </c>
      <c r="EA52" s="42">
        <v>98.4</v>
      </c>
      <c r="EB52" s="42">
        <v>98.7</v>
      </c>
      <c r="EC52" s="42">
        <v>98.4</v>
      </c>
      <c r="ED52" s="42">
        <v>99.7</v>
      </c>
      <c r="EE52" s="42">
        <v>99.7</v>
      </c>
      <c r="EF52" s="42">
        <v>98.9</v>
      </c>
      <c r="EG52" s="42">
        <v>98.6</v>
      </c>
      <c r="EH52" s="42">
        <v>98.3</v>
      </c>
      <c r="EI52" s="42">
        <v>97.8</v>
      </c>
      <c r="EJ52" s="42">
        <v>96.9</v>
      </c>
      <c r="EK52" s="42">
        <v>95.7</v>
      </c>
      <c r="EL52" s="42">
        <v>95.4</v>
      </c>
      <c r="EM52" s="42">
        <v>93.7</v>
      </c>
      <c r="EN52" s="38"/>
      <c r="EO52" s="42"/>
      <c r="EP52" s="151" t="s">
        <v>269</v>
      </c>
      <c r="EQ52" s="42">
        <v>98.8</v>
      </c>
      <c r="ER52" s="42">
        <v>97.4</v>
      </c>
      <c r="ES52" s="42">
        <v>97.3</v>
      </c>
      <c r="ET52" s="42">
        <v>97.9</v>
      </c>
      <c r="EU52" s="42">
        <v>96.9</v>
      </c>
      <c r="EV52" s="42">
        <v>96.4</v>
      </c>
      <c r="EW52" s="42">
        <v>99.2</v>
      </c>
      <c r="EX52" s="42">
        <v>99.2</v>
      </c>
      <c r="EY52" s="42">
        <v>99.2</v>
      </c>
      <c r="EZ52" s="42">
        <v>99.4</v>
      </c>
      <c r="FA52" s="42">
        <v>99.3</v>
      </c>
      <c r="FB52" s="42">
        <v>99.5</v>
      </c>
      <c r="FC52" s="42">
        <v>99.5</v>
      </c>
      <c r="FD52" s="42">
        <v>99.1</v>
      </c>
      <c r="FE52" s="42">
        <v>98.9</v>
      </c>
      <c r="FF52" s="42">
        <v>98.9</v>
      </c>
      <c r="FG52" s="42">
        <v>98.4</v>
      </c>
      <c r="FH52" s="42">
        <v>97.8</v>
      </c>
      <c r="FI52" s="42">
        <v>97.5</v>
      </c>
      <c r="FJ52" s="42">
        <v>97.3</v>
      </c>
      <c r="FK52" s="42">
        <v>96.5</v>
      </c>
      <c r="FM52" s="81"/>
      <c r="FN52" s="126" t="s">
        <v>224</v>
      </c>
      <c r="FO52" s="81">
        <v>98.8</v>
      </c>
      <c r="FP52" s="81">
        <v>97.6</v>
      </c>
      <c r="FQ52" s="81">
        <v>96.9</v>
      </c>
      <c r="FR52" s="81">
        <v>96.3</v>
      </c>
      <c r="FS52" s="81">
        <v>93.1</v>
      </c>
      <c r="FT52" s="81">
        <v>88.3</v>
      </c>
      <c r="FU52" s="81">
        <v>99.2</v>
      </c>
      <c r="FV52" s="81">
        <v>99.3</v>
      </c>
      <c r="FW52" s="81">
        <v>99.3</v>
      </c>
      <c r="FX52" s="81">
        <v>99.5</v>
      </c>
      <c r="FY52" s="81">
        <v>99.5</v>
      </c>
      <c r="FZ52" s="81">
        <v>98.8</v>
      </c>
      <c r="GA52" s="81">
        <v>97.9</v>
      </c>
      <c r="GB52" s="81">
        <v>97.8</v>
      </c>
      <c r="GC52" s="81">
        <v>92.6</v>
      </c>
      <c r="GD52" s="81">
        <v>93.8</v>
      </c>
      <c r="GE52" s="81">
        <v>92</v>
      </c>
      <c r="GF52" s="81">
        <v>91.1</v>
      </c>
      <c r="GG52" s="81">
        <v>91.8</v>
      </c>
      <c r="GH52" s="81">
        <v>92.3</v>
      </c>
      <c r="GI52" s="81">
        <v>92</v>
      </c>
      <c r="GK52" s="81"/>
      <c r="GL52" s="126" t="s">
        <v>224</v>
      </c>
      <c r="GM52" s="81">
        <v>95.7</v>
      </c>
      <c r="GN52" s="81">
        <v>97.2</v>
      </c>
      <c r="GO52" s="81">
        <v>96.5</v>
      </c>
      <c r="GP52" s="81">
        <v>96.6</v>
      </c>
      <c r="GQ52" s="81">
        <v>93.6</v>
      </c>
      <c r="GR52" s="81">
        <v>85.1</v>
      </c>
      <c r="GS52" s="81">
        <v>99.1</v>
      </c>
      <c r="GT52" s="81">
        <v>99.2</v>
      </c>
      <c r="GU52" s="81">
        <v>99.2</v>
      </c>
      <c r="GV52" s="81">
        <v>98.7</v>
      </c>
      <c r="GW52" s="81">
        <v>98.2</v>
      </c>
      <c r="GX52" s="81">
        <v>98.2</v>
      </c>
      <c r="GY52" s="81">
        <v>96.5</v>
      </c>
      <c r="GZ52" s="81">
        <v>97.2</v>
      </c>
      <c r="HA52" s="81">
        <v>96.6</v>
      </c>
      <c r="HB52" s="81">
        <v>96.3</v>
      </c>
      <c r="HC52" s="81">
        <v>96</v>
      </c>
      <c r="HD52" s="81">
        <v>95.5</v>
      </c>
      <c r="HE52" s="81">
        <v>95.5</v>
      </c>
      <c r="HF52" s="81">
        <v>95.4</v>
      </c>
      <c r="HG52" s="81">
        <v>94.8</v>
      </c>
    </row>
    <row r="53" spans="1:215" ht="15">
      <c r="A53" s="81"/>
      <c r="B53" s="106" t="s">
        <v>225</v>
      </c>
      <c r="C53" s="122" t="s">
        <v>226</v>
      </c>
      <c r="D53" s="122" t="s">
        <v>226</v>
      </c>
      <c r="E53" s="122" t="s">
        <v>226</v>
      </c>
      <c r="F53" s="122" t="s">
        <v>226</v>
      </c>
      <c r="G53" s="122" t="s">
        <v>226</v>
      </c>
      <c r="H53" s="122" t="s">
        <v>226</v>
      </c>
      <c r="I53" s="122" t="s">
        <v>226</v>
      </c>
      <c r="J53" s="122" t="s">
        <v>226</v>
      </c>
      <c r="K53" s="122" t="s">
        <v>226</v>
      </c>
      <c r="L53" s="122" t="s">
        <v>226</v>
      </c>
      <c r="M53" s="122" t="s">
        <v>226</v>
      </c>
      <c r="N53" s="122">
        <v>0</v>
      </c>
      <c r="O53" s="122">
        <v>0</v>
      </c>
      <c r="P53" s="122">
        <v>0</v>
      </c>
      <c r="Q53" s="122">
        <v>0.1</v>
      </c>
      <c r="R53" s="122" t="s">
        <v>226</v>
      </c>
      <c r="S53" s="122" t="s">
        <v>226</v>
      </c>
      <c r="T53" s="122" t="s">
        <v>226</v>
      </c>
      <c r="U53" s="122" t="s">
        <v>226</v>
      </c>
      <c r="V53" s="122" t="s">
        <v>226</v>
      </c>
      <c r="W53" s="122" t="s">
        <v>226</v>
      </c>
      <c r="Y53" s="81"/>
      <c r="Z53" s="106" t="s">
        <v>225</v>
      </c>
      <c r="AA53" s="122" t="s">
        <v>226</v>
      </c>
      <c r="AB53" s="122" t="s">
        <v>226</v>
      </c>
      <c r="AC53" s="122" t="s">
        <v>226</v>
      </c>
      <c r="AD53" s="122" t="s">
        <v>226</v>
      </c>
      <c r="AE53" s="122" t="s">
        <v>226</v>
      </c>
      <c r="AF53" s="122" t="s">
        <v>226</v>
      </c>
      <c r="AG53" s="122" t="s">
        <v>226</v>
      </c>
      <c r="AH53" s="122" t="s">
        <v>226</v>
      </c>
      <c r="AI53" s="122" t="s">
        <v>226</v>
      </c>
      <c r="AJ53" s="122" t="s">
        <v>226</v>
      </c>
      <c r="AK53" s="122" t="s">
        <v>226</v>
      </c>
      <c r="AL53" s="122">
        <v>0</v>
      </c>
      <c r="AM53" s="122">
        <v>0</v>
      </c>
      <c r="AN53" s="122">
        <v>0</v>
      </c>
      <c r="AO53" s="122">
        <v>0</v>
      </c>
      <c r="AP53" s="122" t="s">
        <v>226</v>
      </c>
      <c r="AQ53" s="122" t="s">
        <v>226</v>
      </c>
      <c r="AR53" s="122" t="s">
        <v>226</v>
      </c>
      <c r="AS53" s="122" t="s">
        <v>226</v>
      </c>
      <c r="AT53" s="122" t="s">
        <v>226</v>
      </c>
      <c r="AU53" s="122" t="s">
        <v>226</v>
      </c>
      <c r="AW53" s="42"/>
      <c r="AX53" s="151" t="s">
        <v>270</v>
      </c>
      <c r="AY53" s="44" t="s">
        <v>285</v>
      </c>
      <c r="AZ53" s="44" t="s">
        <v>285</v>
      </c>
      <c r="BA53" s="44" t="s">
        <v>285</v>
      </c>
      <c r="BB53" s="44" t="s">
        <v>285</v>
      </c>
      <c r="BC53" s="44" t="s">
        <v>285</v>
      </c>
      <c r="BD53" s="44" t="s">
        <v>285</v>
      </c>
      <c r="BE53" s="44" t="s">
        <v>285</v>
      </c>
      <c r="BF53" s="44" t="s">
        <v>285</v>
      </c>
      <c r="BG53" s="44" t="s">
        <v>285</v>
      </c>
      <c r="BH53" s="44" t="s">
        <v>285</v>
      </c>
      <c r="BI53" s="44" t="s">
        <v>285</v>
      </c>
      <c r="BJ53" s="44">
        <v>0</v>
      </c>
      <c r="BK53" s="44">
        <v>0</v>
      </c>
      <c r="BL53" s="44">
        <v>0</v>
      </c>
      <c r="BM53" s="44">
        <v>0</v>
      </c>
      <c r="BN53" s="44" t="s">
        <v>285</v>
      </c>
      <c r="BO53" s="44" t="s">
        <v>285</v>
      </c>
      <c r="BP53" s="44" t="s">
        <v>285</v>
      </c>
      <c r="BQ53" s="44" t="s">
        <v>285</v>
      </c>
      <c r="BR53" s="44" t="s">
        <v>285</v>
      </c>
      <c r="BS53" s="44" t="s">
        <v>285</v>
      </c>
      <c r="BT53" s="38"/>
      <c r="BU53" s="42"/>
      <c r="BV53" s="151" t="s">
        <v>270</v>
      </c>
      <c r="BW53" s="44" t="s">
        <v>285</v>
      </c>
      <c r="BX53" s="44" t="s">
        <v>285</v>
      </c>
      <c r="BY53" s="44" t="s">
        <v>285</v>
      </c>
      <c r="BZ53" s="44" t="s">
        <v>285</v>
      </c>
      <c r="CA53" s="44" t="s">
        <v>285</v>
      </c>
      <c r="CB53" s="44" t="s">
        <v>285</v>
      </c>
      <c r="CC53" s="44" t="s">
        <v>285</v>
      </c>
      <c r="CD53" s="44" t="s">
        <v>285</v>
      </c>
      <c r="CE53" s="44" t="s">
        <v>285</v>
      </c>
      <c r="CF53" s="44" t="s">
        <v>285</v>
      </c>
      <c r="CG53" s="44" t="s">
        <v>285</v>
      </c>
      <c r="CH53" s="44">
        <v>0</v>
      </c>
      <c r="CI53" s="44">
        <v>0</v>
      </c>
      <c r="CJ53" s="44">
        <v>0</v>
      </c>
      <c r="CK53" s="44">
        <v>0</v>
      </c>
      <c r="CL53" s="44" t="s">
        <v>285</v>
      </c>
      <c r="CM53" s="44" t="s">
        <v>285</v>
      </c>
      <c r="CN53" s="44" t="s">
        <v>285</v>
      </c>
      <c r="CO53" s="44" t="s">
        <v>285</v>
      </c>
      <c r="CP53" s="44" t="s">
        <v>285</v>
      </c>
      <c r="CQ53" s="44" t="s">
        <v>285</v>
      </c>
      <c r="CR53" s="38"/>
      <c r="CS53" s="42"/>
      <c r="CT53" s="151" t="s">
        <v>270</v>
      </c>
      <c r="CU53" s="44" t="s">
        <v>285</v>
      </c>
      <c r="CV53" s="44" t="s">
        <v>285</v>
      </c>
      <c r="CW53" s="44" t="s">
        <v>285</v>
      </c>
      <c r="CX53" s="44" t="s">
        <v>285</v>
      </c>
      <c r="CY53" s="44" t="s">
        <v>285</v>
      </c>
      <c r="CZ53" s="44" t="s">
        <v>285</v>
      </c>
      <c r="DA53" s="44" t="s">
        <v>285</v>
      </c>
      <c r="DB53" s="44">
        <v>0</v>
      </c>
      <c r="DC53" s="44">
        <v>0</v>
      </c>
      <c r="DD53" s="44">
        <v>0</v>
      </c>
      <c r="DE53" s="44">
        <v>0</v>
      </c>
      <c r="DF53" s="44">
        <v>0</v>
      </c>
      <c r="DG53" s="44">
        <v>0</v>
      </c>
      <c r="DH53" s="44">
        <v>0</v>
      </c>
      <c r="DI53" s="44">
        <v>0</v>
      </c>
      <c r="DJ53" s="44" t="s">
        <v>285</v>
      </c>
      <c r="DK53" s="44" t="s">
        <v>285</v>
      </c>
      <c r="DL53" s="44" t="s">
        <v>285</v>
      </c>
      <c r="DM53" s="44" t="s">
        <v>285</v>
      </c>
      <c r="DN53" s="44" t="s">
        <v>285</v>
      </c>
      <c r="DO53" s="44" t="s">
        <v>285</v>
      </c>
      <c r="DP53" s="38"/>
      <c r="DQ53" s="42"/>
      <c r="DR53" s="151" t="s">
        <v>270</v>
      </c>
      <c r="DS53" s="44" t="s">
        <v>285</v>
      </c>
      <c r="DT53" s="44" t="s">
        <v>285</v>
      </c>
      <c r="DU53" s="44" t="s">
        <v>285</v>
      </c>
      <c r="DV53" s="44" t="s">
        <v>285</v>
      </c>
      <c r="DW53" s="44" t="s">
        <v>285</v>
      </c>
      <c r="DX53" s="44" t="s">
        <v>285</v>
      </c>
      <c r="DY53" s="44" t="s">
        <v>285</v>
      </c>
      <c r="DZ53" s="44" t="s">
        <v>285</v>
      </c>
      <c r="EA53" s="44">
        <v>0</v>
      </c>
      <c r="EB53" s="44">
        <v>0</v>
      </c>
      <c r="EC53" s="44">
        <v>0</v>
      </c>
      <c r="ED53" s="44">
        <v>0</v>
      </c>
      <c r="EE53" s="44">
        <v>0</v>
      </c>
      <c r="EF53" s="44">
        <v>0.1</v>
      </c>
      <c r="EG53" s="44">
        <v>0.1</v>
      </c>
      <c r="EH53" s="44" t="s">
        <v>285</v>
      </c>
      <c r="EI53" s="44" t="s">
        <v>285</v>
      </c>
      <c r="EJ53" s="44" t="s">
        <v>285</v>
      </c>
      <c r="EK53" s="44" t="s">
        <v>285</v>
      </c>
      <c r="EL53" s="44" t="s">
        <v>285</v>
      </c>
      <c r="EM53" s="44" t="s">
        <v>285</v>
      </c>
      <c r="EN53" s="38"/>
      <c r="EO53" s="42"/>
      <c r="EP53" s="151" t="s">
        <v>270</v>
      </c>
      <c r="EQ53" s="44" t="s">
        <v>285</v>
      </c>
      <c r="ER53" s="44" t="s">
        <v>285</v>
      </c>
      <c r="ES53" s="44" t="s">
        <v>285</v>
      </c>
      <c r="ET53" s="44" t="s">
        <v>285</v>
      </c>
      <c r="EU53" s="44" t="s">
        <v>285</v>
      </c>
      <c r="EV53" s="44" t="s">
        <v>285</v>
      </c>
      <c r="EW53" s="44" t="s">
        <v>285</v>
      </c>
      <c r="EX53" s="44" t="s">
        <v>285</v>
      </c>
      <c r="EY53" s="44" t="s">
        <v>285</v>
      </c>
      <c r="EZ53" s="44" t="s">
        <v>285</v>
      </c>
      <c r="FA53" s="44" t="s">
        <v>285</v>
      </c>
      <c r="FB53" s="44">
        <v>0</v>
      </c>
      <c r="FC53" s="44">
        <v>0</v>
      </c>
      <c r="FD53" s="44">
        <v>0</v>
      </c>
      <c r="FE53" s="44">
        <v>0</v>
      </c>
      <c r="FF53" s="44" t="s">
        <v>285</v>
      </c>
      <c r="FG53" s="44" t="s">
        <v>285</v>
      </c>
      <c r="FH53" s="44" t="s">
        <v>285</v>
      </c>
      <c r="FI53" s="44" t="s">
        <v>285</v>
      </c>
      <c r="FJ53" s="44" t="s">
        <v>285</v>
      </c>
      <c r="FK53" s="44" t="s">
        <v>285</v>
      </c>
      <c r="FM53" s="81"/>
      <c r="FN53" s="126" t="s">
        <v>225</v>
      </c>
      <c r="FO53" s="122" t="s">
        <v>226</v>
      </c>
      <c r="FP53" s="122" t="s">
        <v>226</v>
      </c>
      <c r="FQ53" s="122" t="s">
        <v>226</v>
      </c>
      <c r="FR53" s="122" t="s">
        <v>226</v>
      </c>
      <c r="FS53" s="122" t="s">
        <v>226</v>
      </c>
      <c r="FT53" s="122" t="s">
        <v>226</v>
      </c>
      <c r="FU53" s="122" t="s">
        <v>226</v>
      </c>
      <c r="FV53" s="122" t="s">
        <v>226</v>
      </c>
      <c r="FW53" s="122" t="s">
        <v>226</v>
      </c>
      <c r="FX53" s="122" t="s">
        <v>226</v>
      </c>
      <c r="FY53" s="122" t="s">
        <v>226</v>
      </c>
      <c r="FZ53" s="122">
        <v>0</v>
      </c>
      <c r="GA53" s="122">
        <v>0</v>
      </c>
      <c r="GB53" s="122">
        <v>0</v>
      </c>
      <c r="GC53" s="122">
        <v>0</v>
      </c>
      <c r="GD53" s="122" t="s">
        <v>226</v>
      </c>
      <c r="GE53" s="122" t="s">
        <v>226</v>
      </c>
      <c r="GF53" s="122" t="s">
        <v>226</v>
      </c>
      <c r="GG53" s="122" t="s">
        <v>226</v>
      </c>
      <c r="GH53" s="122" t="s">
        <v>226</v>
      </c>
      <c r="GI53" s="122" t="s">
        <v>226</v>
      </c>
      <c r="GK53" s="81"/>
      <c r="GL53" s="126" t="s">
        <v>225</v>
      </c>
      <c r="GM53" s="122" t="s">
        <v>226</v>
      </c>
      <c r="GN53" s="122" t="s">
        <v>226</v>
      </c>
      <c r="GO53" s="122" t="s">
        <v>226</v>
      </c>
      <c r="GP53" s="122" t="s">
        <v>226</v>
      </c>
      <c r="GQ53" s="122" t="s">
        <v>226</v>
      </c>
      <c r="GR53" s="122" t="s">
        <v>226</v>
      </c>
      <c r="GS53" s="122" t="s">
        <v>226</v>
      </c>
      <c r="GT53" s="122" t="s">
        <v>226</v>
      </c>
      <c r="GU53" s="122" t="s">
        <v>226</v>
      </c>
      <c r="GV53" s="122" t="s">
        <v>226</v>
      </c>
      <c r="GW53" s="122">
        <v>0</v>
      </c>
      <c r="GX53" s="122">
        <v>0</v>
      </c>
      <c r="GY53" s="122">
        <v>0</v>
      </c>
      <c r="GZ53" s="122">
        <v>0</v>
      </c>
      <c r="HA53" s="122">
        <v>0</v>
      </c>
      <c r="HB53" s="122" t="s">
        <v>226</v>
      </c>
      <c r="HC53" s="122" t="s">
        <v>226</v>
      </c>
      <c r="HD53" s="122" t="s">
        <v>226</v>
      </c>
      <c r="HE53" s="122" t="s">
        <v>226</v>
      </c>
      <c r="HF53" s="122" t="s">
        <v>226</v>
      </c>
      <c r="HG53" s="122" t="s">
        <v>226</v>
      </c>
    </row>
    <row r="54" spans="1:215" ht="15">
      <c r="A54" s="81"/>
      <c r="B54" s="106" t="s">
        <v>227</v>
      </c>
      <c r="C54" s="81">
        <v>0</v>
      </c>
      <c r="D54" s="122" t="s">
        <v>226</v>
      </c>
      <c r="E54" s="122" t="s">
        <v>226</v>
      </c>
      <c r="F54" s="122" t="s">
        <v>226</v>
      </c>
      <c r="G54" s="122" t="s">
        <v>226</v>
      </c>
      <c r="H54" s="122" t="s">
        <v>226</v>
      </c>
      <c r="I54" s="122" t="s">
        <v>226</v>
      </c>
      <c r="J54" s="122" t="s">
        <v>226</v>
      </c>
      <c r="K54" s="122" t="s">
        <v>226</v>
      </c>
      <c r="L54" s="122" t="s">
        <v>226</v>
      </c>
      <c r="M54" s="122" t="s">
        <v>226</v>
      </c>
      <c r="N54" s="122" t="s">
        <v>226</v>
      </c>
      <c r="O54" s="122" t="s">
        <v>226</v>
      </c>
      <c r="P54" s="122" t="s">
        <v>226</v>
      </c>
      <c r="Q54" s="122" t="s">
        <v>226</v>
      </c>
      <c r="R54" s="122" t="s">
        <v>226</v>
      </c>
      <c r="S54" s="122" t="s">
        <v>226</v>
      </c>
      <c r="T54" s="122" t="s">
        <v>226</v>
      </c>
      <c r="U54" s="122" t="s">
        <v>226</v>
      </c>
      <c r="V54" s="122" t="s">
        <v>226</v>
      </c>
      <c r="W54" s="122" t="s">
        <v>226</v>
      </c>
      <c r="Y54" s="81"/>
      <c r="Z54" s="106" t="s">
        <v>227</v>
      </c>
      <c r="AA54" s="81">
        <v>0</v>
      </c>
      <c r="AB54" s="122" t="s">
        <v>226</v>
      </c>
      <c r="AC54" s="122" t="s">
        <v>226</v>
      </c>
      <c r="AD54" s="122" t="s">
        <v>226</v>
      </c>
      <c r="AE54" s="122" t="s">
        <v>226</v>
      </c>
      <c r="AF54" s="122" t="s">
        <v>226</v>
      </c>
      <c r="AG54" s="122" t="s">
        <v>226</v>
      </c>
      <c r="AH54" s="122" t="s">
        <v>226</v>
      </c>
      <c r="AI54" s="122" t="s">
        <v>226</v>
      </c>
      <c r="AJ54" s="122" t="s">
        <v>226</v>
      </c>
      <c r="AK54" s="122" t="s">
        <v>226</v>
      </c>
      <c r="AL54" s="122" t="s">
        <v>226</v>
      </c>
      <c r="AM54" s="122" t="s">
        <v>226</v>
      </c>
      <c r="AN54" s="122" t="s">
        <v>226</v>
      </c>
      <c r="AO54" s="122" t="s">
        <v>226</v>
      </c>
      <c r="AP54" s="122" t="s">
        <v>226</v>
      </c>
      <c r="AQ54" s="122" t="s">
        <v>226</v>
      </c>
      <c r="AR54" s="122" t="s">
        <v>226</v>
      </c>
      <c r="AS54" s="122" t="s">
        <v>226</v>
      </c>
      <c r="AT54" s="122" t="s">
        <v>226</v>
      </c>
      <c r="AU54" s="122" t="s">
        <v>226</v>
      </c>
      <c r="AW54" s="42"/>
      <c r="AX54" s="151" t="s">
        <v>272</v>
      </c>
      <c r="AY54" s="42">
        <v>0</v>
      </c>
      <c r="AZ54" s="44" t="s">
        <v>285</v>
      </c>
      <c r="BA54" s="44" t="s">
        <v>285</v>
      </c>
      <c r="BB54" s="44" t="s">
        <v>285</v>
      </c>
      <c r="BC54" s="44" t="s">
        <v>285</v>
      </c>
      <c r="BD54" s="44" t="s">
        <v>285</v>
      </c>
      <c r="BE54" s="44" t="s">
        <v>285</v>
      </c>
      <c r="BF54" s="44" t="s">
        <v>285</v>
      </c>
      <c r="BG54" s="44" t="s">
        <v>285</v>
      </c>
      <c r="BH54" s="44" t="s">
        <v>285</v>
      </c>
      <c r="BI54" s="44" t="s">
        <v>285</v>
      </c>
      <c r="BJ54" s="44" t="s">
        <v>285</v>
      </c>
      <c r="BK54" s="44" t="s">
        <v>285</v>
      </c>
      <c r="BL54" s="44" t="s">
        <v>285</v>
      </c>
      <c r="BM54" s="44" t="s">
        <v>285</v>
      </c>
      <c r="BN54" s="44" t="s">
        <v>285</v>
      </c>
      <c r="BO54" s="44" t="s">
        <v>285</v>
      </c>
      <c r="BP54" s="44" t="s">
        <v>285</v>
      </c>
      <c r="BQ54" s="44" t="s">
        <v>285</v>
      </c>
      <c r="BR54" s="44" t="s">
        <v>285</v>
      </c>
      <c r="BS54" s="44" t="s">
        <v>285</v>
      </c>
      <c r="BT54" s="38"/>
      <c r="BU54" s="42"/>
      <c r="BV54" s="151" t="s">
        <v>272</v>
      </c>
      <c r="BW54" s="42">
        <v>0</v>
      </c>
      <c r="BX54" s="44" t="s">
        <v>285</v>
      </c>
      <c r="BY54" s="44" t="s">
        <v>285</v>
      </c>
      <c r="BZ54" s="44" t="s">
        <v>285</v>
      </c>
      <c r="CA54" s="44" t="s">
        <v>285</v>
      </c>
      <c r="CB54" s="44" t="s">
        <v>285</v>
      </c>
      <c r="CC54" s="44" t="s">
        <v>285</v>
      </c>
      <c r="CD54" s="44" t="s">
        <v>285</v>
      </c>
      <c r="CE54" s="44" t="s">
        <v>285</v>
      </c>
      <c r="CF54" s="44" t="s">
        <v>285</v>
      </c>
      <c r="CG54" s="44" t="s">
        <v>285</v>
      </c>
      <c r="CH54" s="44" t="s">
        <v>285</v>
      </c>
      <c r="CI54" s="44" t="s">
        <v>285</v>
      </c>
      <c r="CJ54" s="44" t="s">
        <v>285</v>
      </c>
      <c r="CK54" s="44" t="s">
        <v>285</v>
      </c>
      <c r="CL54" s="44" t="s">
        <v>285</v>
      </c>
      <c r="CM54" s="44" t="s">
        <v>285</v>
      </c>
      <c r="CN54" s="44" t="s">
        <v>285</v>
      </c>
      <c r="CO54" s="44" t="s">
        <v>285</v>
      </c>
      <c r="CP54" s="44" t="s">
        <v>285</v>
      </c>
      <c r="CQ54" s="44" t="s">
        <v>285</v>
      </c>
      <c r="CR54" s="38"/>
      <c r="CS54" s="42"/>
      <c r="CT54" s="151" t="s">
        <v>272</v>
      </c>
      <c r="CU54" s="42">
        <v>0</v>
      </c>
      <c r="CV54" s="44" t="s">
        <v>285</v>
      </c>
      <c r="CW54" s="44" t="s">
        <v>285</v>
      </c>
      <c r="CX54" s="44" t="s">
        <v>285</v>
      </c>
      <c r="CY54" s="44" t="s">
        <v>285</v>
      </c>
      <c r="CZ54" s="44" t="s">
        <v>285</v>
      </c>
      <c r="DA54" s="44" t="s">
        <v>285</v>
      </c>
      <c r="DB54" s="44" t="s">
        <v>285</v>
      </c>
      <c r="DC54" s="44" t="s">
        <v>285</v>
      </c>
      <c r="DD54" s="44" t="s">
        <v>285</v>
      </c>
      <c r="DE54" s="44" t="s">
        <v>285</v>
      </c>
      <c r="DF54" s="44" t="s">
        <v>285</v>
      </c>
      <c r="DG54" s="44" t="s">
        <v>285</v>
      </c>
      <c r="DH54" s="44" t="s">
        <v>285</v>
      </c>
      <c r="DI54" s="44" t="s">
        <v>285</v>
      </c>
      <c r="DJ54" s="44" t="s">
        <v>285</v>
      </c>
      <c r="DK54" s="44" t="s">
        <v>285</v>
      </c>
      <c r="DL54" s="44" t="s">
        <v>285</v>
      </c>
      <c r="DM54" s="44" t="s">
        <v>285</v>
      </c>
      <c r="DN54" s="44" t="s">
        <v>285</v>
      </c>
      <c r="DO54" s="44" t="s">
        <v>285</v>
      </c>
      <c r="DP54" s="38"/>
      <c r="DQ54" s="42"/>
      <c r="DR54" s="151" t="s">
        <v>272</v>
      </c>
      <c r="DS54" s="42">
        <v>0</v>
      </c>
      <c r="DT54" s="44" t="s">
        <v>285</v>
      </c>
      <c r="DU54" s="44" t="s">
        <v>285</v>
      </c>
      <c r="DV54" s="44" t="s">
        <v>285</v>
      </c>
      <c r="DW54" s="44" t="s">
        <v>285</v>
      </c>
      <c r="DX54" s="44" t="s">
        <v>285</v>
      </c>
      <c r="DY54" s="44" t="s">
        <v>285</v>
      </c>
      <c r="DZ54" s="44" t="s">
        <v>285</v>
      </c>
      <c r="EA54" s="44" t="s">
        <v>285</v>
      </c>
      <c r="EB54" s="44" t="s">
        <v>285</v>
      </c>
      <c r="EC54" s="44" t="s">
        <v>285</v>
      </c>
      <c r="ED54" s="44" t="s">
        <v>285</v>
      </c>
      <c r="EE54" s="44" t="s">
        <v>285</v>
      </c>
      <c r="EF54" s="44" t="s">
        <v>285</v>
      </c>
      <c r="EG54" s="44" t="s">
        <v>285</v>
      </c>
      <c r="EH54" s="44" t="s">
        <v>285</v>
      </c>
      <c r="EI54" s="44" t="s">
        <v>285</v>
      </c>
      <c r="EJ54" s="44" t="s">
        <v>285</v>
      </c>
      <c r="EK54" s="44" t="s">
        <v>285</v>
      </c>
      <c r="EL54" s="44" t="s">
        <v>285</v>
      </c>
      <c r="EM54" s="44" t="s">
        <v>285</v>
      </c>
      <c r="EN54" s="38"/>
      <c r="EO54" s="42"/>
      <c r="EP54" s="151" t="s">
        <v>272</v>
      </c>
      <c r="EQ54" s="42">
        <v>0</v>
      </c>
      <c r="ER54" s="44" t="s">
        <v>285</v>
      </c>
      <c r="ES54" s="44" t="s">
        <v>285</v>
      </c>
      <c r="ET54" s="44" t="s">
        <v>285</v>
      </c>
      <c r="EU54" s="44" t="s">
        <v>285</v>
      </c>
      <c r="EV54" s="44" t="s">
        <v>285</v>
      </c>
      <c r="EW54" s="44" t="s">
        <v>285</v>
      </c>
      <c r="EX54" s="44" t="s">
        <v>285</v>
      </c>
      <c r="EY54" s="44" t="s">
        <v>285</v>
      </c>
      <c r="EZ54" s="44" t="s">
        <v>285</v>
      </c>
      <c r="FA54" s="44" t="s">
        <v>285</v>
      </c>
      <c r="FB54" s="44" t="s">
        <v>285</v>
      </c>
      <c r="FC54" s="44" t="s">
        <v>285</v>
      </c>
      <c r="FD54" s="44" t="s">
        <v>285</v>
      </c>
      <c r="FE54" s="44" t="s">
        <v>285</v>
      </c>
      <c r="FF54" s="44" t="s">
        <v>285</v>
      </c>
      <c r="FG54" s="44" t="s">
        <v>285</v>
      </c>
      <c r="FH54" s="44" t="s">
        <v>285</v>
      </c>
      <c r="FI54" s="44" t="s">
        <v>285</v>
      </c>
      <c r="FJ54" s="44" t="s">
        <v>285</v>
      </c>
      <c r="FK54" s="44" t="s">
        <v>285</v>
      </c>
      <c r="FM54" s="81"/>
      <c r="FN54" s="126" t="s">
        <v>227</v>
      </c>
      <c r="FO54" s="81">
        <v>0</v>
      </c>
      <c r="FP54" s="122" t="s">
        <v>226</v>
      </c>
      <c r="FQ54" s="122" t="s">
        <v>226</v>
      </c>
      <c r="FR54" s="122" t="s">
        <v>226</v>
      </c>
      <c r="FS54" s="122" t="s">
        <v>226</v>
      </c>
      <c r="FT54" s="122" t="s">
        <v>226</v>
      </c>
      <c r="FU54" s="122" t="s">
        <v>226</v>
      </c>
      <c r="FV54" s="122" t="s">
        <v>226</v>
      </c>
      <c r="FW54" s="122" t="s">
        <v>226</v>
      </c>
      <c r="FX54" s="122" t="s">
        <v>226</v>
      </c>
      <c r="FY54" s="122" t="s">
        <v>226</v>
      </c>
      <c r="FZ54" s="122" t="s">
        <v>226</v>
      </c>
      <c r="GA54" s="122" t="s">
        <v>226</v>
      </c>
      <c r="GB54" s="122" t="s">
        <v>226</v>
      </c>
      <c r="GC54" s="122" t="s">
        <v>226</v>
      </c>
      <c r="GD54" s="122" t="s">
        <v>226</v>
      </c>
      <c r="GE54" s="122" t="s">
        <v>226</v>
      </c>
      <c r="GF54" s="122" t="s">
        <v>226</v>
      </c>
      <c r="GG54" s="122" t="s">
        <v>226</v>
      </c>
      <c r="GH54" s="122" t="s">
        <v>226</v>
      </c>
      <c r="GI54" s="122" t="s">
        <v>226</v>
      </c>
      <c r="GK54" s="81"/>
      <c r="GL54" s="126" t="s">
        <v>227</v>
      </c>
      <c r="GM54" s="81">
        <v>0</v>
      </c>
      <c r="GN54" s="122" t="s">
        <v>226</v>
      </c>
      <c r="GO54" s="122" t="s">
        <v>226</v>
      </c>
      <c r="GP54" s="122" t="s">
        <v>226</v>
      </c>
      <c r="GQ54" s="122" t="s">
        <v>226</v>
      </c>
      <c r="GR54" s="122" t="s">
        <v>226</v>
      </c>
      <c r="GS54" s="122" t="s">
        <v>226</v>
      </c>
      <c r="GT54" s="122" t="s">
        <v>226</v>
      </c>
      <c r="GU54" s="122" t="s">
        <v>226</v>
      </c>
      <c r="GV54" s="122" t="s">
        <v>226</v>
      </c>
      <c r="GW54" s="122" t="s">
        <v>226</v>
      </c>
      <c r="GX54" s="122" t="s">
        <v>226</v>
      </c>
      <c r="GY54" s="122" t="s">
        <v>226</v>
      </c>
      <c r="GZ54" s="122" t="s">
        <v>226</v>
      </c>
      <c r="HA54" s="122" t="s">
        <v>226</v>
      </c>
      <c r="HB54" s="122" t="s">
        <v>226</v>
      </c>
      <c r="HC54" s="122" t="s">
        <v>226</v>
      </c>
      <c r="HD54" s="122" t="s">
        <v>226</v>
      </c>
      <c r="HE54" s="122" t="s">
        <v>226</v>
      </c>
      <c r="HF54" s="122" t="s">
        <v>226</v>
      </c>
      <c r="HG54" s="122" t="s">
        <v>226</v>
      </c>
    </row>
    <row r="55" spans="1:215" ht="15">
      <c r="A55" s="81"/>
      <c r="B55" s="106" t="s">
        <v>228</v>
      </c>
      <c r="C55" s="81">
        <v>0</v>
      </c>
      <c r="D55" s="81">
        <v>0.3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81">
        <v>0</v>
      </c>
      <c r="V55" s="81">
        <v>0</v>
      </c>
      <c r="W55" s="81">
        <v>0</v>
      </c>
      <c r="Y55" s="81"/>
      <c r="Z55" s="106" t="s">
        <v>228</v>
      </c>
      <c r="AA55" s="81">
        <v>0</v>
      </c>
      <c r="AB55" s="81">
        <v>0.2</v>
      </c>
      <c r="AC55" s="81">
        <v>0.3</v>
      </c>
      <c r="AD55" s="81">
        <v>0.3</v>
      </c>
      <c r="AE55" s="81">
        <v>0.6</v>
      </c>
      <c r="AF55" s="81">
        <v>2.5</v>
      </c>
      <c r="AG55" s="81">
        <v>0</v>
      </c>
      <c r="AH55" s="81">
        <v>0</v>
      </c>
      <c r="AI55" s="81">
        <v>0</v>
      </c>
      <c r="AJ55" s="81">
        <v>0</v>
      </c>
      <c r="AK55" s="81">
        <v>0</v>
      </c>
      <c r="AL55" s="81">
        <v>0</v>
      </c>
      <c r="AM55" s="81">
        <v>0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W55" s="42"/>
      <c r="AX55" s="151" t="s">
        <v>273</v>
      </c>
      <c r="AY55" s="42">
        <v>0</v>
      </c>
      <c r="AZ55" s="42">
        <v>0.2</v>
      </c>
      <c r="BA55" s="42">
        <v>0.1</v>
      </c>
      <c r="BB55" s="42">
        <v>0.1</v>
      </c>
      <c r="BC55" s="42">
        <v>0.2</v>
      </c>
      <c r="BD55" s="42">
        <v>0.3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38"/>
      <c r="BU55" s="42"/>
      <c r="BV55" s="151" t="s">
        <v>273</v>
      </c>
      <c r="BW55" s="42">
        <v>0</v>
      </c>
      <c r="BX55" s="42">
        <v>1.5</v>
      </c>
      <c r="BY55" s="42">
        <v>3.3</v>
      </c>
      <c r="BZ55" s="42">
        <v>3.6</v>
      </c>
      <c r="CA55" s="42">
        <v>4.3</v>
      </c>
      <c r="CB55" s="42">
        <v>8.5</v>
      </c>
      <c r="CC55" s="42">
        <v>0</v>
      </c>
      <c r="CD55" s="42">
        <v>0</v>
      </c>
      <c r="CE55" s="42">
        <v>0</v>
      </c>
      <c r="CF55" s="42">
        <v>0</v>
      </c>
      <c r="CG55" s="42">
        <v>0</v>
      </c>
      <c r="CH55" s="42">
        <v>0</v>
      </c>
      <c r="CI55" s="42">
        <v>0</v>
      </c>
      <c r="CJ55" s="42">
        <v>0</v>
      </c>
      <c r="CK55" s="42">
        <v>0</v>
      </c>
      <c r="CL55" s="42">
        <v>0</v>
      </c>
      <c r="CM55" s="42">
        <v>0</v>
      </c>
      <c r="CN55" s="42">
        <v>0</v>
      </c>
      <c r="CO55" s="42">
        <v>0</v>
      </c>
      <c r="CP55" s="42">
        <v>0</v>
      </c>
      <c r="CQ55" s="42">
        <v>0</v>
      </c>
      <c r="CR55" s="38"/>
      <c r="CS55" s="42"/>
      <c r="CT55" s="151" t="s">
        <v>273</v>
      </c>
      <c r="CU55" s="42">
        <v>0</v>
      </c>
      <c r="CV55" s="42">
        <v>1.4</v>
      </c>
      <c r="CW55" s="42">
        <v>1.8</v>
      </c>
      <c r="CX55" s="42">
        <v>2.1</v>
      </c>
      <c r="CY55" s="42">
        <v>4.4000000000000004</v>
      </c>
      <c r="CZ55" s="42">
        <v>10.6</v>
      </c>
      <c r="DA55" s="42">
        <v>0</v>
      </c>
      <c r="DB55" s="42">
        <v>0</v>
      </c>
      <c r="DC55" s="42">
        <v>0</v>
      </c>
      <c r="DD55" s="42">
        <v>0</v>
      </c>
      <c r="DE55" s="42">
        <v>0</v>
      </c>
      <c r="DF55" s="42">
        <v>0</v>
      </c>
      <c r="DG55" s="42">
        <v>0</v>
      </c>
      <c r="DH55" s="42">
        <v>0</v>
      </c>
      <c r="DI55" s="42">
        <v>0</v>
      </c>
      <c r="DJ55" s="42">
        <v>0</v>
      </c>
      <c r="DK55" s="42">
        <v>0</v>
      </c>
      <c r="DL55" s="42">
        <v>0</v>
      </c>
      <c r="DM55" s="42">
        <v>0</v>
      </c>
      <c r="DN55" s="42">
        <v>0</v>
      </c>
      <c r="DO55" s="42">
        <v>0</v>
      </c>
      <c r="DP55" s="38"/>
      <c r="DQ55" s="42"/>
      <c r="DR55" s="151" t="s">
        <v>273</v>
      </c>
      <c r="DS55" s="42">
        <v>0</v>
      </c>
      <c r="DT55" s="42">
        <v>2.5</v>
      </c>
      <c r="DU55" s="42">
        <v>2.9</v>
      </c>
      <c r="DV55" s="42">
        <v>2.8</v>
      </c>
      <c r="DW55" s="42">
        <v>5.2</v>
      </c>
      <c r="DX55" s="42">
        <v>7.1</v>
      </c>
      <c r="DY55" s="42">
        <v>0</v>
      </c>
      <c r="DZ55" s="42">
        <v>0</v>
      </c>
      <c r="EA55" s="42">
        <v>0</v>
      </c>
      <c r="EB55" s="42">
        <v>0</v>
      </c>
      <c r="EC55" s="42">
        <v>0</v>
      </c>
      <c r="ED55" s="42">
        <v>0</v>
      </c>
      <c r="EE55" s="42">
        <v>0</v>
      </c>
      <c r="EF55" s="42">
        <v>0</v>
      </c>
      <c r="EG55" s="42">
        <v>0</v>
      </c>
      <c r="EH55" s="42">
        <v>0</v>
      </c>
      <c r="EI55" s="42">
        <v>0</v>
      </c>
      <c r="EJ55" s="42">
        <v>0</v>
      </c>
      <c r="EK55" s="42">
        <v>0</v>
      </c>
      <c r="EL55" s="42">
        <v>0</v>
      </c>
      <c r="EM55" s="42">
        <v>0</v>
      </c>
      <c r="EN55" s="38"/>
      <c r="EO55" s="42"/>
      <c r="EP55" s="151" t="s">
        <v>273</v>
      </c>
      <c r="EQ55" s="42">
        <v>0</v>
      </c>
      <c r="ER55" s="42">
        <v>1.2</v>
      </c>
      <c r="ES55" s="42">
        <v>1.3</v>
      </c>
      <c r="ET55" s="42">
        <v>0.8</v>
      </c>
      <c r="EU55" s="42">
        <v>2</v>
      </c>
      <c r="EV55" s="42">
        <v>2.6</v>
      </c>
      <c r="EW55" s="42">
        <v>0</v>
      </c>
      <c r="EX55" s="42">
        <v>0</v>
      </c>
      <c r="EY55" s="42">
        <v>0</v>
      </c>
      <c r="EZ55" s="42">
        <v>0</v>
      </c>
      <c r="FA55" s="42">
        <v>0</v>
      </c>
      <c r="FB55" s="42">
        <v>0</v>
      </c>
      <c r="FC55" s="42">
        <v>0</v>
      </c>
      <c r="FD55" s="42">
        <v>0</v>
      </c>
      <c r="FE55" s="42">
        <v>0</v>
      </c>
      <c r="FF55" s="42">
        <v>0</v>
      </c>
      <c r="FG55" s="42">
        <v>0</v>
      </c>
      <c r="FH55" s="42">
        <v>0</v>
      </c>
      <c r="FI55" s="42">
        <v>0</v>
      </c>
      <c r="FJ55" s="42">
        <v>0</v>
      </c>
      <c r="FK55" s="42">
        <v>0</v>
      </c>
      <c r="FM55" s="81"/>
      <c r="FN55" s="126" t="s">
        <v>228</v>
      </c>
      <c r="FO55" s="81">
        <v>0</v>
      </c>
      <c r="FP55" s="81">
        <v>1.6</v>
      </c>
      <c r="FQ55" s="81">
        <v>2.2999999999999998</v>
      </c>
      <c r="FR55" s="81">
        <v>2.7</v>
      </c>
      <c r="FS55" s="81">
        <v>6</v>
      </c>
      <c r="FT55" s="81">
        <v>11</v>
      </c>
      <c r="FU55" s="81">
        <v>0</v>
      </c>
      <c r="FV55" s="81">
        <v>0</v>
      </c>
      <c r="FW55" s="81">
        <v>0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K55" s="81"/>
      <c r="GL55" s="126" t="s">
        <v>228</v>
      </c>
      <c r="GM55" s="81">
        <v>0</v>
      </c>
      <c r="GN55" s="81">
        <v>1.4</v>
      </c>
      <c r="GO55" s="81">
        <v>2.6</v>
      </c>
      <c r="GP55" s="81">
        <v>2.4</v>
      </c>
      <c r="GQ55" s="81">
        <v>5.4</v>
      </c>
      <c r="GR55" s="81">
        <v>14.1</v>
      </c>
      <c r="GS55" s="81">
        <v>0</v>
      </c>
      <c r="GT55" s="81">
        <v>0</v>
      </c>
      <c r="GU55" s="81">
        <v>0</v>
      </c>
      <c r="GV55" s="81">
        <v>0</v>
      </c>
      <c r="GW55" s="81">
        <v>0</v>
      </c>
      <c r="GX55" s="81">
        <v>0</v>
      </c>
      <c r="GY55" s="81">
        <v>0</v>
      </c>
      <c r="GZ55" s="81">
        <v>0</v>
      </c>
      <c r="HA55" s="81">
        <v>0</v>
      </c>
      <c r="HB55" s="81">
        <v>0</v>
      </c>
      <c r="HC55" s="81">
        <v>0</v>
      </c>
      <c r="HD55" s="81">
        <v>0</v>
      </c>
      <c r="HE55" s="81">
        <v>0</v>
      </c>
      <c r="HF55" s="81">
        <v>0</v>
      </c>
      <c r="HG55" s="81">
        <v>0</v>
      </c>
    </row>
    <row r="56" spans="1:215" ht="15">
      <c r="A56" s="426"/>
      <c r="B56" s="426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Y56" s="426"/>
      <c r="Z56" s="426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W56" s="427"/>
      <c r="AX56" s="427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38"/>
      <c r="BU56" s="427"/>
      <c r="BV56" s="427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38"/>
      <c r="CS56" s="427"/>
      <c r="CT56" s="427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38"/>
      <c r="DQ56" s="427"/>
      <c r="DR56" s="427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38"/>
      <c r="EO56" s="427"/>
      <c r="EP56" s="427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M56" s="426"/>
      <c r="FN56" s="426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K56" s="426"/>
      <c r="GL56" s="426"/>
      <c r="GM56" s="81"/>
      <c r="GN56" s="81"/>
      <c r="GO56" s="81"/>
      <c r="GP56" s="81"/>
      <c r="GQ56" s="81"/>
      <c r="GR56" s="81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</row>
    <row r="57" spans="1:215" ht="15">
      <c r="A57" s="101"/>
      <c r="B57" s="124" t="s">
        <v>115</v>
      </c>
      <c r="C57" s="101">
        <v>71</v>
      </c>
      <c r="D57" s="101">
        <v>71</v>
      </c>
      <c r="E57" s="101">
        <v>71</v>
      </c>
      <c r="F57" s="101">
        <v>71.099999999999994</v>
      </c>
      <c r="G57" s="101">
        <v>71.099999999999994</v>
      </c>
      <c r="H57" s="101">
        <v>71.099999999999994</v>
      </c>
      <c r="I57" s="101">
        <v>71.099999999999994</v>
      </c>
      <c r="J57" s="101">
        <v>71.2</v>
      </c>
      <c r="K57" s="101">
        <v>71.2</v>
      </c>
      <c r="L57" s="101">
        <v>71.2</v>
      </c>
      <c r="M57" s="101">
        <v>71.2</v>
      </c>
      <c r="N57" s="101">
        <v>71.2</v>
      </c>
      <c r="O57" s="101">
        <v>71.2</v>
      </c>
      <c r="P57" s="101">
        <v>71.2</v>
      </c>
      <c r="Q57" s="101">
        <v>71.2</v>
      </c>
      <c r="R57" s="101">
        <v>71.2</v>
      </c>
      <c r="S57" s="101">
        <v>71.2</v>
      </c>
      <c r="T57" s="101">
        <v>71.2</v>
      </c>
      <c r="U57" s="101">
        <v>71.2</v>
      </c>
      <c r="V57" s="101">
        <v>71.2</v>
      </c>
      <c r="W57" s="101">
        <v>71.099999999999994</v>
      </c>
      <c r="Y57" s="101"/>
      <c r="Z57" s="124" t="s">
        <v>115</v>
      </c>
      <c r="AA57" s="101">
        <v>71</v>
      </c>
      <c r="AB57" s="101">
        <v>69.599999999999994</v>
      </c>
      <c r="AC57" s="101">
        <v>69.900000000000006</v>
      </c>
      <c r="AD57" s="101">
        <v>69.7</v>
      </c>
      <c r="AE57" s="101">
        <v>69.599999999999994</v>
      </c>
      <c r="AF57" s="101">
        <v>69</v>
      </c>
      <c r="AG57" s="101">
        <v>68.900000000000006</v>
      </c>
      <c r="AH57" s="101">
        <v>71.2</v>
      </c>
      <c r="AI57" s="101">
        <v>71.2</v>
      </c>
      <c r="AJ57" s="101">
        <v>71.2</v>
      </c>
      <c r="AK57" s="101">
        <v>71.2</v>
      </c>
      <c r="AL57" s="101">
        <v>71.2</v>
      </c>
      <c r="AM57" s="101">
        <v>71.2</v>
      </c>
      <c r="AN57" s="101">
        <v>71.2</v>
      </c>
      <c r="AO57" s="101">
        <v>69.099999999999994</v>
      </c>
      <c r="AP57" s="101">
        <v>68.900000000000006</v>
      </c>
      <c r="AQ57" s="101">
        <v>68.2</v>
      </c>
      <c r="AR57" s="101">
        <v>68</v>
      </c>
      <c r="AS57" s="101">
        <v>68</v>
      </c>
      <c r="AT57" s="101">
        <v>68.400000000000006</v>
      </c>
      <c r="AU57" s="101">
        <v>68.400000000000006</v>
      </c>
      <c r="AW57" s="171"/>
      <c r="AX57" s="40" t="s">
        <v>280</v>
      </c>
      <c r="AY57" s="171">
        <v>71</v>
      </c>
      <c r="AZ57" s="171">
        <v>71</v>
      </c>
      <c r="BA57" s="171">
        <v>71</v>
      </c>
      <c r="BB57" s="171">
        <v>71.099999999999994</v>
      </c>
      <c r="BC57" s="171">
        <v>71.099999999999994</v>
      </c>
      <c r="BD57" s="171">
        <v>71.099999999999994</v>
      </c>
      <c r="BE57" s="171">
        <v>71.099999999999994</v>
      </c>
      <c r="BF57" s="171">
        <v>71.2</v>
      </c>
      <c r="BG57" s="171">
        <v>71.2</v>
      </c>
      <c r="BH57" s="171">
        <v>71.2</v>
      </c>
      <c r="BI57" s="171">
        <v>71.2</v>
      </c>
      <c r="BJ57" s="171">
        <v>71.2</v>
      </c>
      <c r="BK57" s="171">
        <v>71.2</v>
      </c>
      <c r="BL57" s="171">
        <v>71.2</v>
      </c>
      <c r="BM57" s="171">
        <v>71.2</v>
      </c>
      <c r="BN57" s="171">
        <v>71.2</v>
      </c>
      <c r="BO57" s="171">
        <v>71.2</v>
      </c>
      <c r="BP57" s="171">
        <v>71.2</v>
      </c>
      <c r="BQ57" s="171">
        <v>71.099999999999994</v>
      </c>
      <c r="BR57" s="171">
        <v>71.099999999999994</v>
      </c>
      <c r="BS57" s="171">
        <v>71.099999999999994</v>
      </c>
      <c r="BT57" s="38"/>
      <c r="BU57" s="171"/>
      <c r="BV57" s="40" t="s">
        <v>280</v>
      </c>
      <c r="BW57" s="171">
        <v>53.2</v>
      </c>
      <c r="BX57" s="171">
        <v>51.1</v>
      </c>
      <c r="BY57" s="171">
        <v>53.4</v>
      </c>
      <c r="BZ57" s="171">
        <v>55.8</v>
      </c>
      <c r="CA57" s="171">
        <v>55.5</v>
      </c>
      <c r="CB57" s="171">
        <v>55.6</v>
      </c>
      <c r="CC57" s="171">
        <v>57</v>
      </c>
      <c r="CD57" s="171">
        <v>57.7</v>
      </c>
      <c r="CE57" s="171">
        <v>57.5</v>
      </c>
      <c r="CF57" s="171">
        <v>57</v>
      </c>
      <c r="CG57" s="171">
        <v>58.4</v>
      </c>
      <c r="CH57" s="171">
        <v>58.6</v>
      </c>
      <c r="CI57" s="171">
        <v>56.6</v>
      </c>
      <c r="CJ57" s="171">
        <v>55.4</v>
      </c>
      <c r="CK57" s="171">
        <v>52.2</v>
      </c>
      <c r="CL57" s="171">
        <v>53.3</v>
      </c>
      <c r="CM57" s="171">
        <v>52.7</v>
      </c>
      <c r="CN57" s="171">
        <v>53.7</v>
      </c>
      <c r="CO57" s="171">
        <v>53.7</v>
      </c>
      <c r="CP57" s="171">
        <v>52.8</v>
      </c>
      <c r="CQ57" s="171">
        <v>48.2</v>
      </c>
      <c r="CR57" s="38"/>
      <c r="CS57" s="171"/>
      <c r="CT57" s="40" t="s">
        <v>280</v>
      </c>
      <c r="CU57" s="171">
        <v>59.2</v>
      </c>
      <c r="CV57" s="171">
        <v>58.8</v>
      </c>
      <c r="CW57" s="171">
        <v>60.3</v>
      </c>
      <c r="CX57" s="171">
        <v>60.9</v>
      </c>
      <c r="CY57" s="171">
        <v>60.9</v>
      </c>
      <c r="CZ57" s="171">
        <v>61.1</v>
      </c>
      <c r="DA57" s="171">
        <v>59.1</v>
      </c>
      <c r="DB57" s="171">
        <v>62.2</v>
      </c>
      <c r="DC57" s="171">
        <v>60.2</v>
      </c>
      <c r="DD57" s="171">
        <v>63.7</v>
      </c>
      <c r="DE57" s="171">
        <v>64.3</v>
      </c>
      <c r="DF57" s="171">
        <v>65</v>
      </c>
      <c r="DG57" s="171">
        <v>64.7</v>
      </c>
      <c r="DH57" s="171">
        <v>64.900000000000006</v>
      </c>
      <c r="DI57" s="171">
        <v>62.6</v>
      </c>
      <c r="DJ57" s="171">
        <v>62.3</v>
      </c>
      <c r="DK57" s="171">
        <v>60.7</v>
      </c>
      <c r="DL57" s="171">
        <v>61.6</v>
      </c>
      <c r="DM57" s="171">
        <v>62</v>
      </c>
      <c r="DN57" s="171">
        <v>62</v>
      </c>
      <c r="DO57" s="171">
        <v>59.6</v>
      </c>
      <c r="DP57" s="38"/>
      <c r="DQ57" s="171"/>
      <c r="DR57" s="40" t="s">
        <v>280</v>
      </c>
      <c r="DS57" s="171">
        <v>70.400000000000006</v>
      </c>
      <c r="DT57" s="171">
        <v>70</v>
      </c>
      <c r="DU57" s="171">
        <v>70</v>
      </c>
      <c r="DV57" s="171">
        <v>69.900000000000006</v>
      </c>
      <c r="DW57" s="171">
        <v>69.900000000000006</v>
      </c>
      <c r="DX57" s="171">
        <v>69.8</v>
      </c>
      <c r="DY57" s="171">
        <v>70.599999999999994</v>
      </c>
      <c r="DZ57" s="171">
        <v>70.7</v>
      </c>
      <c r="EA57" s="171">
        <v>70.7</v>
      </c>
      <c r="EB57" s="171">
        <v>70.8</v>
      </c>
      <c r="EC57" s="171">
        <v>70.7</v>
      </c>
      <c r="ED57" s="171">
        <v>71.2</v>
      </c>
      <c r="EE57" s="171">
        <v>71.2</v>
      </c>
      <c r="EF57" s="171">
        <v>71.2</v>
      </c>
      <c r="EG57" s="171">
        <v>71.2</v>
      </c>
      <c r="EH57" s="171">
        <v>71.2</v>
      </c>
      <c r="EI57" s="171">
        <v>71.099999999999994</v>
      </c>
      <c r="EJ57" s="171">
        <v>71.099999999999994</v>
      </c>
      <c r="EK57" s="171">
        <v>71.099999999999994</v>
      </c>
      <c r="EL57" s="171">
        <v>71</v>
      </c>
      <c r="EM57" s="171">
        <v>71</v>
      </c>
      <c r="EN57" s="38"/>
      <c r="EO57" s="171"/>
      <c r="EP57" s="40" t="s">
        <v>280</v>
      </c>
      <c r="EQ57" s="171">
        <v>70.599999999999994</v>
      </c>
      <c r="ER57" s="171">
        <v>70.599999999999994</v>
      </c>
      <c r="ES57" s="171">
        <v>70.599999999999994</v>
      </c>
      <c r="ET57" s="171">
        <v>70.7</v>
      </c>
      <c r="EU57" s="171">
        <v>70.099999999999994</v>
      </c>
      <c r="EV57" s="171">
        <v>70.400000000000006</v>
      </c>
      <c r="EW57" s="171">
        <v>70.8</v>
      </c>
      <c r="EX57" s="171">
        <v>70.8</v>
      </c>
      <c r="EY57" s="171">
        <v>70.900000000000006</v>
      </c>
      <c r="EZ57" s="171">
        <v>71</v>
      </c>
      <c r="FA57" s="171">
        <v>71</v>
      </c>
      <c r="FB57" s="171">
        <v>71.099999999999994</v>
      </c>
      <c r="FC57" s="171">
        <v>71.099999999999994</v>
      </c>
      <c r="FD57" s="171">
        <v>71.099999999999994</v>
      </c>
      <c r="FE57" s="171">
        <v>71.099999999999994</v>
      </c>
      <c r="FF57" s="171">
        <v>71.099999999999994</v>
      </c>
      <c r="FG57" s="171">
        <v>71</v>
      </c>
      <c r="FH57" s="171">
        <v>71</v>
      </c>
      <c r="FI57" s="171">
        <v>71</v>
      </c>
      <c r="FJ57" s="171">
        <v>71</v>
      </c>
      <c r="FK57" s="171">
        <v>71</v>
      </c>
      <c r="FM57" s="101"/>
      <c r="FN57" s="124" t="s">
        <v>115</v>
      </c>
      <c r="FO57" s="101">
        <v>66.599999999999994</v>
      </c>
      <c r="FP57" s="101">
        <v>67.400000000000006</v>
      </c>
      <c r="FQ57" s="101">
        <v>66.599999999999994</v>
      </c>
      <c r="FR57" s="101">
        <v>65.3</v>
      </c>
      <c r="FS57" s="101">
        <v>63.2</v>
      </c>
      <c r="FT57" s="101">
        <v>63.4</v>
      </c>
      <c r="FU57" s="101">
        <v>65.5</v>
      </c>
      <c r="FV57" s="101">
        <v>65.599999999999994</v>
      </c>
      <c r="FW57" s="101">
        <v>67.099999999999994</v>
      </c>
      <c r="FX57" s="101">
        <v>67.400000000000006</v>
      </c>
      <c r="FY57" s="101">
        <v>67.3</v>
      </c>
      <c r="FZ57" s="101">
        <v>66</v>
      </c>
      <c r="GA57" s="101">
        <v>66.599999999999994</v>
      </c>
      <c r="GB57" s="101">
        <v>67.099999999999994</v>
      </c>
      <c r="GC57" s="101">
        <v>65.400000000000006</v>
      </c>
      <c r="GD57" s="101">
        <v>65.8</v>
      </c>
      <c r="GE57" s="101">
        <v>64.7</v>
      </c>
      <c r="GF57" s="101">
        <v>64.400000000000006</v>
      </c>
      <c r="GG57" s="101">
        <v>64.7</v>
      </c>
      <c r="GH57" s="101">
        <v>65.099999999999994</v>
      </c>
      <c r="GI57" s="101">
        <v>64.099999999999994</v>
      </c>
      <c r="GK57" s="101"/>
      <c r="GL57" s="124" t="s">
        <v>115</v>
      </c>
      <c r="GM57" s="101">
        <v>63.9</v>
      </c>
      <c r="GN57" s="101">
        <v>65.3</v>
      </c>
      <c r="GO57" s="101">
        <v>64.7</v>
      </c>
      <c r="GP57" s="101">
        <v>64.400000000000006</v>
      </c>
      <c r="GQ57" s="101">
        <v>64.099999999999994</v>
      </c>
      <c r="GR57" s="101">
        <v>63.5</v>
      </c>
      <c r="GS57" s="101">
        <v>64.400000000000006</v>
      </c>
      <c r="GT57" s="101">
        <v>64.7</v>
      </c>
      <c r="GU57" s="101">
        <v>63.8</v>
      </c>
      <c r="GV57" s="101">
        <v>61.4</v>
      </c>
      <c r="GW57" s="101">
        <v>60.5</v>
      </c>
      <c r="GX57" s="101">
        <v>60.5</v>
      </c>
      <c r="GY57" s="101">
        <v>59.4</v>
      </c>
      <c r="GZ57" s="101">
        <v>61.4</v>
      </c>
      <c r="HA57" s="101">
        <v>59.8</v>
      </c>
      <c r="HB57" s="101">
        <v>60.7</v>
      </c>
      <c r="HC57" s="101">
        <v>59.8</v>
      </c>
      <c r="HD57" s="101">
        <v>60.6</v>
      </c>
      <c r="HE57" s="101">
        <v>61</v>
      </c>
      <c r="HF57" s="101">
        <v>61</v>
      </c>
      <c r="HG57" s="101">
        <v>59.1</v>
      </c>
    </row>
    <row r="58" spans="1:215" ht="15">
      <c r="A58" s="421"/>
      <c r="B58" s="421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21"/>
      <c r="Z58" s="421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28"/>
      <c r="AX58" s="428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8"/>
      <c r="BU58" s="428"/>
      <c r="BV58" s="428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8"/>
      <c r="CS58" s="428"/>
      <c r="CT58" s="428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8"/>
      <c r="DQ58" s="428"/>
      <c r="DR58" s="428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8"/>
      <c r="EO58" s="428"/>
      <c r="EP58" s="428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M58" s="421"/>
      <c r="FN58" s="421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21"/>
      <c r="GL58" s="421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</row>
    <row r="59" spans="1:215" ht="15">
      <c r="A59" s="421" t="s">
        <v>239</v>
      </c>
      <c r="B59" s="421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Y59" s="421" t="s">
        <v>239</v>
      </c>
      <c r="Z59" s="421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W59" s="428" t="s">
        <v>291</v>
      </c>
      <c r="AX59" s="428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8"/>
      <c r="BU59" s="428" t="s">
        <v>291</v>
      </c>
      <c r="BV59" s="428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8"/>
      <c r="CS59" s="428" t="s">
        <v>291</v>
      </c>
      <c r="CT59" s="428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8"/>
      <c r="DQ59" s="428" t="s">
        <v>291</v>
      </c>
      <c r="DR59" s="428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8"/>
      <c r="EO59" s="428" t="s">
        <v>291</v>
      </c>
      <c r="EP59" s="428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M59" s="421" t="s">
        <v>239</v>
      </c>
      <c r="FN59" s="421"/>
      <c r="FO59" s="100"/>
      <c r="FP59" s="100"/>
      <c r="FQ59" s="100"/>
      <c r="FR59" s="100"/>
      <c r="FS59" s="100"/>
      <c r="FT59" s="100"/>
      <c r="FU59" s="100"/>
      <c r="FV59" s="100"/>
      <c r="FW59" s="100"/>
      <c r="FX59" s="100"/>
      <c r="FY59" s="100"/>
      <c r="FZ59" s="100"/>
      <c r="GA59" s="100"/>
      <c r="GB59" s="100"/>
      <c r="GC59" s="100"/>
      <c r="GD59" s="100"/>
      <c r="GE59" s="100"/>
      <c r="GF59" s="100"/>
      <c r="GG59" s="100"/>
      <c r="GH59" s="100"/>
      <c r="GI59" s="100"/>
      <c r="GK59" s="421" t="s">
        <v>239</v>
      </c>
      <c r="GL59" s="421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</row>
    <row r="60" spans="1:215" ht="15">
      <c r="A60" s="421"/>
      <c r="B60" s="421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21"/>
      <c r="Z60" s="421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FM60" s="421"/>
      <c r="FN60" s="421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21"/>
      <c r="GL60" s="421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</sheetData>
  <mergeCells count="193">
    <mergeCell ref="GK59:GL59"/>
    <mergeCell ref="GK60:GL60"/>
    <mergeCell ref="FM56:FN56"/>
    <mergeCell ref="FM58:FN58"/>
    <mergeCell ref="FM59:FN59"/>
    <mergeCell ref="FM60:FN60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2:GL22"/>
    <mergeCell ref="GK31:GL31"/>
    <mergeCell ref="GK34:GL34"/>
    <mergeCell ref="GK36:GL36"/>
    <mergeCell ref="GK37:GL37"/>
    <mergeCell ref="GK47:GL47"/>
    <mergeCell ref="GK56:GL56"/>
    <mergeCell ref="GK58:GL58"/>
    <mergeCell ref="FM10:FN10"/>
    <mergeCell ref="FM11:FN11"/>
    <mergeCell ref="FM12:FN12"/>
    <mergeCell ref="FM22:FN22"/>
    <mergeCell ref="FM31:FN31"/>
    <mergeCell ref="FM34:FN34"/>
    <mergeCell ref="FM36:FN36"/>
    <mergeCell ref="FM37:FN37"/>
    <mergeCell ref="FM47:FN47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AW4:AX4"/>
    <mergeCell ref="BU4:BV4"/>
    <mergeCell ref="CS4:CT4"/>
    <mergeCell ref="DQ4:DR4"/>
    <mergeCell ref="EO4:EP4"/>
    <mergeCell ref="AW1:AX1"/>
    <mergeCell ref="BU1:BV1"/>
    <mergeCell ref="CS1:CT1"/>
    <mergeCell ref="DQ1:DR1"/>
    <mergeCell ref="EO1:EP1"/>
    <mergeCell ref="AW2:AX2"/>
    <mergeCell ref="BU2:BV2"/>
    <mergeCell ref="CS2:CT2"/>
    <mergeCell ref="DQ2:DR2"/>
    <mergeCell ref="EO2:EP2"/>
    <mergeCell ref="CS3:CT3"/>
    <mergeCell ref="DQ3:DR3"/>
    <mergeCell ref="EO3:EP3"/>
    <mergeCell ref="Y56:Z56"/>
    <mergeCell ref="Y58:Z58"/>
    <mergeCell ref="Y59:Z59"/>
    <mergeCell ref="Y60:Z60"/>
    <mergeCell ref="AW59:AX59"/>
    <mergeCell ref="BU59:BV59"/>
    <mergeCell ref="CS59:CT59"/>
    <mergeCell ref="DQ59:DR59"/>
    <mergeCell ref="EO59:EP59"/>
    <mergeCell ref="AW56:AX56"/>
    <mergeCell ref="BU56:BV56"/>
    <mergeCell ref="CS56:CT56"/>
    <mergeCell ref="DQ56:DR56"/>
    <mergeCell ref="EO56:EP56"/>
    <mergeCell ref="AW58:AX58"/>
    <mergeCell ref="BU58:BV58"/>
    <mergeCell ref="CS58:CT58"/>
    <mergeCell ref="DQ58:DR58"/>
    <mergeCell ref="EO58:EP58"/>
    <mergeCell ref="Y22:Z22"/>
    <mergeCell ref="Y31:Z31"/>
    <mergeCell ref="Y34:Z34"/>
    <mergeCell ref="Y36:Z36"/>
    <mergeCell ref="Y37:Z37"/>
    <mergeCell ref="Y47:Z47"/>
    <mergeCell ref="AW37:AX37"/>
    <mergeCell ref="BU37:BV37"/>
    <mergeCell ref="CS37:CT37"/>
    <mergeCell ref="AW47:AX47"/>
    <mergeCell ref="BU47:BV47"/>
    <mergeCell ref="CS47:CT47"/>
    <mergeCell ref="AW34:AX34"/>
    <mergeCell ref="BU34:BV34"/>
    <mergeCell ref="CS34:CT34"/>
    <mergeCell ref="AW36:AX36"/>
    <mergeCell ref="BU36:BV36"/>
    <mergeCell ref="CS36:CT36"/>
    <mergeCell ref="AW22:AX22"/>
    <mergeCell ref="BU22:BV22"/>
    <mergeCell ref="CS22:CT22"/>
    <mergeCell ref="AW31:AX31"/>
    <mergeCell ref="BU31:BV31"/>
    <mergeCell ref="CS31:CT31"/>
    <mergeCell ref="EO37:EP37"/>
    <mergeCell ref="DQ47:DR47"/>
    <mergeCell ref="EO47:EP47"/>
    <mergeCell ref="DQ34:DR34"/>
    <mergeCell ref="EO34:EP34"/>
    <mergeCell ref="DQ36:DR36"/>
    <mergeCell ref="EO36:EP36"/>
    <mergeCell ref="DQ22:DR22"/>
    <mergeCell ref="EO22:EP22"/>
    <mergeCell ref="DQ31:DR31"/>
    <mergeCell ref="EO31:EP31"/>
    <mergeCell ref="DQ7:DR7"/>
    <mergeCell ref="A56:B56"/>
    <mergeCell ref="A58:B58"/>
    <mergeCell ref="A59:B59"/>
    <mergeCell ref="A60:B60"/>
    <mergeCell ref="Y1:Z1"/>
    <mergeCell ref="Y2:Z2"/>
    <mergeCell ref="Y3:Z3"/>
    <mergeCell ref="Y4:Z4"/>
    <mergeCell ref="Y5:Z5"/>
    <mergeCell ref="Y6:Z6"/>
    <mergeCell ref="A22:B22"/>
    <mergeCell ref="A31:B31"/>
    <mergeCell ref="A34:B34"/>
    <mergeCell ref="A36:B36"/>
    <mergeCell ref="A37:B37"/>
    <mergeCell ref="A47:B47"/>
    <mergeCell ref="Y7:Z7"/>
    <mergeCell ref="Y8:Z8"/>
    <mergeCell ref="Y9:Z9"/>
    <mergeCell ref="Y10:Z10"/>
    <mergeCell ref="Y11:Z11"/>
    <mergeCell ref="Y12:Z12"/>
    <mergeCell ref="DQ37:DR37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11:AX11"/>
    <mergeCell ref="BU11:BV11"/>
    <mergeCell ref="CS11:CT11"/>
    <mergeCell ref="AW12:AX12"/>
    <mergeCell ref="EO12:EP12"/>
    <mergeCell ref="AW9:AX9"/>
    <mergeCell ref="BU9:BV9"/>
    <mergeCell ref="CS9:CT9"/>
    <mergeCell ref="DQ9:DR9"/>
    <mergeCell ref="EO9:EP9"/>
    <mergeCell ref="AW10:AX10"/>
    <mergeCell ref="BU10:BV10"/>
    <mergeCell ref="CS10:CT10"/>
    <mergeCell ref="DQ10:DR10"/>
    <mergeCell ref="EO10:EP10"/>
    <mergeCell ref="BU12:BV12"/>
    <mergeCell ref="CS12:CT12"/>
    <mergeCell ref="DQ12:DR12"/>
    <mergeCell ref="DQ11:DR11"/>
    <mergeCell ref="EO11:EP11"/>
    <mergeCell ref="EO7:EP7"/>
    <mergeCell ref="AW8:AX8"/>
    <mergeCell ref="BU8:BV8"/>
    <mergeCell ref="A1:B1"/>
    <mergeCell ref="A2:B2"/>
    <mergeCell ref="A3:B3"/>
    <mergeCell ref="A4:B4"/>
    <mergeCell ref="A5:B5"/>
    <mergeCell ref="A6:B6"/>
    <mergeCell ref="CS8:CT8"/>
    <mergeCell ref="DQ8:DR8"/>
    <mergeCell ref="EO8:EP8"/>
    <mergeCell ref="AW5:AX5"/>
    <mergeCell ref="BU5:BV5"/>
    <mergeCell ref="CS5:CT5"/>
    <mergeCell ref="DQ5:DR5"/>
    <mergeCell ref="EO5:EP5"/>
    <mergeCell ref="AW6:AX6"/>
    <mergeCell ref="BU6:BV6"/>
    <mergeCell ref="CS6:CT6"/>
    <mergeCell ref="DQ6:DR6"/>
    <mergeCell ref="EO6:EP6"/>
    <mergeCell ref="AW3:AX3"/>
    <mergeCell ref="BU3:BV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0504-4792-4891-A614-D36350DD4023}">
  <dimension ref="A1:HG48"/>
  <sheetViews>
    <sheetView topLeftCell="A16" workbookViewId="0">
      <selection activeCell="BS33" sqref="BS33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6"/>
      <c r="BU1" s="428"/>
      <c r="BV1" s="428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6"/>
      <c r="CS1" s="428"/>
      <c r="CT1" s="428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6"/>
      <c r="DQ1" s="428"/>
      <c r="DR1" s="428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6"/>
      <c r="BU2" s="428"/>
      <c r="BV2" s="428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6"/>
      <c r="CS2" s="428"/>
      <c r="CT2" s="428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6"/>
      <c r="DQ2" s="428"/>
      <c r="DR2" s="428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6"/>
      <c r="BU3" s="428"/>
      <c r="BV3" s="428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6"/>
      <c r="CS3" s="428"/>
      <c r="CT3" s="428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6"/>
      <c r="DQ3" s="428"/>
      <c r="DR3" s="428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6"/>
      <c r="BU4" s="428"/>
      <c r="BV4" s="428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6"/>
      <c r="CS4" s="428"/>
      <c r="CT4" s="428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6"/>
      <c r="DQ4" s="428"/>
      <c r="DR4" s="428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159"/>
      <c r="AZ5" s="159"/>
      <c r="BA5" s="159"/>
      <c r="BB5" s="159"/>
      <c r="BC5" s="159"/>
      <c r="BD5" s="159"/>
      <c r="BE5" s="159"/>
      <c r="BF5" s="159"/>
      <c r="BG5" s="9"/>
      <c r="BH5" s="159"/>
      <c r="BI5" s="159"/>
      <c r="BJ5" s="159"/>
      <c r="BK5" s="159"/>
      <c r="BL5" s="9"/>
      <c r="BM5" s="159"/>
      <c r="BN5" s="9"/>
      <c r="BO5" s="9"/>
      <c r="BP5" s="159"/>
      <c r="BQ5" s="9"/>
      <c r="BR5" s="9"/>
      <c r="BS5" s="159" t="s">
        <v>259</v>
      </c>
      <c r="BT5" s="6"/>
      <c r="BU5" s="430" t="s">
        <v>258</v>
      </c>
      <c r="BV5" s="430"/>
      <c r="BW5" s="159"/>
      <c r="BX5" s="159"/>
      <c r="BY5" s="159"/>
      <c r="BZ5" s="159"/>
      <c r="CA5" s="159"/>
      <c r="CB5" s="159"/>
      <c r="CC5" s="159"/>
      <c r="CD5" s="159"/>
      <c r="CE5" s="9"/>
      <c r="CF5" s="159"/>
      <c r="CG5" s="159"/>
      <c r="CH5" s="159"/>
      <c r="CI5" s="159"/>
      <c r="CJ5" s="9"/>
      <c r="CK5" s="159"/>
      <c r="CL5" s="9"/>
      <c r="CM5" s="9"/>
      <c r="CN5" s="159"/>
      <c r="CO5" s="9"/>
      <c r="CP5" s="9"/>
      <c r="CQ5" s="159" t="s">
        <v>259</v>
      </c>
      <c r="CR5" s="6"/>
      <c r="CS5" s="430" t="s">
        <v>258</v>
      </c>
      <c r="CT5" s="430"/>
      <c r="CU5" s="159"/>
      <c r="CV5" s="159"/>
      <c r="CW5" s="159"/>
      <c r="CX5" s="159"/>
      <c r="CY5" s="159"/>
      <c r="CZ5" s="159"/>
      <c r="DA5" s="159"/>
      <c r="DB5" s="159"/>
      <c r="DC5" s="9"/>
      <c r="DD5" s="159"/>
      <c r="DE5" s="159"/>
      <c r="DF5" s="159"/>
      <c r="DG5" s="159"/>
      <c r="DH5" s="9"/>
      <c r="DI5" s="159"/>
      <c r="DJ5" s="9"/>
      <c r="DK5" s="9"/>
      <c r="DL5" s="159"/>
      <c r="DM5" s="9"/>
      <c r="DN5" s="9"/>
      <c r="DO5" s="159" t="s">
        <v>259</v>
      </c>
      <c r="DP5" s="6"/>
      <c r="DQ5" s="430" t="s">
        <v>258</v>
      </c>
      <c r="DR5" s="430"/>
      <c r="DS5" s="159"/>
      <c r="DT5" s="159"/>
      <c r="DU5" s="159"/>
      <c r="DV5" s="159"/>
      <c r="DW5" s="159"/>
      <c r="DX5" s="159"/>
      <c r="DY5" s="159"/>
      <c r="DZ5" s="159"/>
      <c r="EA5" s="9"/>
      <c r="EB5" s="159"/>
      <c r="EC5" s="159"/>
      <c r="ED5" s="159"/>
      <c r="EE5" s="159"/>
      <c r="EF5" s="9"/>
      <c r="EG5" s="159"/>
      <c r="EH5" s="9"/>
      <c r="EI5" s="9"/>
      <c r="EJ5" s="159"/>
      <c r="EK5" s="9"/>
      <c r="EL5" s="9"/>
      <c r="EM5" s="159" t="s">
        <v>259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6"/>
      <c r="BU6" s="428"/>
      <c r="BV6" s="428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6"/>
      <c r="CS6" s="428"/>
      <c r="CT6" s="428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6"/>
      <c r="DQ6" s="428"/>
      <c r="DR6" s="428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6"/>
      <c r="BU7" s="429" t="s">
        <v>260</v>
      </c>
      <c r="BV7" s="42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6"/>
      <c r="CS7" s="429" t="s">
        <v>261</v>
      </c>
      <c r="CT7" s="42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6"/>
      <c r="DQ7" s="429" t="s">
        <v>262</v>
      </c>
      <c r="DR7" s="429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O7" s="423" t="s">
        <v>105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240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240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292</v>
      </c>
      <c r="AX8" s="429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6"/>
      <c r="BU8" s="429" t="s">
        <v>292</v>
      </c>
      <c r="BV8" s="429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6"/>
      <c r="CS8" s="429" t="s">
        <v>292</v>
      </c>
      <c r="CT8" s="429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6"/>
      <c r="DQ8" s="429" t="s">
        <v>292</v>
      </c>
      <c r="DR8" s="429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O8" s="423" t="s">
        <v>240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240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240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6"/>
      <c r="BU9" s="428"/>
      <c r="BV9" s="428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6"/>
      <c r="CS9" s="428"/>
      <c r="CT9" s="428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6"/>
      <c r="DQ9" s="428"/>
      <c r="DR9" s="428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6"/>
      <c r="BU10" s="428"/>
      <c r="BV10" s="428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6"/>
      <c r="CS10" s="428"/>
      <c r="CT10" s="428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6"/>
      <c r="DQ10" s="428"/>
      <c r="DR10" s="428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86">
        <v>2000</v>
      </c>
      <c r="AZ11" s="86">
        <v>2001</v>
      </c>
      <c r="BA11" s="86">
        <v>2002</v>
      </c>
      <c r="BB11" s="86">
        <v>2003</v>
      </c>
      <c r="BC11" s="86">
        <v>2004</v>
      </c>
      <c r="BD11" s="86">
        <v>2005</v>
      </c>
      <c r="BE11" s="86">
        <v>2006</v>
      </c>
      <c r="BF11" s="86">
        <v>2007</v>
      </c>
      <c r="BG11" s="86">
        <v>2008</v>
      </c>
      <c r="BH11" s="86">
        <v>2009</v>
      </c>
      <c r="BI11" s="86">
        <v>2010</v>
      </c>
      <c r="BJ11" s="86">
        <v>2011</v>
      </c>
      <c r="BK11" s="86">
        <v>2012</v>
      </c>
      <c r="BL11" s="86">
        <v>2013</v>
      </c>
      <c r="BM11" s="86">
        <v>2014</v>
      </c>
      <c r="BN11" s="86">
        <v>2015</v>
      </c>
      <c r="BO11" s="86">
        <v>2016</v>
      </c>
      <c r="BP11" s="86">
        <v>2017</v>
      </c>
      <c r="BQ11" s="86">
        <v>2018</v>
      </c>
      <c r="BR11" s="86">
        <v>2019</v>
      </c>
      <c r="BS11" s="86">
        <v>2020</v>
      </c>
      <c r="BT11" s="6"/>
      <c r="BU11" s="428"/>
      <c r="BV11" s="428"/>
      <c r="BW11" s="86">
        <v>2000</v>
      </c>
      <c r="BX11" s="86">
        <v>2001</v>
      </c>
      <c r="BY11" s="86">
        <v>2002</v>
      </c>
      <c r="BZ11" s="86">
        <v>2003</v>
      </c>
      <c r="CA11" s="86">
        <v>2004</v>
      </c>
      <c r="CB11" s="86">
        <v>2005</v>
      </c>
      <c r="CC11" s="86">
        <v>2006</v>
      </c>
      <c r="CD11" s="86">
        <v>2007</v>
      </c>
      <c r="CE11" s="86">
        <v>2008</v>
      </c>
      <c r="CF11" s="86">
        <v>2009</v>
      </c>
      <c r="CG11" s="86">
        <v>2010</v>
      </c>
      <c r="CH11" s="86">
        <v>2011</v>
      </c>
      <c r="CI11" s="86">
        <v>2012</v>
      </c>
      <c r="CJ11" s="86">
        <v>2013</v>
      </c>
      <c r="CK11" s="86">
        <v>2014</v>
      </c>
      <c r="CL11" s="86">
        <v>2015</v>
      </c>
      <c r="CM11" s="86">
        <v>2016</v>
      </c>
      <c r="CN11" s="86">
        <v>2017</v>
      </c>
      <c r="CO11" s="86">
        <v>2018</v>
      </c>
      <c r="CP11" s="86">
        <v>2019</v>
      </c>
      <c r="CQ11" s="86">
        <v>2020</v>
      </c>
      <c r="CR11" s="6"/>
      <c r="CS11" s="428"/>
      <c r="CT11" s="428"/>
      <c r="CU11" s="86">
        <v>2000</v>
      </c>
      <c r="CV11" s="86">
        <v>2001</v>
      </c>
      <c r="CW11" s="86">
        <v>2002</v>
      </c>
      <c r="CX11" s="86">
        <v>2003</v>
      </c>
      <c r="CY11" s="86">
        <v>2004</v>
      </c>
      <c r="CZ11" s="86">
        <v>2005</v>
      </c>
      <c r="DA11" s="86">
        <v>2006</v>
      </c>
      <c r="DB11" s="86">
        <v>2007</v>
      </c>
      <c r="DC11" s="86">
        <v>2008</v>
      </c>
      <c r="DD11" s="86">
        <v>2009</v>
      </c>
      <c r="DE11" s="86">
        <v>2010</v>
      </c>
      <c r="DF11" s="86">
        <v>2011</v>
      </c>
      <c r="DG11" s="86">
        <v>2012</v>
      </c>
      <c r="DH11" s="86">
        <v>2013</v>
      </c>
      <c r="DI11" s="86">
        <v>2014</v>
      </c>
      <c r="DJ11" s="86">
        <v>2015</v>
      </c>
      <c r="DK11" s="86">
        <v>2016</v>
      </c>
      <c r="DL11" s="86">
        <v>2017</v>
      </c>
      <c r="DM11" s="86">
        <v>2018</v>
      </c>
      <c r="DN11" s="86">
        <v>2019</v>
      </c>
      <c r="DO11" s="86">
        <v>2020</v>
      </c>
      <c r="DP11" s="6"/>
      <c r="DQ11" s="428"/>
      <c r="DR11" s="428"/>
      <c r="DS11" s="86">
        <v>2000</v>
      </c>
      <c r="DT11" s="86">
        <v>2001</v>
      </c>
      <c r="DU11" s="86">
        <v>2002</v>
      </c>
      <c r="DV11" s="86">
        <v>2003</v>
      </c>
      <c r="DW11" s="86">
        <v>2004</v>
      </c>
      <c r="DX11" s="86">
        <v>2005</v>
      </c>
      <c r="DY11" s="86">
        <v>2006</v>
      </c>
      <c r="DZ11" s="86">
        <v>2007</v>
      </c>
      <c r="EA11" s="86">
        <v>2008</v>
      </c>
      <c r="EB11" s="86">
        <v>2009</v>
      </c>
      <c r="EC11" s="86">
        <v>2010</v>
      </c>
      <c r="ED11" s="86">
        <v>2011</v>
      </c>
      <c r="EE11" s="86">
        <v>2012</v>
      </c>
      <c r="EF11" s="86">
        <v>2013</v>
      </c>
      <c r="EG11" s="86">
        <v>2014</v>
      </c>
      <c r="EH11" s="86">
        <v>2015</v>
      </c>
      <c r="EI11" s="86">
        <v>2016</v>
      </c>
      <c r="EJ11" s="86">
        <v>2017</v>
      </c>
      <c r="EK11" s="86">
        <v>2018</v>
      </c>
      <c r="EL11" s="86">
        <v>2019</v>
      </c>
      <c r="EM11" s="86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6"/>
      <c r="BU12" s="427"/>
      <c r="BV12" s="427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6"/>
      <c r="CS12" s="427"/>
      <c r="CT12" s="427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6"/>
      <c r="DQ12" s="427"/>
      <c r="DR12" s="427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241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241</v>
      </c>
      <c r="AA13" s="101">
        <v>0.2</v>
      </c>
      <c r="AB13" s="101">
        <v>0.2</v>
      </c>
      <c r="AC13" s="101">
        <v>0.3</v>
      </c>
      <c r="AD13" s="101">
        <v>0.3</v>
      </c>
      <c r="AE13" s="101">
        <v>0.3</v>
      </c>
      <c r="AF13" s="101">
        <v>0.2</v>
      </c>
      <c r="AG13" s="101">
        <v>0.2</v>
      </c>
      <c r="AH13" s="101">
        <v>0.2</v>
      </c>
      <c r="AI13" s="101">
        <v>0.2</v>
      </c>
      <c r="AJ13" s="101">
        <v>0.2</v>
      </c>
      <c r="AK13" s="101">
        <v>0.1</v>
      </c>
      <c r="AL13" s="101">
        <v>0.2</v>
      </c>
      <c r="AM13" s="101">
        <v>0.1</v>
      </c>
      <c r="AN13" s="101">
        <v>0.2</v>
      </c>
      <c r="AO13" s="101">
        <v>0.2</v>
      </c>
      <c r="AP13" s="101">
        <v>0.1</v>
      </c>
      <c r="AQ13" s="101">
        <v>0.1</v>
      </c>
      <c r="AR13" s="101">
        <v>0.1</v>
      </c>
      <c r="AS13" s="101">
        <v>0.1</v>
      </c>
      <c r="AT13" s="101">
        <v>0.1</v>
      </c>
      <c r="AU13" s="101">
        <v>0</v>
      </c>
      <c r="AW13" s="141"/>
      <c r="AX13" s="141" t="s">
        <v>293</v>
      </c>
      <c r="AY13" s="141">
        <v>0.5</v>
      </c>
      <c r="AZ13" s="141">
        <v>0.5</v>
      </c>
      <c r="BA13" s="141">
        <v>0.5</v>
      </c>
      <c r="BB13" s="141">
        <v>0.6</v>
      </c>
      <c r="BC13" s="141">
        <v>0.4</v>
      </c>
      <c r="BD13" s="141">
        <v>0.5</v>
      </c>
      <c r="BE13" s="141">
        <v>0.5</v>
      </c>
      <c r="BF13" s="141">
        <v>0.4</v>
      </c>
      <c r="BG13" s="141">
        <v>0.3</v>
      </c>
      <c r="BH13" s="141">
        <v>0.3</v>
      </c>
      <c r="BI13" s="141">
        <v>0.3</v>
      </c>
      <c r="BJ13" s="141">
        <v>0.4</v>
      </c>
      <c r="BK13" s="141">
        <v>0.3</v>
      </c>
      <c r="BL13" s="141">
        <v>0.3</v>
      </c>
      <c r="BM13" s="141">
        <v>0.3</v>
      </c>
      <c r="BN13" s="141">
        <v>0.2</v>
      </c>
      <c r="BO13" s="141">
        <v>0.2</v>
      </c>
      <c r="BP13" s="141">
        <v>0.1</v>
      </c>
      <c r="BQ13" s="141">
        <v>0.1</v>
      </c>
      <c r="BR13" s="141">
        <v>0.1</v>
      </c>
      <c r="BS13" s="141">
        <v>0.1</v>
      </c>
      <c r="BT13" s="6"/>
      <c r="BU13" s="141"/>
      <c r="BV13" s="141" t="s">
        <v>293</v>
      </c>
      <c r="BW13" s="141">
        <v>1</v>
      </c>
      <c r="BX13" s="141">
        <v>0.8</v>
      </c>
      <c r="BY13" s="141">
        <v>0.9</v>
      </c>
      <c r="BZ13" s="141">
        <v>1</v>
      </c>
      <c r="CA13" s="141">
        <v>0.9</v>
      </c>
      <c r="CB13" s="141">
        <v>0.9</v>
      </c>
      <c r="CC13" s="141">
        <v>1.1000000000000001</v>
      </c>
      <c r="CD13" s="141">
        <v>1.2</v>
      </c>
      <c r="CE13" s="141">
        <v>1.2</v>
      </c>
      <c r="CF13" s="141">
        <v>0.8</v>
      </c>
      <c r="CG13" s="141">
        <v>0.9</v>
      </c>
      <c r="CH13" s="141">
        <v>0.9</v>
      </c>
      <c r="CI13" s="141">
        <v>0.8</v>
      </c>
      <c r="CJ13" s="141">
        <v>1</v>
      </c>
      <c r="CK13" s="141">
        <v>0.9</v>
      </c>
      <c r="CL13" s="141">
        <v>0.8</v>
      </c>
      <c r="CM13" s="141">
        <v>0.8</v>
      </c>
      <c r="CN13" s="141">
        <v>0.5</v>
      </c>
      <c r="CO13" s="141">
        <v>0.4</v>
      </c>
      <c r="CP13" s="141">
        <v>0.4</v>
      </c>
      <c r="CQ13" s="141">
        <v>0.3</v>
      </c>
      <c r="CR13" s="6"/>
      <c r="CS13" s="141"/>
      <c r="CT13" s="141" t="s">
        <v>293</v>
      </c>
      <c r="CU13" s="141">
        <v>2.2000000000000002</v>
      </c>
      <c r="CV13" s="141">
        <v>2</v>
      </c>
      <c r="CW13" s="141">
        <v>2.4</v>
      </c>
      <c r="CX13" s="141">
        <v>2.2000000000000002</v>
      </c>
      <c r="CY13" s="141">
        <v>2</v>
      </c>
      <c r="CZ13" s="141">
        <v>2.4</v>
      </c>
      <c r="DA13" s="141">
        <v>2</v>
      </c>
      <c r="DB13" s="141">
        <v>2.1</v>
      </c>
      <c r="DC13" s="141">
        <v>2.1</v>
      </c>
      <c r="DD13" s="141">
        <v>1.7</v>
      </c>
      <c r="DE13" s="141">
        <v>1.9</v>
      </c>
      <c r="DF13" s="141">
        <v>1.9</v>
      </c>
      <c r="DG13" s="141">
        <v>1.9</v>
      </c>
      <c r="DH13" s="141">
        <v>2.1</v>
      </c>
      <c r="DI13" s="141">
        <v>2.1</v>
      </c>
      <c r="DJ13" s="141">
        <v>1.7</v>
      </c>
      <c r="DK13" s="141">
        <v>1.4</v>
      </c>
      <c r="DL13" s="141">
        <v>0.9</v>
      </c>
      <c r="DM13" s="141">
        <v>0.8</v>
      </c>
      <c r="DN13" s="141">
        <v>0.8</v>
      </c>
      <c r="DO13" s="141">
        <v>0.7</v>
      </c>
      <c r="DP13" s="6"/>
      <c r="DQ13" s="141"/>
      <c r="DR13" s="141" t="s">
        <v>293</v>
      </c>
      <c r="DS13" s="141">
        <v>0.2</v>
      </c>
      <c r="DT13" s="141">
        <v>0.1</v>
      </c>
      <c r="DU13" s="141">
        <v>0.2</v>
      </c>
      <c r="DV13" s="141">
        <v>0.2</v>
      </c>
      <c r="DW13" s="141">
        <v>0.2</v>
      </c>
      <c r="DX13" s="141">
        <v>0.2</v>
      </c>
      <c r="DY13" s="141">
        <v>0.2</v>
      </c>
      <c r="DZ13" s="141">
        <v>0.2</v>
      </c>
      <c r="EA13" s="141">
        <v>0.2</v>
      </c>
      <c r="EB13" s="141">
        <v>0.1</v>
      </c>
      <c r="EC13" s="141">
        <v>0.1</v>
      </c>
      <c r="ED13" s="141">
        <v>0.1</v>
      </c>
      <c r="EE13" s="141">
        <v>0.1</v>
      </c>
      <c r="EF13" s="141">
        <v>0.1</v>
      </c>
      <c r="EG13" s="141">
        <v>0.2</v>
      </c>
      <c r="EH13" s="141">
        <v>0.1</v>
      </c>
      <c r="EI13" s="141">
        <v>0.1</v>
      </c>
      <c r="EJ13" s="141">
        <v>0.1</v>
      </c>
      <c r="EK13" s="141">
        <v>0.1</v>
      </c>
      <c r="EL13" s="141">
        <v>0.1</v>
      </c>
      <c r="EM13" s="141">
        <v>0.1</v>
      </c>
      <c r="EO13" s="101"/>
      <c r="EP13" s="101" t="s">
        <v>241</v>
      </c>
      <c r="EQ13" s="101">
        <v>0.3</v>
      </c>
      <c r="ER13" s="101">
        <v>0.3</v>
      </c>
      <c r="ES13" s="101">
        <v>0.3</v>
      </c>
      <c r="ET13" s="101">
        <v>0.4</v>
      </c>
      <c r="EU13" s="101">
        <v>0.3</v>
      </c>
      <c r="EV13" s="101">
        <v>0.3</v>
      </c>
      <c r="EW13" s="101">
        <v>0.3</v>
      </c>
      <c r="EX13" s="101">
        <v>0.4</v>
      </c>
      <c r="EY13" s="101">
        <v>0.4</v>
      </c>
      <c r="EZ13" s="101">
        <v>0.3</v>
      </c>
      <c r="FA13" s="101">
        <v>0.3</v>
      </c>
      <c r="FB13" s="101">
        <v>0.2</v>
      </c>
      <c r="FC13" s="101">
        <v>0.2</v>
      </c>
      <c r="FD13" s="101">
        <v>0.3</v>
      </c>
      <c r="FE13" s="101">
        <v>0.3</v>
      </c>
      <c r="FF13" s="101">
        <v>0.3</v>
      </c>
      <c r="FG13" s="101">
        <v>0.2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241</v>
      </c>
      <c r="FO13" s="101">
        <v>1.2</v>
      </c>
      <c r="FP13" s="101">
        <v>1.5</v>
      </c>
      <c r="FQ13" s="101">
        <v>1.8</v>
      </c>
      <c r="FR13" s="101">
        <v>1.3</v>
      </c>
      <c r="FS13" s="101">
        <v>1</v>
      </c>
      <c r="FT13" s="101">
        <v>1.2</v>
      </c>
      <c r="FU13" s="101">
        <v>1.1000000000000001</v>
      </c>
      <c r="FV13" s="101">
        <v>1.3</v>
      </c>
      <c r="FW13" s="101">
        <v>1.2</v>
      </c>
      <c r="FX13" s="101">
        <v>1</v>
      </c>
      <c r="FY13" s="101">
        <v>1.1000000000000001</v>
      </c>
      <c r="FZ13" s="101">
        <v>1</v>
      </c>
      <c r="GA13" s="101">
        <v>1</v>
      </c>
      <c r="GB13" s="101">
        <v>1.1000000000000001</v>
      </c>
      <c r="GC13" s="101">
        <v>1.3</v>
      </c>
      <c r="GD13" s="101">
        <v>1</v>
      </c>
      <c r="GE13" s="101">
        <v>0.8</v>
      </c>
      <c r="GF13" s="101">
        <v>0.5</v>
      </c>
      <c r="GG13" s="101">
        <v>0.4</v>
      </c>
      <c r="GH13" s="101">
        <v>0.4</v>
      </c>
      <c r="GI13" s="101">
        <v>0.4</v>
      </c>
      <c r="GK13" s="101"/>
      <c r="GL13" s="101" t="s">
        <v>241</v>
      </c>
      <c r="GM13" s="101">
        <v>1.2</v>
      </c>
      <c r="GN13" s="101">
        <v>1.5</v>
      </c>
      <c r="GO13" s="101">
        <v>1.6</v>
      </c>
      <c r="GP13" s="101">
        <v>1.4</v>
      </c>
      <c r="GQ13" s="101">
        <v>1.1000000000000001</v>
      </c>
      <c r="GR13" s="101">
        <v>1.2</v>
      </c>
      <c r="GS13" s="101">
        <v>1</v>
      </c>
      <c r="GT13" s="101">
        <v>1.2</v>
      </c>
      <c r="GU13" s="101">
        <v>1.2</v>
      </c>
      <c r="GV13" s="101">
        <v>0.7</v>
      </c>
      <c r="GW13" s="101">
        <v>0.7</v>
      </c>
      <c r="GX13" s="101">
        <v>0.6</v>
      </c>
      <c r="GY13" s="101">
        <v>0.7</v>
      </c>
      <c r="GZ13" s="101">
        <v>0.8</v>
      </c>
      <c r="HA13" s="101">
        <v>0.8</v>
      </c>
      <c r="HB13" s="101">
        <v>0.7</v>
      </c>
      <c r="HC13" s="101">
        <v>0.6</v>
      </c>
      <c r="HD13" s="101">
        <v>0.4</v>
      </c>
      <c r="HE13" s="101">
        <v>0.4</v>
      </c>
      <c r="HF13" s="101">
        <v>0.3</v>
      </c>
      <c r="HG13" s="101">
        <v>0.3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9"/>
      <c r="AX14" s="139" t="s">
        <v>266</v>
      </c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6"/>
      <c r="BU14" s="9"/>
      <c r="BV14" s="139" t="s">
        <v>266</v>
      </c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6"/>
      <c r="CS14" s="9"/>
      <c r="CT14" s="139" t="s">
        <v>266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6"/>
      <c r="DQ14" s="9"/>
      <c r="DR14" s="139" t="s">
        <v>266</v>
      </c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O14" s="100"/>
      <c r="EP14" s="108" t="s">
        <v>221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223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6" t="s">
        <v>223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9"/>
      <c r="AX15" s="144" t="s">
        <v>268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6"/>
      <c r="BU15" s="9"/>
      <c r="BV15" s="144" t="s">
        <v>268</v>
      </c>
      <c r="BW15" s="9">
        <v>0.2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0.1</v>
      </c>
      <c r="CK15" s="9">
        <v>0.1</v>
      </c>
      <c r="CL15" s="9">
        <v>0</v>
      </c>
      <c r="CM15" s="9">
        <v>0</v>
      </c>
      <c r="CN15" s="9">
        <v>0.1</v>
      </c>
      <c r="CO15" s="9">
        <v>0.1</v>
      </c>
      <c r="CP15" s="9">
        <v>0.1</v>
      </c>
      <c r="CQ15" s="9">
        <v>0.1</v>
      </c>
      <c r="CR15" s="6"/>
      <c r="CS15" s="9"/>
      <c r="CT15" s="144" t="s">
        <v>268</v>
      </c>
      <c r="CU15" s="9">
        <v>0.3</v>
      </c>
      <c r="CV15" s="9">
        <v>0</v>
      </c>
      <c r="CW15" s="9">
        <v>0.1</v>
      </c>
      <c r="CX15" s="9">
        <v>0</v>
      </c>
      <c r="CY15" s="9">
        <v>0</v>
      </c>
      <c r="CZ15" s="9">
        <v>0.1</v>
      </c>
      <c r="DA15" s="9">
        <v>0.1</v>
      </c>
      <c r="DB15" s="9">
        <v>0.1</v>
      </c>
      <c r="DC15" s="9">
        <v>0.1</v>
      </c>
      <c r="DD15" s="9">
        <v>0.1</v>
      </c>
      <c r="DE15" s="9">
        <v>0.1</v>
      </c>
      <c r="DF15" s="9">
        <v>0.1</v>
      </c>
      <c r="DG15" s="9">
        <v>0.1</v>
      </c>
      <c r="DH15" s="9">
        <v>0.1</v>
      </c>
      <c r="DI15" s="9">
        <v>0.1</v>
      </c>
      <c r="DJ15" s="9">
        <v>0.1</v>
      </c>
      <c r="DK15" s="9">
        <v>0.1</v>
      </c>
      <c r="DL15" s="9">
        <v>0.1</v>
      </c>
      <c r="DM15" s="9">
        <v>0.1</v>
      </c>
      <c r="DN15" s="9">
        <v>0.2</v>
      </c>
      <c r="DO15" s="9">
        <v>0.1</v>
      </c>
      <c r="DP15" s="6"/>
      <c r="DQ15" s="9"/>
      <c r="DR15" s="144" t="s">
        <v>268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O15" s="100"/>
      <c r="EP15" s="126" t="s">
        <v>223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26" t="s">
        <v>223</v>
      </c>
      <c r="FO15" s="100">
        <v>0.1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0.1</v>
      </c>
      <c r="GG15" s="100">
        <v>0.1</v>
      </c>
      <c r="GH15" s="100">
        <v>0.1</v>
      </c>
      <c r="GI15" s="100">
        <v>0.1</v>
      </c>
      <c r="GK15" s="100"/>
      <c r="GL15" s="126" t="s">
        <v>223</v>
      </c>
      <c r="GM15" s="100">
        <v>0.1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0.1</v>
      </c>
      <c r="HG15" s="100">
        <v>0</v>
      </c>
    </row>
    <row r="16" spans="1:215" ht="15">
      <c r="A16" s="100"/>
      <c r="B16" s="106" t="s">
        <v>224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6" t="s">
        <v>224</v>
      </c>
      <c r="AA16" s="100">
        <v>0.2</v>
      </c>
      <c r="AB16" s="100">
        <v>0.2</v>
      </c>
      <c r="AC16" s="100">
        <v>0.3</v>
      </c>
      <c r="AD16" s="100">
        <v>0.3</v>
      </c>
      <c r="AE16" s="100">
        <v>0.3</v>
      </c>
      <c r="AF16" s="100">
        <v>0.2</v>
      </c>
      <c r="AG16" s="100">
        <v>0.2</v>
      </c>
      <c r="AH16" s="100">
        <v>0.2</v>
      </c>
      <c r="AI16" s="100">
        <v>0.2</v>
      </c>
      <c r="AJ16" s="100">
        <v>0.1</v>
      </c>
      <c r="AK16" s="100">
        <v>0.1</v>
      </c>
      <c r="AL16" s="100">
        <v>0.1</v>
      </c>
      <c r="AM16" s="100">
        <v>0.1</v>
      </c>
      <c r="AN16" s="100">
        <v>0.1</v>
      </c>
      <c r="AO16" s="100">
        <v>0.2</v>
      </c>
      <c r="AP16" s="100">
        <v>0.1</v>
      </c>
      <c r="AQ16" s="100">
        <v>0.1</v>
      </c>
      <c r="AR16" s="100">
        <v>0.1</v>
      </c>
      <c r="AS16" s="100">
        <v>0.1</v>
      </c>
      <c r="AT16" s="100">
        <v>0</v>
      </c>
      <c r="AU16" s="100">
        <v>0</v>
      </c>
      <c r="AW16" s="9"/>
      <c r="AX16" s="144" t="s">
        <v>269</v>
      </c>
      <c r="AY16" s="9">
        <v>0.4</v>
      </c>
      <c r="AZ16" s="9">
        <v>0.5</v>
      </c>
      <c r="BA16" s="9">
        <v>0.5</v>
      </c>
      <c r="BB16" s="9">
        <v>0.6</v>
      </c>
      <c r="BC16" s="9">
        <v>0.4</v>
      </c>
      <c r="BD16" s="9">
        <v>0.5</v>
      </c>
      <c r="BE16" s="9">
        <v>0.5</v>
      </c>
      <c r="BF16" s="9">
        <v>0.4</v>
      </c>
      <c r="BG16" s="9">
        <v>0.3</v>
      </c>
      <c r="BH16" s="9">
        <v>0.3</v>
      </c>
      <c r="BI16" s="9">
        <v>0.3</v>
      </c>
      <c r="BJ16" s="9">
        <v>0.4</v>
      </c>
      <c r="BK16" s="9">
        <v>0.3</v>
      </c>
      <c r="BL16" s="9">
        <v>0.3</v>
      </c>
      <c r="BM16" s="9">
        <v>0.3</v>
      </c>
      <c r="BN16" s="9">
        <v>0.2</v>
      </c>
      <c r="BO16" s="9">
        <v>0.2</v>
      </c>
      <c r="BP16" s="9">
        <v>0.1</v>
      </c>
      <c r="BQ16" s="9">
        <v>0.1</v>
      </c>
      <c r="BR16" s="9">
        <v>0.1</v>
      </c>
      <c r="BS16" s="9">
        <v>0.1</v>
      </c>
      <c r="BT16" s="6"/>
      <c r="BU16" s="9"/>
      <c r="BV16" s="144" t="s">
        <v>269</v>
      </c>
      <c r="BW16" s="9">
        <v>0.8</v>
      </c>
      <c r="BX16" s="9">
        <v>0.8</v>
      </c>
      <c r="BY16" s="9">
        <v>0.9</v>
      </c>
      <c r="BZ16" s="9">
        <v>1</v>
      </c>
      <c r="CA16" s="9">
        <v>0.8</v>
      </c>
      <c r="CB16" s="9">
        <v>0.9</v>
      </c>
      <c r="CC16" s="9">
        <v>1.1000000000000001</v>
      </c>
      <c r="CD16" s="9">
        <v>1.1000000000000001</v>
      </c>
      <c r="CE16" s="9">
        <v>1.2</v>
      </c>
      <c r="CF16" s="9">
        <v>0.8</v>
      </c>
      <c r="CG16" s="9">
        <v>0.9</v>
      </c>
      <c r="CH16" s="9">
        <v>0.8</v>
      </c>
      <c r="CI16" s="9">
        <v>0.8</v>
      </c>
      <c r="CJ16" s="9">
        <v>1</v>
      </c>
      <c r="CK16" s="9">
        <v>0.9</v>
      </c>
      <c r="CL16" s="9">
        <v>0.8</v>
      </c>
      <c r="CM16" s="9">
        <v>0.7</v>
      </c>
      <c r="CN16" s="9">
        <v>0.4</v>
      </c>
      <c r="CO16" s="9">
        <v>0.3</v>
      </c>
      <c r="CP16" s="9">
        <v>0.3</v>
      </c>
      <c r="CQ16" s="9">
        <v>0.3</v>
      </c>
      <c r="CR16" s="6"/>
      <c r="CS16" s="9"/>
      <c r="CT16" s="144" t="s">
        <v>269</v>
      </c>
      <c r="CU16" s="9">
        <v>1.9</v>
      </c>
      <c r="CV16" s="9">
        <v>1.9</v>
      </c>
      <c r="CW16" s="9">
        <v>2.2999999999999998</v>
      </c>
      <c r="CX16" s="9">
        <v>2.2000000000000002</v>
      </c>
      <c r="CY16" s="9">
        <v>2</v>
      </c>
      <c r="CZ16" s="9">
        <v>2.2999999999999998</v>
      </c>
      <c r="DA16" s="9">
        <v>2</v>
      </c>
      <c r="DB16" s="9">
        <v>2</v>
      </c>
      <c r="DC16" s="9">
        <v>2</v>
      </c>
      <c r="DD16" s="9">
        <v>1.7</v>
      </c>
      <c r="DE16" s="9">
        <v>1.8</v>
      </c>
      <c r="DF16" s="9">
        <v>1.8</v>
      </c>
      <c r="DG16" s="9">
        <v>1.8</v>
      </c>
      <c r="DH16" s="9">
        <v>2</v>
      </c>
      <c r="DI16" s="9">
        <v>2</v>
      </c>
      <c r="DJ16" s="9">
        <v>1.6</v>
      </c>
      <c r="DK16" s="9">
        <v>1.3</v>
      </c>
      <c r="DL16" s="9">
        <v>0.8</v>
      </c>
      <c r="DM16" s="9">
        <v>0.7</v>
      </c>
      <c r="DN16" s="9">
        <v>0.6</v>
      </c>
      <c r="DO16" s="9">
        <v>0.5</v>
      </c>
      <c r="DP16" s="6"/>
      <c r="DQ16" s="9"/>
      <c r="DR16" s="144" t="s">
        <v>269</v>
      </c>
      <c r="DS16" s="9">
        <v>0.1</v>
      </c>
      <c r="DT16" s="9">
        <v>0.1</v>
      </c>
      <c r="DU16" s="9">
        <v>0.2</v>
      </c>
      <c r="DV16" s="9">
        <v>0.2</v>
      </c>
      <c r="DW16" s="9">
        <v>0.2</v>
      </c>
      <c r="DX16" s="9">
        <v>0.2</v>
      </c>
      <c r="DY16" s="9">
        <v>0.2</v>
      </c>
      <c r="DZ16" s="9">
        <v>0.2</v>
      </c>
      <c r="EA16" s="9">
        <v>0.2</v>
      </c>
      <c r="EB16" s="9">
        <v>0.1</v>
      </c>
      <c r="EC16" s="9">
        <v>0.1</v>
      </c>
      <c r="ED16" s="9">
        <v>0.1</v>
      </c>
      <c r="EE16" s="9">
        <v>0.1</v>
      </c>
      <c r="EF16" s="9">
        <v>0.1</v>
      </c>
      <c r="EG16" s="9">
        <v>0.1</v>
      </c>
      <c r="EH16" s="9">
        <v>0.1</v>
      </c>
      <c r="EI16" s="9">
        <v>0.1</v>
      </c>
      <c r="EJ16" s="9">
        <v>0.1</v>
      </c>
      <c r="EK16" s="9">
        <v>0.1</v>
      </c>
      <c r="EL16" s="9">
        <v>0</v>
      </c>
      <c r="EM16" s="9">
        <v>0</v>
      </c>
      <c r="EO16" s="100"/>
      <c r="EP16" s="126" t="s">
        <v>224</v>
      </c>
      <c r="EQ16" s="100">
        <v>0.3</v>
      </c>
      <c r="ER16" s="100">
        <v>0.3</v>
      </c>
      <c r="ES16" s="100">
        <v>0.3</v>
      </c>
      <c r="ET16" s="100">
        <v>0.4</v>
      </c>
      <c r="EU16" s="100">
        <v>0.3</v>
      </c>
      <c r="EV16" s="100">
        <v>0.3</v>
      </c>
      <c r="EW16" s="100">
        <v>0.3</v>
      </c>
      <c r="EX16" s="100">
        <v>0.3</v>
      </c>
      <c r="EY16" s="100">
        <v>0.4</v>
      </c>
      <c r="EZ16" s="100">
        <v>0.3</v>
      </c>
      <c r="FA16" s="100">
        <v>0.3</v>
      </c>
      <c r="FB16" s="100">
        <v>0.2</v>
      </c>
      <c r="FC16" s="100">
        <v>0.2</v>
      </c>
      <c r="FD16" s="100">
        <v>0.3</v>
      </c>
      <c r="FE16" s="100">
        <v>0.3</v>
      </c>
      <c r="FF16" s="100">
        <v>0.2</v>
      </c>
      <c r="FG16" s="100">
        <v>0.2</v>
      </c>
      <c r="FH16" s="100">
        <v>0.1</v>
      </c>
      <c r="FI16" s="100">
        <v>0.1</v>
      </c>
      <c r="FJ16" s="100">
        <v>0.1</v>
      </c>
      <c r="FK16" s="100">
        <v>0.1</v>
      </c>
      <c r="FM16" s="100"/>
      <c r="FN16" s="126" t="s">
        <v>224</v>
      </c>
      <c r="FO16" s="100">
        <v>1.1000000000000001</v>
      </c>
      <c r="FP16" s="100">
        <v>1.5</v>
      </c>
      <c r="FQ16" s="100">
        <v>1.8</v>
      </c>
      <c r="FR16" s="100">
        <v>1.3</v>
      </c>
      <c r="FS16" s="100">
        <v>1</v>
      </c>
      <c r="FT16" s="100">
        <v>1.2</v>
      </c>
      <c r="FU16" s="100">
        <v>1.1000000000000001</v>
      </c>
      <c r="FV16" s="100">
        <v>1.2</v>
      </c>
      <c r="FW16" s="100">
        <v>1.2</v>
      </c>
      <c r="FX16" s="100">
        <v>1</v>
      </c>
      <c r="FY16" s="100">
        <v>1.1000000000000001</v>
      </c>
      <c r="FZ16" s="100">
        <v>1</v>
      </c>
      <c r="GA16" s="100">
        <v>0.9</v>
      </c>
      <c r="GB16" s="100">
        <v>1.1000000000000001</v>
      </c>
      <c r="GC16" s="100">
        <v>1.2</v>
      </c>
      <c r="GD16" s="100">
        <v>1</v>
      </c>
      <c r="GE16" s="100">
        <v>0.7</v>
      </c>
      <c r="GF16" s="100">
        <v>0.4</v>
      </c>
      <c r="GG16" s="100">
        <v>0.4</v>
      </c>
      <c r="GH16" s="100">
        <v>0.4</v>
      </c>
      <c r="GI16" s="100">
        <v>0.3</v>
      </c>
      <c r="GK16" s="100"/>
      <c r="GL16" s="126" t="s">
        <v>224</v>
      </c>
      <c r="GM16" s="100">
        <v>1.1000000000000001</v>
      </c>
      <c r="GN16" s="100">
        <v>1.5</v>
      </c>
      <c r="GO16" s="100">
        <v>1.6</v>
      </c>
      <c r="GP16" s="100">
        <v>1.4</v>
      </c>
      <c r="GQ16" s="100">
        <v>1.1000000000000001</v>
      </c>
      <c r="GR16" s="100">
        <v>1.2</v>
      </c>
      <c r="GS16" s="100">
        <v>1</v>
      </c>
      <c r="GT16" s="100">
        <v>1.2</v>
      </c>
      <c r="GU16" s="100">
        <v>1.2</v>
      </c>
      <c r="GV16" s="100">
        <v>0.7</v>
      </c>
      <c r="GW16" s="100">
        <v>0.7</v>
      </c>
      <c r="GX16" s="100">
        <v>0.6</v>
      </c>
      <c r="GY16" s="100">
        <v>0.6</v>
      </c>
      <c r="GZ16" s="100">
        <v>0.8</v>
      </c>
      <c r="HA16" s="100">
        <v>0.8</v>
      </c>
      <c r="HB16" s="100">
        <v>0.7</v>
      </c>
      <c r="HC16" s="100">
        <v>0.6</v>
      </c>
      <c r="HD16" s="100">
        <v>0.4</v>
      </c>
      <c r="HE16" s="100">
        <v>0.3</v>
      </c>
      <c r="HF16" s="100">
        <v>0.3</v>
      </c>
      <c r="HG16" s="100">
        <v>0.2</v>
      </c>
    </row>
    <row r="17" spans="1:215" ht="15">
      <c r="A17" s="100"/>
      <c r="B17" s="106" t="s">
        <v>225</v>
      </c>
      <c r="C17" s="102" t="s">
        <v>226</v>
      </c>
      <c r="D17" s="102" t="s">
        <v>226</v>
      </c>
      <c r="E17" s="102" t="s">
        <v>226</v>
      </c>
      <c r="F17" s="102" t="s">
        <v>226</v>
      </c>
      <c r="G17" s="102" t="s">
        <v>226</v>
      </c>
      <c r="H17" s="102" t="s">
        <v>226</v>
      </c>
      <c r="I17" s="102" t="s">
        <v>226</v>
      </c>
      <c r="J17" s="102" t="s">
        <v>226</v>
      </c>
      <c r="K17" s="102" t="s">
        <v>226</v>
      </c>
      <c r="L17" s="102" t="s">
        <v>226</v>
      </c>
      <c r="M17" s="102" t="s">
        <v>226</v>
      </c>
      <c r="N17" s="102">
        <v>0</v>
      </c>
      <c r="O17" s="102">
        <v>0</v>
      </c>
      <c r="P17" s="102">
        <v>0</v>
      </c>
      <c r="Q17" s="102">
        <v>0</v>
      </c>
      <c r="R17" s="102" t="s">
        <v>226</v>
      </c>
      <c r="S17" s="102" t="s">
        <v>226</v>
      </c>
      <c r="T17" s="102" t="s">
        <v>226</v>
      </c>
      <c r="U17" s="102" t="s">
        <v>226</v>
      </c>
      <c r="V17" s="102" t="s">
        <v>226</v>
      </c>
      <c r="W17" s="102" t="s">
        <v>226</v>
      </c>
      <c r="Y17" s="100"/>
      <c r="Z17" s="106" t="s">
        <v>225</v>
      </c>
      <c r="AA17" s="102" t="s">
        <v>226</v>
      </c>
      <c r="AB17" s="102" t="s">
        <v>226</v>
      </c>
      <c r="AC17" s="102" t="s">
        <v>226</v>
      </c>
      <c r="AD17" s="102" t="s">
        <v>226</v>
      </c>
      <c r="AE17" s="102" t="s">
        <v>226</v>
      </c>
      <c r="AF17" s="102" t="s">
        <v>226</v>
      </c>
      <c r="AG17" s="102" t="s">
        <v>226</v>
      </c>
      <c r="AH17" s="102" t="s">
        <v>226</v>
      </c>
      <c r="AI17" s="102" t="s">
        <v>226</v>
      </c>
      <c r="AJ17" s="102" t="s">
        <v>226</v>
      </c>
      <c r="AK17" s="102" t="s">
        <v>226</v>
      </c>
      <c r="AL17" s="102">
        <v>0</v>
      </c>
      <c r="AM17" s="102">
        <v>0</v>
      </c>
      <c r="AN17" s="102">
        <v>0</v>
      </c>
      <c r="AO17" s="102">
        <v>0</v>
      </c>
      <c r="AP17" s="102" t="s">
        <v>226</v>
      </c>
      <c r="AQ17" s="102" t="s">
        <v>226</v>
      </c>
      <c r="AR17" s="102" t="s">
        <v>226</v>
      </c>
      <c r="AS17" s="102" t="s">
        <v>226</v>
      </c>
      <c r="AT17" s="102" t="s">
        <v>226</v>
      </c>
      <c r="AU17" s="102" t="s">
        <v>226</v>
      </c>
      <c r="AW17" s="9"/>
      <c r="AX17" s="144" t="s">
        <v>270</v>
      </c>
      <c r="AY17" s="159" t="s">
        <v>271</v>
      </c>
      <c r="AZ17" s="159" t="s">
        <v>271</v>
      </c>
      <c r="BA17" s="159" t="s">
        <v>271</v>
      </c>
      <c r="BB17" s="159" t="s">
        <v>271</v>
      </c>
      <c r="BC17" s="159" t="s">
        <v>271</v>
      </c>
      <c r="BD17" s="159" t="s">
        <v>271</v>
      </c>
      <c r="BE17" s="159" t="s">
        <v>271</v>
      </c>
      <c r="BF17" s="159" t="s">
        <v>271</v>
      </c>
      <c r="BG17" s="159" t="s">
        <v>271</v>
      </c>
      <c r="BH17" s="159" t="s">
        <v>271</v>
      </c>
      <c r="BI17" s="159" t="s">
        <v>271</v>
      </c>
      <c r="BJ17" s="159">
        <v>0</v>
      </c>
      <c r="BK17" s="159">
        <v>0</v>
      </c>
      <c r="BL17" s="159">
        <v>0</v>
      </c>
      <c r="BM17" s="159">
        <v>0</v>
      </c>
      <c r="BN17" s="159" t="s">
        <v>271</v>
      </c>
      <c r="BO17" s="159" t="s">
        <v>271</v>
      </c>
      <c r="BP17" s="159" t="s">
        <v>271</v>
      </c>
      <c r="BQ17" s="159" t="s">
        <v>271</v>
      </c>
      <c r="BR17" s="159" t="s">
        <v>271</v>
      </c>
      <c r="BS17" s="159" t="s">
        <v>271</v>
      </c>
      <c r="BT17" s="6"/>
      <c r="BU17" s="9"/>
      <c r="BV17" s="144" t="s">
        <v>270</v>
      </c>
      <c r="BW17" s="159" t="s">
        <v>271</v>
      </c>
      <c r="BX17" s="159" t="s">
        <v>271</v>
      </c>
      <c r="BY17" s="159" t="s">
        <v>271</v>
      </c>
      <c r="BZ17" s="159" t="s">
        <v>271</v>
      </c>
      <c r="CA17" s="159" t="s">
        <v>271</v>
      </c>
      <c r="CB17" s="159" t="s">
        <v>271</v>
      </c>
      <c r="CC17" s="159" t="s">
        <v>271</v>
      </c>
      <c r="CD17" s="159" t="s">
        <v>271</v>
      </c>
      <c r="CE17" s="159" t="s">
        <v>271</v>
      </c>
      <c r="CF17" s="159" t="s">
        <v>271</v>
      </c>
      <c r="CG17" s="159" t="s">
        <v>271</v>
      </c>
      <c r="CH17" s="159">
        <v>0</v>
      </c>
      <c r="CI17" s="159">
        <v>0</v>
      </c>
      <c r="CJ17" s="159">
        <v>0</v>
      </c>
      <c r="CK17" s="159">
        <v>0</v>
      </c>
      <c r="CL17" s="159" t="s">
        <v>271</v>
      </c>
      <c r="CM17" s="159" t="s">
        <v>271</v>
      </c>
      <c r="CN17" s="159" t="s">
        <v>271</v>
      </c>
      <c r="CO17" s="159" t="s">
        <v>271</v>
      </c>
      <c r="CP17" s="159" t="s">
        <v>271</v>
      </c>
      <c r="CQ17" s="159" t="s">
        <v>271</v>
      </c>
      <c r="CR17" s="6"/>
      <c r="CS17" s="9"/>
      <c r="CT17" s="144" t="s">
        <v>270</v>
      </c>
      <c r="CU17" s="159" t="s">
        <v>271</v>
      </c>
      <c r="CV17" s="159" t="s">
        <v>271</v>
      </c>
      <c r="CW17" s="159" t="s">
        <v>271</v>
      </c>
      <c r="CX17" s="159" t="s">
        <v>271</v>
      </c>
      <c r="CY17" s="159" t="s">
        <v>271</v>
      </c>
      <c r="CZ17" s="159" t="s">
        <v>271</v>
      </c>
      <c r="DA17" s="159" t="s">
        <v>271</v>
      </c>
      <c r="DB17" s="159">
        <v>0</v>
      </c>
      <c r="DC17" s="159">
        <v>0</v>
      </c>
      <c r="DD17" s="159">
        <v>0</v>
      </c>
      <c r="DE17" s="159">
        <v>0</v>
      </c>
      <c r="DF17" s="159">
        <v>0</v>
      </c>
      <c r="DG17" s="159">
        <v>0</v>
      </c>
      <c r="DH17" s="159">
        <v>0</v>
      </c>
      <c r="DI17" s="159">
        <v>0</v>
      </c>
      <c r="DJ17" s="159" t="s">
        <v>271</v>
      </c>
      <c r="DK17" s="159" t="s">
        <v>271</v>
      </c>
      <c r="DL17" s="159" t="s">
        <v>271</v>
      </c>
      <c r="DM17" s="159" t="s">
        <v>271</v>
      </c>
      <c r="DN17" s="159" t="s">
        <v>271</v>
      </c>
      <c r="DO17" s="159" t="s">
        <v>271</v>
      </c>
      <c r="DP17" s="6"/>
      <c r="DQ17" s="9"/>
      <c r="DR17" s="144" t="s">
        <v>270</v>
      </c>
      <c r="DS17" s="159" t="s">
        <v>271</v>
      </c>
      <c r="DT17" s="159" t="s">
        <v>271</v>
      </c>
      <c r="DU17" s="159" t="s">
        <v>271</v>
      </c>
      <c r="DV17" s="159" t="s">
        <v>271</v>
      </c>
      <c r="DW17" s="159" t="s">
        <v>271</v>
      </c>
      <c r="DX17" s="159" t="s">
        <v>271</v>
      </c>
      <c r="DY17" s="159" t="s">
        <v>271</v>
      </c>
      <c r="DZ17" s="159" t="s">
        <v>271</v>
      </c>
      <c r="EA17" s="159">
        <v>0</v>
      </c>
      <c r="EB17" s="159">
        <v>0</v>
      </c>
      <c r="EC17" s="159">
        <v>0</v>
      </c>
      <c r="ED17" s="159">
        <v>0</v>
      </c>
      <c r="EE17" s="159">
        <v>0</v>
      </c>
      <c r="EF17" s="159">
        <v>0</v>
      </c>
      <c r="EG17" s="159">
        <v>0</v>
      </c>
      <c r="EH17" s="159" t="s">
        <v>271</v>
      </c>
      <c r="EI17" s="159" t="s">
        <v>271</v>
      </c>
      <c r="EJ17" s="159" t="s">
        <v>271</v>
      </c>
      <c r="EK17" s="159" t="s">
        <v>271</v>
      </c>
      <c r="EL17" s="159" t="s">
        <v>271</v>
      </c>
      <c r="EM17" s="159" t="s">
        <v>271</v>
      </c>
      <c r="EO17" s="100"/>
      <c r="EP17" s="126" t="s">
        <v>225</v>
      </c>
      <c r="EQ17" s="102" t="s">
        <v>226</v>
      </c>
      <c r="ER17" s="102" t="s">
        <v>226</v>
      </c>
      <c r="ES17" s="102" t="s">
        <v>226</v>
      </c>
      <c r="ET17" s="102" t="s">
        <v>226</v>
      </c>
      <c r="EU17" s="102" t="s">
        <v>226</v>
      </c>
      <c r="EV17" s="102" t="s">
        <v>226</v>
      </c>
      <c r="EW17" s="102" t="s">
        <v>226</v>
      </c>
      <c r="EX17" s="102" t="s">
        <v>226</v>
      </c>
      <c r="EY17" s="102" t="s">
        <v>226</v>
      </c>
      <c r="EZ17" s="102" t="s">
        <v>226</v>
      </c>
      <c r="FA17" s="102" t="s">
        <v>226</v>
      </c>
      <c r="FB17" s="102">
        <v>0</v>
      </c>
      <c r="FC17" s="102">
        <v>0</v>
      </c>
      <c r="FD17" s="102">
        <v>0</v>
      </c>
      <c r="FE17" s="102">
        <v>0</v>
      </c>
      <c r="FF17" s="102" t="s">
        <v>226</v>
      </c>
      <c r="FG17" s="102" t="s">
        <v>226</v>
      </c>
      <c r="FH17" s="102" t="s">
        <v>226</v>
      </c>
      <c r="FI17" s="102" t="s">
        <v>226</v>
      </c>
      <c r="FJ17" s="102" t="s">
        <v>226</v>
      </c>
      <c r="FK17" s="102" t="s">
        <v>226</v>
      </c>
      <c r="FM17" s="100"/>
      <c r="FN17" s="126" t="s">
        <v>225</v>
      </c>
      <c r="FO17" s="102" t="s">
        <v>226</v>
      </c>
      <c r="FP17" s="102" t="s">
        <v>226</v>
      </c>
      <c r="FQ17" s="102" t="s">
        <v>226</v>
      </c>
      <c r="FR17" s="102" t="s">
        <v>226</v>
      </c>
      <c r="FS17" s="102" t="s">
        <v>226</v>
      </c>
      <c r="FT17" s="102" t="s">
        <v>226</v>
      </c>
      <c r="FU17" s="102" t="s">
        <v>226</v>
      </c>
      <c r="FV17" s="102" t="s">
        <v>226</v>
      </c>
      <c r="FW17" s="102" t="s">
        <v>226</v>
      </c>
      <c r="FX17" s="102" t="s">
        <v>226</v>
      </c>
      <c r="FY17" s="102" t="s">
        <v>226</v>
      </c>
      <c r="FZ17" s="102">
        <v>0</v>
      </c>
      <c r="GA17" s="102">
        <v>0</v>
      </c>
      <c r="GB17" s="102">
        <v>0</v>
      </c>
      <c r="GC17" s="102">
        <v>0</v>
      </c>
      <c r="GD17" s="102" t="s">
        <v>226</v>
      </c>
      <c r="GE17" s="102" t="s">
        <v>226</v>
      </c>
      <c r="GF17" s="102" t="s">
        <v>226</v>
      </c>
      <c r="GG17" s="102" t="s">
        <v>226</v>
      </c>
      <c r="GH17" s="102" t="s">
        <v>226</v>
      </c>
      <c r="GI17" s="102" t="s">
        <v>226</v>
      </c>
      <c r="GK17" s="100"/>
      <c r="GL17" s="126" t="s">
        <v>225</v>
      </c>
      <c r="GM17" s="102" t="s">
        <v>226</v>
      </c>
      <c r="GN17" s="102" t="s">
        <v>226</v>
      </c>
      <c r="GO17" s="102" t="s">
        <v>226</v>
      </c>
      <c r="GP17" s="102" t="s">
        <v>226</v>
      </c>
      <c r="GQ17" s="102" t="s">
        <v>226</v>
      </c>
      <c r="GR17" s="102" t="s">
        <v>226</v>
      </c>
      <c r="GS17" s="102" t="s">
        <v>226</v>
      </c>
      <c r="GT17" s="102" t="s">
        <v>226</v>
      </c>
      <c r="GU17" s="102" t="s">
        <v>226</v>
      </c>
      <c r="GV17" s="102" t="s">
        <v>226</v>
      </c>
      <c r="GW17" s="102">
        <v>0</v>
      </c>
      <c r="GX17" s="102">
        <v>0</v>
      </c>
      <c r="GY17" s="102">
        <v>0</v>
      </c>
      <c r="GZ17" s="102">
        <v>0</v>
      </c>
      <c r="HA17" s="102">
        <v>0</v>
      </c>
      <c r="HB17" s="102" t="s">
        <v>226</v>
      </c>
      <c r="HC17" s="102" t="s">
        <v>226</v>
      </c>
      <c r="HD17" s="102" t="s">
        <v>226</v>
      </c>
      <c r="HE17" s="102" t="s">
        <v>226</v>
      </c>
      <c r="HF17" s="102" t="s">
        <v>226</v>
      </c>
      <c r="HG17" s="102" t="s">
        <v>226</v>
      </c>
    </row>
    <row r="18" spans="1:215" ht="15">
      <c r="A18" s="100"/>
      <c r="B18" s="106" t="s">
        <v>227</v>
      </c>
      <c r="C18" s="100">
        <v>0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 t="s">
        <v>226</v>
      </c>
      <c r="O18" s="102" t="s">
        <v>226</v>
      </c>
      <c r="P18" s="102" t="s">
        <v>226</v>
      </c>
      <c r="Q18" s="102" t="s">
        <v>226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227</v>
      </c>
      <c r="AA18" s="100">
        <v>0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 t="s">
        <v>226</v>
      </c>
      <c r="AM18" s="102" t="s">
        <v>226</v>
      </c>
      <c r="AN18" s="102" t="s">
        <v>226</v>
      </c>
      <c r="AO18" s="102" t="s">
        <v>226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9"/>
      <c r="AX18" s="144" t="s">
        <v>272</v>
      </c>
      <c r="AY18" s="9">
        <v>0</v>
      </c>
      <c r="AZ18" s="159" t="s">
        <v>271</v>
      </c>
      <c r="BA18" s="159" t="s">
        <v>271</v>
      </c>
      <c r="BB18" s="159" t="s">
        <v>271</v>
      </c>
      <c r="BC18" s="159" t="s">
        <v>271</v>
      </c>
      <c r="BD18" s="159" t="s">
        <v>271</v>
      </c>
      <c r="BE18" s="159" t="s">
        <v>271</v>
      </c>
      <c r="BF18" s="159" t="s">
        <v>271</v>
      </c>
      <c r="BG18" s="159" t="s">
        <v>271</v>
      </c>
      <c r="BH18" s="159" t="s">
        <v>271</v>
      </c>
      <c r="BI18" s="159" t="s">
        <v>271</v>
      </c>
      <c r="BJ18" s="159" t="s">
        <v>271</v>
      </c>
      <c r="BK18" s="159" t="s">
        <v>271</v>
      </c>
      <c r="BL18" s="159" t="s">
        <v>271</v>
      </c>
      <c r="BM18" s="159" t="s">
        <v>271</v>
      </c>
      <c r="BN18" s="159" t="s">
        <v>271</v>
      </c>
      <c r="BO18" s="159" t="s">
        <v>271</v>
      </c>
      <c r="BP18" s="159" t="s">
        <v>271</v>
      </c>
      <c r="BQ18" s="159" t="s">
        <v>271</v>
      </c>
      <c r="BR18" s="159" t="s">
        <v>271</v>
      </c>
      <c r="BS18" s="159" t="s">
        <v>271</v>
      </c>
      <c r="BT18" s="6"/>
      <c r="BU18" s="9"/>
      <c r="BV18" s="144" t="s">
        <v>272</v>
      </c>
      <c r="BW18" s="9">
        <v>0</v>
      </c>
      <c r="BX18" s="159" t="s">
        <v>271</v>
      </c>
      <c r="BY18" s="159" t="s">
        <v>271</v>
      </c>
      <c r="BZ18" s="159" t="s">
        <v>271</v>
      </c>
      <c r="CA18" s="159" t="s">
        <v>271</v>
      </c>
      <c r="CB18" s="159" t="s">
        <v>271</v>
      </c>
      <c r="CC18" s="159" t="s">
        <v>271</v>
      </c>
      <c r="CD18" s="159" t="s">
        <v>271</v>
      </c>
      <c r="CE18" s="159" t="s">
        <v>271</v>
      </c>
      <c r="CF18" s="159" t="s">
        <v>271</v>
      </c>
      <c r="CG18" s="159" t="s">
        <v>271</v>
      </c>
      <c r="CH18" s="159" t="s">
        <v>271</v>
      </c>
      <c r="CI18" s="159" t="s">
        <v>271</v>
      </c>
      <c r="CJ18" s="159" t="s">
        <v>271</v>
      </c>
      <c r="CK18" s="159" t="s">
        <v>271</v>
      </c>
      <c r="CL18" s="159" t="s">
        <v>271</v>
      </c>
      <c r="CM18" s="159" t="s">
        <v>271</v>
      </c>
      <c r="CN18" s="159" t="s">
        <v>271</v>
      </c>
      <c r="CO18" s="159" t="s">
        <v>271</v>
      </c>
      <c r="CP18" s="159" t="s">
        <v>271</v>
      </c>
      <c r="CQ18" s="159" t="s">
        <v>271</v>
      </c>
      <c r="CR18" s="6"/>
      <c r="CS18" s="9"/>
      <c r="CT18" s="144" t="s">
        <v>272</v>
      </c>
      <c r="CU18" s="9">
        <v>0</v>
      </c>
      <c r="CV18" s="159" t="s">
        <v>271</v>
      </c>
      <c r="CW18" s="159" t="s">
        <v>271</v>
      </c>
      <c r="CX18" s="159" t="s">
        <v>271</v>
      </c>
      <c r="CY18" s="159" t="s">
        <v>271</v>
      </c>
      <c r="CZ18" s="159" t="s">
        <v>271</v>
      </c>
      <c r="DA18" s="159" t="s">
        <v>271</v>
      </c>
      <c r="DB18" s="159" t="s">
        <v>271</v>
      </c>
      <c r="DC18" s="159" t="s">
        <v>271</v>
      </c>
      <c r="DD18" s="159" t="s">
        <v>271</v>
      </c>
      <c r="DE18" s="159" t="s">
        <v>271</v>
      </c>
      <c r="DF18" s="159" t="s">
        <v>271</v>
      </c>
      <c r="DG18" s="159" t="s">
        <v>271</v>
      </c>
      <c r="DH18" s="159" t="s">
        <v>271</v>
      </c>
      <c r="DI18" s="159" t="s">
        <v>271</v>
      </c>
      <c r="DJ18" s="159" t="s">
        <v>271</v>
      </c>
      <c r="DK18" s="159" t="s">
        <v>271</v>
      </c>
      <c r="DL18" s="159" t="s">
        <v>271</v>
      </c>
      <c r="DM18" s="159" t="s">
        <v>271</v>
      </c>
      <c r="DN18" s="159" t="s">
        <v>271</v>
      </c>
      <c r="DO18" s="159" t="s">
        <v>271</v>
      </c>
      <c r="DP18" s="6"/>
      <c r="DQ18" s="9"/>
      <c r="DR18" s="144" t="s">
        <v>272</v>
      </c>
      <c r="DS18" s="9">
        <v>0</v>
      </c>
      <c r="DT18" s="159" t="s">
        <v>271</v>
      </c>
      <c r="DU18" s="159" t="s">
        <v>271</v>
      </c>
      <c r="DV18" s="159" t="s">
        <v>271</v>
      </c>
      <c r="DW18" s="159" t="s">
        <v>271</v>
      </c>
      <c r="DX18" s="159" t="s">
        <v>271</v>
      </c>
      <c r="DY18" s="159" t="s">
        <v>271</v>
      </c>
      <c r="DZ18" s="159" t="s">
        <v>271</v>
      </c>
      <c r="EA18" s="159" t="s">
        <v>271</v>
      </c>
      <c r="EB18" s="159" t="s">
        <v>271</v>
      </c>
      <c r="EC18" s="159" t="s">
        <v>271</v>
      </c>
      <c r="ED18" s="159" t="s">
        <v>271</v>
      </c>
      <c r="EE18" s="159" t="s">
        <v>271</v>
      </c>
      <c r="EF18" s="159" t="s">
        <v>271</v>
      </c>
      <c r="EG18" s="159" t="s">
        <v>271</v>
      </c>
      <c r="EH18" s="159" t="s">
        <v>271</v>
      </c>
      <c r="EI18" s="159" t="s">
        <v>271</v>
      </c>
      <c r="EJ18" s="159" t="s">
        <v>271</v>
      </c>
      <c r="EK18" s="159" t="s">
        <v>271</v>
      </c>
      <c r="EL18" s="159" t="s">
        <v>271</v>
      </c>
      <c r="EM18" s="159" t="s">
        <v>271</v>
      </c>
      <c r="EO18" s="100"/>
      <c r="EP18" s="126" t="s">
        <v>227</v>
      </c>
      <c r="EQ18" s="100">
        <v>0</v>
      </c>
      <c r="ER18" s="102" t="s">
        <v>226</v>
      </c>
      <c r="ES18" s="102" t="s">
        <v>226</v>
      </c>
      <c r="ET18" s="102" t="s">
        <v>226</v>
      </c>
      <c r="EU18" s="102" t="s">
        <v>226</v>
      </c>
      <c r="EV18" s="102" t="s">
        <v>226</v>
      </c>
      <c r="EW18" s="102" t="s">
        <v>226</v>
      </c>
      <c r="EX18" s="102" t="s">
        <v>226</v>
      </c>
      <c r="EY18" s="102" t="s">
        <v>226</v>
      </c>
      <c r="EZ18" s="102" t="s">
        <v>226</v>
      </c>
      <c r="FA18" s="102" t="s">
        <v>226</v>
      </c>
      <c r="FB18" s="102" t="s">
        <v>226</v>
      </c>
      <c r="FC18" s="102" t="s">
        <v>226</v>
      </c>
      <c r="FD18" s="102" t="s">
        <v>226</v>
      </c>
      <c r="FE18" s="102" t="s">
        <v>226</v>
      </c>
      <c r="FF18" s="102" t="s">
        <v>226</v>
      </c>
      <c r="FG18" s="102" t="s">
        <v>226</v>
      </c>
      <c r="FH18" s="102" t="s">
        <v>226</v>
      </c>
      <c r="FI18" s="102" t="s">
        <v>226</v>
      </c>
      <c r="FJ18" s="102" t="s">
        <v>226</v>
      </c>
      <c r="FK18" s="102" t="s">
        <v>226</v>
      </c>
      <c r="FM18" s="100"/>
      <c r="FN18" s="126" t="s">
        <v>227</v>
      </c>
      <c r="FO18" s="100">
        <v>0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 t="s">
        <v>226</v>
      </c>
      <c r="GA18" s="102" t="s">
        <v>226</v>
      </c>
      <c r="GB18" s="102" t="s">
        <v>226</v>
      </c>
      <c r="GC18" s="102" t="s">
        <v>226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227</v>
      </c>
      <c r="GM18" s="100">
        <v>0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 t="s">
        <v>226</v>
      </c>
      <c r="GX18" s="102" t="s">
        <v>226</v>
      </c>
      <c r="GY18" s="102" t="s">
        <v>226</v>
      </c>
      <c r="GZ18" s="102" t="s">
        <v>226</v>
      </c>
      <c r="HA18" s="102" t="s">
        <v>226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421"/>
      <c r="B19" s="421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21"/>
      <c r="Z19" s="421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28"/>
      <c r="AX19" s="428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6"/>
      <c r="BU19" s="428"/>
      <c r="BV19" s="428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6"/>
      <c r="CS19" s="428"/>
      <c r="CT19" s="428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6"/>
      <c r="DQ19" s="428"/>
      <c r="DR19" s="428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O19" s="421"/>
      <c r="EP19" s="421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21"/>
      <c r="FN19" s="421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21"/>
      <c r="GL19" s="421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9"/>
      <c r="AX20" s="139" t="s">
        <v>274</v>
      </c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6"/>
      <c r="BU20" s="9"/>
      <c r="BV20" s="139" t="s">
        <v>274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6"/>
      <c r="CS20" s="9"/>
      <c r="CT20" s="139" t="s">
        <v>274</v>
      </c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6"/>
      <c r="DQ20" s="9"/>
      <c r="DR20" s="139" t="s">
        <v>274</v>
      </c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O20" s="100"/>
      <c r="EP20" s="108" t="s">
        <v>87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87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87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223</v>
      </c>
      <c r="C21" s="100">
        <v>8.3000000000000007</v>
      </c>
      <c r="D21" s="100">
        <v>0.7</v>
      </c>
      <c r="E21" s="100">
        <v>1.4</v>
      </c>
      <c r="F21" s="100">
        <v>1.1000000000000001</v>
      </c>
      <c r="G21" s="100">
        <v>1.8</v>
      </c>
      <c r="H21" s="100">
        <v>2.9</v>
      </c>
      <c r="I21" s="100">
        <v>2.5</v>
      </c>
      <c r="J21" s="100">
        <v>2.7</v>
      </c>
      <c r="K21" s="100">
        <v>3.4</v>
      </c>
      <c r="L21" s="100">
        <v>3.2</v>
      </c>
      <c r="M21" s="100">
        <v>4.4000000000000004</v>
      </c>
      <c r="N21" s="100">
        <v>3</v>
      </c>
      <c r="O21" s="100">
        <v>3.8</v>
      </c>
      <c r="P21" s="100">
        <v>5</v>
      </c>
      <c r="Q21" s="100">
        <v>3.8</v>
      </c>
      <c r="R21" s="100">
        <v>3.7</v>
      </c>
      <c r="S21" s="100">
        <v>4.3</v>
      </c>
      <c r="T21" s="100">
        <v>9.9</v>
      </c>
      <c r="U21" s="100">
        <v>11.2</v>
      </c>
      <c r="V21" s="100">
        <v>15.4</v>
      </c>
      <c r="W21" s="100">
        <v>16</v>
      </c>
      <c r="Y21" s="100"/>
      <c r="Z21" s="106" t="s">
        <v>223</v>
      </c>
      <c r="AA21" s="100">
        <v>10.8</v>
      </c>
      <c r="AB21" s="100">
        <v>1</v>
      </c>
      <c r="AC21" s="100">
        <v>1.8</v>
      </c>
      <c r="AD21" s="100">
        <v>1.2</v>
      </c>
      <c r="AE21" s="100">
        <v>1.2</v>
      </c>
      <c r="AF21" s="100">
        <v>2.6</v>
      </c>
      <c r="AG21" s="100">
        <v>2.4</v>
      </c>
      <c r="AH21" s="100">
        <v>1.9</v>
      </c>
      <c r="AI21" s="100">
        <v>2.4</v>
      </c>
      <c r="AJ21" s="100">
        <v>2.4</v>
      </c>
      <c r="AK21" s="100">
        <v>2.8</v>
      </c>
      <c r="AL21" s="100">
        <v>2.6</v>
      </c>
      <c r="AM21" s="100">
        <v>3.9</v>
      </c>
      <c r="AN21" s="100">
        <v>4.3</v>
      </c>
      <c r="AO21" s="100">
        <v>4.3</v>
      </c>
      <c r="AP21" s="100">
        <v>5.2</v>
      </c>
      <c r="AQ21" s="100">
        <v>6.9</v>
      </c>
      <c r="AR21" s="100">
        <v>14.5</v>
      </c>
      <c r="AS21" s="100">
        <v>16.5</v>
      </c>
      <c r="AT21" s="100">
        <v>20.6</v>
      </c>
      <c r="AU21" s="100">
        <v>20.7</v>
      </c>
      <c r="AW21" s="9"/>
      <c r="AX21" s="144" t="s">
        <v>268</v>
      </c>
      <c r="AY21" s="9">
        <v>5.4</v>
      </c>
      <c r="AZ21" s="9">
        <v>0.6</v>
      </c>
      <c r="BA21" s="9">
        <v>1.2</v>
      </c>
      <c r="BB21" s="9">
        <v>0.7</v>
      </c>
      <c r="BC21" s="9">
        <v>1</v>
      </c>
      <c r="BD21" s="9">
        <v>1.4</v>
      </c>
      <c r="BE21" s="9">
        <v>1.2</v>
      </c>
      <c r="BF21" s="9">
        <v>1.3</v>
      </c>
      <c r="BG21" s="9">
        <v>1.8</v>
      </c>
      <c r="BH21" s="9">
        <v>1.8</v>
      </c>
      <c r="BI21" s="9">
        <v>1.7</v>
      </c>
      <c r="BJ21" s="9">
        <v>1.5</v>
      </c>
      <c r="BK21" s="9">
        <v>2.5</v>
      </c>
      <c r="BL21" s="9">
        <v>3.4</v>
      </c>
      <c r="BM21" s="9">
        <v>3.2</v>
      </c>
      <c r="BN21" s="9">
        <v>4.2</v>
      </c>
      <c r="BO21" s="9">
        <v>5</v>
      </c>
      <c r="BP21" s="9">
        <v>11.6</v>
      </c>
      <c r="BQ21" s="9">
        <v>13.6</v>
      </c>
      <c r="BR21" s="9">
        <v>18.3</v>
      </c>
      <c r="BS21" s="9">
        <v>18.3</v>
      </c>
      <c r="BT21" s="6"/>
      <c r="BU21" s="9"/>
      <c r="BV21" s="144" t="s">
        <v>268</v>
      </c>
      <c r="BW21" s="9">
        <v>15.2</v>
      </c>
      <c r="BX21" s="9">
        <v>1.8</v>
      </c>
      <c r="BY21" s="9">
        <v>3.9</v>
      </c>
      <c r="BZ21" s="9">
        <v>2.5</v>
      </c>
      <c r="CA21" s="9">
        <v>2.7</v>
      </c>
      <c r="CB21" s="9">
        <v>3.9</v>
      </c>
      <c r="CC21" s="9">
        <v>2.8</v>
      </c>
      <c r="CD21" s="9">
        <v>2.6</v>
      </c>
      <c r="CE21" s="9">
        <v>2.5</v>
      </c>
      <c r="CF21" s="9">
        <v>3.5</v>
      </c>
      <c r="CG21" s="9">
        <v>3.3</v>
      </c>
      <c r="CH21" s="9">
        <v>3.3</v>
      </c>
      <c r="CI21" s="9">
        <v>4.2</v>
      </c>
      <c r="CJ21" s="9">
        <v>5.0999999999999996</v>
      </c>
      <c r="CK21" s="9">
        <v>6</v>
      </c>
      <c r="CL21" s="9">
        <v>5.9</v>
      </c>
      <c r="CM21" s="9">
        <v>6.5</v>
      </c>
      <c r="CN21" s="9">
        <v>13.8</v>
      </c>
      <c r="CO21" s="9">
        <v>16.399999999999999</v>
      </c>
      <c r="CP21" s="9">
        <v>21.1</v>
      </c>
      <c r="CQ21" s="9">
        <v>21.7</v>
      </c>
      <c r="CR21" s="6"/>
      <c r="CS21" s="9"/>
      <c r="CT21" s="144" t="s">
        <v>268</v>
      </c>
      <c r="CU21" s="9">
        <v>13.4</v>
      </c>
      <c r="CV21" s="9">
        <v>1.4</v>
      </c>
      <c r="CW21" s="9">
        <v>2.9</v>
      </c>
      <c r="CX21" s="9">
        <v>2.1</v>
      </c>
      <c r="CY21" s="9">
        <v>2.1</v>
      </c>
      <c r="CZ21" s="9">
        <v>3.1</v>
      </c>
      <c r="DA21" s="9">
        <v>2.9</v>
      </c>
      <c r="DB21" s="9">
        <v>2.6</v>
      </c>
      <c r="DC21" s="9">
        <v>2.9</v>
      </c>
      <c r="DD21" s="9">
        <v>3.4</v>
      </c>
      <c r="DE21" s="9">
        <v>3.2</v>
      </c>
      <c r="DF21" s="9">
        <v>3.1</v>
      </c>
      <c r="DG21" s="9">
        <v>3.7</v>
      </c>
      <c r="DH21" s="9">
        <v>5.2</v>
      </c>
      <c r="DI21" s="9">
        <v>5.5</v>
      </c>
      <c r="DJ21" s="9">
        <v>5.9</v>
      </c>
      <c r="DK21" s="9">
        <v>7.3</v>
      </c>
      <c r="DL21" s="9">
        <v>14.8</v>
      </c>
      <c r="DM21" s="9">
        <v>16.2</v>
      </c>
      <c r="DN21" s="9">
        <v>20.9</v>
      </c>
      <c r="DO21" s="9">
        <v>21.5</v>
      </c>
      <c r="DP21" s="6"/>
      <c r="DQ21" s="9"/>
      <c r="DR21" s="144" t="s">
        <v>268</v>
      </c>
      <c r="DS21" s="9">
        <v>18.100000000000001</v>
      </c>
      <c r="DT21" s="9">
        <v>2.2999999999999998</v>
      </c>
      <c r="DU21" s="9">
        <v>4.0999999999999996</v>
      </c>
      <c r="DV21" s="9">
        <v>2.7</v>
      </c>
      <c r="DW21" s="9">
        <v>3.1</v>
      </c>
      <c r="DX21" s="9">
        <v>4.4000000000000004</v>
      </c>
      <c r="DY21" s="9">
        <v>4.3</v>
      </c>
      <c r="DZ21" s="9">
        <v>3.3</v>
      </c>
      <c r="EA21" s="9">
        <v>2.9</v>
      </c>
      <c r="EB21" s="9">
        <v>3.7</v>
      </c>
      <c r="EC21" s="9">
        <v>4.5</v>
      </c>
      <c r="ED21" s="9">
        <v>4.4000000000000004</v>
      </c>
      <c r="EE21" s="9">
        <v>6.3</v>
      </c>
      <c r="EF21" s="9">
        <v>10.1</v>
      </c>
      <c r="EG21" s="9">
        <v>10.6</v>
      </c>
      <c r="EH21" s="9">
        <v>12.2</v>
      </c>
      <c r="EI21" s="9">
        <v>12.8</v>
      </c>
      <c r="EJ21" s="9">
        <v>24.5</v>
      </c>
      <c r="EK21" s="9">
        <v>30.4</v>
      </c>
      <c r="EL21" s="9">
        <v>37</v>
      </c>
      <c r="EM21" s="9">
        <v>38.200000000000003</v>
      </c>
      <c r="EO21" s="100"/>
      <c r="EP21" s="126" t="s">
        <v>223</v>
      </c>
      <c r="EQ21" s="100">
        <v>12</v>
      </c>
      <c r="ER21" s="100">
        <v>1.4</v>
      </c>
      <c r="ES21" s="100">
        <v>2.5</v>
      </c>
      <c r="ET21" s="100">
        <v>1.7</v>
      </c>
      <c r="EU21" s="100">
        <v>1.8</v>
      </c>
      <c r="EV21" s="100">
        <v>2.6</v>
      </c>
      <c r="EW21" s="100">
        <v>2.2999999999999998</v>
      </c>
      <c r="EX21" s="100">
        <v>2.1</v>
      </c>
      <c r="EY21" s="100">
        <v>2.5</v>
      </c>
      <c r="EZ21" s="100">
        <v>2.8</v>
      </c>
      <c r="FA21" s="100">
        <v>3.2</v>
      </c>
      <c r="FB21" s="100">
        <v>2.7</v>
      </c>
      <c r="FC21" s="100">
        <v>4</v>
      </c>
      <c r="FD21" s="100">
        <v>5.0999999999999996</v>
      </c>
      <c r="FE21" s="100">
        <v>5.3</v>
      </c>
      <c r="FF21" s="100">
        <v>5.7</v>
      </c>
      <c r="FG21" s="100">
        <v>7.3</v>
      </c>
      <c r="FH21" s="100">
        <v>15.1</v>
      </c>
      <c r="FI21" s="100">
        <v>16.7</v>
      </c>
      <c r="FJ21" s="100">
        <v>21.3</v>
      </c>
      <c r="FK21" s="100">
        <v>22.4</v>
      </c>
      <c r="FM21" s="100"/>
      <c r="FN21" s="126" t="s">
        <v>223</v>
      </c>
      <c r="FO21" s="100">
        <v>10.6</v>
      </c>
      <c r="FP21" s="100">
        <v>0.9</v>
      </c>
      <c r="FQ21" s="100">
        <v>1.6</v>
      </c>
      <c r="FR21" s="100">
        <v>1.5</v>
      </c>
      <c r="FS21" s="100">
        <v>1.8</v>
      </c>
      <c r="FT21" s="100">
        <v>2.6</v>
      </c>
      <c r="FU21" s="100">
        <v>2.4</v>
      </c>
      <c r="FV21" s="100">
        <v>1.9</v>
      </c>
      <c r="FW21" s="100">
        <v>2</v>
      </c>
      <c r="FX21" s="100">
        <v>2.2000000000000002</v>
      </c>
      <c r="FY21" s="100">
        <v>2</v>
      </c>
      <c r="FZ21" s="100">
        <v>1.9</v>
      </c>
      <c r="GA21" s="100">
        <v>2.6</v>
      </c>
      <c r="GB21" s="100">
        <v>3.6</v>
      </c>
      <c r="GC21" s="100">
        <v>3.6</v>
      </c>
      <c r="GD21" s="100">
        <v>3.9</v>
      </c>
      <c r="GE21" s="100">
        <v>5.0999999999999996</v>
      </c>
      <c r="GF21" s="100">
        <v>11.4</v>
      </c>
      <c r="GG21" s="100">
        <v>12.7</v>
      </c>
      <c r="GH21" s="100">
        <v>16.3</v>
      </c>
      <c r="GI21" s="100">
        <v>15.7</v>
      </c>
      <c r="GK21" s="100"/>
      <c r="GL21" s="126" t="s">
        <v>223</v>
      </c>
      <c r="GM21" s="100">
        <v>8.6</v>
      </c>
      <c r="GN21" s="100">
        <v>0.7</v>
      </c>
      <c r="GO21" s="100">
        <v>1.3</v>
      </c>
      <c r="GP21" s="100">
        <v>1.1000000000000001</v>
      </c>
      <c r="GQ21" s="100">
        <v>1.3</v>
      </c>
      <c r="GR21" s="100">
        <v>2</v>
      </c>
      <c r="GS21" s="100">
        <v>1.7</v>
      </c>
      <c r="GT21" s="100">
        <v>1.4</v>
      </c>
      <c r="GU21" s="100">
        <v>1.4</v>
      </c>
      <c r="GV21" s="100">
        <v>2.2999999999999998</v>
      </c>
      <c r="GW21" s="100">
        <v>2.2999999999999998</v>
      </c>
      <c r="GX21" s="100">
        <v>2.2999999999999998</v>
      </c>
      <c r="GY21" s="100">
        <v>2.9</v>
      </c>
      <c r="GZ21" s="100">
        <v>3.6</v>
      </c>
      <c r="HA21" s="100">
        <v>4</v>
      </c>
      <c r="HB21" s="100">
        <v>4.3</v>
      </c>
      <c r="HC21" s="100">
        <v>5.0999999999999996</v>
      </c>
      <c r="HD21" s="100">
        <v>10.7</v>
      </c>
      <c r="HE21" s="100">
        <v>12.5</v>
      </c>
      <c r="HF21" s="100">
        <v>14.8</v>
      </c>
      <c r="HG21" s="100">
        <v>15.8</v>
      </c>
    </row>
    <row r="22" spans="1:215" ht="15">
      <c r="A22" s="100"/>
      <c r="B22" s="106" t="s">
        <v>224</v>
      </c>
      <c r="C22" s="100">
        <v>91.7</v>
      </c>
      <c r="D22" s="100">
        <v>99.3</v>
      </c>
      <c r="E22" s="100">
        <v>98.6</v>
      </c>
      <c r="F22" s="100">
        <v>98.9</v>
      </c>
      <c r="G22" s="100">
        <v>98.2</v>
      </c>
      <c r="H22" s="100">
        <v>97.1</v>
      </c>
      <c r="I22" s="100">
        <v>97.5</v>
      </c>
      <c r="J22" s="100">
        <v>97.3</v>
      </c>
      <c r="K22" s="100">
        <v>96.6</v>
      </c>
      <c r="L22" s="100">
        <v>96.8</v>
      </c>
      <c r="M22" s="100">
        <v>95.6</v>
      </c>
      <c r="N22" s="100">
        <v>96.9</v>
      </c>
      <c r="O22" s="100">
        <v>96.1</v>
      </c>
      <c r="P22" s="100">
        <v>94.9</v>
      </c>
      <c r="Q22" s="100">
        <v>95.6</v>
      </c>
      <c r="R22" s="100">
        <v>96.3</v>
      </c>
      <c r="S22" s="100">
        <v>95.7</v>
      </c>
      <c r="T22" s="100">
        <v>90.1</v>
      </c>
      <c r="U22" s="100">
        <v>88.8</v>
      </c>
      <c r="V22" s="100">
        <v>84.6</v>
      </c>
      <c r="W22" s="100">
        <v>84</v>
      </c>
      <c r="Y22" s="100"/>
      <c r="Z22" s="106" t="s">
        <v>224</v>
      </c>
      <c r="AA22" s="100">
        <v>89.2</v>
      </c>
      <c r="AB22" s="100">
        <v>99</v>
      </c>
      <c r="AC22" s="100">
        <v>98.2</v>
      </c>
      <c r="AD22" s="100">
        <v>98.8</v>
      </c>
      <c r="AE22" s="100">
        <v>98.8</v>
      </c>
      <c r="AF22" s="100">
        <v>97.4</v>
      </c>
      <c r="AG22" s="100">
        <v>97.6</v>
      </c>
      <c r="AH22" s="100">
        <v>98.1</v>
      </c>
      <c r="AI22" s="100">
        <v>97.6</v>
      </c>
      <c r="AJ22" s="100">
        <v>97.6</v>
      </c>
      <c r="AK22" s="100">
        <v>97.2</v>
      </c>
      <c r="AL22" s="100">
        <v>97.3</v>
      </c>
      <c r="AM22" s="100">
        <v>95.9</v>
      </c>
      <c r="AN22" s="100">
        <v>95.6</v>
      </c>
      <c r="AO22" s="100">
        <v>95.7</v>
      </c>
      <c r="AP22" s="100">
        <v>94.8</v>
      </c>
      <c r="AQ22" s="100">
        <v>93.1</v>
      </c>
      <c r="AR22" s="100">
        <v>85.5</v>
      </c>
      <c r="AS22" s="100">
        <v>83.5</v>
      </c>
      <c r="AT22" s="100">
        <v>79.400000000000006</v>
      </c>
      <c r="AU22" s="100">
        <v>79.3</v>
      </c>
      <c r="AW22" s="9"/>
      <c r="AX22" s="144" t="s">
        <v>269</v>
      </c>
      <c r="AY22" s="9">
        <v>94.6</v>
      </c>
      <c r="AZ22" s="9">
        <v>99.4</v>
      </c>
      <c r="BA22" s="9">
        <v>98.8</v>
      </c>
      <c r="BB22" s="9">
        <v>99.3</v>
      </c>
      <c r="BC22" s="9">
        <v>99</v>
      </c>
      <c r="BD22" s="9">
        <v>98.6</v>
      </c>
      <c r="BE22" s="9">
        <v>98.8</v>
      </c>
      <c r="BF22" s="9">
        <v>98.7</v>
      </c>
      <c r="BG22" s="9">
        <v>98.2</v>
      </c>
      <c r="BH22" s="9">
        <v>98.2</v>
      </c>
      <c r="BI22" s="9">
        <v>98.3</v>
      </c>
      <c r="BJ22" s="9">
        <v>98.4</v>
      </c>
      <c r="BK22" s="9">
        <v>97.4</v>
      </c>
      <c r="BL22" s="9">
        <v>96.5</v>
      </c>
      <c r="BM22" s="9">
        <v>96.8</v>
      </c>
      <c r="BN22" s="9">
        <v>95.8</v>
      </c>
      <c r="BO22" s="9">
        <v>95</v>
      </c>
      <c r="BP22" s="9">
        <v>88.4</v>
      </c>
      <c r="BQ22" s="9">
        <v>86.4</v>
      </c>
      <c r="BR22" s="9">
        <v>81.7</v>
      </c>
      <c r="BS22" s="9">
        <v>81.7</v>
      </c>
      <c r="BT22" s="6"/>
      <c r="BU22" s="9"/>
      <c r="BV22" s="144" t="s">
        <v>269</v>
      </c>
      <c r="BW22" s="9">
        <v>84.8</v>
      </c>
      <c r="BX22" s="9">
        <v>98.2</v>
      </c>
      <c r="BY22" s="9">
        <v>96.1</v>
      </c>
      <c r="BZ22" s="9">
        <v>97.5</v>
      </c>
      <c r="CA22" s="9">
        <v>97.3</v>
      </c>
      <c r="CB22" s="9">
        <v>96.1</v>
      </c>
      <c r="CC22" s="9">
        <v>97.2</v>
      </c>
      <c r="CD22" s="9">
        <v>97.4</v>
      </c>
      <c r="CE22" s="9">
        <v>97.5</v>
      </c>
      <c r="CF22" s="9">
        <v>96.5</v>
      </c>
      <c r="CG22" s="9">
        <v>96.7</v>
      </c>
      <c r="CH22" s="9">
        <v>96.6</v>
      </c>
      <c r="CI22" s="9">
        <v>95.6</v>
      </c>
      <c r="CJ22" s="9">
        <v>94.7</v>
      </c>
      <c r="CK22" s="9">
        <v>93.8</v>
      </c>
      <c r="CL22" s="9">
        <v>94.1</v>
      </c>
      <c r="CM22" s="9">
        <v>93.5</v>
      </c>
      <c r="CN22" s="9">
        <v>86.2</v>
      </c>
      <c r="CO22" s="9">
        <v>83.6</v>
      </c>
      <c r="CP22" s="9">
        <v>78.900000000000006</v>
      </c>
      <c r="CQ22" s="9">
        <v>78.3</v>
      </c>
      <c r="CR22" s="6"/>
      <c r="CS22" s="9"/>
      <c r="CT22" s="144" t="s">
        <v>269</v>
      </c>
      <c r="CU22" s="9">
        <v>86.6</v>
      </c>
      <c r="CV22" s="9">
        <v>98.6</v>
      </c>
      <c r="CW22" s="9">
        <v>97.1</v>
      </c>
      <c r="CX22" s="9">
        <v>97.9</v>
      </c>
      <c r="CY22" s="9">
        <v>97.9</v>
      </c>
      <c r="CZ22" s="9">
        <v>96.9</v>
      </c>
      <c r="DA22" s="9">
        <v>97.1</v>
      </c>
      <c r="DB22" s="9">
        <v>97.3</v>
      </c>
      <c r="DC22" s="9">
        <v>96.9</v>
      </c>
      <c r="DD22" s="9">
        <v>96.4</v>
      </c>
      <c r="DE22" s="9">
        <v>96.6</v>
      </c>
      <c r="DF22" s="9">
        <v>96.7</v>
      </c>
      <c r="DG22" s="9">
        <v>96.1</v>
      </c>
      <c r="DH22" s="9">
        <v>94.5</v>
      </c>
      <c r="DI22" s="9">
        <v>94.2</v>
      </c>
      <c r="DJ22" s="9">
        <v>94.1</v>
      </c>
      <c r="DK22" s="9">
        <v>92.7</v>
      </c>
      <c r="DL22" s="9">
        <v>85.2</v>
      </c>
      <c r="DM22" s="9">
        <v>83.8</v>
      </c>
      <c r="DN22" s="9">
        <v>79.099999999999994</v>
      </c>
      <c r="DO22" s="9">
        <v>78.5</v>
      </c>
      <c r="DP22" s="6"/>
      <c r="DQ22" s="9"/>
      <c r="DR22" s="144" t="s">
        <v>269</v>
      </c>
      <c r="DS22" s="9">
        <v>81.900000000000006</v>
      </c>
      <c r="DT22" s="9">
        <v>97.7</v>
      </c>
      <c r="DU22" s="9">
        <v>95.9</v>
      </c>
      <c r="DV22" s="9">
        <v>97.3</v>
      </c>
      <c r="DW22" s="9">
        <v>96.9</v>
      </c>
      <c r="DX22" s="9">
        <v>95.6</v>
      </c>
      <c r="DY22" s="9">
        <v>95.7</v>
      </c>
      <c r="DZ22" s="9">
        <v>96.7</v>
      </c>
      <c r="EA22" s="9">
        <v>96.8</v>
      </c>
      <c r="EB22" s="9">
        <v>96</v>
      </c>
      <c r="EC22" s="9">
        <v>95.2</v>
      </c>
      <c r="ED22" s="9">
        <v>95.2</v>
      </c>
      <c r="EE22" s="9">
        <v>93.3</v>
      </c>
      <c r="EF22" s="9">
        <v>89.2</v>
      </c>
      <c r="EG22" s="9">
        <v>88.8</v>
      </c>
      <c r="EH22" s="9">
        <v>87.8</v>
      </c>
      <c r="EI22" s="9">
        <v>87.2</v>
      </c>
      <c r="EJ22" s="9">
        <v>75.5</v>
      </c>
      <c r="EK22" s="9">
        <v>69.599999999999994</v>
      </c>
      <c r="EL22" s="9">
        <v>63</v>
      </c>
      <c r="EM22" s="9">
        <v>61.8</v>
      </c>
      <c r="EO22" s="100"/>
      <c r="EP22" s="126" t="s">
        <v>224</v>
      </c>
      <c r="EQ22" s="100">
        <v>88</v>
      </c>
      <c r="ER22" s="100">
        <v>98.6</v>
      </c>
      <c r="ES22" s="100">
        <v>97.5</v>
      </c>
      <c r="ET22" s="100">
        <v>98.3</v>
      </c>
      <c r="EU22" s="100">
        <v>98.2</v>
      </c>
      <c r="EV22" s="100">
        <v>97.4</v>
      </c>
      <c r="EW22" s="100">
        <v>97.7</v>
      </c>
      <c r="EX22" s="100">
        <v>97.9</v>
      </c>
      <c r="EY22" s="100">
        <v>97.5</v>
      </c>
      <c r="EZ22" s="100">
        <v>97.2</v>
      </c>
      <c r="FA22" s="100">
        <v>96.8</v>
      </c>
      <c r="FB22" s="100">
        <v>97.1</v>
      </c>
      <c r="FC22" s="100">
        <v>95.7</v>
      </c>
      <c r="FD22" s="100">
        <v>94.5</v>
      </c>
      <c r="FE22" s="100">
        <v>94.3</v>
      </c>
      <c r="FF22" s="100">
        <v>94.3</v>
      </c>
      <c r="FG22" s="100">
        <v>92.7</v>
      </c>
      <c r="FH22" s="100">
        <v>84.9</v>
      </c>
      <c r="FI22" s="100">
        <v>83.3</v>
      </c>
      <c r="FJ22" s="100">
        <v>78.7</v>
      </c>
      <c r="FK22" s="100">
        <v>77.599999999999994</v>
      </c>
      <c r="FM22" s="100"/>
      <c r="FN22" s="126" t="s">
        <v>224</v>
      </c>
      <c r="FO22" s="100">
        <v>89.4</v>
      </c>
      <c r="FP22" s="100">
        <v>99.1</v>
      </c>
      <c r="FQ22" s="100">
        <v>98.4</v>
      </c>
      <c r="FR22" s="100">
        <v>98.5</v>
      </c>
      <c r="FS22" s="100">
        <v>98.2</v>
      </c>
      <c r="FT22" s="100">
        <v>97.4</v>
      </c>
      <c r="FU22" s="100">
        <v>97.6</v>
      </c>
      <c r="FV22" s="100">
        <v>98.1</v>
      </c>
      <c r="FW22" s="100">
        <v>98</v>
      </c>
      <c r="FX22" s="100">
        <v>97.8</v>
      </c>
      <c r="FY22" s="100">
        <v>98</v>
      </c>
      <c r="FZ22" s="100">
        <v>98</v>
      </c>
      <c r="GA22" s="100">
        <v>97.2</v>
      </c>
      <c r="GB22" s="100">
        <v>96.3</v>
      </c>
      <c r="GC22" s="100">
        <v>96.2</v>
      </c>
      <c r="GD22" s="100">
        <v>96.1</v>
      </c>
      <c r="GE22" s="100">
        <v>94.9</v>
      </c>
      <c r="GF22" s="100">
        <v>88.6</v>
      </c>
      <c r="GG22" s="100">
        <v>87.3</v>
      </c>
      <c r="GH22" s="100">
        <v>83.7</v>
      </c>
      <c r="GI22" s="100">
        <v>84.3</v>
      </c>
      <c r="GK22" s="100"/>
      <c r="GL22" s="126" t="s">
        <v>224</v>
      </c>
      <c r="GM22" s="100">
        <v>91.4</v>
      </c>
      <c r="GN22" s="100">
        <v>99.3</v>
      </c>
      <c r="GO22" s="100">
        <v>98.7</v>
      </c>
      <c r="GP22" s="100">
        <v>98.9</v>
      </c>
      <c r="GQ22" s="100">
        <v>98.7</v>
      </c>
      <c r="GR22" s="100">
        <v>98</v>
      </c>
      <c r="GS22" s="100">
        <v>98.3</v>
      </c>
      <c r="GT22" s="100">
        <v>98.6</v>
      </c>
      <c r="GU22" s="100">
        <v>98.6</v>
      </c>
      <c r="GV22" s="100">
        <v>97.7</v>
      </c>
      <c r="GW22" s="100">
        <v>97.7</v>
      </c>
      <c r="GX22" s="100">
        <v>97.6</v>
      </c>
      <c r="GY22" s="100">
        <v>97</v>
      </c>
      <c r="GZ22" s="100">
        <v>96.3</v>
      </c>
      <c r="HA22" s="100">
        <v>95.9</v>
      </c>
      <c r="HB22" s="100">
        <v>95.7</v>
      </c>
      <c r="HC22" s="100">
        <v>94.9</v>
      </c>
      <c r="HD22" s="100">
        <v>89.3</v>
      </c>
      <c r="HE22" s="100">
        <v>87.5</v>
      </c>
      <c r="HF22" s="100">
        <v>85.2</v>
      </c>
      <c r="HG22" s="100">
        <v>84.2</v>
      </c>
    </row>
    <row r="23" spans="1:215" ht="15">
      <c r="A23" s="100"/>
      <c r="B23" s="106" t="s">
        <v>225</v>
      </c>
      <c r="C23" s="102" t="s">
        <v>226</v>
      </c>
      <c r="D23" s="102" t="s">
        <v>226</v>
      </c>
      <c r="E23" s="102" t="s">
        <v>226</v>
      </c>
      <c r="F23" s="102" t="s">
        <v>226</v>
      </c>
      <c r="G23" s="102" t="s">
        <v>226</v>
      </c>
      <c r="H23" s="102" t="s">
        <v>226</v>
      </c>
      <c r="I23" s="102" t="s">
        <v>226</v>
      </c>
      <c r="J23" s="102" t="s">
        <v>226</v>
      </c>
      <c r="K23" s="102" t="s">
        <v>226</v>
      </c>
      <c r="L23" s="102" t="s">
        <v>226</v>
      </c>
      <c r="M23" s="102" t="s">
        <v>226</v>
      </c>
      <c r="N23" s="102">
        <v>0.1</v>
      </c>
      <c r="O23" s="102">
        <v>0.1</v>
      </c>
      <c r="P23" s="102">
        <v>0</v>
      </c>
      <c r="Q23" s="102">
        <v>0.6</v>
      </c>
      <c r="R23" s="102" t="s">
        <v>226</v>
      </c>
      <c r="S23" s="102" t="s">
        <v>226</v>
      </c>
      <c r="T23" s="102" t="s">
        <v>226</v>
      </c>
      <c r="U23" s="102" t="s">
        <v>226</v>
      </c>
      <c r="V23" s="102" t="s">
        <v>226</v>
      </c>
      <c r="W23" s="102" t="s">
        <v>226</v>
      </c>
      <c r="Y23" s="100"/>
      <c r="Z23" s="106" t="s">
        <v>225</v>
      </c>
      <c r="AA23" s="102" t="s">
        <v>226</v>
      </c>
      <c r="AB23" s="102" t="s">
        <v>226</v>
      </c>
      <c r="AC23" s="102" t="s">
        <v>226</v>
      </c>
      <c r="AD23" s="102" t="s">
        <v>226</v>
      </c>
      <c r="AE23" s="102" t="s">
        <v>226</v>
      </c>
      <c r="AF23" s="102" t="s">
        <v>226</v>
      </c>
      <c r="AG23" s="102" t="s">
        <v>226</v>
      </c>
      <c r="AH23" s="102" t="s">
        <v>226</v>
      </c>
      <c r="AI23" s="102" t="s">
        <v>226</v>
      </c>
      <c r="AJ23" s="102" t="s">
        <v>226</v>
      </c>
      <c r="AK23" s="102" t="s">
        <v>226</v>
      </c>
      <c r="AL23" s="102">
        <v>0.1</v>
      </c>
      <c r="AM23" s="102">
        <v>0.1</v>
      </c>
      <c r="AN23" s="102">
        <v>0</v>
      </c>
      <c r="AO23" s="102">
        <v>0</v>
      </c>
      <c r="AP23" s="102" t="s">
        <v>226</v>
      </c>
      <c r="AQ23" s="102" t="s">
        <v>226</v>
      </c>
      <c r="AR23" s="102" t="s">
        <v>226</v>
      </c>
      <c r="AS23" s="102" t="s">
        <v>226</v>
      </c>
      <c r="AT23" s="102" t="s">
        <v>226</v>
      </c>
      <c r="AU23" s="102" t="s">
        <v>226</v>
      </c>
      <c r="AW23" s="9"/>
      <c r="AX23" s="144" t="s">
        <v>270</v>
      </c>
      <c r="AY23" s="159" t="s">
        <v>271</v>
      </c>
      <c r="AZ23" s="159" t="s">
        <v>271</v>
      </c>
      <c r="BA23" s="159" t="s">
        <v>271</v>
      </c>
      <c r="BB23" s="159" t="s">
        <v>271</v>
      </c>
      <c r="BC23" s="159" t="s">
        <v>271</v>
      </c>
      <c r="BD23" s="159" t="s">
        <v>271</v>
      </c>
      <c r="BE23" s="159" t="s">
        <v>271</v>
      </c>
      <c r="BF23" s="159" t="s">
        <v>271</v>
      </c>
      <c r="BG23" s="159" t="s">
        <v>271</v>
      </c>
      <c r="BH23" s="159" t="s">
        <v>271</v>
      </c>
      <c r="BI23" s="159" t="s">
        <v>271</v>
      </c>
      <c r="BJ23" s="159">
        <v>0.1</v>
      </c>
      <c r="BK23" s="159">
        <v>0.1</v>
      </c>
      <c r="BL23" s="159">
        <v>0.1</v>
      </c>
      <c r="BM23" s="159">
        <v>0</v>
      </c>
      <c r="BN23" s="159" t="s">
        <v>271</v>
      </c>
      <c r="BO23" s="159" t="s">
        <v>271</v>
      </c>
      <c r="BP23" s="159" t="s">
        <v>271</v>
      </c>
      <c r="BQ23" s="159" t="s">
        <v>271</v>
      </c>
      <c r="BR23" s="159" t="s">
        <v>271</v>
      </c>
      <c r="BS23" s="159" t="s">
        <v>271</v>
      </c>
      <c r="BT23" s="6"/>
      <c r="BU23" s="9"/>
      <c r="BV23" s="144" t="s">
        <v>270</v>
      </c>
      <c r="BW23" s="159" t="s">
        <v>271</v>
      </c>
      <c r="BX23" s="159" t="s">
        <v>271</v>
      </c>
      <c r="BY23" s="159" t="s">
        <v>271</v>
      </c>
      <c r="BZ23" s="159" t="s">
        <v>271</v>
      </c>
      <c r="CA23" s="159" t="s">
        <v>271</v>
      </c>
      <c r="CB23" s="159" t="s">
        <v>271</v>
      </c>
      <c r="CC23" s="159" t="s">
        <v>271</v>
      </c>
      <c r="CD23" s="159" t="s">
        <v>271</v>
      </c>
      <c r="CE23" s="159" t="s">
        <v>271</v>
      </c>
      <c r="CF23" s="159" t="s">
        <v>271</v>
      </c>
      <c r="CG23" s="159" t="s">
        <v>271</v>
      </c>
      <c r="CH23" s="159">
        <v>0.1</v>
      </c>
      <c r="CI23" s="159">
        <v>0.1</v>
      </c>
      <c r="CJ23" s="159">
        <v>0.2</v>
      </c>
      <c r="CK23" s="159">
        <v>0.2</v>
      </c>
      <c r="CL23" s="159" t="s">
        <v>271</v>
      </c>
      <c r="CM23" s="159" t="s">
        <v>271</v>
      </c>
      <c r="CN23" s="159" t="s">
        <v>271</v>
      </c>
      <c r="CO23" s="159" t="s">
        <v>271</v>
      </c>
      <c r="CP23" s="159" t="s">
        <v>271</v>
      </c>
      <c r="CQ23" s="159" t="s">
        <v>271</v>
      </c>
      <c r="CR23" s="6"/>
      <c r="CS23" s="9"/>
      <c r="CT23" s="144" t="s">
        <v>270</v>
      </c>
      <c r="CU23" s="159" t="s">
        <v>271</v>
      </c>
      <c r="CV23" s="159" t="s">
        <v>271</v>
      </c>
      <c r="CW23" s="159" t="s">
        <v>271</v>
      </c>
      <c r="CX23" s="159" t="s">
        <v>271</v>
      </c>
      <c r="CY23" s="159" t="s">
        <v>271</v>
      </c>
      <c r="CZ23" s="159" t="s">
        <v>271</v>
      </c>
      <c r="DA23" s="159" t="s">
        <v>271</v>
      </c>
      <c r="DB23" s="159">
        <v>0.1</v>
      </c>
      <c r="DC23" s="159">
        <v>0.1</v>
      </c>
      <c r="DD23" s="159">
        <v>0.2</v>
      </c>
      <c r="DE23" s="159">
        <v>0.2</v>
      </c>
      <c r="DF23" s="159">
        <v>0.2</v>
      </c>
      <c r="DG23" s="159">
        <v>0.2</v>
      </c>
      <c r="DH23" s="159">
        <v>0.3</v>
      </c>
      <c r="DI23" s="159">
        <v>0.3</v>
      </c>
      <c r="DJ23" s="159" t="s">
        <v>271</v>
      </c>
      <c r="DK23" s="159" t="s">
        <v>271</v>
      </c>
      <c r="DL23" s="159" t="s">
        <v>271</v>
      </c>
      <c r="DM23" s="159" t="s">
        <v>271</v>
      </c>
      <c r="DN23" s="159" t="s">
        <v>271</v>
      </c>
      <c r="DO23" s="159" t="s">
        <v>271</v>
      </c>
      <c r="DP23" s="6"/>
      <c r="DQ23" s="9"/>
      <c r="DR23" s="144" t="s">
        <v>270</v>
      </c>
      <c r="DS23" s="159" t="s">
        <v>271</v>
      </c>
      <c r="DT23" s="159" t="s">
        <v>271</v>
      </c>
      <c r="DU23" s="159" t="s">
        <v>271</v>
      </c>
      <c r="DV23" s="159" t="s">
        <v>271</v>
      </c>
      <c r="DW23" s="159" t="s">
        <v>271</v>
      </c>
      <c r="DX23" s="159" t="s">
        <v>271</v>
      </c>
      <c r="DY23" s="159" t="s">
        <v>271</v>
      </c>
      <c r="DZ23" s="159" t="s">
        <v>271</v>
      </c>
      <c r="EA23" s="159">
        <v>0.2</v>
      </c>
      <c r="EB23" s="159">
        <v>0.3</v>
      </c>
      <c r="EC23" s="159">
        <v>0.4</v>
      </c>
      <c r="ED23" s="159">
        <v>0.4</v>
      </c>
      <c r="EE23" s="159">
        <v>0.4</v>
      </c>
      <c r="EF23" s="159">
        <v>0.6</v>
      </c>
      <c r="EG23" s="159">
        <v>0.7</v>
      </c>
      <c r="EH23" s="159" t="s">
        <v>271</v>
      </c>
      <c r="EI23" s="159" t="s">
        <v>271</v>
      </c>
      <c r="EJ23" s="159" t="s">
        <v>271</v>
      </c>
      <c r="EK23" s="159" t="s">
        <v>271</v>
      </c>
      <c r="EL23" s="159" t="s">
        <v>271</v>
      </c>
      <c r="EM23" s="159" t="s">
        <v>271</v>
      </c>
      <c r="EO23" s="100"/>
      <c r="EP23" s="126" t="s">
        <v>225</v>
      </c>
      <c r="EQ23" s="102" t="s">
        <v>226</v>
      </c>
      <c r="ER23" s="102" t="s">
        <v>226</v>
      </c>
      <c r="ES23" s="102" t="s">
        <v>226</v>
      </c>
      <c r="ET23" s="102" t="s">
        <v>226</v>
      </c>
      <c r="EU23" s="102" t="s">
        <v>226</v>
      </c>
      <c r="EV23" s="102" t="s">
        <v>226</v>
      </c>
      <c r="EW23" s="102" t="s">
        <v>226</v>
      </c>
      <c r="EX23" s="102" t="s">
        <v>226</v>
      </c>
      <c r="EY23" s="102" t="s">
        <v>226</v>
      </c>
      <c r="EZ23" s="102" t="s">
        <v>226</v>
      </c>
      <c r="FA23" s="102" t="s">
        <v>226</v>
      </c>
      <c r="FB23" s="102">
        <v>0.2</v>
      </c>
      <c r="FC23" s="102">
        <v>0.3</v>
      </c>
      <c r="FD23" s="102">
        <v>0.3</v>
      </c>
      <c r="FE23" s="102">
        <v>0.4</v>
      </c>
      <c r="FF23" s="102" t="s">
        <v>226</v>
      </c>
      <c r="FG23" s="102" t="s">
        <v>226</v>
      </c>
      <c r="FH23" s="102" t="s">
        <v>226</v>
      </c>
      <c r="FI23" s="102" t="s">
        <v>226</v>
      </c>
      <c r="FJ23" s="102" t="s">
        <v>226</v>
      </c>
      <c r="FK23" s="102" t="s">
        <v>226</v>
      </c>
      <c r="FM23" s="100"/>
      <c r="FN23" s="126" t="s">
        <v>225</v>
      </c>
      <c r="FO23" s="102" t="s">
        <v>226</v>
      </c>
      <c r="FP23" s="102" t="s">
        <v>226</v>
      </c>
      <c r="FQ23" s="102" t="s">
        <v>226</v>
      </c>
      <c r="FR23" s="102" t="s">
        <v>226</v>
      </c>
      <c r="FS23" s="102" t="s">
        <v>226</v>
      </c>
      <c r="FT23" s="102" t="s">
        <v>226</v>
      </c>
      <c r="FU23" s="102" t="s">
        <v>226</v>
      </c>
      <c r="FV23" s="102" t="s">
        <v>226</v>
      </c>
      <c r="FW23" s="102" t="s">
        <v>226</v>
      </c>
      <c r="FX23" s="102" t="s">
        <v>226</v>
      </c>
      <c r="FY23" s="102" t="s">
        <v>226</v>
      </c>
      <c r="FZ23" s="102">
        <v>0.1</v>
      </c>
      <c r="GA23" s="102">
        <v>0.1</v>
      </c>
      <c r="GB23" s="102">
        <v>0.1</v>
      </c>
      <c r="GC23" s="102">
        <v>0.2</v>
      </c>
      <c r="GD23" s="102" t="s">
        <v>226</v>
      </c>
      <c r="GE23" s="102" t="s">
        <v>226</v>
      </c>
      <c r="GF23" s="102" t="s">
        <v>226</v>
      </c>
      <c r="GG23" s="102" t="s">
        <v>226</v>
      </c>
      <c r="GH23" s="102" t="s">
        <v>226</v>
      </c>
      <c r="GI23" s="102" t="s">
        <v>226</v>
      </c>
      <c r="GK23" s="100"/>
      <c r="GL23" s="126" t="s">
        <v>225</v>
      </c>
      <c r="GM23" s="102" t="s">
        <v>226</v>
      </c>
      <c r="GN23" s="102" t="s">
        <v>226</v>
      </c>
      <c r="GO23" s="102" t="s">
        <v>226</v>
      </c>
      <c r="GP23" s="102" t="s">
        <v>226</v>
      </c>
      <c r="GQ23" s="102" t="s">
        <v>226</v>
      </c>
      <c r="GR23" s="102" t="s">
        <v>226</v>
      </c>
      <c r="GS23" s="102" t="s">
        <v>226</v>
      </c>
      <c r="GT23" s="102" t="s">
        <v>226</v>
      </c>
      <c r="GU23" s="102" t="s">
        <v>226</v>
      </c>
      <c r="GV23" s="102" t="s">
        <v>226</v>
      </c>
      <c r="GW23" s="102">
        <v>0.1</v>
      </c>
      <c r="GX23" s="102">
        <v>0.1</v>
      </c>
      <c r="GY23" s="102">
        <v>0.1</v>
      </c>
      <c r="GZ23" s="102">
        <v>0.1</v>
      </c>
      <c r="HA23" s="102">
        <v>0.1</v>
      </c>
      <c r="HB23" s="102" t="s">
        <v>226</v>
      </c>
      <c r="HC23" s="102" t="s">
        <v>226</v>
      </c>
      <c r="HD23" s="102" t="s">
        <v>226</v>
      </c>
      <c r="HE23" s="102" t="s">
        <v>226</v>
      </c>
      <c r="HF23" s="102" t="s">
        <v>226</v>
      </c>
      <c r="HG23" s="102" t="s">
        <v>226</v>
      </c>
    </row>
    <row r="24" spans="1:215" ht="15">
      <c r="A24" s="100"/>
      <c r="B24" s="106" t="s">
        <v>227</v>
      </c>
      <c r="C24" s="100">
        <v>0</v>
      </c>
      <c r="D24" s="102" t="s">
        <v>226</v>
      </c>
      <c r="E24" s="102" t="s">
        <v>226</v>
      </c>
      <c r="F24" s="102" t="s">
        <v>226</v>
      </c>
      <c r="G24" s="102" t="s">
        <v>226</v>
      </c>
      <c r="H24" s="102" t="s">
        <v>226</v>
      </c>
      <c r="I24" s="102" t="s">
        <v>226</v>
      </c>
      <c r="J24" s="102" t="s">
        <v>226</v>
      </c>
      <c r="K24" s="102" t="s">
        <v>226</v>
      </c>
      <c r="L24" s="102" t="s">
        <v>226</v>
      </c>
      <c r="M24" s="102" t="s">
        <v>226</v>
      </c>
      <c r="N24" s="102" t="s">
        <v>226</v>
      </c>
      <c r="O24" s="102" t="s">
        <v>226</v>
      </c>
      <c r="P24" s="102" t="s">
        <v>226</v>
      </c>
      <c r="Q24" s="102" t="s">
        <v>226</v>
      </c>
      <c r="R24" s="102" t="s">
        <v>226</v>
      </c>
      <c r="S24" s="102" t="s">
        <v>226</v>
      </c>
      <c r="T24" s="102" t="s">
        <v>226</v>
      </c>
      <c r="U24" s="102" t="s">
        <v>226</v>
      </c>
      <c r="V24" s="102" t="s">
        <v>226</v>
      </c>
      <c r="W24" s="102" t="s">
        <v>226</v>
      </c>
      <c r="Y24" s="100"/>
      <c r="Z24" s="106" t="s">
        <v>227</v>
      </c>
      <c r="AA24" s="100">
        <v>0</v>
      </c>
      <c r="AB24" s="102" t="s">
        <v>226</v>
      </c>
      <c r="AC24" s="102" t="s">
        <v>226</v>
      </c>
      <c r="AD24" s="102" t="s">
        <v>226</v>
      </c>
      <c r="AE24" s="102" t="s">
        <v>226</v>
      </c>
      <c r="AF24" s="102" t="s">
        <v>226</v>
      </c>
      <c r="AG24" s="102" t="s">
        <v>226</v>
      </c>
      <c r="AH24" s="102" t="s">
        <v>226</v>
      </c>
      <c r="AI24" s="102" t="s">
        <v>226</v>
      </c>
      <c r="AJ24" s="102" t="s">
        <v>226</v>
      </c>
      <c r="AK24" s="102" t="s">
        <v>226</v>
      </c>
      <c r="AL24" s="102" t="s">
        <v>226</v>
      </c>
      <c r="AM24" s="102" t="s">
        <v>226</v>
      </c>
      <c r="AN24" s="102" t="s">
        <v>226</v>
      </c>
      <c r="AO24" s="102" t="s">
        <v>226</v>
      </c>
      <c r="AP24" s="102" t="s">
        <v>226</v>
      </c>
      <c r="AQ24" s="102" t="s">
        <v>226</v>
      </c>
      <c r="AR24" s="102" t="s">
        <v>226</v>
      </c>
      <c r="AS24" s="102" t="s">
        <v>226</v>
      </c>
      <c r="AT24" s="102" t="s">
        <v>226</v>
      </c>
      <c r="AU24" s="102" t="s">
        <v>226</v>
      </c>
      <c r="AW24" s="9"/>
      <c r="AX24" s="144" t="s">
        <v>272</v>
      </c>
      <c r="AY24" s="9">
        <v>0</v>
      </c>
      <c r="AZ24" s="159" t="s">
        <v>271</v>
      </c>
      <c r="BA24" s="159" t="s">
        <v>271</v>
      </c>
      <c r="BB24" s="159" t="s">
        <v>271</v>
      </c>
      <c r="BC24" s="159" t="s">
        <v>271</v>
      </c>
      <c r="BD24" s="159" t="s">
        <v>271</v>
      </c>
      <c r="BE24" s="159" t="s">
        <v>271</v>
      </c>
      <c r="BF24" s="159" t="s">
        <v>271</v>
      </c>
      <c r="BG24" s="159" t="s">
        <v>271</v>
      </c>
      <c r="BH24" s="159" t="s">
        <v>271</v>
      </c>
      <c r="BI24" s="159" t="s">
        <v>271</v>
      </c>
      <c r="BJ24" s="159" t="s">
        <v>271</v>
      </c>
      <c r="BK24" s="159" t="s">
        <v>271</v>
      </c>
      <c r="BL24" s="159" t="s">
        <v>271</v>
      </c>
      <c r="BM24" s="159" t="s">
        <v>271</v>
      </c>
      <c r="BN24" s="159" t="s">
        <v>271</v>
      </c>
      <c r="BO24" s="159" t="s">
        <v>271</v>
      </c>
      <c r="BP24" s="159" t="s">
        <v>271</v>
      </c>
      <c r="BQ24" s="159" t="s">
        <v>271</v>
      </c>
      <c r="BR24" s="159" t="s">
        <v>271</v>
      </c>
      <c r="BS24" s="159" t="s">
        <v>271</v>
      </c>
      <c r="BT24" s="6"/>
      <c r="BU24" s="9"/>
      <c r="BV24" s="144" t="s">
        <v>272</v>
      </c>
      <c r="BW24" s="9">
        <v>0</v>
      </c>
      <c r="BX24" s="159" t="s">
        <v>271</v>
      </c>
      <c r="BY24" s="159" t="s">
        <v>271</v>
      </c>
      <c r="BZ24" s="159" t="s">
        <v>271</v>
      </c>
      <c r="CA24" s="159" t="s">
        <v>271</v>
      </c>
      <c r="CB24" s="159" t="s">
        <v>271</v>
      </c>
      <c r="CC24" s="159" t="s">
        <v>271</v>
      </c>
      <c r="CD24" s="159" t="s">
        <v>271</v>
      </c>
      <c r="CE24" s="159" t="s">
        <v>271</v>
      </c>
      <c r="CF24" s="159" t="s">
        <v>271</v>
      </c>
      <c r="CG24" s="159" t="s">
        <v>271</v>
      </c>
      <c r="CH24" s="159" t="s">
        <v>271</v>
      </c>
      <c r="CI24" s="159" t="s">
        <v>271</v>
      </c>
      <c r="CJ24" s="159" t="s">
        <v>271</v>
      </c>
      <c r="CK24" s="159" t="s">
        <v>271</v>
      </c>
      <c r="CL24" s="159" t="s">
        <v>271</v>
      </c>
      <c r="CM24" s="159" t="s">
        <v>271</v>
      </c>
      <c r="CN24" s="159" t="s">
        <v>271</v>
      </c>
      <c r="CO24" s="159" t="s">
        <v>271</v>
      </c>
      <c r="CP24" s="159" t="s">
        <v>271</v>
      </c>
      <c r="CQ24" s="159" t="s">
        <v>271</v>
      </c>
      <c r="CR24" s="6"/>
      <c r="CS24" s="9"/>
      <c r="CT24" s="144" t="s">
        <v>272</v>
      </c>
      <c r="CU24" s="9">
        <v>0</v>
      </c>
      <c r="CV24" s="159" t="s">
        <v>271</v>
      </c>
      <c r="CW24" s="159" t="s">
        <v>271</v>
      </c>
      <c r="CX24" s="159" t="s">
        <v>271</v>
      </c>
      <c r="CY24" s="159" t="s">
        <v>271</v>
      </c>
      <c r="CZ24" s="159" t="s">
        <v>271</v>
      </c>
      <c r="DA24" s="159" t="s">
        <v>271</v>
      </c>
      <c r="DB24" s="159" t="s">
        <v>271</v>
      </c>
      <c r="DC24" s="159" t="s">
        <v>271</v>
      </c>
      <c r="DD24" s="159" t="s">
        <v>271</v>
      </c>
      <c r="DE24" s="159" t="s">
        <v>271</v>
      </c>
      <c r="DF24" s="159" t="s">
        <v>271</v>
      </c>
      <c r="DG24" s="159" t="s">
        <v>271</v>
      </c>
      <c r="DH24" s="159" t="s">
        <v>271</v>
      </c>
      <c r="DI24" s="159" t="s">
        <v>271</v>
      </c>
      <c r="DJ24" s="159" t="s">
        <v>271</v>
      </c>
      <c r="DK24" s="159" t="s">
        <v>271</v>
      </c>
      <c r="DL24" s="159" t="s">
        <v>271</v>
      </c>
      <c r="DM24" s="159" t="s">
        <v>271</v>
      </c>
      <c r="DN24" s="159" t="s">
        <v>271</v>
      </c>
      <c r="DO24" s="159" t="s">
        <v>271</v>
      </c>
      <c r="DP24" s="6"/>
      <c r="DQ24" s="9"/>
      <c r="DR24" s="144" t="s">
        <v>272</v>
      </c>
      <c r="DS24" s="9">
        <v>0</v>
      </c>
      <c r="DT24" s="159" t="s">
        <v>271</v>
      </c>
      <c r="DU24" s="159" t="s">
        <v>271</v>
      </c>
      <c r="DV24" s="159" t="s">
        <v>271</v>
      </c>
      <c r="DW24" s="159" t="s">
        <v>271</v>
      </c>
      <c r="DX24" s="159" t="s">
        <v>271</v>
      </c>
      <c r="DY24" s="159" t="s">
        <v>271</v>
      </c>
      <c r="DZ24" s="159" t="s">
        <v>271</v>
      </c>
      <c r="EA24" s="159" t="s">
        <v>271</v>
      </c>
      <c r="EB24" s="159" t="s">
        <v>271</v>
      </c>
      <c r="EC24" s="159" t="s">
        <v>271</v>
      </c>
      <c r="ED24" s="159" t="s">
        <v>271</v>
      </c>
      <c r="EE24" s="159" t="s">
        <v>271</v>
      </c>
      <c r="EF24" s="159" t="s">
        <v>271</v>
      </c>
      <c r="EG24" s="159" t="s">
        <v>271</v>
      </c>
      <c r="EH24" s="159" t="s">
        <v>271</v>
      </c>
      <c r="EI24" s="159" t="s">
        <v>271</v>
      </c>
      <c r="EJ24" s="159" t="s">
        <v>271</v>
      </c>
      <c r="EK24" s="159" t="s">
        <v>271</v>
      </c>
      <c r="EL24" s="159" t="s">
        <v>271</v>
      </c>
      <c r="EM24" s="159" t="s">
        <v>271</v>
      </c>
      <c r="EO24" s="100"/>
      <c r="EP24" s="126" t="s">
        <v>227</v>
      </c>
      <c r="EQ24" s="100">
        <v>0</v>
      </c>
      <c r="ER24" s="102" t="s">
        <v>226</v>
      </c>
      <c r="ES24" s="102" t="s">
        <v>226</v>
      </c>
      <c r="ET24" s="102" t="s">
        <v>226</v>
      </c>
      <c r="EU24" s="102" t="s">
        <v>226</v>
      </c>
      <c r="EV24" s="102" t="s">
        <v>226</v>
      </c>
      <c r="EW24" s="102" t="s">
        <v>226</v>
      </c>
      <c r="EX24" s="102" t="s">
        <v>226</v>
      </c>
      <c r="EY24" s="102" t="s">
        <v>226</v>
      </c>
      <c r="EZ24" s="102" t="s">
        <v>226</v>
      </c>
      <c r="FA24" s="102" t="s">
        <v>226</v>
      </c>
      <c r="FB24" s="102" t="s">
        <v>226</v>
      </c>
      <c r="FC24" s="102" t="s">
        <v>226</v>
      </c>
      <c r="FD24" s="102" t="s">
        <v>226</v>
      </c>
      <c r="FE24" s="102" t="s">
        <v>226</v>
      </c>
      <c r="FF24" s="102" t="s">
        <v>226</v>
      </c>
      <c r="FG24" s="102" t="s">
        <v>226</v>
      </c>
      <c r="FH24" s="102" t="s">
        <v>226</v>
      </c>
      <c r="FI24" s="102" t="s">
        <v>226</v>
      </c>
      <c r="FJ24" s="102" t="s">
        <v>226</v>
      </c>
      <c r="FK24" s="102" t="s">
        <v>226</v>
      </c>
      <c r="FM24" s="100"/>
      <c r="FN24" s="126" t="s">
        <v>227</v>
      </c>
      <c r="FO24" s="100">
        <v>0</v>
      </c>
      <c r="FP24" s="102" t="s">
        <v>226</v>
      </c>
      <c r="FQ24" s="102" t="s">
        <v>226</v>
      </c>
      <c r="FR24" s="102" t="s">
        <v>226</v>
      </c>
      <c r="FS24" s="102" t="s">
        <v>226</v>
      </c>
      <c r="FT24" s="102" t="s">
        <v>226</v>
      </c>
      <c r="FU24" s="102" t="s">
        <v>226</v>
      </c>
      <c r="FV24" s="102" t="s">
        <v>226</v>
      </c>
      <c r="FW24" s="102" t="s">
        <v>226</v>
      </c>
      <c r="FX24" s="102" t="s">
        <v>226</v>
      </c>
      <c r="FY24" s="102" t="s">
        <v>226</v>
      </c>
      <c r="FZ24" s="102" t="s">
        <v>226</v>
      </c>
      <c r="GA24" s="102" t="s">
        <v>226</v>
      </c>
      <c r="GB24" s="102" t="s">
        <v>226</v>
      </c>
      <c r="GC24" s="102" t="s">
        <v>226</v>
      </c>
      <c r="GD24" s="102" t="s">
        <v>226</v>
      </c>
      <c r="GE24" s="102" t="s">
        <v>226</v>
      </c>
      <c r="GF24" s="102" t="s">
        <v>226</v>
      </c>
      <c r="GG24" s="102" t="s">
        <v>226</v>
      </c>
      <c r="GH24" s="102" t="s">
        <v>226</v>
      </c>
      <c r="GI24" s="102" t="s">
        <v>226</v>
      </c>
      <c r="GK24" s="100"/>
      <c r="GL24" s="126" t="s">
        <v>227</v>
      </c>
      <c r="GM24" s="100">
        <v>0</v>
      </c>
      <c r="GN24" s="102" t="s">
        <v>226</v>
      </c>
      <c r="GO24" s="102" t="s">
        <v>226</v>
      </c>
      <c r="GP24" s="102" t="s">
        <v>226</v>
      </c>
      <c r="GQ24" s="102" t="s">
        <v>226</v>
      </c>
      <c r="GR24" s="102" t="s">
        <v>226</v>
      </c>
      <c r="GS24" s="102" t="s">
        <v>226</v>
      </c>
      <c r="GT24" s="102" t="s">
        <v>226</v>
      </c>
      <c r="GU24" s="102" t="s">
        <v>226</v>
      </c>
      <c r="GV24" s="102" t="s">
        <v>226</v>
      </c>
      <c r="GW24" s="102" t="s">
        <v>226</v>
      </c>
      <c r="GX24" s="102" t="s">
        <v>226</v>
      </c>
      <c r="GY24" s="102" t="s">
        <v>226</v>
      </c>
      <c r="GZ24" s="102" t="s">
        <v>226</v>
      </c>
      <c r="HA24" s="102" t="s">
        <v>226</v>
      </c>
      <c r="HB24" s="102" t="s">
        <v>226</v>
      </c>
      <c r="HC24" s="102" t="s">
        <v>226</v>
      </c>
      <c r="HD24" s="102" t="s">
        <v>226</v>
      </c>
      <c r="HE24" s="102" t="s">
        <v>226</v>
      </c>
      <c r="HF24" s="102" t="s">
        <v>226</v>
      </c>
      <c r="HG24" s="102" t="s">
        <v>226</v>
      </c>
    </row>
    <row r="25" spans="1:215" ht="15">
      <c r="A25" s="421"/>
      <c r="B25" s="42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21"/>
      <c r="Z25" s="421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28"/>
      <c r="AX25" s="428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6"/>
      <c r="BU25" s="428"/>
      <c r="BV25" s="428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6"/>
      <c r="CS25" s="428"/>
      <c r="CT25" s="428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6"/>
      <c r="DQ25" s="428"/>
      <c r="DR25" s="428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O25" s="421"/>
      <c r="EP25" s="421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21"/>
      <c r="FN25" s="421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21"/>
      <c r="GL25" s="421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111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9"/>
      <c r="AX26" s="138" t="s">
        <v>275</v>
      </c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6"/>
      <c r="BU26" s="9"/>
      <c r="BV26" s="138" t="s">
        <v>275</v>
      </c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6"/>
      <c r="CS26" s="9"/>
      <c r="CT26" s="138" t="s">
        <v>275</v>
      </c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6"/>
      <c r="DQ26" s="9"/>
      <c r="DR26" s="138" t="s">
        <v>275</v>
      </c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O26" s="100"/>
      <c r="EP26" s="124" t="s">
        <v>111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111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111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112</v>
      </c>
      <c r="C27" s="81">
        <v>10</v>
      </c>
      <c r="D27" s="81">
        <v>10</v>
      </c>
      <c r="E27" s="81">
        <v>13</v>
      </c>
      <c r="F27" s="81">
        <v>12</v>
      </c>
      <c r="G27" s="81">
        <v>7</v>
      </c>
      <c r="H27" s="81">
        <v>8</v>
      </c>
      <c r="I27" s="81">
        <v>8</v>
      </c>
      <c r="J27" s="81">
        <v>10</v>
      </c>
      <c r="K27" s="81">
        <v>9</v>
      </c>
      <c r="L27" s="81">
        <v>12</v>
      </c>
      <c r="M27" s="81">
        <v>8</v>
      </c>
      <c r="N27" s="81">
        <v>10</v>
      </c>
      <c r="O27" s="81">
        <v>8</v>
      </c>
      <c r="P27" s="81">
        <v>35</v>
      </c>
      <c r="Q27" s="81">
        <v>31</v>
      </c>
      <c r="R27" s="81">
        <v>31</v>
      </c>
      <c r="S27" s="81">
        <v>29</v>
      </c>
      <c r="T27" s="81">
        <v>19</v>
      </c>
      <c r="U27" s="81">
        <v>8</v>
      </c>
      <c r="V27" s="81">
        <v>7</v>
      </c>
      <c r="W27" s="81">
        <v>3</v>
      </c>
      <c r="Y27" s="100"/>
      <c r="Z27" s="109" t="s">
        <v>112</v>
      </c>
      <c r="AA27" s="81">
        <v>265</v>
      </c>
      <c r="AB27" s="81">
        <v>261</v>
      </c>
      <c r="AC27" s="81">
        <v>332</v>
      </c>
      <c r="AD27" s="81">
        <v>377</v>
      </c>
      <c r="AE27" s="81">
        <v>337</v>
      </c>
      <c r="AF27" s="81">
        <v>266</v>
      </c>
      <c r="AG27" s="81">
        <v>205</v>
      </c>
      <c r="AH27" s="81">
        <v>245</v>
      </c>
      <c r="AI27" s="81">
        <v>224</v>
      </c>
      <c r="AJ27" s="81">
        <v>219</v>
      </c>
      <c r="AK27" s="81">
        <v>175</v>
      </c>
      <c r="AL27" s="81">
        <v>219</v>
      </c>
      <c r="AM27" s="81">
        <v>166</v>
      </c>
      <c r="AN27" s="81">
        <v>209</v>
      </c>
      <c r="AO27" s="81">
        <v>173</v>
      </c>
      <c r="AP27" s="81">
        <v>170</v>
      </c>
      <c r="AQ27" s="81">
        <v>149</v>
      </c>
      <c r="AR27" s="81">
        <v>146</v>
      </c>
      <c r="AS27" s="81">
        <v>142</v>
      </c>
      <c r="AT27" s="81">
        <v>134</v>
      </c>
      <c r="AU27" s="81">
        <v>111</v>
      </c>
      <c r="AW27" s="9"/>
      <c r="AX27" s="45" t="s">
        <v>276</v>
      </c>
      <c r="AY27" s="47">
        <v>572</v>
      </c>
      <c r="AZ27" s="47">
        <v>584</v>
      </c>
      <c r="BA27" s="47">
        <v>689</v>
      </c>
      <c r="BB27" s="47">
        <v>731</v>
      </c>
      <c r="BC27" s="47">
        <v>542</v>
      </c>
      <c r="BD27" s="47">
        <v>672</v>
      </c>
      <c r="BE27" s="47">
        <v>552</v>
      </c>
      <c r="BF27" s="47">
        <v>512</v>
      </c>
      <c r="BG27" s="47">
        <v>414</v>
      </c>
      <c r="BH27" s="47">
        <v>402</v>
      </c>
      <c r="BI27" s="47">
        <v>383</v>
      </c>
      <c r="BJ27" s="47">
        <v>535</v>
      </c>
      <c r="BK27" s="47">
        <v>378</v>
      </c>
      <c r="BL27" s="47">
        <v>367</v>
      </c>
      <c r="BM27" s="47">
        <v>313</v>
      </c>
      <c r="BN27" s="47">
        <v>291</v>
      </c>
      <c r="BO27" s="47">
        <v>313</v>
      </c>
      <c r="BP27" s="47">
        <v>247</v>
      </c>
      <c r="BQ27" s="47">
        <v>233</v>
      </c>
      <c r="BR27" s="47">
        <v>221</v>
      </c>
      <c r="BS27" s="47">
        <v>201</v>
      </c>
      <c r="BT27" s="6"/>
      <c r="BU27" s="9"/>
      <c r="BV27" s="45" t="s">
        <v>276</v>
      </c>
      <c r="BW27" s="48">
        <v>1247</v>
      </c>
      <c r="BX27" s="47">
        <v>999</v>
      </c>
      <c r="BY27" s="48">
        <v>1142</v>
      </c>
      <c r="BZ27" s="48">
        <v>1271</v>
      </c>
      <c r="CA27" s="48">
        <v>1134</v>
      </c>
      <c r="CB27" s="48">
        <v>1264</v>
      </c>
      <c r="CC27" s="48">
        <v>1285</v>
      </c>
      <c r="CD27" s="48">
        <v>1501</v>
      </c>
      <c r="CE27" s="48">
        <v>1508</v>
      </c>
      <c r="CF27" s="48">
        <v>1224</v>
      </c>
      <c r="CG27" s="48">
        <v>1183</v>
      </c>
      <c r="CH27" s="48">
        <v>1252</v>
      </c>
      <c r="CI27" s="48">
        <v>1072</v>
      </c>
      <c r="CJ27" s="48">
        <v>1384</v>
      </c>
      <c r="CK27" s="48">
        <v>1022</v>
      </c>
      <c r="CL27" s="48">
        <v>1034</v>
      </c>
      <c r="CM27" s="48">
        <v>1034</v>
      </c>
      <c r="CN27" s="47">
        <v>977</v>
      </c>
      <c r="CO27" s="47">
        <v>940</v>
      </c>
      <c r="CP27" s="47">
        <v>934</v>
      </c>
      <c r="CQ27" s="47">
        <v>779</v>
      </c>
      <c r="CR27" s="6"/>
      <c r="CS27" s="9"/>
      <c r="CT27" s="45" t="s">
        <v>276</v>
      </c>
      <c r="CU27" s="48">
        <v>2813</v>
      </c>
      <c r="CV27" s="48">
        <v>2442</v>
      </c>
      <c r="CW27" s="48">
        <v>3087</v>
      </c>
      <c r="CX27" s="48">
        <v>2896</v>
      </c>
      <c r="CY27" s="48">
        <v>2629</v>
      </c>
      <c r="CZ27" s="48">
        <v>3166</v>
      </c>
      <c r="DA27" s="48">
        <v>2403</v>
      </c>
      <c r="DB27" s="48">
        <v>2713</v>
      </c>
      <c r="DC27" s="48">
        <v>2535</v>
      </c>
      <c r="DD27" s="48">
        <v>2540</v>
      </c>
      <c r="DE27" s="48">
        <v>2426</v>
      </c>
      <c r="DF27" s="48">
        <v>2671</v>
      </c>
      <c r="DG27" s="48">
        <v>2408</v>
      </c>
      <c r="DH27" s="48">
        <v>2828</v>
      </c>
      <c r="DI27" s="48">
        <v>2286</v>
      </c>
      <c r="DJ27" s="48">
        <v>2156</v>
      </c>
      <c r="DK27" s="48">
        <v>1897</v>
      </c>
      <c r="DL27" s="48">
        <v>1813</v>
      </c>
      <c r="DM27" s="48">
        <v>1827</v>
      </c>
      <c r="DN27" s="48">
        <v>1792</v>
      </c>
      <c r="DO27" s="48">
        <v>1505</v>
      </c>
      <c r="DP27" s="6"/>
      <c r="DQ27" s="9"/>
      <c r="DR27" s="45" t="s">
        <v>276</v>
      </c>
      <c r="DS27" s="47">
        <v>218</v>
      </c>
      <c r="DT27" s="47">
        <v>159</v>
      </c>
      <c r="DU27" s="47">
        <v>216</v>
      </c>
      <c r="DV27" s="47">
        <v>238</v>
      </c>
      <c r="DW27" s="47">
        <v>204</v>
      </c>
      <c r="DX27" s="47">
        <v>248</v>
      </c>
      <c r="DY27" s="47">
        <v>200</v>
      </c>
      <c r="DZ27" s="47">
        <v>224</v>
      </c>
      <c r="EA27" s="47">
        <v>229</v>
      </c>
      <c r="EB27" s="47">
        <v>208</v>
      </c>
      <c r="EC27" s="47">
        <v>169</v>
      </c>
      <c r="ED27" s="47">
        <v>187</v>
      </c>
      <c r="EE27" s="47">
        <v>184</v>
      </c>
      <c r="EF27" s="47">
        <v>191</v>
      </c>
      <c r="EG27" s="47">
        <v>168</v>
      </c>
      <c r="EH27" s="47">
        <v>145</v>
      </c>
      <c r="EI27" s="47">
        <v>156</v>
      </c>
      <c r="EJ27" s="47">
        <v>166</v>
      </c>
      <c r="EK27" s="47">
        <v>166</v>
      </c>
      <c r="EL27" s="47">
        <v>173</v>
      </c>
      <c r="EM27" s="47">
        <v>152</v>
      </c>
      <c r="EO27" s="100"/>
      <c r="EP27" s="109" t="s">
        <v>112</v>
      </c>
      <c r="EQ27" s="81">
        <v>391</v>
      </c>
      <c r="ER27" s="81">
        <v>320</v>
      </c>
      <c r="ES27" s="81">
        <v>441</v>
      </c>
      <c r="ET27" s="81">
        <v>476</v>
      </c>
      <c r="EU27" s="81">
        <v>409</v>
      </c>
      <c r="EV27" s="81">
        <v>458</v>
      </c>
      <c r="EW27" s="81">
        <v>390</v>
      </c>
      <c r="EX27" s="81">
        <v>466</v>
      </c>
      <c r="EY27" s="81">
        <v>451</v>
      </c>
      <c r="EZ27" s="81">
        <v>460</v>
      </c>
      <c r="FA27" s="81">
        <v>347</v>
      </c>
      <c r="FB27" s="81">
        <v>342</v>
      </c>
      <c r="FC27" s="81">
        <v>313</v>
      </c>
      <c r="FD27" s="81">
        <v>423</v>
      </c>
      <c r="FE27" s="81">
        <v>337</v>
      </c>
      <c r="FF27" s="81">
        <v>329</v>
      </c>
      <c r="FG27" s="81">
        <v>293</v>
      </c>
      <c r="FH27" s="81">
        <v>285</v>
      </c>
      <c r="FI27" s="81">
        <v>272</v>
      </c>
      <c r="FJ27" s="81">
        <v>256</v>
      </c>
      <c r="FK27" s="81">
        <v>228</v>
      </c>
      <c r="FM27" s="100"/>
      <c r="FN27" s="109" t="s">
        <v>112</v>
      </c>
      <c r="FO27" s="79">
        <v>1542</v>
      </c>
      <c r="FP27" s="79">
        <v>1914</v>
      </c>
      <c r="FQ27" s="79">
        <v>2373</v>
      </c>
      <c r="FR27" s="79">
        <v>1724</v>
      </c>
      <c r="FS27" s="79">
        <v>1340</v>
      </c>
      <c r="FT27" s="79">
        <v>1626</v>
      </c>
      <c r="FU27" s="79">
        <v>1279</v>
      </c>
      <c r="FV27" s="79">
        <v>1635</v>
      </c>
      <c r="FW27" s="79">
        <v>1524</v>
      </c>
      <c r="FX27" s="79">
        <v>1497</v>
      </c>
      <c r="FY27" s="79">
        <v>1427</v>
      </c>
      <c r="FZ27" s="79">
        <v>1401</v>
      </c>
      <c r="GA27" s="79">
        <v>1228</v>
      </c>
      <c r="GB27" s="79">
        <v>1547</v>
      </c>
      <c r="GC27" s="79">
        <v>1400</v>
      </c>
      <c r="GD27" s="79">
        <v>1229</v>
      </c>
      <c r="GE27" s="79">
        <v>1037</v>
      </c>
      <c r="GF27" s="81">
        <v>964</v>
      </c>
      <c r="GG27" s="81">
        <v>963</v>
      </c>
      <c r="GH27" s="81">
        <v>939</v>
      </c>
      <c r="GI27" s="81">
        <v>820</v>
      </c>
      <c r="GK27" s="100"/>
      <c r="GL27" s="109" t="s">
        <v>112</v>
      </c>
      <c r="GM27" s="79">
        <v>1565</v>
      </c>
      <c r="GN27" s="79">
        <v>1836</v>
      </c>
      <c r="GO27" s="79">
        <v>2054</v>
      </c>
      <c r="GP27" s="79">
        <v>1778</v>
      </c>
      <c r="GQ27" s="79">
        <v>1476</v>
      </c>
      <c r="GR27" s="79">
        <v>1580</v>
      </c>
      <c r="GS27" s="79">
        <v>1215</v>
      </c>
      <c r="GT27" s="79">
        <v>1606</v>
      </c>
      <c r="GU27" s="79">
        <v>1491</v>
      </c>
      <c r="GV27" s="79">
        <v>1029</v>
      </c>
      <c r="GW27" s="81">
        <v>920</v>
      </c>
      <c r="GX27" s="81">
        <v>888</v>
      </c>
      <c r="GY27" s="81">
        <v>840</v>
      </c>
      <c r="GZ27" s="79">
        <v>1085</v>
      </c>
      <c r="HA27" s="81">
        <v>900</v>
      </c>
      <c r="HB27" s="81">
        <v>851</v>
      </c>
      <c r="HC27" s="81">
        <v>827</v>
      </c>
      <c r="HD27" s="81">
        <v>802</v>
      </c>
      <c r="HE27" s="81">
        <v>802</v>
      </c>
      <c r="HF27" s="81">
        <v>765</v>
      </c>
      <c r="HG27" s="81">
        <v>677</v>
      </c>
    </row>
    <row r="28" spans="1:215" ht="15">
      <c r="A28" s="421"/>
      <c r="B28" s="421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21"/>
      <c r="Z28" s="421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28"/>
      <c r="AX28" s="428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6"/>
      <c r="BU28" s="428"/>
      <c r="BV28" s="428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6"/>
      <c r="CS28" s="428"/>
      <c r="CT28" s="428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6"/>
      <c r="DQ28" s="428"/>
      <c r="DR28" s="428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O28" s="421"/>
      <c r="EP28" s="421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21"/>
      <c r="FN28" s="421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21"/>
      <c r="GL28" s="421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113</v>
      </c>
      <c r="C29" s="101">
        <v>0.8</v>
      </c>
      <c r="D29" s="101">
        <v>0.81</v>
      </c>
      <c r="E29" s="101">
        <v>0.78</v>
      </c>
      <c r="F29" s="101">
        <v>0.77</v>
      </c>
      <c r="G29" s="101">
        <v>0.76</v>
      </c>
      <c r="H29" s="101">
        <v>0.75</v>
      </c>
      <c r="I29" s="101">
        <v>0.85</v>
      </c>
      <c r="J29" s="101">
        <v>0.77</v>
      </c>
      <c r="K29" s="101">
        <v>0.82</v>
      </c>
      <c r="L29" s="101">
        <v>0.69</v>
      </c>
      <c r="M29" s="101">
        <v>0.76</v>
      </c>
      <c r="N29" s="101">
        <v>0.7</v>
      </c>
      <c r="O29" s="101">
        <v>0.78</v>
      </c>
      <c r="P29" s="101">
        <v>0.73</v>
      </c>
      <c r="Q29" s="101">
        <v>0.91</v>
      </c>
      <c r="R29" s="101">
        <v>0.81</v>
      </c>
      <c r="S29" s="101">
        <v>0.73</v>
      </c>
      <c r="T29" s="101">
        <v>0.51</v>
      </c>
      <c r="U29" s="101">
        <v>0.44</v>
      </c>
      <c r="V29" s="101">
        <v>0.45</v>
      </c>
      <c r="W29" s="101">
        <v>0.44</v>
      </c>
      <c r="Y29" s="101"/>
      <c r="Z29" s="124" t="s">
        <v>113</v>
      </c>
      <c r="AA29" s="101">
        <v>0.8</v>
      </c>
      <c r="AB29" s="101">
        <v>0.81</v>
      </c>
      <c r="AC29" s="101">
        <v>0.78</v>
      </c>
      <c r="AD29" s="101">
        <v>0.77</v>
      </c>
      <c r="AE29" s="101">
        <v>0.76</v>
      </c>
      <c r="AF29" s="101">
        <v>0.75</v>
      </c>
      <c r="AG29" s="101">
        <v>0.85</v>
      </c>
      <c r="AH29" s="101">
        <v>0.77</v>
      </c>
      <c r="AI29" s="101">
        <v>0.82</v>
      </c>
      <c r="AJ29" s="101">
        <v>0.69</v>
      </c>
      <c r="AK29" s="101">
        <v>0.76</v>
      </c>
      <c r="AL29" s="101">
        <v>0.7</v>
      </c>
      <c r="AM29" s="101">
        <v>0.78</v>
      </c>
      <c r="AN29" s="101">
        <v>0.73</v>
      </c>
      <c r="AO29" s="101">
        <v>0.91</v>
      </c>
      <c r="AP29" s="101">
        <v>0.81</v>
      </c>
      <c r="AQ29" s="101">
        <v>0.73</v>
      </c>
      <c r="AR29" s="101">
        <v>0.51</v>
      </c>
      <c r="AS29" s="101">
        <v>0.44</v>
      </c>
      <c r="AT29" s="101">
        <v>0.45</v>
      </c>
      <c r="AU29" s="101">
        <v>0.44</v>
      </c>
      <c r="AW29" s="141"/>
      <c r="AX29" s="138" t="s">
        <v>277</v>
      </c>
      <c r="AY29" s="141">
        <v>0.8</v>
      </c>
      <c r="AZ29" s="141">
        <v>0.81</v>
      </c>
      <c r="BA29" s="141">
        <v>0.78</v>
      </c>
      <c r="BB29" s="141">
        <v>0.77</v>
      </c>
      <c r="BC29" s="141">
        <v>0.76</v>
      </c>
      <c r="BD29" s="141">
        <v>0.75</v>
      </c>
      <c r="BE29" s="141">
        <v>0.85</v>
      </c>
      <c r="BF29" s="141">
        <v>0.77</v>
      </c>
      <c r="BG29" s="141">
        <v>0.82</v>
      </c>
      <c r="BH29" s="141">
        <v>0.69</v>
      </c>
      <c r="BI29" s="141">
        <v>0.76</v>
      </c>
      <c r="BJ29" s="141">
        <v>0.7</v>
      </c>
      <c r="BK29" s="141">
        <v>0.78</v>
      </c>
      <c r="BL29" s="141">
        <v>0.73</v>
      </c>
      <c r="BM29" s="141">
        <v>0.91</v>
      </c>
      <c r="BN29" s="141">
        <v>0.81</v>
      </c>
      <c r="BO29" s="141">
        <v>0.73</v>
      </c>
      <c r="BP29" s="141">
        <v>0.51</v>
      </c>
      <c r="BQ29" s="141">
        <v>0.44</v>
      </c>
      <c r="BR29" s="141">
        <v>0.45</v>
      </c>
      <c r="BS29" s="141">
        <v>0.44</v>
      </c>
      <c r="BT29" s="6"/>
      <c r="BU29" s="141"/>
      <c r="BV29" s="138" t="s">
        <v>277</v>
      </c>
      <c r="BW29" s="141">
        <v>0.8</v>
      </c>
      <c r="BX29" s="141">
        <v>0.81</v>
      </c>
      <c r="BY29" s="141">
        <v>0.78</v>
      </c>
      <c r="BZ29" s="141">
        <v>0.77</v>
      </c>
      <c r="CA29" s="141">
        <v>0.76</v>
      </c>
      <c r="CB29" s="141">
        <v>0.75</v>
      </c>
      <c r="CC29" s="141">
        <v>0.85</v>
      </c>
      <c r="CD29" s="141">
        <v>0.77</v>
      </c>
      <c r="CE29" s="141">
        <v>0.82</v>
      </c>
      <c r="CF29" s="141">
        <v>0.69</v>
      </c>
      <c r="CG29" s="141">
        <v>0.76</v>
      </c>
      <c r="CH29" s="141">
        <v>0.7</v>
      </c>
      <c r="CI29" s="141">
        <v>0.78</v>
      </c>
      <c r="CJ29" s="141">
        <v>0.73</v>
      </c>
      <c r="CK29" s="141">
        <v>0.91</v>
      </c>
      <c r="CL29" s="141">
        <v>0.81</v>
      </c>
      <c r="CM29" s="141">
        <v>0.73</v>
      </c>
      <c r="CN29" s="141">
        <v>0.51</v>
      </c>
      <c r="CO29" s="141">
        <v>0.44</v>
      </c>
      <c r="CP29" s="141">
        <v>0.45</v>
      </c>
      <c r="CQ29" s="141">
        <v>0.44</v>
      </c>
      <c r="CR29" s="6"/>
      <c r="CS29" s="141"/>
      <c r="CT29" s="138" t="s">
        <v>277</v>
      </c>
      <c r="CU29" s="141">
        <v>0.8</v>
      </c>
      <c r="CV29" s="141">
        <v>0.81</v>
      </c>
      <c r="CW29" s="141">
        <v>0.78</v>
      </c>
      <c r="CX29" s="141">
        <v>0.77</v>
      </c>
      <c r="CY29" s="141">
        <v>0.76</v>
      </c>
      <c r="CZ29" s="141">
        <v>0.75</v>
      </c>
      <c r="DA29" s="141">
        <v>0.85</v>
      </c>
      <c r="DB29" s="141">
        <v>0.77</v>
      </c>
      <c r="DC29" s="141">
        <v>0.82</v>
      </c>
      <c r="DD29" s="141">
        <v>0.69</v>
      </c>
      <c r="DE29" s="141">
        <v>0.76</v>
      </c>
      <c r="DF29" s="141">
        <v>0.7</v>
      </c>
      <c r="DG29" s="141">
        <v>0.78</v>
      </c>
      <c r="DH29" s="141">
        <v>0.73</v>
      </c>
      <c r="DI29" s="141">
        <v>0.91</v>
      </c>
      <c r="DJ29" s="141">
        <v>0.81</v>
      </c>
      <c r="DK29" s="141">
        <v>0.73</v>
      </c>
      <c r="DL29" s="141">
        <v>0.51</v>
      </c>
      <c r="DM29" s="141">
        <v>0.44</v>
      </c>
      <c r="DN29" s="141">
        <v>0.45</v>
      </c>
      <c r="DO29" s="141">
        <v>0.44</v>
      </c>
      <c r="DP29" s="6"/>
      <c r="DQ29" s="141"/>
      <c r="DR29" s="138" t="s">
        <v>277</v>
      </c>
      <c r="DS29" s="141">
        <v>0.8</v>
      </c>
      <c r="DT29" s="141">
        <v>0.81</v>
      </c>
      <c r="DU29" s="141">
        <v>0.78</v>
      </c>
      <c r="DV29" s="141">
        <v>0.77</v>
      </c>
      <c r="DW29" s="141">
        <v>0.76</v>
      </c>
      <c r="DX29" s="141">
        <v>0.75</v>
      </c>
      <c r="DY29" s="141">
        <v>0.85</v>
      </c>
      <c r="DZ29" s="141">
        <v>0.77</v>
      </c>
      <c r="EA29" s="141">
        <v>0.82</v>
      </c>
      <c r="EB29" s="141">
        <v>0.69</v>
      </c>
      <c r="EC29" s="141">
        <v>0.76</v>
      </c>
      <c r="ED29" s="141">
        <v>0.7</v>
      </c>
      <c r="EE29" s="141">
        <v>0.78</v>
      </c>
      <c r="EF29" s="141">
        <v>0.73</v>
      </c>
      <c r="EG29" s="141">
        <v>0.91</v>
      </c>
      <c r="EH29" s="141">
        <v>0.81</v>
      </c>
      <c r="EI29" s="141">
        <v>0.73</v>
      </c>
      <c r="EJ29" s="141">
        <v>0.51</v>
      </c>
      <c r="EK29" s="141">
        <v>0.44</v>
      </c>
      <c r="EL29" s="141">
        <v>0.45</v>
      </c>
      <c r="EM29" s="141">
        <v>0.44</v>
      </c>
      <c r="EO29" s="101"/>
      <c r="EP29" s="124" t="s">
        <v>113</v>
      </c>
      <c r="EQ29" s="101">
        <v>0.8</v>
      </c>
      <c r="ER29" s="101">
        <v>0.81</v>
      </c>
      <c r="ES29" s="101">
        <v>0.78</v>
      </c>
      <c r="ET29" s="101">
        <v>0.77</v>
      </c>
      <c r="EU29" s="101">
        <v>0.76</v>
      </c>
      <c r="EV29" s="101">
        <v>0.75</v>
      </c>
      <c r="EW29" s="101">
        <v>0.85</v>
      </c>
      <c r="EX29" s="101">
        <v>0.77</v>
      </c>
      <c r="EY29" s="101">
        <v>0.82</v>
      </c>
      <c r="EZ29" s="101">
        <v>0.69</v>
      </c>
      <c r="FA29" s="101">
        <v>0.76</v>
      </c>
      <c r="FB29" s="101">
        <v>0.7</v>
      </c>
      <c r="FC29" s="101">
        <v>0.78</v>
      </c>
      <c r="FD29" s="101">
        <v>0.73</v>
      </c>
      <c r="FE29" s="101">
        <v>0.91</v>
      </c>
      <c r="FF29" s="101">
        <v>0.81</v>
      </c>
      <c r="FG29" s="101">
        <v>0.73</v>
      </c>
      <c r="FH29" s="101">
        <v>0.51</v>
      </c>
      <c r="FI29" s="101">
        <v>0.44</v>
      </c>
      <c r="FJ29" s="101">
        <v>0.45</v>
      </c>
      <c r="FK29" s="101">
        <v>0.44</v>
      </c>
      <c r="FM29" s="101"/>
      <c r="FN29" s="124" t="s">
        <v>113</v>
      </c>
      <c r="FO29" s="101">
        <v>0.8</v>
      </c>
      <c r="FP29" s="101">
        <v>0.81</v>
      </c>
      <c r="FQ29" s="101">
        <v>0.78</v>
      </c>
      <c r="FR29" s="101">
        <v>0.77</v>
      </c>
      <c r="FS29" s="101">
        <v>0.76</v>
      </c>
      <c r="FT29" s="101">
        <v>0.75</v>
      </c>
      <c r="FU29" s="101">
        <v>0.85</v>
      </c>
      <c r="FV29" s="101">
        <v>0.77</v>
      </c>
      <c r="FW29" s="101">
        <v>0.82</v>
      </c>
      <c r="FX29" s="101">
        <v>0.69</v>
      </c>
      <c r="FY29" s="101">
        <v>0.76</v>
      </c>
      <c r="FZ29" s="101">
        <v>0.7</v>
      </c>
      <c r="GA29" s="101">
        <v>0.78</v>
      </c>
      <c r="GB29" s="101">
        <v>0.73</v>
      </c>
      <c r="GC29" s="101">
        <v>0.91</v>
      </c>
      <c r="GD29" s="101">
        <v>0.81</v>
      </c>
      <c r="GE29" s="101">
        <v>0.73</v>
      </c>
      <c r="GF29" s="101">
        <v>0.51</v>
      </c>
      <c r="GG29" s="101">
        <v>0.44</v>
      </c>
      <c r="GH29" s="101">
        <v>0.45</v>
      </c>
      <c r="GI29" s="101">
        <v>0.44</v>
      </c>
      <c r="GK29" s="101"/>
      <c r="GL29" s="124" t="s">
        <v>113</v>
      </c>
      <c r="GM29" s="101">
        <v>0.8</v>
      </c>
      <c r="GN29" s="101">
        <v>0.81</v>
      </c>
      <c r="GO29" s="101">
        <v>0.78</v>
      </c>
      <c r="GP29" s="101">
        <v>0.77</v>
      </c>
      <c r="GQ29" s="101">
        <v>0.76</v>
      </c>
      <c r="GR29" s="101">
        <v>0.75</v>
      </c>
      <c r="GS29" s="101">
        <v>0.85</v>
      </c>
      <c r="GT29" s="101">
        <v>0.77</v>
      </c>
      <c r="GU29" s="101">
        <v>0.82</v>
      </c>
      <c r="GV29" s="101">
        <v>0.69</v>
      </c>
      <c r="GW29" s="101">
        <v>0.76</v>
      </c>
      <c r="GX29" s="101">
        <v>0.7</v>
      </c>
      <c r="GY29" s="101">
        <v>0.78</v>
      </c>
      <c r="GZ29" s="101">
        <v>0.73</v>
      </c>
      <c r="HA29" s="101">
        <v>0.91</v>
      </c>
      <c r="HB29" s="101">
        <v>0.81</v>
      </c>
      <c r="HC29" s="101">
        <v>0.73</v>
      </c>
      <c r="HD29" s="101">
        <v>0.51</v>
      </c>
      <c r="HE29" s="101">
        <v>0.44</v>
      </c>
      <c r="HF29" s="101">
        <v>0.45</v>
      </c>
      <c r="HG29" s="101">
        <v>0.44</v>
      </c>
    </row>
    <row r="30" spans="1:215" ht="15">
      <c r="A30" s="426"/>
      <c r="B30" s="42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6"/>
      <c r="Z30" s="42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7"/>
      <c r="AX30" s="427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6"/>
      <c r="BU30" s="427"/>
      <c r="BV30" s="427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6"/>
      <c r="CS30" s="427"/>
      <c r="CT30" s="427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6"/>
      <c r="DQ30" s="427"/>
      <c r="DR30" s="427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O30" s="426"/>
      <c r="EP30" s="42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6"/>
      <c r="FN30" s="42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6"/>
      <c r="GL30" s="42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21"/>
      <c r="B31" s="421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1"/>
      <c r="Z31" s="421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28"/>
      <c r="AX31" s="428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6"/>
      <c r="BU31" s="428"/>
      <c r="BV31" s="428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6"/>
      <c r="CS31" s="428"/>
      <c r="CT31" s="428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6"/>
      <c r="DQ31" s="428"/>
      <c r="DR31" s="428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O31" s="421"/>
      <c r="EP31" s="421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21"/>
      <c r="FN31" s="421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1"/>
      <c r="GL31" s="421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242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Y32" s="101"/>
      <c r="Z32" s="101" t="s">
        <v>242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W32" s="141"/>
      <c r="AX32" s="141" t="s">
        <v>294</v>
      </c>
      <c r="AY32" s="141">
        <v>0</v>
      </c>
      <c r="AZ32" s="141">
        <v>0</v>
      </c>
      <c r="BA32" s="141">
        <v>0</v>
      </c>
      <c r="BB32" s="141">
        <v>0</v>
      </c>
      <c r="BC32" s="141">
        <v>0</v>
      </c>
      <c r="BD32" s="141">
        <v>0</v>
      </c>
      <c r="BE32" s="141">
        <v>0</v>
      </c>
      <c r="BF32" s="141">
        <v>0</v>
      </c>
      <c r="BG32" s="141">
        <v>0</v>
      </c>
      <c r="BH32" s="141">
        <v>0</v>
      </c>
      <c r="BI32" s="141">
        <v>0</v>
      </c>
      <c r="BJ32" s="141">
        <v>0</v>
      </c>
      <c r="BK32" s="141">
        <v>0</v>
      </c>
      <c r="BL32" s="141">
        <v>0</v>
      </c>
      <c r="BM32" s="141">
        <v>0</v>
      </c>
      <c r="BN32" s="141">
        <v>0</v>
      </c>
      <c r="BO32" s="141">
        <v>0</v>
      </c>
      <c r="BP32" s="141">
        <v>0</v>
      </c>
      <c r="BQ32" s="141">
        <v>0</v>
      </c>
      <c r="BR32" s="141">
        <v>0</v>
      </c>
      <c r="BS32" s="141">
        <v>0</v>
      </c>
      <c r="BT32" s="6"/>
      <c r="BU32" s="141"/>
      <c r="BV32" s="141" t="s">
        <v>294</v>
      </c>
      <c r="BW32" s="141">
        <v>0.1</v>
      </c>
      <c r="BX32" s="141">
        <v>0.1</v>
      </c>
      <c r="BY32" s="141">
        <v>0.1</v>
      </c>
      <c r="BZ32" s="141">
        <v>0.1</v>
      </c>
      <c r="CA32" s="141">
        <v>0.1</v>
      </c>
      <c r="CB32" s="141">
        <v>0.1</v>
      </c>
      <c r="CC32" s="141">
        <v>0.1</v>
      </c>
      <c r="CD32" s="141">
        <v>0.1</v>
      </c>
      <c r="CE32" s="141">
        <v>0.1</v>
      </c>
      <c r="CF32" s="141">
        <v>0.1</v>
      </c>
      <c r="CG32" s="141">
        <v>0.1</v>
      </c>
      <c r="CH32" s="141">
        <v>0.1</v>
      </c>
      <c r="CI32" s="141">
        <v>0.1</v>
      </c>
      <c r="CJ32" s="141">
        <v>0.1</v>
      </c>
      <c r="CK32" s="141">
        <v>0.1</v>
      </c>
      <c r="CL32" s="141">
        <v>0.1</v>
      </c>
      <c r="CM32" s="141">
        <v>0.1</v>
      </c>
      <c r="CN32" s="141">
        <v>0</v>
      </c>
      <c r="CO32" s="141">
        <v>0</v>
      </c>
      <c r="CP32" s="141">
        <v>0</v>
      </c>
      <c r="CQ32" s="141">
        <v>0</v>
      </c>
      <c r="CR32" s="6"/>
      <c r="CS32" s="141"/>
      <c r="CT32" s="141" t="s">
        <v>294</v>
      </c>
      <c r="CU32" s="141">
        <v>0.2</v>
      </c>
      <c r="CV32" s="141">
        <v>0.1</v>
      </c>
      <c r="CW32" s="141">
        <v>0.2</v>
      </c>
      <c r="CX32" s="141">
        <v>0.2</v>
      </c>
      <c r="CY32" s="141">
        <v>0.1</v>
      </c>
      <c r="CZ32" s="141">
        <v>0.2</v>
      </c>
      <c r="DA32" s="141">
        <v>0.1</v>
      </c>
      <c r="DB32" s="141">
        <v>0.1</v>
      </c>
      <c r="DC32" s="141">
        <v>0.1</v>
      </c>
      <c r="DD32" s="141">
        <v>0.1</v>
      </c>
      <c r="DE32" s="141">
        <v>0.1</v>
      </c>
      <c r="DF32" s="141">
        <v>0.1</v>
      </c>
      <c r="DG32" s="141">
        <v>0.1</v>
      </c>
      <c r="DH32" s="141">
        <v>0.1</v>
      </c>
      <c r="DI32" s="141">
        <v>0.1</v>
      </c>
      <c r="DJ32" s="141">
        <v>0.1</v>
      </c>
      <c r="DK32" s="141">
        <v>0.1</v>
      </c>
      <c r="DL32" s="141">
        <v>0.1</v>
      </c>
      <c r="DM32" s="141">
        <v>0.1</v>
      </c>
      <c r="DN32" s="141">
        <v>0.1</v>
      </c>
      <c r="DO32" s="141">
        <v>0</v>
      </c>
      <c r="DP32" s="6"/>
      <c r="DQ32" s="141"/>
      <c r="DR32" s="141" t="s">
        <v>294</v>
      </c>
      <c r="DS32" s="141">
        <v>0</v>
      </c>
      <c r="DT32" s="141">
        <v>0</v>
      </c>
      <c r="DU32" s="141">
        <v>0</v>
      </c>
      <c r="DV32" s="141">
        <v>0</v>
      </c>
      <c r="DW32" s="141">
        <v>0</v>
      </c>
      <c r="DX32" s="141">
        <v>0</v>
      </c>
      <c r="DY32" s="141">
        <v>0</v>
      </c>
      <c r="DZ32" s="141">
        <v>0</v>
      </c>
      <c r="EA32" s="141">
        <v>0</v>
      </c>
      <c r="EB32" s="141">
        <v>0</v>
      </c>
      <c r="EC32" s="141">
        <v>0</v>
      </c>
      <c r="ED32" s="141">
        <v>0</v>
      </c>
      <c r="EE32" s="141">
        <v>0</v>
      </c>
      <c r="EF32" s="141">
        <v>0</v>
      </c>
      <c r="EG32" s="141">
        <v>0</v>
      </c>
      <c r="EH32" s="141">
        <v>0</v>
      </c>
      <c r="EI32" s="141">
        <v>0</v>
      </c>
      <c r="EJ32" s="141">
        <v>0</v>
      </c>
      <c r="EK32" s="141">
        <v>0</v>
      </c>
      <c r="EL32" s="141">
        <v>0</v>
      </c>
      <c r="EM32" s="141">
        <v>0</v>
      </c>
      <c r="EO32" s="101"/>
      <c r="EP32" s="101" t="s">
        <v>242</v>
      </c>
      <c r="EQ32" s="101">
        <v>0</v>
      </c>
      <c r="ER32" s="101">
        <v>0</v>
      </c>
      <c r="ES32" s="101">
        <v>0</v>
      </c>
      <c r="ET32" s="101">
        <v>0</v>
      </c>
      <c r="EU32" s="101">
        <v>0</v>
      </c>
      <c r="EV32" s="101">
        <v>0</v>
      </c>
      <c r="EW32" s="101">
        <v>0</v>
      </c>
      <c r="EX32" s="101">
        <v>0</v>
      </c>
      <c r="EY32" s="101">
        <v>0</v>
      </c>
      <c r="EZ32" s="101">
        <v>0</v>
      </c>
      <c r="FA32" s="101">
        <v>0</v>
      </c>
      <c r="FB32" s="101">
        <v>0</v>
      </c>
      <c r="FC32" s="101">
        <v>0</v>
      </c>
      <c r="FD32" s="101">
        <v>0</v>
      </c>
      <c r="FE32" s="101">
        <v>0</v>
      </c>
      <c r="FF32" s="101">
        <v>0</v>
      </c>
      <c r="FG32" s="101">
        <v>0</v>
      </c>
      <c r="FH32" s="101">
        <v>0</v>
      </c>
      <c r="FI32" s="101">
        <v>0</v>
      </c>
      <c r="FJ32" s="101">
        <v>0</v>
      </c>
      <c r="FK32" s="101">
        <v>0</v>
      </c>
      <c r="FM32" s="101"/>
      <c r="FN32" s="101" t="s">
        <v>242</v>
      </c>
      <c r="FO32" s="101">
        <v>0.1</v>
      </c>
      <c r="FP32" s="101">
        <v>0.1</v>
      </c>
      <c r="FQ32" s="101">
        <v>0.1</v>
      </c>
      <c r="FR32" s="101">
        <v>0.1</v>
      </c>
      <c r="FS32" s="101">
        <v>0.1</v>
      </c>
      <c r="FT32" s="101">
        <v>0.1</v>
      </c>
      <c r="FU32" s="101">
        <v>0.1</v>
      </c>
      <c r="FV32" s="101">
        <v>0.1</v>
      </c>
      <c r="FW32" s="101">
        <v>0.1</v>
      </c>
      <c r="FX32" s="101">
        <v>0.1</v>
      </c>
      <c r="FY32" s="101">
        <v>0.1</v>
      </c>
      <c r="FZ32" s="101">
        <v>0.1</v>
      </c>
      <c r="GA32" s="101">
        <v>0.1</v>
      </c>
      <c r="GB32" s="101">
        <v>0.1</v>
      </c>
      <c r="GC32" s="101">
        <v>0.1</v>
      </c>
      <c r="GD32" s="101">
        <v>0.1</v>
      </c>
      <c r="GE32" s="101">
        <v>0.1</v>
      </c>
      <c r="GF32" s="101">
        <v>0</v>
      </c>
      <c r="GG32" s="101">
        <v>0</v>
      </c>
      <c r="GH32" s="101">
        <v>0</v>
      </c>
      <c r="GI32" s="101">
        <v>0</v>
      </c>
      <c r="GK32" s="101"/>
      <c r="GL32" s="101" t="s">
        <v>242</v>
      </c>
      <c r="GM32" s="101">
        <v>0.1</v>
      </c>
      <c r="GN32" s="101">
        <v>0.1</v>
      </c>
      <c r="GO32" s="101">
        <v>0.1</v>
      </c>
      <c r="GP32" s="101">
        <v>0.1</v>
      </c>
      <c r="GQ32" s="101">
        <v>0.1</v>
      </c>
      <c r="GR32" s="101">
        <v>0.1</v>
      </c>
      <c r="GS32" s="101">
        <v>0.1</v>
      </c>
      <c r="GT32" s="101">
        <v>0.1</v>
      </c>
      <c r="GU32" s="101">
        <v>0.1</v>
      </c>
      <c r="GV32" s="101">
        <v>0.1</v>
      </c>
      <c r="GW32" s="101">
        <v>0</v>
      </c>
      <c r="GX32" s="101">
        <v>0</v>
      </c>
      <c r="GY32" s="101">
        <v>0</v>
      </c>
      <c r="GZ32" s="101">
        <v>0.1</v>
      </c>
      <c r="HA32" s="101">
        <v>0.1</v>
      </c>
      <c r="HB32" s="101">
        <v>0</v>
      </c>
      <c r="HC32" s="101">
        <v>0</v>
      </c>
      <c r="HD32" s="101">
        <v>0</v>
      </c>
      <c r="HE32" s="101">
        <v>0</v>
      </c>
      <c r="HF32" s="101">
        <v>0</v>
      </c>
      <c r="HG32" s="101">
        <v>0</v>
      </c>
    </row>
    <row r="33" spans="1:215" ht="116.25">
      <c r="A33" s="100"/>
      <c r="B33" s="2" t="s">
        <v>230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230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9"/>
      <c r="AX33" s="46" t="s">
        <v>279</v>
      </c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6"/>
      <c r="BU33" s="9"/>
      <c r="BV33" s="46" t="s">
        <v>279</v>
      </c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6"/>
      <c r="CS33" s="9"/>
      <c r="CT33" s="46" t="s">
        <v>279</v>
      </c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6"/>
      <c r="DQ33" s="9"/>
      <c r="DR33" s="46" t="s">
        <v>279</v>
      </c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O33" s="100"/>
      <c r="EP33" s="2" t="s">
        <v>230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230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230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223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223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W34" s="9"/>
      <c r="AX34" s="144" t="s">
        <v>268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6"/>
      <c r="BU34" s="9"/>
      <c r="BV34" s="144" t="s">
        <v>268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6"/>
      <c r="CS34" s="9"/>
      <c r="CT34" s="144" t="s">
        <v>268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6"/>
      <c r="DQ34" s="9"/>
      <c r="DR34" s="144" t="s">
        <v>268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O34" s="100"/>
      <c r="EP34" s="126" t="s">
        <v>223</v>
      </c>
      <c r="EQ34" s="100">
        <v>0</v>
      </c>
      <c r="ER34" s="100">
        <v>0</v>
      </c>
      <c r="ES34" s="100">
        <v>0</v>
      </c>
      <c r="ET34" s="100">
        <v>0</v>
      </c>
      <c r="EU34" s="100">
        <v>0</v>
      </c>
      <c r="EV34" s="100">
        <v>0</v>
      </c>
      <c r="EW34" s="100">
        <v>0</v>
      </c>
      <c r="EX34" s="100">
        <v>0</v>
      </c>
      <c r="EY34" s="100">
        <v>0</v>
      </c>
      <c r="EZ34" s="100">
        <v>0</v>
      </c>
      <c r="FA34" s="100">
        <v>0</v>
      </c>
      <c r="FB34" s="100">
        <v>0</v>
      </c>
      <c r="FC34" s="100">
        <v>0</v>
      </c>
      <c r="FD34" s="100">
        <v>0</v>
      </c>
      <c r="FE34" s="100">
        <v>0</v>
      </c>
      <c r="FF34" s="100">
        <v>0</v>
      </c>
      <c r="FG34" s="100">
        <v>0</v>
      </c>
      <c r="FH34" s="100">
        <v>0</v>
      </c>
      <c r="FI34" s="100">
        <v>0</v>
      </c>
      <c r="FJ34" s="100">
        <v>0</v>
      </c>
      <c r="FK34" s="100">
        <v>0</v>
      </c>
      <c r="FM34" s="100"/>
      <c r="FN34" s="126" t="s">
        <v>223</v>
      </c>
      <c r="FO34" s="100">
        <v>0</v>
      </c>
      <c r="FP34" s="100">
        <v>0</v>
      </c>
      <c r="FQ34" s="100">
        <v>0</v>
      </c>
      <c r="FR34" s="100">
        <v>0</v>
      </c>
      <c r="FS34" s="100">
        <v>0</v>
      </c>
      <c r="FT34" s="100">
        <v>0</v>
      </c>
      <c r="FU34" s="100">
        <v>0</v>
      </c>
      <c r="FV34" s="100">
        <v>0</v>
      </c>
      <c r="FW34" s="100">
        <v>0</v>
      </c>
      <c r="FX34" s="100">
        <v>0</v>
      </c>
      <c r="FY34" s="100">
        <v>0</v>
      </c>
      <c r="FZ34" s="100">
        <v>0</v>
      </c>
      <c r="GA34" s="100">
        <v>0</v>
      </c>
      <c r="GB34" s="100">
        <v>0</v>
      </c>
      <c r="GC34" s="100">
        <v>0</v>
      </c>
      <c r="GD34" s="100">
        <v>0</v>
      </c>
      <c r="GE34" s="100">
        <v>0</v>
      </c>
      <c r="GF34" s="100">
        <v>0</v>
      </c>
      <c r="GG34" s="100">
        <v>0</v>
      </c>
      <c r="GH34" s="100">
        <v>0</v>
      </c>
      <c r="GI34" s="100">
        <v>0</v>
      </c>
      <c r="GK34" s="100"/>
      <c r="GL34" s="126" t="s">
        <v>223</v>
      </c>
      <c r="GM34" s="100">
        <v>0</v>
      </c>
      <c r="GN34" s="100">
        <v>0</v>
      </c>
      <c r="GO34" s="100">
        <v>0</v>
      </c>
      <c r="GP34" s="100">
        <v>0</v>
      </c>
      <c r="GQ34" s="100">
        <v>0</v>
      </c>
      <c r="GR34" s="100">
        <v>0</v>
      </c>
      <c r="GS34" s="100">
        <v>0</v>
      </c>
      <c r="GT34" s="100">
        <v>0</v>
      </c>
      <c r="GU34" s="100">
        <v>0</v>
      </c>
      <c r="GV34" s="100">
        <v>0</v>
      </c>
      <c r="GW34" s="100">
        <v>0</v>
      </c>
      <c r="GX34" s="100">
        <v>0</v>
      </c>
      <c r="GY34" s="100">
        <v>0</v>
      </c>
      <c r="GZ34" s="100">
        <v>0</v>
      </c>
      <c r="HA34" s="100">
        <v>0</v>
      </c>
      <c r="HB34" s="100">
        <v>0</v>
      </c>
      <c r="HC34" s="100">
        <v>0</v>
      </c>
      <c r="HD34" s="100">
        <v>0</v>
      </c>
      <c r="HE34" s="100">
        <v>0</v>
      </c>
      <c r="HF34" s="100">
        <v>0</v>
      </c>
      <c r="HG34" s="100">
        <v>0</v>
      </c>
    </row>
    <row r="35" spans="1:215" ht="15">
      <c r="A35" s="100"/>
      <c r="B35" s="106" t="s">
        <v>224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224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W35" s="9"/>
      <c r="AX35" s="144" t="s">
        <v>269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6"/>
      <c r="BU35" s="9"/>
      <c r="BV35" s="144" t="s">
        <v>269</v>
      </c>
      <c r="BW35" s="9">
        <v>0.1</v>
      </c>
      <c r="BX35" s="9">
        <v>0.1</v>
      </c>
      <c r="BY35" s="9">
        <v>0.1</v>
      </c>
      <c r="BZ35" s="9">
        <v>0.1</v>
      </c>
      <c r="CA35" s="9">
        <v>0.1</v>
      </c>
      <c r="CB35" s="9">
        <v>0.1</v>
      </c>
      <c r="CC35" s="9">
        <v>0.1</v>
      </c>
      <c r="CD35" s="9">
        <v>0.1</v>
      </c>
      <c r="CE35" s="9">
        <v>0.1</v>
      </c>
      <c r="CF35" s="9">
        <v>0.1</v>
      </c>
      <c r="CG35" s="9">
        <v>0.1</v>
      </c>
      <c r="CH35" s="9">
        <v>0.1</v>
      </c>
      <c r="CI35" s="9">
        <v>0.1</v>
      </c>
      <c r="CJ35" s="9">
        <v>0.1</v>
      </c>
      <c r="CK35" s="9">
        <v>0.1</v>
      </c>
      <c r="CL35" s="9">
        <v>0.1</v>
      </c>
      <c r="CM35" s="9">
        <v>0.1</v>
      </c>
      <c r="CN35" s="9">
        <v>0</v>
      </c>
      <c r="CO35" s="9">
        <v>0</v>
      </c>
      <c r="CP35" s="9">
        <v>0</v>
      </c>
      <c r="CQ35" s="9">
        <v>0</v>
      </c>
      <c r="CR35" s="6"/>
      <c r="CS35" s="9"/>
      <c r="CT35" s="144" t="s">
        <v>269</v>
      </c>
      <c r="CU35" s="9">
        <v>0.1</v>
      </c>
      <c r="CV35" s="9">
        <v>0.1</v>
      </c>
      <c r="CW35" s="9">
        <v>0.2</v>
      </c>
      <c r="CX35" s="9">
        <v>0.2</v>
      </c>
      <c r="CY35" s="9">
        <v>0.1</v>
      </c>
      <c r="CZ35" s="9">
        <v>0.2</v>
      </c>
      <c r="DA35" s="9">
        <v>0.1</v>
      </c>
      <c r="DB35" s="9">
        <v>0.1</v>
      </c>
      <c r="DC35" s="9">
        <v>0.1</v>
      </c>
      <c r="DD35" s="9">
        <v>0.1</v>
      </c>
      <c r="DE35" s="9">
        <v>0.1</v>
      </c>
      <c r="DF35" s="9">
        <v>0.1</v>
      </c>
      <c r="DG35" s="9">
        <v>0.1</v>
      </c>
      <c r="DH35" s="9">
        <v>0.1</v>
      </c>
      <c r="DI35" s="9">
        <v>0.1</v>
      </c>
      <c r="DJ35" s="9">
        <v>0.1</v>
      </c>
      <c r="DK35" s="9">
        <v>0.1</v>
      </c>
      <c r="DL35" s="9">
        <v>0.1</v>
      </c>
      <c r="DM35" s="9">
        <v>0</v>
      </c>
      <c r="DN35" s="9">
        <v>0</v>
      </c>
      <c r="DO35" s="9">
        <v>0</v>
      </c>
      <c r="DP35" s="6"/>
      <c r="DQ35" s="9"/>
      <c r="DR35" s="144" t="s">
        <v>269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O35" s="100"/>
      <c r="EP35" s="126" t="s">
        <v>224</v>
      </c>
      <c r="EQ35" s="100">
        <v>0</v>
      </c>
      <c r="ER35" s="100">
        <v>0</v>
      </c>
      <c r="ES35" s="100">
        <v>0</v>
      </c>
      <c r="ET35" s="100">
        <v>0</v>
      </c>
      <c r="EU35" s="100">
        <v>0</v>
      </c>
      <c r="EV35" s="100">
        <v>0</v>
      </c>
      <c r="EW35" s="100">
        <v>0</v>
      </c>
      <c r="EX35" s="100">
        <v>0</v>
      </c>
      <c r="EY35" s="100">
        <v>0</v>
      </c>
      <c r="EZ35" s="100">
        <v>0</v>
      </c>
      <c r="FA35" s="100">
        <v>0</v>
      </c>
      <c r="FB35" s="100">
        <v>0</v>
      </c>
      <c r="FC35" s="100">
        <v>0</v>
      </c>
      <c r="FD35" s="100">
        <v>0</v>
      </c>
      <c r="FE35" s="100">
        <v>0</v>
      </c>
      <c r="FF35" s="100">
        <v>0</v>
      </c>
      <c r="FG35" s="100">
        <v>0</v>
      </c>
      <c r="FH35" s="100">
        <v>0</v>
      </c>
      <c r="FI35" s="100">
        <v>0</v>
      </c>
      <c r="FJ35" s="100">
        <v>0</v>
      </c>
      <c r="FK35" s="100">
        <v>0</v>
      </c>
      <c r="FM35" s="100"/>
      <c r="FN35" s="126" t="s">
        <v>224</v>
      </c>
      <c r="FO35" s="100">
        <v>0.1</v>
      </c>
      <c r="FP35" s="100">
        <v>0.1</v>
      </c>
      <c r="FQ35" s="100">
        <v>0.1</v>
      </c>
      <c r="FR35" s="100">
        <v>0.1</v>
      </c>
      <c r="FS35" s="100">
        <v>0.1</v>
      </c>
      <c r="FT35" s="100">
        <v>0.1</v>
      </c>
      <c r="FU35" s="100">
        <v>0.1</v>
      </c>
      <c r="FV35" s="100">
        <v>0.1</v>
      </c>
      <c r="FW35" s="100">
        <v>0.1</v>
      </c>
      <c r="FX35" s="100">
        <v>0.1</v>
      </c>
      <c r="FY35" s="100">
        <v>0.1</v>
      </c>
      <c r="FZ35" s="100">
        <v>0.1</v>
      </c>
      <c r="GA35" s="100">
        <v>0.1</v>
      </c>
      <c r="GB35" s="100">
        <v>0.1</v>
      </c>
      <c r="GC35" s="100">
        <v>0.1</v>
      </c>
      <c r="GD35" s="100">
        <v>0.1</v>
      </c>
      <c r="GE35" s="100">
        <v>0.1</v>
      </c>
      <c r="GF35" s="100">
        <v>0</v>
      </c>
      <c r="GG35" s="100">
        <v>0</v>
      </c>
      <c r="GH35" s="100">
        <v>0</v>
      </c>
      <c r="GI35" s="100">
        <v>0</v>
      </c>
      <c r="GK35" s="100"/>
      <c r="GL35" s="126" t="s">
        <v>224</v>
      </c>
      <c r="GM35" s="100">
        <v>0.1</v>
      </c>
      <c r="GN35" s="100">
        <v>0.1</v>
      </c>
      <c r="GO35" s="100">
        <v>0.1</v>
      </c>
      <c r="GP35" s="100">
        <v>0.1</v>
      </c>
      <c r="GQ35" s="100">
        <v>0.1</v>
      </c>
      <c r="GR35" s="100">
        <v>0.1</v>
      </c>
      <c r="GS35" s="100">
        <v>0.1</v>
      </c>
      <c r="GT35" s="100">
        <v>0.1</v>
      </c>
      <c r="GU35" s="100">
        <v>0.1</v>
      </c>
      <c r="GV35" s="100">
        <v>0</v>
      </c>
      <c r="GW35" s="100">
        <v>0</v>
      </c>
      <c r="GX35" s="100">
        <v>0</v>
      </c>
      <c r="GY35" s="100">
        <v>0</v>
      </c>
      <c r="GZ35" s="100">
        <v>0.1</v>
      </c>
      <c r="HA35" s="100">
        <v>0.1</v>
      </c>
      <c r="HB35" s="100">
        <v>0</v>
      </c>
      <c r="HC35" s="100">
        <v>0</v>
      </c>
      <c r="HD35" s="100">
        <v>0</v>
      </c>
      <c r="HE35" s="100">
        <v>0</v>
      </c>
      <c r="HF35" s="100">
        <v>0</v>
      </c>
      <c r="HG35" s="100">
        <v>0</v>
      </c>
    </row>
    <row r="36" spans="1:215" ht="15">
      <c r="A36" s="100"/>
      <c r="B36" s="106" t="s">
        <v>225</v>
      </c>
      <c r="C36" s="102" t="s">
        <v>226</v>
      </c>
      <c r="D36" s="102" t="s">
        <v>226</v>
      </c>
      <c r="E36" s="102" t="s">
        <v>226</v>
      </c>
      <c r="F36" s="102" t="s">
        <v>226</v>
      </c>
      <c r="G36" s="102" t="s">
        <v>226</v>
      </c>
      <c r="H36" s="102" t="s">
        <v>226</v>
      </c>
      <c r="I36" s="102" t="s">
        <v>226</v>
      </c>
      <c r="J36" s="102" t="s">
        <v>226</v>
      </c>
      <c r="K36" s="102" t="s">
        <v>226</v>
      </c>
      <c r="L36" s="102" t="s">
        <v>226</v>
      </c>
      <c r="M36" s="102" t="s">
        <v>226</v>
      </c>
      <c r="N36" s="102">
        <v>0</v>
      </c>
      <c r="O36" s="102">
        <v>0</v>
      </c>
      <c r="P36" s="102">
        <v>0</v>
      </c>
      <c r="Q36" s="102">
        <v>0</v>
      </c>
      <c r="R36" s="102" t="s">
        <v>226</v>
      </c>
      <c r="S36" s="102" t="s">
        <v>226</v>
      </c>
      <c r="T36" s="102" t="s">
        <v>226</v>
      </c>
      <c r="U36" s="102" t="s">
        <v>226</v>
      </c>
      <c r="V36" s="102" t="s">
        <v>226</v>
      </c>
      <c r="W36" s="102" t="s">
        <v>226</v>
      </c>
      <c r="Y36" s="100"/>
      <c r="Z36" s="106" t="s">
        <v>225</v>
      </c>
      <c r="AA36" s="102" t="s">
        <v>226</v>
      </c>
      <c r="AB36" s="102" t="s">
        <v>226</v>
      </c>
      <c r="AC36" s="102" t="s">
        <v>226</v>
      </c>
      <c r="AD36" s="102" t="s">
        <v>226</v>
      </c>
      <c r="AE36" s="102" t="s">
        <v>226</v>
      </c>
      <c r="AF36" s="102" t="s">
        <v>226</v>
      </c>
      <c r="AG36" s="102" t="s">
        <v>226</v>
      </c>
      <c r="AH36" s="102" t="s">
        <v>226</v>
      </c>
      <c r="AI36" s="102" t="s">
        <v>226</v>
      </c>
      <c r="AJ36" s="102" t="s">
        <v>226</v>
      </c>
      <c r="AK36" s="102" t="s">
        <v>226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226</v>
      </c>
      <c r="AQ36" s="102" t="s">
        <v>226</v>
      </c>
      <c r="AR36" s="102" t="s">
        <v>226</v>
      </c>
      <c r="AS36" s="102" t="s">
        <v>226</v>
      </c>
      <c r="AT36" s="102" t="s">
        <v>226</v>
      </c>
      <c r="AU36" s="102" t="s">
        <v>226</v>
      </c>
      <c r="AW36" s="9"/>
      <c r="AX36" s="144" t="s">
        <v>270</v>
      </c>
      <c r="AY36" s="159" t="s">
        <v>271</v>
      </c>
      <c r="AZ36" s="159" t="s">
        <v>271</v>
      </c>
      <c r="BA36" s="159" t="s">
        <v>271</v>
      </c>
      <c r="BB36" s="159" t="s">
        <v>271</v>
      </c>
      <c r="BC36" s="159" t="s">
        <v>271</v>
      </c>
      <c r="BD36" s="159" t="s">
        <v>271</v>
      </c>
      <c r="BE36" s="159" t="s">
        <v>271</v>
      </c>
      <c r="BF36" s="159" t="s">
        <v>271</v>
      </c>
      <c r="BG36" s="159" t="s">
        <v>271</v>
      </c>
      <c r="BH36" s="159" t="s">
        <v>271</v>
      </c>
      <c r="BI36" s="159" t="s">
        <v>271</v>
      </c>
      <c r="BJ36" s="159">
        <v>0</v>
      </c>
      <c r="BK36" s="159">
        <v>0</v>
      </c>
      <c r="BL36" s="159">
        <v>0</v>
      </c>
      <c r="BM36" s="159">
        <v>0</v>
      </c>
      <c r="BN36" s="159" t="s">
        <v>271</v>
      </c>
      <c r="BO36" s="159" t="s">
        <v>271</v>
      </c>
      <c r="BP36" s="159" t="s">
        <v>271</v>
      </c>
      <c r="BQ36" s="159" t="s">
        <v>271</v>
      </c>
      <c r="BR36" s="159" t="s">
        <v>271</v>
      </c>
      <c r="BS36" s="159" t="s">
        <v>271</v>
      </c>
      <c r="BT36" s="6"/>
      <c r="BU36" s="9"/>
      <c r="BV36" s="144" t="s">
        <v>270</v>
      </c>
      <c r="BW36" s="159" t="s">
        <v>271</v>
      </c>
      <c r="BX36" s="159" t="s">
        <v>271</v>
      </c>
      <c r="BY36" s="159" t="s">
        <v>271</v>
      </c>
      <c r="BZ36" s="159" t="s">
        <v>271</v>
      </c>
      <c r="CA36" s="159" t="s">
        <v>271</v>
      </c>
      <c r="CB36" s="159" t="s">
        <v>271</v>
      </c>
      <c r="CC36" s="159" t="s">
        <v>271</v>
      </c>
      <c r="CD36" s="159" t="s">
        <v>271</v>
      </c>
      <c r="CE36" s="159" t="s">
        <v>271</v>
      </c>
      <c r="CF36" s="159" t="s">
        <v>271</v>
      </c>
      <c r="CG36" s="159" t="s">
        <v>271</v>
      </c>
      <c r="CH36" s="159">
        <v>0</v>
      </c>
      <c r="CI36" s="159">
        <v>0</v>
      </c>
      <c r="CJ36" s="159">
        <v>0</v>
      </c>
      <c r="CK36" s="159">
        <v>0</v>
      </c>
      <c r="CL36" s="159" t="s">
        <v>271</v>
      </c>
      <c r="CM36" s="159" t="s">
        <v>271</v>
      </c>
      <c r="CN36" s="159" t="s">
        <v>271</v>
      </c>
      <c r="CO36" s="159" t="s">
        <v>271</v>
      </c>
      <c r="CP36" s="159" t="s">
        <v>271</v>
      </c>
      <c r="CQ36" s="159" t="s">
        <v>271</v>
      </c>
      <c r="CR36" s="6"/>
      <c r="CS36" s="9"/>
      <c r="CT36" s="144" t="s">
        <v>270</v>
      </c>
      <c r="CU36" s="159" t="s">
        <v>271</v>
      </c>
      <c r="CV36" s="159" t="s">
        <v>271</v>
      </c>
      <c r="CW36" s="159" t="s">
        <v>271</v>
      </c>
      <c r="CX36" s="159" t="s">
        <v>271</v>
      </c>
      <c r="CY36" s="159" t="s">
        <v>271</v>
      </c>
      <c r="CZ36" s="159" t="s">
        <v>271</v>
      </c>
      <c r="DA36" s="159" t="s">
        <v>271</v>
      </c>
      <c r="DB36" s="159">
        <v>0</v>
      </c>
      <c r="DC36" s="159">
        <v>0</v>
      </c>
      <c r="DD36" s="159">
        <v>0</v>
      </c>
      <c r="DE36" s="159">
        <v>0</v>
      </c>
      <c r="DF36" s="159">
        <v>0</v>
      </c>
      <c r="DG36" s="159">
        <v>0</v>
      </c>
      <c r="DH36" s="159">
        <v>0</v>
      </c>
      <c r="DI36" s="159">
        <v>0</v>
      </c>
      <c r="DJ36" s="159" t="s">
        <v>271</v>
      </c>
      <c r="DK36" s="159" t="s">
        <v>271</v>
      </c>
      <c r="DL36" s="159" t="s">
        <v>271</v>
      </c>
      <c r="DM36" s="159" t="s">
        <v>271</v>
      </c>
      <c r="DN36" s="159" t="s">
        <v>271</v>
      </c>
      <c r="DO36" s="159" t="s">
        <v>271</v>
      </c>
      <c r="DP36" s="6"/>
      <c r="DQ36" s="9"/>
      <c r="DR36" s="144" t="s">
        <v>270</v>
      </c>
      <c r="DS36" s="159" t="s">
        <v>271</v>
      </c>
      <c r="DT36" s="159" t="s">
        <v>271</v>
      </c>
      <c r="DU36" s="159" t="s">
        <v>271</v>
      </c>
      <c r="DV36" s="159" t="s">
        <v>271</v>
      </c>
      <c r="DW36" s="159" t="s">
        <v>271</v>
      </c>
      <c r="DX36" s="159" t="s">
        <v>271</v>
      </c>
      <c r="DY36" s="159" t="s">
        <v>271</v>
      </c>
      <c r="DZ36" s="159" t="s">
        <v>271</v>
      </c>
      <c r="EA36" s="159">
        <v>0</v>
      </c>
      <c r="EB36" s="159">
        <v>0</v>
      </c>
      <c r="EC36" s="159">
        <v>0</v>
      </c>
      <c r="ED36" s="159">
        <v>0</v>
      </c>
      <c r="EE36" s="159">
        <v>0</v>
      </c>
      <c r="EF36" s="159">
        <v>0</v>
      </c>
      <c r="EG36" s="159">
        <v>0</v>
      </c>
      <c r="EH36" s="159" t="s">
        <v>271</v>
      </c>
      <c r="EI36" s="159" t="s">
        <v>271</v>
      </c>
      <c r="EJ36" s="159" t="s">
        <v>271</v>
      </c>
      <c r="EK36" s="159" t="s">
        <v>271</v>
      </c>
      <c r="EL36" s="159" t="s">
        <v>271</v>
      </c>
      <c r="EM36" s="159" t="s">
        <v>271</v>
      </c>
      <c r="EO36" s="100"/>
      <c r="EP36" s="126" t="s">
        <v>225</v>
      </c>
      <c r="EQ36" s="102" t="s">
        <v>226</v>
      </c>
      <c r="ER36" s="102" t="s">
        <v>226</v>
      </c>
      <c r="ES36" s="102" t="s">
        <v>226</v>
      </c>
      <c r="ET36" s="102" t="s">
        <v>226</v>
      </c>
      <c r="EU36" s="102" t="s">
        <v>226</v>
      </c>
      <c r="EV36" s="102" t="s">
        <v>226</v>
      </c>
      <c r="EW36" s="102" t="s">
        <v>226</v>
      </c>
      <c r="EX36" s="102" t="s">
        <v>226</v>
      </c>
      <c r="EY36" s="102" t="s">
        <v>226</v>
      </c>
      <c r="EZ36" s="102" t="s">
        <v>226</v>
      </c>
      <c r="FA36" s="102" t="s">
        <v>226</v>
      </c>
      <c r="FB36" s="102">
        <v>0</v>
      </c>
      <c r="FC36" s="102">
        <v>0</v>
      </c>
      <c r="FD36" s="102">
        <v>0</v>
      </c>
      <c r="FE36" s="102">
        <v>0</v>
      </c>
      <c r="FF36" s="102" t="s">
        <v>226</v>
      </c>
      <c r="FG36" s="102" t="s">
        <v>226</v>
      </c>
      <c r="FH36" s="102" t="s">
        <v>226</v>
      </c>
      <c r="FI36" s="102" t="s">
        <v>226</v>
      </c>
      <c r="FJ36" s="102" t="s">
        <v>226</v>
      </c>
      <c r="FK36" s="102" t="s">
        <v>226</v>
      </c>
      <c r="FM36" s="100"/>
      <c r="FN36" s="126" t="s">
        <v>225</v>
      </c>
      <c r="FO36" s="102" t="s">
        <v>226</v>
      </c>
      <c r="FP36" s="102" t="s">
        <v>226</v>
      </c>
      <c r="FQ36" s="102" t="s">
        <v>226</v>
      </c>
      <c r="FR36" s="102" t="s">
        <v>226</v>
      </c>
      <c r="FS36" s="102" t="s">
        <v>226</v>
      </c>
      <c r="FT36" s="102" t="s">
        <v>226</v>
      </c>
      <c r="FU36" s="102" t="s">
        <v>226</v>
      </c>
      <c r="FV36" s="102" t="s">
        <v>226</v>
      </c>
      <c r="FW36" s="102" t="s">
        <v>226</v>
      </c>
      <c r="FX36" s="102" t="s">
        <v>226</v>
      </c>
      <c r="FY36" s="102" t="s">
        <v>226</v>
      </c>
      <c r="FZ36" s="102">
        <v>0</v>
      </c>
      <c r="GA36" s="102">
        <v>0</v>
      </c>
      <c r="GB36" s="102">
        <v>0</v>
      </c>
      <c r="GC36" s="102">
        <v>0</v>
      </c>
      <c r="GD36" s="102" t="s">
        <v>226</v>
      </c>
      <c r="GE36" s="102" t="s">
        <v>226</v>
      </c>
      <c r="GF36" s="102" t="s">
        <v>226</v>
      </c>
      <c r="GG36" s="102" t="s">
        <v>226</v>
      </c>
      <c r="GH36" s="102" t="s">
        <v>226</v>
      </c>
      <c r="GI36" s="102" t="s">
        <v>226</v>
      </c>
      <c r="GK36" s="100"/>
      <c r="GL36" s="126" t="s">
        <v>225</v>
      </c>
      <c r="GM36" s="102" t="s">
        <v>226</v>
      </c>
      <c r="GN36" s="102" t="s">
        <v>226</v>
      </c>
      <c r="GO36" s="102" t="s">
        <v>226</v>
      </c>
      <c r="GP36" s="102" t="s">
        <v>226</v>
      </c>
      <c r="GQ36" s="102" t="s">
        <v>226</v>
      </c>
      <c r="GR36" s="102" t="s">
        <v>226</v>
      </c>
      <c r="GS36" s="102" t="s">
        <v>226</v>
      </c>
      <c r="GT36" s="102" t="s">
        <v>226</v>
      </c>
      <c r="GU36" s="102" t="s">
        <v>226</v>
      </c>
      <c r="GV36" s="102" t="s">
        <v>226</v>
      </c>
      <c r="GW36" s="102">
        <v>0</v>
      </c>
      <c r="GX36" s="102">
        <v>0</v>
      </c>
      <c r="GY36" s="102">
        <v>0</v>
      </c>
      <c r="GZ36" s="102">
        <v>0</v>
      </c>
      <c r="HA36" s="102">
        <v>0</v>
      </c>
      <c r="HB36" s="102" t="s">
        <v>226</v>
      </c>
      <c r="HC36" s="102" t="s">
        <v>226</v>
      </c>
      <c r="HD36" s="102" t="s">
        <v>226</v>
      </c>
      <c r="HE36" s="102" t="s">
        <v>226</v>
      </c>
      <c r="HF36" s="102" t="s">
        <v>226</v>
      </c>
      <c r="HG36" s="102" t="s">
        <v>226</v>
      </c>
    </row>
    <row r="37" spans="1:215" ht="15">
      <c r="A37" s="100"/>
      <c r="B37" s="106" t="s">
        <v>227</v>
      </c>
      <c r="C37" s="100">
        <v>0</v>
      </c>
      <c r="D37" s="102" t="s">
        <v>226</v>
      </c>
      <c r="E37" s="102" t="s">
        <v>226</v>
      </c>
      <c r="F37" s="102" t="s">
        <v>226</v>
      </c>
      <c r="G37" s="102" t="s">
        <v>226</v>
      </c>
      <c r="H37" s="102" t="s">
        <v>226</v>
      </c>
      <c r="I37" s="102" t="s">
        <v>226</v>
      </c>
      <c r="J37" s="102" t="s">
        <v>226</v>
      </c>
      <c r="K37" s="102" t="s">
        <v>226</v>
      </c>
      <c r="L37" s="102" t="s">
        <v>226</v>
      </c>
      <c r="M37" s="102" t="s">
        <v>226</v>
      </c>
      <c r="N37" s="102" t="s">
        <v>226</v>
      </c>
      <c r="O37" s="102" t="s">
        <v>226</v>
      </c>
      <c r="P37" s="102" t="s">
        <v>226</v>
      </c>
      <c r="Q37" s="102" t="s">
        <v>226</v>
      </c>
      <c r="R37" s="102" t="s">
        <v>226</v>
      </c>
      <c r="S37" s="102" t="s">
        <v>226</v>
      </c>
      <c r="T37" s="102" t="s">
        <v>226</v>
      </c>
      <c r="U37" s="102" t="s">
        <v>226</v>
      </c>
      <c r="V37" s="102" t="s">
        <v>226</v>
      </c>
      <c r="W37" s="102" t="s">
        <v>226</v>
      </c>
      <c r="Y37" s="100"/>
      <c r="Z37" s="106" t="s">
        <v>227</v>
      </c>
      <c r="AA37" s="100">
        <v>0</v>
      </c>
      <c r="AB37" s="102" t="s">
        <v>226</v>
      </c>
      <c r="AC37" s="102" t="s">
        <v>226</v>
      </c>
      <c r="AD37" s="102" t="s">
        <v>226</v>
      </c>
      <c r="AE37" s="102" t="s">
        <v>226</v>
      </c>
      <c r="AF37" s="102" t="s">
        <v>226</v>
      </c>
      <c r="AG37" s="102" t="s">
        <v>226</v>
      </c>
      <c r="AH37" s="102" t="s">
        <v>226</v>
      </c>
      <c r="AI37" s="102" t="s">
        <v>226</v>
      </c>
      <c r="AJ37" s="102" t="s">
        <v>226</v>
      </c>
      <c r="AK37" s="102" t="s">
        <v>226</v>
      </c>
      <c r="AL37" s="102" t="s">
        <v>226</v>
      </c>
      <c r="AM37" s="102" t="s">
        <v>226</v>
      </c>
      <c r="AN37" s="102" t="s">
        <v>226</v>
      </c>
      <c r="AO37" s="102" t="s">
        <v>226</v>
      </c>
      <c r="AP37" s="102" t="s">
        <v>226</v>
      </c>
      <c r="AQ37" s="102" t="s">
        <v>226</v>
      </c>
      <c r="AR37" s="102" t="s">
        <v>226</v>
      </c>
      <c r="AS37" s="102" t="s">
        <v>226</v>
      </c>
      <c r="AT37" s="102" t="s">
        <v>226</v>
      </c>
      <c r="AU37" s="102" t="s">
        <v>226</v>
      </c>
      <c r="AW37" s="9"/>
      <c r="AX37" s="144" t="s">
        <v>272</v>
      </c>
      <c r="AY37" s="9">
        <v>0</v>
      </c>
      <c r="AZ37" s="159" t="s">
        <v>271</v>
      </c>
      <c r="BA37" s="159" t="s">
        <v>271</v>
      </c>
      <c r="BB37" s="159" t="s">
        <v>271</v>
      </c>
      <c r="BC37" s="159" t="s">
        <v>271</v>
      </c>
      <c r="BD37" s="159" t="s">
        <v>271</v>
      </c>
      <c r="BE37" s="159" t="s">
        <v>271</v>
      </c>
      <c r="BF37" s="159" t="s">
        <v>271</v>
      </c>
      <c r="BG37" s="159" t="s">
        <v>271</v>
      </c>
      <c r="BH37" s="159" t="s">
        <v>271</v>
      </c>
      <c r="BI37" s="159" t="s">
        <v>271</v>
      </c>
      <c r="BJ37" s="159" t="s">
        <v>271</v>
      </c>
      <c r="BK37" s="159" t="s">
        <v>271</v>
      </c>
      <c r="BL37" s="159" t="s">
        <v>271</v>
      </c>
      <c r="BM37" s="159" t="s">
        <v>271</v>
      </c>
      <c r="BN37" s="159" t="s">
        <v>271</v>
      </c>
      <c r="BO37" s="159" t="s">
        <v>271</v>
      </c>
      <c r="BP37" s="159" t="s">
        <v>271</v>
      </c>
      <c r="BQ37" s="159" t="s">
        <v>271</v>
      </c>
      <c r="BR37" s="159" t="s">
        <v>271</v>
      </c>
      <c r="BS37" s="159" t="s">
        <v>271</v>
      </c>
      <c r="BT37" s="6"/>
      <c r="BU37" s="9"/>
      <c r="BV37" s="144" t="s">
        <v>272</v>
      </c>
      <c r="BW37" s="9">
        <v>0</v>
      </c>
      <c r="BX37" s="159" t="s">
        <v>271</v>
      </c>
      <c r="BY37" s="159" t="s">
        <v>271</v>
      </c>
      <c r="BZ37" s="159" t="s">
        <v>271</v>
      </c>
      <c r="CA37" s="159" t="s">
        <v>271</v>
      </c>
      <c r="CB37" s="159" t="s">
        <v>271</v>
      </c>
      <c r="CC37" s="159" t="s">
        <v>271</v>
      </c>
      <c r="CD37" s="159" t="s">
        <v>271</v>
      </c>
      <c r="CE37" s="159" t="s">
        <v>271</v>
      </c>
      <c r="CF37" s="159" t="s">
        <v>271</v>
      </c>
      <c r="CG37" s="159" t="s">
        <v>271</v>
      </c>
      <c r="CH37" s="159" t="s">
        <v>271</v>
      </c>
      <c r="CI37" s="159" t="s">
        <v>271</v>
      </c>
      <c r="CJ37" s="159" t="s">
        <v>271</v>
      </c>
      <c r="CK37" s="159" t="s">
        <v>271</v>
      </c>
      <c r="CL37" s="159" t="s">
        <v>271</v>
      </c>
      <c r="CM37" s="159" t="s">
        <v>271</v>
      </c>
      <c r="CN37" s="159" t="s">
        <v>271</v>
      </c>
      <c r="CO37" s="159" t="s">
        <v>271</v>
      </c>
      <c r="CP37" s="159" t="s">
        <v>271</v>
      </c>
      <c r="CQ37" s="159" t="s">
        <v>271</v>
      </c>
      <c r="CR37" s="6"/>
      <c r="CS37" s="9"/>
      <c r="CT37" s="144" t="s">
        <v>272</v>
      </c>
      <c r="CU37" s="9">
        <v>0</v>
      </c>
      <c r="CV37" s="159" t="s">
        <v>271</v>
      </c>
      <c r="CW37" s="159" t="s">
        <v>271</v>
      </c>
      <c r="CX37" s="159" t="s">
        <v>271</v>
      </c>
      <c r="CY37" s="159" t="s">
        <v>271</v>
      </c>
      <c r="CZ37" s="159" t="s">
        <v>271</v>
      </c>
      <c r="DA37" s="159" t="s">
        <v>271</v>
      </c>
      <c r="DB37" s="159" t="s">
        <v>271</v>
      </c>
      <c r="DC37" s="159" t="s">
        <v>271</v>
      </c>
      <c r="DD37" s="159" t="s">
        <v>271</v>
      </c>
      <c r="DE37" s="159" t="s">
        <v>271</v>
      </c>
      <c r="DF37" s="159" t="s">
        <v>271</v>
      </c>
      <c r="DG37" s="159" t="s">
        <v>271</v>
      </c>
      <c r="DH37" s="159" t="s">
        <v>271</v>
      </c>
      <c r="DI37" s="159" t="s">
        <v>271</v>
      </c>
      <c r="DJ37" s="159" t="s">
        <v>271</v>
      </c>
      <c r="DK37" s="159" t="s">
        <v>271</v>
      </c>
      <c r="DL37" s="159" t="s">
        <v>271</v>
      </c>
      <c r="DM37" s="159" t="s">
        <v>271</v>
      </c>
      <c r="DN37" s="159" t="s">
        <v>271</v>
      </c>
      <c r="DO37" s="159" t="s">
        <v>271</v>
      </c>
      <c r="DP37" s="6"/>
      <c r="DQ37" s="9"/>
      <c r="DR37" s="144" t="s">
        <v>272</v>
      </c>
      <c r="DS37" s="9">
        <v>0</v>
      </c>
      <c r="DT37" s="159" t="s">
        <v>271</v>
      </c>
      <c r="DU37" s="159" t="s">
        <v>271</v>
      </c>
      <c r="DV37" s="159" t="s">
        <v>271</v>
      </c>
      <c r="DW37" s="159" t="s">
        <v>271</v>
      </c>
      <c r="DX37" s="159" t="s">
        <v>271</v>
      </c>
      <c r="DY37" s="159" t="s">
        <v>271</v>
      </c>
      <c r="DZ37" s="159" t="s">
        <v>271</v>
      </c>
      <c r="EA37" s="159" t="s">
        <v>271</v>
      </c>
      <c r="EB37" s="159" t="s">
        <v>271</v>
      </c>
      <c r="EC37" s="159" t="s">
        <v>271</v>
      </c>
      <c r="ED37" s="159" t="s">
        <v>271</v>
      </c>
      <c r="EE37" s="159" t="s">
        <v>271</v>
      </c>
      <c r="EF37" s="159" t="s">
        <v>271</v>
      </c>
      <c r="EG37" s="159" t="s">
        <v>271</v>
      </c>
      <c r="EH37" s="159" t="s">
        <v>271</v>
      </c>
      <c r="EI37" s="159" t="s">
        <v>271</v>
      </c>
      <c r="EJ37" s="159" t="s">
        <v>271</v>
      </c>
      <c r="EK37" s="159" t="s">
        <v>271</v>
      </c>
      <c r="EL37" s="159" t="s">
        <v>271</v>
      </c>
      <c r="EM37" s="159" t="s">
        <v>271</v>
      </c>
      <c r="EO37" s="100"/>
      <c r="EP37" s="126" t="s">
        <v>227</v>
      </c>
      <c r="EQ37" s="100">
        <v>0</v>
      </c>
      <c r="ER37" s="102" t="s">
        <v>226</v>
      </c>
      <c r="ES37" s="102" t="s">
        <v>226</v>
      </c>
      <c r="ET37" s="102" t="s">
        <v>226</v>
      </c>
      <c r="EU37" s="102" t="s">
        <v>226</v>
      </c>
      <c r="EV37" s="102" t="s">
        <v>226</v>
      </c>
      <c r="EW37" s="102" t="s">
        <v>226</v>
      </c>
      <c r="EX37" s="102" t="s">
        <v>226</v>
      </c>
      <c r="EY37" s="102" t="s">
        <v>226</v>
      </c>
      <c r="EZ37" s="102" t="s">
        <v>226</v>
      </c>
      <c r="FA37" s="102" t="s">
        <v>226</v>
      </c>
      <c r="FB37" s="102" t="s">
        <v>226</v>
      </c>
      <c r="FC37" s="102" t="s">
        <v>226</v>
      </c>
      <c r="FD37" s="102" t="s">
        <v>226</v>
      </c>
      <c r="FE37" s="102" t="s">
        <v>226</v>
      </c>
      <c r="FF37" s="102" t="s">
        <v>226</v>
      </c>
      <c r="FG37" s="102" t="s">
        <v>226</v>
      </c>
      <c r="FH37" s="102" t="s">
        <v>226</v>
      </c>
      <c r="FI37" s="102" t="s">
        <v>226</v>
      </c>
      <c r="FJ37" s="102" t="s">
        <v>226</v>
      </c>
      <c r="FK37" s="102" t="s">
        <v>226</v>
      </c>
      <c r="FM37" s="100"/>
      <c r="FN37" s="126" t="s">
        <v>227</v>
      </c>
      <c r="FO37" s="100">
        <v>0</v>
      </c>
      <c r="FP37" s="102" t="s">
        <v>226</v>
      </c>
      <c r="FQ37" s="102" t="s">
        <v>226</v>
      </c>
      <c r="FR37" s="102" t="s">
        <v>226</v>
      </c>
      <c r="FS37" s="102" t="s">
        <v>226</v>
      </c>
      <c r="FT37" s="102" t="s">
        <v>226</v>
      </c>
      <c r="FU37" s="102" t="s">
        <v>226</v>
      </c>
      <c r="FV37" s="102" t="s">
        <v>226</v>
      </c>
      <c r="FW37" s="102" t="s">
        <v>226</v>
      </c>
      <c r="FX37" s="102" t="s">
        <v>226</v>
      </c>
      <c r="FY37" s="102" t="s">
        <v>226</v>
      </c>
      <c r="FZ37" s="102" t="s">
        <v>226</v>
      </c>
      <c r="GA37" s="102" t="s">
        <v>226</v>
      </c>
      <c r="GB37" s="102" t="s">
        <v>226</v>
      </c>
      <c r="GC37" s="102" t="s">
        <v>226</v>
      </c>
      <c r="GD37" s="102" t="s">
        <v>226</v>
      </c>
      <c r="GE37" s="102" t="s">
        <v>226</v>
      </c>
      <c r="GF37" s="102" t="s">
        <v>226</v>
      </c>
      <c r="GG37" s="102" t="s">
        <v>226</v>
      </c>
      <c r="GH37" s="102" t="s">
        <v>226</v>
      </c>
      <c r="GI37" s="102" t="s">
        <v>226</v>
      </c>
      <c r="GK37" s="100"/>
      <c r="GL37" s="126" t="s">
        <v>227</v>
      </c>
      <c r="GM37" s="100">
        <v>0</v>
      </c>
      <c r="GN37" s="102" t="s">
        <v>226</v>
      </c>
      <c r="GO37" s="102" t="s">
        <v>226</v>
      </c>
      <c r="GP37" s="102" t="s">
        <v>226</v>
      </c>
      <c r="GQ37" s="102" t="s">
        <v>226</v>
      </c>
      <c r="GR37" s="102" t="s">
        <v>226</v>
      </c>
      <c r="GS37" s="102" t="s">
        <v>226</v>
      </c>
      <c r="GT37" s="102" t="s">
        <v>226</v>
      </c>
      <c r="GU37" s="102" t="s">
        <v>226</v>
      </c>
      <c r="GV37" s="102" t="s">
        <v>226</v>
      </c>
      <c r="GW37" s="102" t="s">
        <v>226</v>
      </c>
      <c r="GX37" s="102" t="s">
        <v>226</v>
      </c>
      <c r="GY37" s="102" t="s">
        <v>226</v>
      </c>
      <c r="GZ37" s="102" t="s">
        <v>226</v>
      </c>
      <c r="HA37" s="102" t="s">
        <v>226</v>
      </c>
      <c r="HB37" s="102" t="s">
        <v>226</v>
      </c>
      <c r="HC37" s="102" t="s">
        <v>226</v>
      </c>
      <c r="HD37" s="102" t="s">
        <v>226</v>
      </c>
      <c r="HE37" s="102" t="s">
        <v>226</v>
      </c>
      <c r="HF37" s="102" t="s">
        <v>226</v>
      </c>
      <c r="HG37" s="102" t="s">
        <v>226</v>
      </c>
    </row>
    <row r="38" spans="1:215" ht="15">
      <c r="A38" s="421"/>
      <c r="B38" s="42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21"/>
      <c r="Z38" s="421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28"/>
      <c r="AX38" s="428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6"/>
      <c r="BU38" s="428"/>
      <c r="BV38" s="428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6"/>
      <c r="CS38" s="428"/>
      <c r="CT38" s="428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6"/>
      <c r="DQ38" s="428"/>
      <c r="DR38" s="428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O38" s="421"/>
      <c r="EP38" s="421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21"/>
      <c r="FN38" s="421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21"/>
      <c r="GL38" s="421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87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9"/>
      <c r="AX39" s="139" t="s">
        <v>274</v>
      </c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6"/>
      <c r="BU39" s="9"/>
      <c r="BV39" s="139" t="s">
        <v>274</v>
      </c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6"/>
      <c r="CS39" s="9"/>
      <c r="CT39" s="139" t="s">
        <v>274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6"/>
      <c r="DQ39" s="9"/>
      <c r="DR39" s="139" t="s">
        <v>274</v>
      </c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O39" s="100"/>
      <c r="EP39" s="108" t="s">
        <v>87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87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87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223</v>
      </c>
      <c r="C40" s="100">
        <v>7.9</v>
      </c>
      <c r="D40" s="100">
        <v>0.7</v>
      </c>
      <c r="E40" s="100">
        <v>1.4</v>
      </c>
      <c r="F40" s="100">
        <v>1.1000000000000001</v>
      </c>
      <c r="G40" s="100">
        <v>1.7</v>
      </c>
      <c r="H40" s="100">
        <v>2.7</v>
      </c>
      <c r="I40" s="100">
        <v>2.4</v>
      </c>
      <c r="J40" s="100">
        <v>2.6</v>
      </c>
      <c r="K40" s="100">
        <v>3.2</v>
      </c>
      <c r="L40" s="100">
        <v>3</v>
      </c>
      <c r="M40" s="100">
        <v>4.0999999999999996</v>
      </c>
      <c r="N40" s="100">
        <v>2.9</v>
      </c>
      <c r="O40" s="100">
        <v>3.6</v>
      </c>
      <c r="P40" s="100">
        <v>4.8</v>
      </c>
      <c r="Q40" s="100">
        <v>3.6</v>
      </c>
      <c r="R40" s="100">
        <v>3.5</v>
      </c>
      <c r="S40" s="100">
        <v>4</v>
      </c>
      <c r="T40" s="100">
        <v>9.4</v>
      </c>
      <c r="U40" s="100">
        <v>10.7</v>
      </c>
      <c r="V40" s="100">
        <v>14.8</v>
      </c>
      <c r="W40" s="100">
        <v>15.3</v>
      </c>
      <c r="Y40" s="100"/>
      <c r="Z40" s="106" t="s">
        <v>223</v>
      </c>
      <c r="AA40" s="100">
        <v>10.3</v>
      </c>
      <c r="AB40" s="100">
        <v>1</v>
      </c>
      <c r="AC40" s="100">
        <v>1.8</v>
      </c>
      <c r="AD40" s="100">
        <v>1.1000000000000001</v>
      </c>
      <c r="AE40" s="100">
        <v>1.2</v>
      </c>
      <c r="AF40" s="100">
        <v>2.5</v>
      </c>
      <c r="AG40" s="100">
        <v>2.2000000000000002</v>
      </c>
      <c r="AH40" s="100">
        <v>1.8</v>
      </c>
      <c r="AI40" s="100">
        <v>2.2000000000000002</v>
      </c>
      <c r="AJ40" s="100">
        <v>2.2999999999999998</v>
      </c>
      <c r="AK40" s="100">
        <v>2.6</v>
      </c>
      <c r="AL40" s="100">
        <v>2.4</v>
      </c>
      <c r="AM40" s="100">
        <v>3.7</v>
      </c>
      <c r="AN40" s="100">
        <v>4.0999999999999996</v>
      </c>
      <c r="AO40" s="100">
        <v>4</v>
      </c>
      <c r="AP40" s="100">
        <v>4.9000000000000004</v>
      </c>
      <c r="AQ40" s="100">
        <v>6.6</v>
      </c>
      <c r="AR40" s="100">
        <v>13.9</v>
      </c>
      <c r="AS40" s="100">
        <v>15.8</v>
      </c>
      <c r="AT40" s="100">
        <v>19.7</v>
      </c>
      <c r="AU40" s="100">
        <v>19.899999999999999</v>
      </c>
      <c r="AW40" s="9"/>
      <c r="AX40" s="144" t="s">
        <v>268</v>
      </c>
      <c r="AY40" s="9">
        <v>5.0999999999999996</v>
      </c>
      <c r="AZ40" s="9">
        <v>0.5</v>
      </c>
      <c r="BA40" s="9">
        <v>1.1000000000000001</v>
      </c>
      <c r="BB40" s="9">
        <v>0.7</v>
      </c>
      <c r="BC40" s="9">
        <v>1</v>
      </c>
      <c r="BD40" s="9">
        <v>1.3</v>
      </c>
      <c r="BE40" s="9">
        <v>1.1000000000000001</v>
      </c>
      <c r="BF40" s="9">
        <v>1.3</v>
      </c>
      <c r="BG40" s="9">
        <v>1.8</v>
      </c>
      <c r="BH40" s="9">
        <v>1.7</v>
      </c>
      <c r="BI40" s="9">
        <v>1.6</v>
      </c>
      <c r="BJ40" s="9">
        <v>1.4</v>
      </c>
      <c r="BK40" s="9">
        <v>2.2999999999999998</v>
      </c>
      <c r="BL40" s="9">
        <v>3.3</v>
      </c>
      <c r="BM40" s="9">
        <v>3</v>
      </c>
      <c r="BN40" s="9">
        <v>4</v>
      </c>
      <c r="BO40" s="9">
        <v>4.8</v>
      </c>
      <c r="BP40" s="9">
        <v>11</v>
      </c>
      <c r="BQ40" s="9">
        <v>13</v>
      </c>
      <c r="BR40" s="9">
        <v>17.5</v>
      </c>
      <c r="BS40" s="9">
        <v>17.600000000000001</v>
      </c>
      <c r="BT40" s="6"/>
      <c r="BU40" s="9"/>
      <c r="BV40" s="144" t="s">
        <v>268</v>
      </c>
      <c r="BW40" s="9">
        <v>14.5</v>
      </c>
      <c r="BX40" s="9">
        <v>1.7</v>
      </c>
      <c r="BY40" s="9">
        <v>3.7</v>
      </c>
      <c r="BZ40" s="9">
        <v>2.4</v>
      </c>
      <c r="CA40" s="9">
        <v>2.5</v>
      </c>
      <c r="CB40" s="9">
        <v>3.7</v>
      </c>
      <c r="CC40" s="9">
        <v>2.6</v>
      </c>
      <c r="CD40" s="9">
        <v>2.4</v>
      </c>
      <c r="CE40" s="9">
        <v>2.4</v>
      </c>
      <c r="CF40" s="9">
        <v>3.3</v>
      </c>
      <c r="CG40" s="9">
        <v>3.1</v>
      </c>
      <c r="CH40" s="9">
        <v>3.1</v>
      </c>
      <c r="CI40" s="9">
        <v>4</v>
      </c>
      <c r="CJ40" s="9">
        <v>4.9000000000000004</v>
      </c>
      <c r="CK40" s="9">
        <v>5.7</v>
      </c>
      <c r="CL40" s="9">
        <v>5.6</v>
      </c>
      <c r="CM40" s="9">
        <v>6.2</v>
      </c>
      <c r="CN40" s="9">
        <v>13.2</v>
      </c>
      <c r="CO40" s="9">
        <v>15.7</v>
      </c>
      <c r="CP40" s="9">
        <v>20.2</v>
      </c>
      <c r="CQ40" s="9">
        <v>20.8</v>
      </c>
      <c r="CR40" s="6"/>
      <c r="CS40" s="9"/>
      <c r="CT40" s="144" t="s">
        <v>268</v>
      </c>
      <c r="CU40" s="9">
        <v>12.8</v>
      </c>
      <c r="CV40" s="9">
        <v>1.3</v>
      </c>
      <c r="CW40" s="9">
        <v>2.7</v>
      </c>
      <c r="CX40" s="9">
        <v>2</v>
      </c>
      <c r="CY40" s="9">
        <v>2</v>
      </c>
      <c r="CZ40" s="9">
        <v>2.9</v>
      </c>
      <c r="DA40" s="9">
        <v>2.7</v>
      </c>
      <c r="DB40" s="9">
        <v>2.5</v>
      </c>
      <c r="DC40" s="9">
        <v>2.8</v>
      </c>
      <c r="DD40" s="9">
        <v>3.2</v>
      </c>
      <c r="DE40" s="9">
        <v>3</v>
      </c>
      <c r="DF40" s="9">
        <v>2.9</v>
      </c>
      <c r="DG40" s="9">
        <v>3.5</v>
      </c>
      <c r="DH40" s="9">
        <v>5</v>
      </c>
      <c r="DI40" s="9">
        <v>5.2</v>
      </c>
      <c r="DJ40" s="9">
        <v>5.7</v>
      </c>
      <c r="DK40" s="9">
        <v>7</v>
      </c>
      <c r="DL40" s="9">
        <v>14.2</v>
      </c>
      <c r="DM40" s="9">
        <v>15.5</v>
      </c>
      <c r="DN40" s="9">
        <v>20.100000000000001</v>
      </c>
      <c r="DO40" s="9">
        <v>20.7</v>
      </c>
      <c r="DP40" s="6"/>
      <c r="DQ40" s="9"/>
      <c r="DR40" s="144" t="s">
        <v>268</v>
      </c>
      <c r="DS40" s="9">
        <v>17.3</v>
      </c>
      <c r="DT40" s="9">
        <v>2.2000000000000002</v>
      </c>
      <c r="DU40" s="9">
        <v>3.9</v>
      </c>
      <c r="DV40" s="9">
        <v>2.5</v>
      </c>
      <c r="DW40" s="9">
        <v>2.9</v>
      </c>
      <c r="DX40" s="9">
        <v>4.2</v>
      </c>
      <c r="DY40" s="9">
        <v>4.0999999999999996</v>
      </c>
      <c r="DZ40" s="9">
        <v>3.1</v>
      </c>
      <c r="EA40" s="9">
        <v>2.8</v>
      </c>
      <c r="EB40" s="9">
        <v>3.5</v>
      </c>
      <c r="EC40" s="9">
        <v>4.3</v>
      </c>
      <c r="ED40" s="9">
        <v>4.2</v>
      </c>
      <c r="EE40" s="9">
        <v>6</v>
      </c>
      <c r="EF40" s="9">
        <v>9.6999999999999993</v>
      </c>
      <c r="EG40" s="9">
        <v>10.1</v>
      </c>
      <c r="EH40" s="9">
        <v>11.7</v>
      </c>
      <c r="EI40" s="9">
        <v>12.2</v>
      </c>
      <c r="EJ40" s="9">
        <v>23.6</v>
      </c>
      <c r="EK40" s="9">
        <v>29.3</v>
      </c>
      <c r="EL40" s="9">
        <v>35.799999999999997</v>
      </c>
      <c r="EM40" s="9">
        <v>37</v>
      </c>
      <c r="EO40" s="100"/>
      <c r="EP40" s="126" t="s">
        <v>223</v>
      </c>
      <c r="EQ40" s="100">
        <v>11.4</v>
      </c>
      <c r="ER40" s="100">
        <v>1.3</v>
      </c>
      <c r="ES40" s="100">
        <v>2.4</v>
      </c>
      <c r="ET40" s="100">
        <v>1.6</v>
      </c>
      <c r="EU40" s="100">
        <v>1.7</v>
      </c>
      <c r="EV40" s="100">
        <v>2.4</v>
      </c>
      <c r="EW40" s="100">
        <v>2.2000000000000002</v>
      </c>
      <c r="EX40" s="100">
        <v>2</v>
      </c>
      <c r="EY40" s="100">
        <v>2.4</v>
      </c>
      <c r="EZ40" s="100">
        <v>2.6</v>
      </c>
      <c r="FA40" s="100">
        <v>3</v>
      </c>
      <c r="FB40" s="100">
        <v>2.5</v>
      </c>
      <c r="FC40" s="100">
        <v>3.8</v>
      </c>
      <c r="FD40" s="100">
        <v>4.9000000000000004</v>
      </c>
      <c r="FE40" s="100">
        <v>5</v>
      </c>
      <c r="FF40" s="100">
        <v>5.5</v>
      </c>
      <c r="FG40" s="100">
        <v>7</v>
      </c>
      <c r="FH40" s="100">
        <v>14.4</v>
      </c>
      <c r="FI40" s="100">
        <v>16</v>
      </c>
      <c r="FJ40" s="100">
        <v>20.5</v>
      </c>
      <c r="FK40" s="100">
        <v>21.5</v>
      </c>
      <c r="FM40" s="100"/>
      <c r="FN40" s="126" t="s">
        <v>223</v>
      </c>
      <c r="FO40" s="100">
        <v>10.1</v>
      </c>
      <c r="FP40" s="100">
        <v>0.8</v>
      </c>
      <c r="FQ40" s="100">
        <v>1.6</v>
      </c>
      <c r="FR40" s="100">
        <v>1.4</v>
      </c>
      <c r="FS40" s="100">
        <v>1.7</v>
      </c>
      <c r="FT40" s="100">
        <v>2.5</v>
      </c>
      <c r="FU40" s="100">
        <v>2.2000000000000002</v>
      </c>
      <c r="FV40" s="100">
        <v>1.8</v>
      </c>
      <c r="FW40" s="100">
        <v>1.9</v>
      </c>
      <c r="FX40" s="100">
        <v>2.1</v>
      </c>
      <c r="FY40" s="100">
        <v>1.9</v>
      </c>
      <c r="FZ40" s="100">
        <v>1.8</v>
      </c>
      <c r="GA40" s="100">
        <v>2.5</v>
      </c>
      <c r="GB40" s="100">
        <v>3.4</v>
      </c>
      <c r="GC40" s="100">
        <v>3.5</v>
      </c>
      <c r="GD40" s="100">
        <v>3.7</v>
      </c>
      <c r="GE40" s="100">
        <v>4.9000000000000004</v>
      </c>
      <c r="GF40" s="100">
        <v>10.9</v>
      </c>
      <c r="GG40" s="100">
        <v>12.1</v>
      </c>
      <c r="GH40" s="100">
        <v>15.6</v>
      </c>
      <c r="GI40" s="100">
        <v>15</v>
      </c>
      <c r="GK40" s="100"/>
      <c r="GL40" s="126" t="s">
        <v>223</v>
      </c>
      <c r="GM40" s="100">
        <v>8.1</v>
      </c>
      <c r="GN40" s="100">
        <v>0.6</v>
      </c>
      <c r="GO40" s="100">
        <v>1.3</v>
      </c>
      <c r="GP40" s="100">
        <v>1</v>
      </c>
      <c r="GQ40" s="100">
        <v>1.2</v>
      </c>
      <c r="GR40" s="100">
        <v>1.9</v>
      </c>
      <c r="GS40" s="100">
        <v>1.6</v>
      </c>
      <c r="GT40" s="100">
        <v>1.3</v>
      </c>
      <c r="GU40" s="100">
        <v>1.4</v>
      </c>
      <c r="GV40" s="100">
        <v>2.2000000000000002</v>
      </c>
      <c r="GW40" s="100">
        <v>2.1</v>
      </c>
      <c r="GX40" s="100">
        <v>2.2000000000000002</v>
      </c>
      <c r="GY40" s="100">
        <v>2.8</v>
      </c>
      <c r="GZ40" s="100">
        <v>3.4</v>
      </c>
      <c r="HA40" s="100">
        <v>3.8</v>
      </c>
      <c r="HB40" s="100">
        <v>4.0999999999999996</v>
      </c>
      <c r="HC40" s="100">
        <v>4.8</v>
      </c>
      <c r="HD40" s="100">
        <v>10.3</v>
      </c>
      <c r="HE40" s="100">
        <v>11.9</v>
      </c>
      <c r="HF40" s="100">
        <v>14.1</v>
      </c>
      <c r="HG40" s="100">
        <v>15.1</v>
      </c>
    </row>
    <row r="41" spans="1:215" ht="15">
      <c r="A41" s="100"/>
      <c r="B41" s="106" t="s">
        <v>224</v>
      </c>
      <c r="C41" s="100">
        <v>92.1</v>
      </c>
      <c r="D41" s="100">
        <v>99.3</v>
      </c>
      <c r="E41" s="100">
        <v>98.6</v>
      </c>
      <c r="F41" s="100">
        <v>98.9</v>
      </c>
      <c r="G41" s="100">
        <v>98.3</v>
      </c>
      <c r="H41" s="100">
        <v>97.3</v>
      </c>
      <c r="I41" s="100">
        <v>97.6</v>
      </c>
      <c r="J41" s="100">
        <v>97.4</v>
      </c>
      <c r="K41" s="100">
        <v>96.8</v>
      </c>
      <c r="L41" s="100">
        <v>97</v>
      </c>
      <c r="M41" s="100">
        <v>95.9</v>
      </c>
      <c r="N41" s="100">
        <v>97</v>
      </c>
      <c r="O41" s="100">
        <v>96.3</v>
      </c>
      <c r="P41" s="100">
        <v>95.2</v>
      </c>
      <c r="Q41" s="100">
        <v>95.8</v>
      </c>
      <c r="R41" s="100">
        <v>96.5</v>
      </c>
      <c r="S41" s="100">
        <v>96</v>
      </c>
      <c r="T41" s="100">
        <v>90.6</v>
      </c>
      <c r="U41" s="100">
        <v>89.3</v>
      </c>
      <c r="V41" s="100">
        <v>85.2</v>
      </c>
      <c r="W41" s="100">
        <v>84.7</v>
      </c>
      <c r="Y41" s="100"/>
      <c r="Z41" s="106" t="s">
        <v>224</v>
      </c>
      <c r="AA41" s="100">
        <v>89.7</v>
      </c>
      <c r="AB41" s="100">
        <v>99</v>
      </c>
      <c r="AC41" s="100">
        <v>98.2</v>
      </c>
      <c r="AD41" s="100">
        <v>98.9</v>
      </c>
      <c r="AE41" s="100">
        <v>98.8</v>
      </c>
      <c r="AF41" s="100">
        <v>97.5</v>
      </c>
      <c r="AG41" s="100">
        <v>97.8</v>
      </c>
      <c r="AH41" s="100">
        <v>98.2</v>
      </c>
      <c r="AI41" s="100">
        <v>97.8</v>
      </c>
      <c r="AJ41" s="100">
        <v>97.7</v>
      </c>
      <c r="AK41" s="100">
        <v>97.4</v>
      </c>
      <c r="AL41" s="100">
        <v>97.5</v>
      </c>
      <c r="AM41" s="100">
        <v>96.1</v>
      </c>
      <c r="AN41" s="100">
        <v>95.8</v>
      </c>
      <c r="AO41" s="100">
        <v>95.9</v>
      </c>
      <c r="AP41" s="100">
        <v>95.1</v>
      </c>
      <c r="AQ41" s="100">
        <v>93.4</v>
      </c>
      <c r="AR41" s="100">
        <v>86.1</v>
      </c>
      <c r="AS41" s="100">
        <v>84.2</v>
      </c>
      <c r="AT41" s="100">
        <v>80.3</v>
      </c>
      <c r="AU41" s="100">
        <v>80.099999999999994</v>
      </c>
      <c r="AW41" s="9"/>
      <c r="AX41" s="144" t="s">
        <v>269</v>
      </c>
      <c r="AY41" s="9">
        <v>94.9</v>
      </c>
      <c r="AZ41" s="9">
        <v>99.5</v>
      </c>
      <c r="BA41" s="9">
        <v>98.9</v>
      </c>
      <c r="BB41" s="9">
        <v>99.3</v>
      </c>
      <c r="BC41" s="9">
        <v>99</v>
      </c>
      <c r="BD41" s="9">
        <v>98.7</v>
      </c>
      <c r="BE41" s="9">
        <v>98.9</v>
      </c>
      <c r="BF41" s="9">
        <v>98.7</v>
      </c>
      <c r="BG41" s="9">
        <v>98.2</v>
      </c>
      <c r="BH41" s="9">
        <v>98.3</v>
      </c>
      <c r="BI41" s="9">
        <v>98.4</v>
      </c>
      <c r="BJ41" s="9">
        <v>98.5</v>
      </c>
      <c r="BK41" s="9">
        <v>97.6</v>
      </c>
      <c r="BL41" s="9">
        <v>96.7</v>
      </c>
      <c r="BM41" s="9">
        <v>96.9</v>
      </c>
      <c r="BN41" s="9">
        <v>96</v>
      </c>
      <c r="BO41" s="9">
        <v>95.2</v>
      </c>
      <c r="BP41" s="9">
        <v>89</v>
      </c>
      <c r="BQ41" s="9">
        <v>87</v>
      </c>
      <c r="BR41" s="9">
        <v>82.5</v>
      </c>
      <c r="BS41" s="9">
        <v>82.4</v>
      </c>
      <c r="BT41" s="6"/>
      <c r="BU41" s="9"/>
      <c r="BV41" s="144" t="s">
        <v>269</v>
      </c>
      <c r="BW41" s="9">
        <v>85.5</v>
      </c>
      <c r="BX41" s="9">
        <v>98.3</v>
      </c>
      <c r="BY41" s="9">
        <v>96.3</v>
      </c>
      <c r="BZ41" s="9">
        <v>97.6</v>
      </c>
      <c r="CA41" s="9">
        <v>97.5</v>
      </c>
      <c r="CB41" s="9">
        <v>96.3</v>
      </c>
      <c r="CC41" s="9">
        <v>97.4</v>
      </c>
      <c r="CD41" s="9">
        <v>97.6</v>
      </c>
      <c r="CE41" s="9">
        <v>97.6</v>
      </c>
      <c r="CF41" s="9">
        <v>96.7</v>
      </c>
      <c r="CG41" s="9">
        <v>96.9</v>
      </c>
      <c r="CH41" s="9">
        <v>96.8</v>
      </c>
      <c r="CI41" s="9">
        <v>95.8</v>
      </c>
      <c r="CJ41" s="9">
        <v>94.9</v>
      </c>
      <c r="CK41" s="9">
        <v>94.1</v>
      </c>
      <c r="CL41" s="9">
        <v>94.4</v>
      </c>
      <c r="CM41" s="9">
        <v>93.8</v>
      </c>
      <c r="CN41" s="9">
        <v>86.8</v>
      </c>
      <c r="CO41" s="9">
        <v>84.3</v>
      </c>
      <c r="CP41" s="9">
        <v>79.8</v>
      </c>
      <c r="CQ41" s="9">
        <v>79.2</v>
      </c>
      <c r="CR41" s="6"/>
      <c r="CS41" s="9"/>
      <c r="CT41" s="144" t="s">
        <v>269</v>
      </c>
      <c r="CU41" s="9">
        <v>87.2</v>
      </c>
      <c r="CV41" s="9">
        <v>98.7</v>
      </c>
      <c r="CW41" s="9">
        <v>97.3</v>
      </c>
      <c r="CX41" s="9">
        <v>98</v>
      </c>
      <c r="CY41" s="9">
        <v>98</v>
      </c>
      <c r="CZ41" s="9">
        <v>97.1</v>
      </c>
      <c r="DA41" s="9">
        <v>97.3</v>
      </c>
      <c r="DB41" s="9">
        <v>97.5</v>
      </c>
      <c r="DC41" s="9">
        <v>97.1</v>
      </c>
      <c r="DD41" s="9">
        <v>96.6</v>
      </c>
      <c r="DE41" s="9">
        <v>96.8</v>
      </c>
      <c r="DF41" s="9">
        <v>96.9</v>
      </c>
      <c r="DG41" s="9">
        <v>96.3</v>
      </c>
      <c r="DH41" s="9">
        <v>94.8</v>
      </c>
      <c r="DI41" s="9">
        <v>94.5</v>
      </c>
      <c r="DJ41" s="9">
        <v>94.3</v>
      </c>
      <c r="DK41" s="9">
        <v>93</v>
      </c>
      <c r="DL41" s="9">
        <v>85.8</v>
      </c>
      <c r="DM41" s="9">
        <v>84.5</v>
      </c>
      <c r="DN41" s="9">
        <v>79.900000000000006</v>
      </c>
      <c r="DO41" s="9">
        <v>79.3</v>
      </c>
      <c r="DP41" s="6"/>
      <c r="DQ41" s="9"/>
      <c r="DR41" s="144" t="s">
        <v>269</v>
      </c>
      <c r="DS41" s="9">
        <v>82.7</v>
      </c>
      <c r="DT41" s="9">
        <v>97.8</v>
      </c>
      <c r="DU41" s="9">
        <v>96.1</v>
      </c>
      <c r="DV41" s="9">
        <v>97.5</v>
      </c>
      <c r="DW41" s="9">
        <v>97.1</v>
      </c>
      <c r="DX41" s="9">
        <v>95.8</v>
      </c>
      <c r="DY41" s="9">
        <v>95.9</v>
      </c>
      <c r="DZ41" s="9">
        <v>96.9</v>
      </c>
      <c r="EA41" s="9">
        <v>97</v>
      </c>
      <c r="EB41" s="9">
        <v>96.2</v>
      </c>
      <c r="EC41" s="9">
        <v>95.4</v>
      </c>
      <c r="ED41" s="9">
        <v>95.4</v>
      </c>
      <c r="EE41" s="9">
        <v>93.6</v>
      </c>
      <c r="EF41" s="9">
        <v>89.7</v>
      </c>
      <c r="EG41" s="9">
        <v>89.3</v>
      </c>
      <c r="EH41" s="9">
        <v>88.3</v>
      </c>
      <c r="EI41" s="9">
        <v>87.8</v>
      </c>
      <c r="EJ41" s="9">
        <v>76.400000000000006</v>
      </c>
      <c r="EK41" s="9">
        <v>70.7</v>
      </c>
      <c r="EL41" s="9">
        <v>64.2</v>
      </c>
      <c r="EM41" s="9">
        <v>63</v>
      </c>
      <c r="EO41" s="100"/>
      <c r="EP41" s="126" t="s">
        <v>224</v>
      </c>
      <c r="EQ41" s="100">
        <v>88.6</v>
      </c>
      <c r="ER41" s="100">
        <v>98.7</v>
      </c>
      <c r="ES41" s="100">
        <v>97.6</v>
      </c>
      <c r="ET41" s="100">
        <v>98.4</v>
      </c>
      <c r="EU41" s="100">
        <v>98.3</v>
      </c>
      <c r="EV41" s="100">
        <v>97.6</v>
      </c>
      <c r="EW41" s="100">
        <v>97.8</v>
      </c>
      <c r="EX41" s="100">
        <v>98</v>
      </c>
      <c r="EY41" s="100">
        <v>97.6</v>
      </c>
      <c r="EZ41" s="100">
        <v>97.4</v>
      </c>
      <c r="FA41" s="100">
        <v>97</v>
      </c>
      <c r="FB41" s="100">
        <v>97.3</v>
      </c>
      <c r="FC41" s="100">
        <v>95.9</v>
      </c>
      <c r="FD41" s="100">
        <v>94.8</v>
      </c>
      <c r="FE41" s="100">
        <v>94.6</v>
      </c>
      <c r="FF41" s="100">
        <v>94.5</v>
      </c>
      <c r="FG41" s="100">
        <v>93</v>
      </c>
      <c r="FH41" s="100">
        <v>85.6</v>
      </c>
      <c r="FI41" s="100">
        <v>84</v>
      </c>
      <c r="FJ41" s="100">
        <v>79.5</v>
      </c>
      <c r="FK41" s="100">
        <v>78.5</v>
      </c>
      <c r="FM41" s="100"/>
      <c r="FN41" s="126" t="s">
        <v>224</v>
      </c>
      <c r="FO41" s="100">
        <v>89.9</v>
      </c>
      <c r="FP41" s="100">
        <v>99.2</v>
      </c>
      <c r="FQ41" s="100">
        <v>98.4</v>
      </c>
      <c r="FR41" s="100">
        <v>98.6</v>
      </c>
      <c r="FS41" s="100">
        <v>98.3</v>
      </c>
      <c r="FT41" s="100">
        <v>97.5</v>
      </c>
      <c r="FU41" s="100">
        <v>97.8</v>
      </c>
      <c r="FV41" s="100">
        <v>98.2</v>
      </c>
      <c r="FW41" s="100">
        <v>98.1</v>
      </c>
      <c r="FX41" s="100">
        <v>97.9</v>
      </c>
      <c r="FY41" s="100">
        <v>98.1</v>
      </c>
      <c r="FZ41" s="100">
        <v>98.1</v>
      </c>
      <c r="GA41" s="100">
        <v>97.4</v>
      </c>
      <c r="GB41" s="100">
        <v>96.4</v>
      </c>
      <c r="GC41" s="100">
        <v>96.4</v>
      </c>
      <c r="GD41" s="100">
        <v>96.3</v>
      </c>
      <c r="GE41" s="100">
        <v>95.1</v>
      </c>
      <c r="GF41" s="100">
        <v>89.1</v>
      </c>
      <c r="GG41" s="100">
        <v>87.9</v>
      </c>
      <c r="GH41" s="100">
        <v>84.4</v>
      </c>
      <c r="GI41" s="100">
        <v>85</v>
      </c>
      <c r="GK41" s="100"/>
      <c r="GL41" s="126" t="s">
        <v>224</v>
      </c>
      <c r="GM41" s="100">
        <v>91.9</v>
      </c>
      <c r="GN41" s="100">
        <v>99.4</v>
      </c>
      <c r="GO41" s="100">
        <v>98.7</v>
      </c>
      <c r="GP41" s="100">
        <v>99</v>
      </c>
      <c r="GQ41" s="100">
        <v>98.8</v>
      </c>
      <c r="GR41" s="100">
        <v>98.1</v>
      </c>
      <c r="GS41" s="100">
        <v>98.4</v>
      </c>
      <c r="GT41" s="100">
        <v>98.7</v>
      </c>
      <c r="GU41" s="100">
        <v>98.6</v>
      </c>
      <c r="GV41" s="100">
        <v>97.8</v>
      </c>
      <c r="GW41" s="100">
        <v>97.8</v>
      </c>
      <c r="GX41" s="100">
        <v>97.7</v>
      </c>
      <c r="GY41" s="100">
        <v>97.1</v>
      </c>
      <c r="GZ41" s="100">
        <v>96.4</v>
      </c>
      <c r="HA41" s="100">
        <v>96.1</v>
      </c>
      <c r="HB41" s="100">
        <v>95.9</v>
      </c>
      <c r="HC41" s="100">
        <v>95.2</v>
      </c>
      <c r="HD41" s="100">
        <v>89.7</v>
      </c>
      <c r="HE41" s="100">
        <v>88.1</v>
      </c>
      <c r="HF41" s="100">
        <v>85.9</v>
      </c>
      <c r="HG41" s="100">
        <v>84.9</v>
      </c>
    </row>
    <row r="42" spans="1:215" ht="15">
      <c r="A42" s="100"/>
      <c r="B42" s="106" t="s">
        <v>225</v>
      </c>
      <c r="C42" s="102" t="s">
        <v>226</v>
      </c>
      <c r="D42" s="102" t="s">
        <v>226</v>
      </c>
      <c r="E42" s="102" t="s">
        <v>226</v>
      </c>
      <c r="F42" s="102" t="s">
        <v>226</v>
      </c>
      <c r="G42" s="102" t="s">
        <v>226</v>
      </c>
      <c r="H42" s="102" t="s">
        <v>226</v>
      </c>
      <c r="I42" s="102" t="s">
        <v>226</v>
      </c>
      <c r="J42" s="102" t="s">
        <v>226</v>
      </c>
      <c r="K42" s="102" t="s">
        <v>226</v>
      </c>
      <c r="L42" s="102" t="s">
        <v>226</v>
      </c>
      <c r="M42" s="102" t="s">
        <v>226</v>
      </c>
      <c r="N42" s="102">
        <v>0.1</v>
      </c>
      <c r="O42" s="102">
        <v>0.1</v>
      </c>
      <c r="P42" s="102">
        <v>0</v>
      </c>
      <c r="Q42" s="102">
        <v>0.5</v>
      </c>
      <c r="R42" s="102" t="s">
        <v>226</v>
      </c>
      <c r="S42" s="102" t="s">
        <v>226</v>
      </c>
      <c r="T42" s="102" t="s">
        <v>226</v>
      </c>
      <c r="U42" s="102" t="s">
        <v>226</v>
      </c>
      <c r="V42" s="102" t="s">
        <v>226</v>
      </c>
      <c r="W42" s="102" t="s">
        <v>226</v>
      </c>
      <c r="Y42" s="100"/>
      <c r="Z42" s="106" t="s">
        <v>225</v>
      </c>
      <c r="AA42" s="102" t="s">
        <v>226</v>
      </c>
      <c r="AB42" s="102" t="s">
        <v>226</v>
      </c>
      <c r="AC42" s="102" t="s">
        <v>226</v>
      </c>
      <c r="AD42" s="102" t="s">
        <v>226</v>
      </c>
      <c r="AE42" s="102" t="s">
        <v>226</v>
      </c>
      <c r="AF42" s="102" t="s">
        <v>226</v>
      </c>
      <c r="AG42" s="102" t="s">
        <v>226</v>
      </c>
      <c r="AH42" s="102" t="s">
        <v>226</v>
      </c>
      <c r="AI42" s="102" t="s">
        <v>226</v>
      </c>
      <c r="AJ42" s="102" t="s">
        <v>226</v>
      </c>
      <c r="AK42" s="102" t="s">
        <v>226</v>
      </c>
      <c r="AL42" s="102">
        <v>0.1</v>
      </c>
      <c r="AM42" s="102">
        <v>0.1</v>
      </c>
      <c r="AN42" s="102">
        <v>0</v>
      </c>
      <c r="AO42" s="102">
        <v>0</v>
      </c>
      <c r="AP42" s="102" t="s">
        <v>226</v>
      </c>
      <c r="AQ42" s="102" t="s">
        <v>226</v>
      </c>
      <c r="AR42" s="102" t="s">
        <v>226</v>
      </c>
      <c r="AS42" s="102" t="s">
        <v>226</v>
      </c>
      <c r="AT42" s="102" t="s">
        <v>226</v>
      </c>
      <c r="AU42" s="102" t="s">
        <v>226</v>
      </c>
      <c r="AW42" s="9"/>
      <c r="AX42" s="144" t="s">
        <v>270</v>
      </c>
      <c r="AY42" s="159" t="s">
        <v>271</v>
      </c>
      <c r="AZ42" s="159" t="s">
        <v>271</v>
      </c>
      <c r="BA42" s="159" t="s">
        <v>271</v>
      </c>
      <c r="BB42" s="159" t="s">
        <v>271</v>
      </c>
      <c r="BC42" s="159" t="s">
        <v>271</v>
      </c>
      <c r="BD42" s="159" t="s">
        <v>271</v>
      </c>
      <c r="BE42" s="159" t="s">
        <v>271</v>
      </c>
      <c r="BF42" s="159" t="s">
        <v>271</v>
      </c>
      <c r="BG42" s="159" t="s">
        <v>271</v>
      </c>
      <c r="BH42" s="159" t="s">
        <v>271</v>
      </c>
      <c r="BI42" s="159" t="s">
        <v>271</v>
      </c>
      <c r="BJ42" s="159">
        <v>0.1</v>
      </c>
      <c r="BK42" s="159">
        <v>0.1</v>
      </c>
      <c r="BL42" s="159">
        <v>0.1</v>
      </c>
      <c r="BM42" s="159">
        <v>0</v>
      </c>
      <c r="BN42" s="159" t="s">
        <v>271</v>
      </c>
      <c r="BO42" s="159" t="s">
        <v>271</v>
      </c>
      <c r="BP42" s="159" t="s">
        <v>271</v>
      </c>
      <c r="BQ42" s="159" t="s">
        <v>271</v>
      </c>
      <c r="BR42" s="159" t="s">
        <v>271</v>
      </c>
      <c r="BS42" s="159" t="s">
        <v>271</v>
      </c>
      <c r="BT42" s="6"/>
      <c r="BU42" s="9"/>
      <c r="BV42" s="144" t="s">
        <v>270</v>
      </c>
      <c r="BW42" s="159" t="s">
        <v>271</v>
      </c>
      <c r="BX42" s="159" t="s">
        <v>271</v>
      </c>
      <c r="BY42" s="159" t="s">
        <v>271</v>
      </c>
      <c r="BZ42" s="159" t="s">
        <v>271</v>
      </c>
      <c r="CA42" s="159" t="s">
        <v>271</v>
      </c>
      <c r="CB42" s="159" t="s">
        <v>271</v>
      </c>
      <c r="CC42" s="159" t="s">
        <v>271</v>
      </c>
      <c r="CD42" s="159" t="s">
        <v>271</v>
      </c>
      <c r="CE42" s="159" t="s">
        <v>271</v>
      </c>
      <c r="CF42" s="159" t="s">
        <v>271</v>
      </c>
      <c r="CG42" s="159" t="s">
        <v>271</v>
      </c>
      <c r="CH42" s="159">
        <v>0.1</v>
      </c>
      <c r="CI42" s="159">
        <v>0.1</v>
      </c>
      <c r="CJ42" s="159">
        <v>0.2</v>
      </c>
      <c r="CK42" s="159">
        <v>0.2</v>
      </c>
      <c r="CL42" s="159" t="s">
        <v>271</v>
      </c>
      <c r="CM42" s="159" t="s">
        <v>271</v>
      </c>
      <c r="CN42" s="159" t="s">
        <v>271</v>
      </c>
      <c r="CO42" s="159" t="s">
        <v>271</v>
      </c>
      <c r="CP42" s="159" t="s">
        <v>271</v>
      </c>
      <c r="CQ42" s="159" t="s">
        <v>271</v>
      </c>
      <c r="CR42" s="6"/>
      <c r="CS42" s="9"/>
      <c r="CT42" s="144" t="s">
        <v>270</v>
      </c>
      <c r="CU42" s="159" t="s">
        <v>271</v>
      </c>
      <c r="CV42" s="159" t="s">
        <v>271</v>
      </c>
      <c r="CW42" s="159" t="s">
        <v>271</v>
      </c>
      <c r="CX42" s="159" t="s">
        <v>271</v>
      </c>
      <c r="CY42" s="159" t="s">
        <v>271</v>
      </c>
      <c r="CZ42" s="159" t="s">
        <v>271</v>
      </c>
      <c r="DA42" s="159" t="s">
        <v>271</v>
      </c>
      <c r="DB42" s="159">
        <v>0.1</v>
      </c>
      <c r="DC42" s="159">
        <v>0.1</v>
      </c>
      <c r="DD42" s="159">
        <v>0.1</v>
      </c>
      <c r="DE42" s="159">
        <v>0.1</v>
      </c>
      <c r="DF42" s="159">
        <v>0.2</v>
      </c>
      <c r="DG42" s="159">
        <v>0.2</v>
      </c>
      <c r="DH42" s="159">
        <v>0.3</v>
      </c>
      <c r="DI42" s="159">
        <v>0.3</v>
      </c>
      <c r="DJ42" s="159" t="s">
        <v>271</v>
      </c>
      <c r="DK42" s="159" t="s">
        <v>271</v>
      </c>
      <c r="DL42" s="159" t="s">
        <v>271</v>
      </c>
      <c r="DM42" s="159" t="s">
        <v>271</v>
      </c>
      <c r="DN42" s="159" t="s">
        <v>271</v>
      </c>
      <c r="DO42" s="159" t="s">
        <v>271</v>
      </c>
      <c r="DP42" s="6"/>
      <c r="DQ42" s="9"/>
      <c r="DR42" s="144" t="s">
        <v>270</v>
      </c>
      <c r="DS42" s="159" t="s">
        <v>271</v>
      </c>
      <c r="DT42" s="159" t="s">
        <v>271</v>
      </c>
      <c r="DU42" s="159" t="s">
        <v>271</v>
      </c>
      <c r="DV42" s="159" t="s">
        <v>271</v>
      </c>
      <c r="DW42" s="159" t="s">
        <v>271</v>
      </c>
      <c r="DX42" s="159" t="s">
        <v>271</v>
      </c>
      <c r="DY42" s="159" t="s">
        <v>271</v>
      </c>
      <c r="DZ42" s="159" t="s">
        <v>271</v>
      </c>
      <c r="EA42" s="159">
        <v>0.2</v>
      </c>
      <c r="EB42" s="159">
        <v>0.3</v>
      </c>
      <c r="EC42" s="159">
        <v>0.3</v>
      </c>
      <c r="ED42" s="159">
        <v>0.4</v>
      </c>
      <c r="EE42" s="159">
        <v>0.4</v>
      </c>
      <c r="EF42" s="159">
        <v>0.6</v>
      </c>
      <c r="EG42" s="159">
        <v>0.6</v>
      </c>
      <c r="EH42" s="159" t="s">
        <v>271</v>
      </c>
      <c r="EI42" s="159" t="s">
        <v>271</v>
      </c>
      <c r="EJ42" s="159" t="s">
        <v>271</v>
      </c>
      <c r="EK42" s="159" t="s">
        <v>271</v>
      </c>
      <c r="EL42" s="159" t="s">
        <v>271</v>
      </c>
      <c r="EM42" s="159" t="s">
        <v>271</v>
      </c>
      <c r="EO42" s="100"/>
      <c r="EP42" s="126" t="s">
        <v>225</v>
      </c>
      <c r="EQ42" s="102" t="s">
        <v>226</v>
      </c>
      <c r="ER42" s="102" t="s">
        <v>226</v>
      </c>
      <c r="ES42" s="102" t="s">
        <v>226</v>
      </c>
      <c r="ET42" s="102" t="s">
        <v>226</v>
      </c>
      <c r="EU42" s="102" t="s">
        <v>226</v>
      </c>
      <c r="EV42" s="102" t="s">
        <v>226</v>
      </c>
      <c r="EW42" s="102" t="s">
        <v>226</v>
      </c>
      <c r="EX42" s="102" t="s">
        <v>226</v>
      </c>
      <c r="EY42" s="102" t="s">
        <v>226</v>
      </c>
      <c r="EZ42" s="102" t="s">
        <v>226</v>
      </c>
      <c r="FA42" s="102" t="s">
        <v>226</v>
      </c>
      <c r="FB42" s="102">
        <v>0.2</v>
      </c>
      <c r="FC42" s="102">
        <v>0.3</v>
      </c>
      <c r="FD42" s="102">
        <v>0.3</v>
      </c>
      <c r="FE42" s="102">
        <v>0.4</v>
      </c>
      <c r="FF42" s="102" t="s">
        <v>226</v>
      </c>
      <c r="FG42" s="102" t="s">
        <v>226</v>
      </c>
      <c r="FH42" s="102" t="s">
        <v>226</v>
      </c>
      <c r="FI42" s="102" t="s">
        <v>226</v>
      </c>
      <c r="FJ42" s="102" t="s">
        <v>226</v>
      </c>
      <c r="FK42" s="102" t="s">
        <v>226</v>
      </c>
      <c r="FM42" s="100"/>
      <c r="FN42" s="126" t="s">
        <v>225</v>
      </c>
      <c r="FO42" s="102" t="s">
        <v>226</v>
      </c>
      <c r="FP42" s="102" t="s">
        <v>226</v>
      </c>
      <c r="FQ42" s="102" t="s">
        <v>226</v>
      </c>
      <c r="FR42" s="102" t="s">
        <v>226</v>
      </c>
      <c r="FS42" s="102" t="s">
        <v>226</v>
      </c>
      <c r="FT42" s="102" t="s">
        <v>226</v>
      </c>
      <c r="FU42" s="102" t="s">
        <v>226</v>
      </c>
      <c r="FV42" s="102" t="s">
        <v>226</v>
      </c>
      <c r="FW42" s="102" t="s">
        <v>226</v>
      </c>
      <c r="FX42" s="102" t="s">
        <v>226</v>
      </c>
      <c r="FY42" s="102" t="s">
        <v>226</v>
      </c>
      <c r="FZ42" s="102">
        <v>0.1</v>
      </c>
      <c r="GA42" s="102">
        <v>0.1</v>
      </c>
      <c r="GB42" s="102">
        <v>0.1</v>
      </c>
      <c r="GC42" s="102">
        <v>0.2</v>
      </c>
      <c r="GD42" s="102" t="s">
        <v>226</v>
      </c>
      <c r="GE42" s="102" t="s">
        <v>226</v>
      </c>
      <c r="GF42" s="102" t="s">
        <v>226</v>
      </c>
      <c r="GG42" s="102" t="s">
        <v>226</v>
      </c>
      <c r="GH42" s="102" t="s">
        <v>226</v>
      </c>
      <c r="GI42" s="102" t="s">
        <v>226</v>
      </c>
      <c r="GK42" s="100"/>
      <c r="GL42" s="126" t="s">
        <v>225</v>
      </c>
      <c r="GM42" s="102" t="s">
        <v>226</v>
      </c>
      <c r="GN42" s="102" t="s">
        <v>226</v>
      </c>
      <c r="GO42" s="102" t="s">
        <v>226</v>
      </c>
      <c r="GP42" s="102" t="s">
        <v>226</v>
      </c>
      <c r="GQ42" s="102" t="s">
        <v>226</v>
      </c>
      <c r="GR42" s="102" t="s">
        <v>226</v>
      </c>
      <c r="GS42" s="102" t="s">
        <v>226</v>
      </c>
      <c r="GT42" s="102" t="s">
        <v>226</v>
      </c>
      <c r="GU42" s="102" t="s">
        <v>226</v>
      </c>
      <c r="GV42" s="102" t="s">
        <v>226</v>
      </c>
      <c r="GW42" s="102">
        <v>0.1</v>
      </c>
      <c r="GX42" s="102">
        <v>0.1</v>
      </c>
      <c r="GY42" s="102">
        <v>0.1</v>
      </c>
      <c r="GZ42" s="102">
        <v>0.1</v>
      </c>
      <c r="HA42" s="102">
        <v>0.1</v>
      </c>
      <c r="HB42" s="102" t="s">
        <v>226</v>
      </c>
      <c r="HC42" s="102" t="s">
        <v>226</v>
      </c>
      <c r="HD42" s="102" t="s">
        <v>226</v>
      </c>
      <c r="HE42" s="102" t="s">
        <v>226</v>
      </c>
      <c r="HF42" s="102" t="s">
        <v>226</v>
      </c>
      <c r="HG42" s="102" t="s">
        <v>226</v>
      </c>
    </row>
    <row r="43" spans="1:215" ht="15">
      <c r="A43" s="100"/>
      <c r="B43" s="106" t="s">
        <v>227</v>
      </c>
      <c r="C43" s="100">
        <v>0</v>
      </c>
      <c r="D43" s="102" t="s">
        <v>226</v>
      </c>
      <c r="E43" s="102" t="s">
        <v>226</v>
      </c>
      <c r="F43" s="102" t="s">
        <v>226</v>
      </c>
      <c r="G43" s="102" t="s">
        <v>226</v>
      </c>
      <c r="H43" s="102" t="s">
        <v>226</v>
      </c>
      <c r="I43" s="102" t="s">
        <v>226</v>
      </c>
      <c r="J43" s="102" t="s">
        <v>226</v>
      </c>
      <c r="K43" s="102" t="s">
        <v>226</v>
      </c>
      <c r="L43" s="102" t="s">
        <v>226</v>
      </c>
      <c r="M43" s="102" t="s">
        <v>226</v>
      </c>
      <c r="N43" s="102" t="s">
        <v>226</v>
      </c>
      <c r="O43" s="102" t="s">
        <v>226</v>
      </c>
      <c r="P43" s="102" t="s">
        <v>226</v>
      </c>
      <c r="Q43" s="102" t="s">
        <v>226</v>
      </c>
      <c r="R43" s="102" t="s">
        <v>226</v>
      </c>
      <c r="S43" s="102" t="s">
        <v>226</v>
      </c>
      <c r="T43" s="102" t="s">
        <v>226</v>
      </c>
      <c r="U43" s="102" t="s">
        <v>226</v>
      </c>
      <c r="V43" s="102" t="s">
        <v>226</v>
      </c>
      <c r="W43" s="102" t="s">
        <v>226</v>
      </c>
      <c r="Y43" s="100"/>
      <c r="Z43" s="106" t="s">
        <v>227</v>
      </c>
      <c r="AA43" s="100">
        <v>0</v>
      </c>
      <c r="AB43" s="102" t="s">
        <v>226</v>
      </c>
      <c r="AC43" s="102" t="s">
        <v>226</v>
      </c>
      <c r="AD43" s="102" t="s">
        <v>226</v>
      </c>
      <c r="AE43" s="102" t="s">
        <v>226</v>
      </c>
      <c r="AF43" s="102" t="s">
        <v>226</v>
      </c>
      <c r="AG43" s="102" t="s">
        <v>226</v>
      </c>
      <c r="AH43" s="102" t="s">
        <v>226</v>
      </c>
      <c r="AI43" s="102" t="s">
        <v>226</v>
      </c>
      <c r="AJ43" s="102" t="s">
        <v>226</v>
      </c>
      <c r="AK43" s="102" t="s">
        <v>226</v>
      </c>
      <c r="AL43" s="102" t="s">
        <v>226</v>
      </c>
      <c r="AM43" s="102" t="s">
        <v>226</v>
      </c>
      <c r="AN43" s="102" t="s">
        <v>226</v>
      </c>
      <c r="AO43" s="102" t="s">
        <v>226</v>
      </c>
      <c r="AP43" s="102" t="s">
        <v>226</v>
      </c>
      <c r="AQ43" s="102" t="s">
        <v>226</v>
      </c>
      <c r="AR43" s="102" t="s">
        <v>226</v>
      </c>
      <c r="AS43" s="102" t="s">
        <v>226</v>
      </c>
      <c r="AT43" s="102" t="s">
        <v>226</v>
      </c>
      <c r="AU43" s="102" t="s">
        <v>226</v>
      </c>
      <c r="AW43" s="9"/>
      <c r="AX43" s="144" t="s">
        <v>272</v>
      </c>
      <c r="AY43" s="9">
        <v>0</v>
      </c>
      <c r="AZ43" s="159" t="s">
        <v>271</v>
      </c>
      <c r="BA43" s="159" t="s">
        <v>271</v>
      </c>
      <c r="BB43" s="159" t="s">
        <v>271</v>
      </c>
      <c r="BC43" s="159" t="s">
        <v>271</v>
      </c>
      <c r="BD43" s="159" t="s">
        <v>271</v>
      </c>
      <c r="BE43" s="159" t="s">
        <v>271</v>
      </c>
      <c r="BF43" s="159" t="s">
        <v>271</v>
      </c>
      <c r="BG43" s="159" t="s">
        <v>271</v>
      </c>
      <c r="BH43" s="159" t="s">
        <v>271</v>
      </c>
      <c r="BI43" s="159" t="s">
        <v>271</v>
      </c>
      <c r="BJ43" s="159" t="s">
        <v>271</v>
      </c>
      <c r="BK43" s="159" t="s">
        <v>271</v>
      </c>
      <c r="BL43" s="159" t="s">
        <v>271</v>
      </c>
      <c r="BM43" s="159" t="s">
        <v>271</v>
      </c>
      <c r="BN43" s="159" t="s">
        <v>271</v>
      </c>
      <c r="BO43" s="159" t="s">
        <v>271</v>
      </c>
      <c r="BP43" s="159" t="s">
        <v>271</v>
      </c>
      <c r="BQ43" s="159" t="s">
        <v>271</v>
      </c>
      <c r="BR43" s="159" t="s">
        <v>271</v>
      </c>
      <c r="BS43" s="159" t="s">
        <v>271</v>
      </c>
      <c r="BT43" s="6"/>
      <c r="BU43" s="9"/>
      <c r="BV43" s="144" t="s">
        <v>272</v>
      </c>
      <c r="BW43" s="9">
        <v>0</v>
      </c>
      <c r="BX43" s="159" t="s">
        <v>271</v>
      </c>
      <c r="BY43" s="159" t="s">
        <v>271</v>
      </c>
      <c r="BZ43" s="159" t="s">
        <v>271</v>
      </c>
      <c r="CA43" s="159" t="s">
        <v>271</v>
      </c>
      <c r="CB43" s="159" t="s">
        <v>271</v>
      </c>
      <c r="CC43" s="159" t="s">
        <v>271</v>
      </c>
      <c r="CD43" s="159" t="s">
        <v>271</v>
      </c>
      <c r="CE43" s="159" t="s">
        <v>271</v>
      </c>
      <c r="CF43" s="159" t="s">
        <v>271</v>
      </c>
      <c r="CG43" s="159" t="s">
        <v>271</v>
      </c>
      <c r="CH43" s="159" t="s">
        <v>271</v>
      </c>
      <c r="CI43" s="159" t="s">
        <v>271</v>
      </c>
      <c r="CJ43" s="159" t="s">
        <v>271</v>
      </c>
      <c r="CK43" s="159" t="s">
        <v>271</v>
      </c>
      <c r="CL43" s="159" t="s">
        <v>271</v>
      </c>
      <c r="CM43" s="159" t="s">
        <v>271</v>
      </c>
      <c r="CN43" s="159" t="s">
        <v>271</v>
      </c>
      <c r="CO43" s="159" t="s">
        <v>271</v>
      </c>
      <c r="CP43" s="159" t="s">
        <v>271</v>
      </c>
      <c r="CQ43" s="159" t="s">
        <v>271</v>
      </c>
      <c r="CR43" s="6"/>
      <c r="CS43" s="9"/>
      <c r="CT43" s="144" t="s">
        <v>272</v>
      </c>
      <c r="CU43" s="9">
        <v>0</v>
      </c>
      <c r="CV43" s="159" t="s">
        <v>271</v>
      </c>
      <c r="CW43" s="159" t="s">
        <v>271</v>
      </c>
      <c r="CX43" s="159" t="s">
        <v>271</v>
      </c>
      <c r="CY43" s="159" t="s">
        <v>271</v>
      </c>
      <c r="CZ43" s="159" t="s">
        <v>271</v>
      </c>
      <c r="DA43" s="159" t="s">
        <v>271</v>
      </c>
      <c r="DB43" s="159" t="s">
        <v>271</v>
      </c>
      <c r="DC43" s="159" t="s">
        <v>271</v>
      </c>
      <c r="DD43" s="159" t="s">
        <v>271</v>
      </c>
      <c r="DE43" s="159" t="s">
        <v>271</v>
      </c>
      <c r="DF43" s="159" t="s">
        <v>271</v>
      </c>
      <c r="DG43" s="159" t="s">
        <v>271</v>
      </c>
      <c r="DH43" s="159" t="s">
        <v>271</v>
      </c>
      <c r="DI43" s="159" t="s">
        <v>271</v>
      </c>
      <c r="DJ43" s="159" t="s">
        <v>271</v>
      </c>
      <c r="DK43" s="159" t="s">
        <v>271</v>
      </c>
      <c r="DL43" s="159" t="s">
        <v>271</v>
      </c>
      <c r="DM43" s="159" t="s">
        <v>271</v>
      </c>
      <c r="DN43" s="159" t="s">
        <v>271</v>
      </c>
      <c r="DO43" s="159" t="s">
        <v>271</v>
      </c>
      <c r="DP43" s="6"/>
      <c r="DQ43" s="9"/>
      <c r="DR43" s="144" t="s">
        <v>272</v>
      </c>
      <c r="DS43" s="9">
        <v>0</v>
      </c>
      <c r="DT43" s="159" t="s">
        <v>271</v>
      </c>
      <c r="DU43" s="159" t="s">
        <v>271</v>
      </c>
      <c r="DV43" s="159" t="s">
        <v>271</v>
      </c>
      <c r="DW43" s="159" t="s">
        <v>271</v>
      </c>
      <c r="DX43" s="159" t="s">
        <v>271</v>
      </c>
      <c r="DY43" s="159" t="s">
        <v>271</v>
      </c>
      <c r="DZ43" s="159" t="s">
        <v>271</v>
      </c>
      <c r="EA43" s="159" t="s">
        <v>271</v>
      </c>
      <c r="EB43" s="159" t="s">
        <v>271</v>
      </c>
      <c r="EC43" s="159" t="s">
        <v>271</v>
      </c>
      <c r="ED43" s="159" t="s">
        <v>271</v>
      </c>
      <c r="EE43" s="159" t="s">
        <v>271</v>
      </c>
      <c r="EF43" s="159" t="s">
        <v>271</v>
      </c>
      <c r="EG43" s="159" t="s">
        <v>271</v>
      </c>
      <c r="EH43" s="159" t="s">
        <v>271</v>
      </c>
      <c r="EI43" s="159" t="s">
        <v>271</v>
      </c>
      <c r="EJ43" s="159" t="s">
        <v>271</v>
      </c>
      <c r="EK43" s="159" t="s">
        <v>271</v>
      </c>
      <c r="EL43" s="159" t="s">
        <v>271</v>
      </c>
      <c r="EM43" s="159" t="s">
        <v>271</v>
      </c>
      <c r="EO43" s="100"/>
      <c r="EP43" s="126" t="s">
        <v>227</v>
      </c>
      <c r="EQ43" s="100">
        <v>0</v>
      </c>
      <c r="ER43" s="102" t="s">
        <v>226</v>
      </c>
      <c r="ES43" s="102" t="s">
        <v>226</v>
      </c>
      <c r="ET43" s="102" t="s">
        <v>226</v>
      </c>
      <c r="EU43" s="102" t="s">
        <v>226</v>
      </c>
      <c r="EV43" s="102" t="s">
        <v>226</v>
      </c>
      <c r="EW43" s="102" t="s">
        <v>226</v>
      </c>
      <c r="EX43" s="102" t="s">
        <v>226</v>
      </c>
      <c r="EY43" s="102" t="s">
        <v>226</v>
      </c>
      <c r="EZ43" s="102" t="s">
        <v>226</v>
      </c>
      <c r="FA43" s="102" t="s">
        <v>226</v>
      </c>
      <c r="FB43" s="102" t="s">
        <v>226</v>
      </c>
      <c r="FC43" s="102" t="s">
        <v>226</v>
      </c>
      <c r="FD43" s="102" t="s">
        <v>226</v>
      </c>
      <c r="FE43" s="102" t="s">
        <v>226</v>
      </c>
      <c r="FF43" s="102" t="s">
        <v>226</v>
      </c>
      <c r="FG43" s="102" t="s">
        <v>226</v>
      </c>
      <c r="FH43" s="102" t="s">
        <v>226</v>
      </c>
      <c r="FI43" s="102" t="s">
        <v>226</v>
      </c>
      <c r="FJ43" s="102" t="s">
        <v>226</v>
      </c>
      <c r="FK43" s="102" t="s">
        <v>226</v>
      </c>
      <c r="FM43" s="100"/>
      <c r="FN43" s="126" t="s">
        <v>227</v>
      </c>
      <c r="FO43" s="100">
        <v>0</v>
      </c>
      <c r="FP43" s="102" t="s">
        <v>226</v>
      </c>
      <c r="FQ43" s="102" t="s">
        <v>226</v>
      </c>
      <c r="FR43" s="102" t="s">
        <v>226</v>
      </c>
      <c r="FS43" s="102" t="s">
        <v>226</v>
      </c>
      <c r="FT43" s="102" t="s">
        <v>226</v>
      </c>
      <c r="FU43" s="102" t="s">
        <v>226</v>
      </c>
      <c r="FV43" s="102" t="s">
        <v>226</v>
      </c>
      <c r="FW43" s="102" t="s">
        <v>226</v>
      </c>
      <c r="FX43" s="102" t="s">
        <v>226</v>
      </c>
      <c r="FY43" s="102" t="s">
        <v>226</v>
      </c>
      <c r="FZ43" s="102" t="s">
        <v>226</v>
      </c>
      <c r="GA43" s="102" t="s">
        <v>226</v>
      </c>
      <c r="GB43" s="102" t="s">
        <v>226</v>
      </c>
      <c r="GC43" s="102" t="s">
        <v>226</v>
      </c>
      <c r="GD43" s="102" t="s">
        <v>226</v>
      </c>
      <c r="GE43" s="102" t="s">
        <v>226</v>
      </c>
      <c r="GF43" s="102" t="s">
        <v>226</v>
      </c>
      <c r="GG43" s="102" t="s">
        <v>226</v>
      </c>
      <c r="GH43" s="102" t="s">
        <v>226</v>
      </c>
      <c r="GI43" s="102" t="s">
        <v>226</v>
      </c>
      <c r="GK43" s="100"/>
      <c r="GL43" s="126" t="s">
        <v>227</v>
      </c>
      <c r="GM43" s="100">
        <v>0</v>
      </c>
      <c r="GN43" s="102" t="s">
        <v>226</v>
      </c>
      <c r="GO43" s="102" t="s">
        <v>226</v>
      </c>
      <c r="GP43" s="102" t="s">
        <v>226</v>
      </c>
      <c r="GQ43" s="102" t="s">
        <v>226</v>
      </c>
      <c r="GR43" s="102" t="s">
        <v>226</v>
      </c>
      <c r="GS43" s="102" t="s">
        <v>226</v>
      </c>
      <c r="GT43" s="102" t="s">
        <v>226</v>
      </c>
      <c r="GU43" s="102" t="s">
        <v>226</v>
      </c>
      <c r="GV43" s="102" t="s">
        <v>226</v>
      </c>
      <c r="GW43" s="102" t="s">
        <v>226</v>
      </c>
      <c r="GX43" s="102" t="s">
        <v>226</v>
      </c>
      <c r="GY43" s="102" t="s">
        <v>226</v>
      </c>
      <c r="GZ43" s="102" t="s">
        <v>226</v>
      </c>
      <c r="HA43" s="102" t="s">
        <v>226</v>
      </c>
      <c r="HB43" s="102" t="s">
        <v>226</v>
      </c>
      <c r="HC43" s="102" t="s">
        <v>226</v>
      </c>
      <c r="HD43" s="102" t="s">
        <v>226</v>
      </c>
      <c r="HE43" s="102" t="s">
        <v>226</v>
      </c>
      <c r="HF43" s="102" t="s">
        <v>226</v>
      </c>
      <c r="HG43" s="102" t="s">
        <v>226</v>
      </c>
    </row>
    <row r="44" spans="1:215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8"/>
      <c r="AX44" s="42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6"/>
      <c r="BU44" s="428"/>
      <c r="BV44" s="428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6"/>
      <c r="CS44" s="428"/>
      <c r="CT44" s="428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6"/>
      <c r="DQ44" s="428"/>
      <c r="DR44" s="428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O44" s="421"/>
      <c r="EP44" s="421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115</v>
      </c>
      <c r="C45" s="101">
        <v>70.599999999999994</v>
      </c>
      <c r="D45" s="101">
        <v>71</v>
      </c>
      <c r="E45" s="101">
        <v>71</v>
      </c>
      <c r="F45" s="101">
        <v>71</v>
      </c>
      <c r="G45" s="101">
        <v>71</v>
      </c>
      <c r="H45" s="101">
        <v>71</v>
      </c>
      <c r="I45" s="101">
        <v>71</v>
      </c>
      <c r="J45" s="101">
        <v>71.099999999999994</v>
      </c>
      <c r="K45" s="101">
        <v>71</v>
      </c>
      <c r="L45" s="101">
        <v>71.099999999999994</v>
      </c>
      <c r="M45" s="101">
        <v>71</v>
      </c>
      <c r="N45" s="101">
        <v>71.099999999999994</v>
      </c>
      <c r="O45" s="101">
        <v>71.099999999999994</v>
      </c>
      <c r="P45" s="101">
        <v>71</v>
      </c>
      <c r="Q45" s="101">
        <v>71.099999999999994</v>
      </c>
      <c r="R45" s="101">
        <v>71.099999999999994</v>
      </c>
      <c r="S45" s="101">
        <v>71.099999999999994</v>
      </c>
      <c r="T45" s="101">
        <v>70.900000000000006</v>
      </c>
      <c r="U45" s="101">
        <v>70.8</v>
      </c>
      <c r="V45" s="101">
        <v>70.7</v>
      </c>
      <c r="W45" s="101">
        <v>70.599999999999994</v>
      </c>
      <c r="Y45" s="101"/>
      <c r="Z45" s="124" t="s">
        <v>115</v>
      </c>
      <c r="AA45" s="101">
        <v>70.5</v>
      </c>
      <c r="AB45" s="101">
        <v>71</v>
      </c>
      <c r="AC45" s="101">
        <v>71</v>
      </c>
      <c r="AD45" s="101">
        <v>71</v>
      </c>
      <c r="AE45" s="101">
        <v>71.099999999999994</v>
      </c>
      <c r="AF45" s="101">
        <v>71</v>
      </c>
      <c r="AG45" s="101">
        <v>71.099999999999994</v>
      </c>
      <c r="AH45" s="101">
        <v>71.099999999999994</v>
      </c>
      <c r="AI45" s="101">
        <v>71.099999999999994</v>
      </c>
      <c r="AJ45" s="101">
        <v>71.099999999999994</v>
      </c>
      <c r="AK45" s="101">
        <v>71.099999999999994</v>
      </c>
      <c r="AL45" s="101">
        <v>71.099999999999994</v>
      </c>
      <c r="AM45" s="101">
        <v>71.099999999999994</v>
      </c>
      <c r="AN45" s="101">
        <v>71.099999999999994</v>
      </c>
      <c r="AO45" s="101">
        <v>71.099999999999994</v>
      </c>
      <c r="AP45" s="101">
        <v>71</v>
      </c>
      <c r="AQ45" s="101">
        <v>71</v>
      </c>
      <c r="AR45" s="101">
        <v>70.7</v>
      </c>
      <c r="AS45" s="101">
        <v>70.599999999999994</v>
      </c>
      <c r="AT45" s="101">
        <v>70.5</v>
      </c>
      <c r="AU45" s="101">
        <v>70.5</v>
      </c>
      <c r="AW45" s="141"/>
      <c r="AX45" s="138" t="s">
        <v>280</v>
      </c>
      <c r="AY45" s="141">
        <v>70.8</v>
      </c>
      <c r="AZ45" s="141">
        <v>71</v>
      </c>
      <c r="BA45" s="141">
        <v>71</v>
      </c>
      <c r="BB45" s="141">
        <v>71</v>
      </c>
      <c r="BC45" s="141">
        <v>71.099999999999994</v>
      </c>
      <c r="BD45" s="141">
        <v>71.099999999999994</v>
      </c>
      <c r="BE45" s="141">
        <v>71.099999999999994</v>
      </c>
      <c r="BF45" s="141">
        <v>71.099999999999994</v>
      </c>
      <c r="BG45" s="141">
        <v>71.099999999999994</v>
      </c>
      <c r="BH45" s="141">
        <v>71.099999999999994</v>
      </c>
      <c r="BI45" s="141">
        <v>71.099999999999994</v>
      </c>
      <c r="BJ45" s="141">
        <v>71.099999999999994</v>
      </c>
      <c r="BK45" s="141">
        <v>71.099999999999994</v>
      </c>
      <c r="BL45" s="141">
        <v>71.099999999999994</v>
      </c>
      <c r="BM45" s="141">
        <v>71.099999999999994</v>
      </c>
      <c r="BN45" s="141">
        <v>71.099999999999994</v>
      </c>
      <c r="BO45" s="141">
        <v>71</v>
      </c>
      <c r="BP45" s="141">
        <v>70.8</v>
      </c>
      <c r="BQ45" s="141">
        <v>70.7</v>
      </c>
      <c r="BR45" s="141">
        <v>70.599999999999994</v>
      </c>
      <c r="BS45" s="141">
        <v>70.599999999999994</v>
      </c>
      <c r="BT45" s="6"/>
      <c r="BU45" s="141"/>
      <c r="BV45" s="138" t="s">
        <v>280</v>
      </c>
      <c r="BW45" s="141">
        <v>70.400000000000006</v>
      </c>
      <c r="BX45" s="141">
        <v>70.900000000000006</v>
      </c>
      <c r="BY45" s="141">
        <v>70.900000000000006</v>
      </c>
      <c r="BZ45" s="141">
        <v>71</v>
      </c>
      <c r="CA45" s="141">
        <v>71</v>
      </c>
      <c r="CB45" s="141">
        <v>71</v>
      </c>
      <c r="CC45" s="141">
        <v>71</v>
      </c>
      <c r="CD45" s="141">
        <v>71.099999999999994</v>
      </c>
      <c r="CE45" s="141">
        <v>71.099999999999994</v>
      </c>
      <c r="CF45" s="141">
        <v>71.099999999999994</v>
      </c>
      <c r="CG45" s="141">
        <v>71.099999999999994</v>
      </c>
      <c r="CH45" s="141">
        <v>71.099999999999994</v>
      </c>
      <c r="CI45" s="141">
        <v>71</v>
      </c>
      <c r="CJ45" s="141">
        <v>71</v>
      </c>
      <c r="CK45" s="141">
        <v>71</v>
      </c>
      <c r="CL45" s="141">
        <v>71</v>
      </c>
      <c r="CM45" s="141">
        <v>71</v>
      </c>
      <c r="CN45" s="141">
        <v>70.7</v>
      </c>
      <c r="CO45" s="141">
        <v>70.599999999999994</v>
      </c>
      <c r="CP45" s="141">
        <v>70.5</v>
      </c>
      <c r="CQ45" s="141">
        <v>70.400000000000006</v>
      </c>
      <c r="CR45" s="6"/>
      <c r="CS45" s="141"/>
      <c r="CT45" s="138" t="s">
        <v>280</v>
      </c>
      <c r="CU45" s="141">
        <v>70.400000000000006</v>
      </c>
      <c r="CV45" s="141">
        <v>71</v>
      </c>
      <c r="CW45" s="141">
        <v>70.900000000000006</v>
      </c>
      <c r="CX45" s="141">
        <v>71</v>
      </c>
      <c r="CY45" s="141">
        <v>71</v>
      </c>
      <c r="CZ45" s="141">
        <v>71</v>
      </c>
      <c r="DA45" s="141">
        <v>71</v>
      </c>
      <c r="DB45" s="141">
        <v>71.099999999999994</v>
      </c>
      <c r="DC45" s="141">
        <v>71.099999999999994</v>
      </c>
      <c r="DD45" s="141">
        <v>71</v>
      </c>
      <c r="DE45" s="141">
        <v>71.099999999999994</v>
      </c>
      <c r="DF45" s="141">
        <v>71.099999999999994</v>
      </c>
      <c r="DG45" s="141">
        <v>71.099999999999994</v>
      </c>
      <c r="DH45" s="141">
        <v>71</v>
      </c>
      <c r="DI45" s="141">
        <v>71</v>
      </c>
      <c r="DJ45" s="141">
        <v>71</v>
      </c>
      <c r="DK45" s="141">
        <v>71</v>
      </c>
      <c r="DL45" s="141">
        <v>70.7</v>
      </c>
      <c r="DM45" s="141">
        <v>70.599999999999994</v>
      </c>
      <c r="DN45" s="141">
        <v>70.5</v>
      </c>
      <c r="DO45" s="141">
        <v>70.400000000000006</v>
      </c>
      <c r="DP45" s="6"/>
      <c r="DQ45" s="141"/>
      <c r="DR45" s="138" t="s">
        <v>280</v>
      </c>
      <c r="DS45" s="141">
        <v>70.3</v>
      </c>
      <c r="DT45" s="141">
        <v>70.900000000000006</v>
      </c>
      <c r="DU45" s="141">
        <v>70.900000000000006</v>
      </c>
      <c r="DV45" s="141">
        <v>71</v>
      </c>
      <c r="DW45" s="141">
        <v>71</v>
      </c>
      <c r="DX45" s="141">
        <v>71</v>
      </c>
      <c r="DY45" s="141">
        <v>71</v>
      </c>
      <c r="DZ45" s="141">
        <v>71</v>
      </c>
      <c r="EA45" s="141">
        <v>71.099999999999994</v>
      </c>
      <c r="EB45" s="141">
        <v>71</v>
      </c>
      <c r="EC45" s="141">
        <v>71</v>
      </c>
      <c r="ED45" s="141">
        <v>71</v>
      </c>
      <c r="EE45" s="141">
        <v>71</v>
      </c>
      <c r="EF45" s="141">
        <v>70.8</v>
      </c>
      <c r="EG45" s="141">
        <v>70.8</v>
      </c>
      <c r="EH45" s="141">
        <v>70.8</v>
      </c>
      <c r="EI45" s="141">
        <v>70.8</v>
      </c>
      <c r="EJ45" s="141">
        <v>70.3</v>
      </c>
      <c r="EK45" s="141">
        <v>70.099999999999994</v>
      </c>
      <c r="EL45" s="141">
        <v>69.900000000000006</v>
      </c>
      <c r="EM45" s="141">
        <v>69.8</v>
      </c>
      <c r="EO45" s="101"/>
      <c r="EP45" s="124" t="s">
        <v>115</v>
      </c>
      <c r="EQ45" s="101">
        <v>70.5</v>
      </c>
      <c r="ER45" s="101">
        <v>71</v>
      </c>
      <c r="ES45" s="101">
        <v>71</v>
      </c>
      <c r="ET45" s="101">
        <v>71</v>
      </c>
      <c r="EU45" s="101">
        <v>71</v>
      </c>
      <c r="EV45" s="101">
        <v>71</v>
      </c>
      <c r="EW45" s="101">
        <v>71.099999999999994</v>
      </c>
      <c r="EX45" s="101">
        <v>71.099999999999994</v>
      </c>
      <c r="EY45" s="101">
        <v>71.099999999999994</v>
      </c>
      <c r="EZ45" s="101">
        <v>71.099999999999994</v>
      </c>
      <c r="FA45" s="101">
        <v>71.099999999999994</v>
      </c>
      <c r="FB45" s="101">
        <v>71.099999999999994</v>
      </c>
      <c r="FC45" s="101">
        <v>71</v>
      </c>
      <c r="FD45" s="101">
        <v>71</v>
      </c>
      <c r="FE45" s="101">
        <v>71</v>
      </c>
      <c r="FF45" s="101">
        <v>71</v>
      </c>
      <c r="FG45" s="101">
        <v>71</v>
      </c>
      <c r="FH45" s="101">
        <v>70.7</v>
      </c>
      <c r="FI45" s="101">
        <v>70.599999999999994</v>
      </c>
      <c r="FJ45" s="101">
        <v>70.400000000000006</v>
      </c>
      <c r="FK45" s="101">
        <v>70.400000000000006</v>
      </c>
      <c r="FM45" s="101"/>
      <c r="FN45" s="124" t="s">
        <v>115</v>
      </c>
      <c r="FO45" s="101">
        <v>70.5</v>
      </c>
      <c r="FP45" s="101">
        <v>71</v>
      </c>
      <c r="FQ45" s="101">
        <v>71</v>
      </c>
      <c r="FR45" s="101">
        <v>71</v>
      </c>
      <c r="FS45" s="101">
        <v>71</v>
      </c>
      <c r="FT45" s="101">
        <v>71</v>
      </c>
      <c r="FU45" s="101">
        <v>71.099999999999994</v>
      </c>
      <c r="FV45" s="101">
        <v>71.099999999999994</v>
      </c>
      <c r="FW45" s="101">
        <v>71.099999999999994</v>
      </c>
      <c r="FX45" s="101">
        <v>71.099999999999994</v>
      </c>
      <c r="FY45" s="101">
        <v>71.099999999999994</v>
      </c>
      <c r="FZ45" s="101">
        <v>71.099999999999994</v>
      </c>
      <c r="GA45" s="101">
        <v>71.099999999999994</v>
      </c>
      <c r="GB45" s="101">
        <v>71.099999999999994</v>
      </c>
      <c r="GC45" s="101">
        <v>71.099999999999994</v>
      </c>
      <c r="GD45" s="101">
        <v>71.099999999999994</v>
      </c>
      <c r="GE45" s="101">
        <v>71</v>
      </c>
      <c r="GF45" s="101">
        <v>70.8</v>
      </c>
      <c r="GG45" s="101">
        <v>70.8</v>
      </c>
      <c r="GH45" s="101">
        <v>70.599999999999994</v>
      </c>
      <c r="GI45" s="101">
        <v>70.7</v>
      </c>
      <c r="GK45" s="101"/>
      <c r="GL45" s="124" t="s">
        <v>115</v>
      </c>
      <c r="GM45" s="101">
        <v>70.599999999999994</v>
      </c>
      <c r="GN45" s="101">
        <v>71</v>
      </c>
      <c r="GO45" s="101">
        <v>71</v>
      </c>
      <c r="GP45" s="101">
        <v>71</v>
      </c>
      <c r="GQ45" s="101">
        <v>71.099999999999994</v>
      </c>
      <c r="GR45" s="101">
        <v>71</v>
      </c>
      <c r="GS45" s="101">
        <v>71.099999999999994</v>
      </c>
      <c r="GT45" s="101">
        <v>71.099999999999994</v>
      </c>
      <c r="GU45" s="101">
        <v>71.099999999999994</v>
      </c>
      <c r="GV45" s="101">
        <v>71.099999999999994</v>
      </c>
      <c r="GW45" s="101">
        <v>71.099999999999994</v>
      </c>
      <c r="GX45" s="101">
        <v>71.099999999999994</v>
      </c>
      <c r="GY45" s="101">
        <v>71.099999999999994</v>
      </c>
      <c r="GZ45" s="101">
        <v>71.099999999999994</v>
      </c>
      <c r="HA45" s="101">
        <v>71.099999999999994</v>
      </c>
      <c r="HB45" s="101">
        <v>71.099999999999994</v>
      </c>
      <c r="HC45" s="101">
        <v>71</v>
      </c>
      <c r="HD45" s="101">
        <v>70.8</v>
      </c>
      <c r="HE45" s="101">
        <v>70.8</v>
      </c>
      <c r="HF45" s="101">
        <v>70.7</v>
      </c>
      <c r="HG45" s="101">
        <v>70.599999999999994</v>
      </c>
    </row>
    <row r="46" spans="1:215" ht="15">
      <c r="A46" s="421"/>
      <c r="B46" s="421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21"/>
      <c r="Z46" s="421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28"/>
      <c r="AX46" s="42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6"/>
      <c r="BU46" s="428"/>
      <c r="BV46" s="428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6"/>
      <c r="CS46" s="428"/>
      <c r="CT46" s="428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6"/>
      <c r="DQ46" s="428"/>
      <c r="DR46" s="428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O46" s="421"/>
      <c r="EP46" s="421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21"/>
      <c r="FN46" s="421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21"/>
      <c r="GL46" s="421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</row>
    <row r="47" spans="1:215" ht="15">
      <c r="A47" s="421"/>
      <c r="B47" s="421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21"/>
      <c r="Z47" s="421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28"/>
      <c r="AX47" s="42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6"/>
      <c r="BU47" s="428"/>
      <c r="BV47" s="428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6"/>
      <c r="CS47" s="428"/>
      <c r="CT47" s="428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6"/>
      <c r="DQ47" s="428"/>
      <c r="DR47" s="428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O47" s="421"/>
      <c r="EP47" s="421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21"/>
      <c r="FN47" s="421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21"/>
      <c r="GL47" s="421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26"/>
      <c r="B48" s="42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26"/>
      <c r="Z48" s="426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27"/>
      <c r="AX48" s="427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6"/>
      <c r="BU48" s="427"/>
      <c r="BV48" s="427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6"/>
      <c r="CS48" s="427"/>
      <c r="CT48" s="427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6"/>
      <c r="DQ48" s="427"/>
      <c r="DR48" s="427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O48" s="426"/>
      <c r="EP48" s="426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26"/>
      <c r="FN48" s="426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26"/>
      <c r="GL48" s="426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</sheetData>
  <mergeCells count="198">
    <mergeCell ref="GK48:GL48"/>
    <mergeCell ref="GK25:GL25"/>
    <mergeCell ref="GK28:GL28"/>
    <mergeCell ref="GK30:GL30"/>
    <mergeCell ref="GK31:GL31"/>
    <mergeCell ref="GK38:GL38"/>
    <mergeCell ref="FM46:FN46"/>
    <mergeCell ref="FM47:FN47"/>
    <mergeCell ref="FM48:FN48"/>
    <mergeCell ref="GK46:GL46"/>
    <mergeCell ref="GK47:GL47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FM28:FN28"/>
    <mergeCell ref="FM30:FN30"/>
    <mergeCell ref="FM31:FN31"/>
    <mergeCell ref="FM38:FN38"/>
    <mergeCell ref="FM44:FN44"/>
    <mergeCell ref="GK44:GL44"/>
    <mergeCell ref="EO47:EP47"/>
    <mergeCell ref="EO48:EP48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EO30:EP30"/>
    <mergeCell ref="EO31:EP31"/>
    <mergeCell ref="EO38:EP38"/>
    <mergeCell ref="EO44:EP44"/>
    <mergeCell ref="EO46:EP46"/>
    <mergeCell ref="EO11:EP11"/>
    <mergeCell ref="EO12:EP12"/>
    <mergeCell ref="EO19:EP19"/>
    <mergeCell ref="EO25:EP25"/>
    <mergeCell ref="EO28:EP28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7:AX7"/>
    <mergeCell ref="BU7:BV7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CS19:CT19"/>
    <mergeCell ref="DQ19:DR19"/>
    <mergeCell ref="AW25:AX25"/>
    <mergeCell ref="BU25:BV25"/>
    <mergeCell ref="CS25:CT25"/>
    <mergeCell ref="DQ25:DR25"/>
    <mergeCell ref="AW28:AX28"/>
    <mergeCell ref="BU28:BV28"/>
    <mergeCell ref="CS28:CT28"/>
    <mergeCell ref="DQ28:DR28"/>
    <mergeCell ref="CS30:CT30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CS48:CT48"/>
    <mergeCell ref="DQ48:DR48"/>
    <mergeCell ref="Y44:Z44"/>
    <mergeCell ref="Y46:Z46"/>
    <mergeCell ref="Y47:Z47"/>
    <mergeCell ref="Y48:Z48"/>
    <mergeCell ref="AW47:AX47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BU47:BV47"/>
    <mergeCell ref="CS47:CT47"/>
    <mergeCell ref="DQ47:DR47"/>
    <mergeCell ref="Y11:Z11"/>
    <mergeCell ref="Y12:Z12"/>
    <mergeCell ref="AW48:AX48"/>
    <mergeCell ref="BU48:BV48"/>
    <mergeCell ref="AW30:AX30"/>
    <mergeCell ref="BU30:BV30"/>
    <mergeCell ref="AW19:AX19"/>
    <mergeCell ref="BU19:BV19"/>
    <mergeCell ref="AW10:AX10"/>
    <mergeCell ref="BU10:BV10"/>
    <mergeCell ref="Y19:Z19"/>
    <mergeCell ref="Y25:Z25"/>
    <mergeCell ref="Y28:Z28"/>
    <mergeCell ref="Y30:Z30"/>
    <mergeCell ref="Y31:Z31"/>
    <mergeCell ref="A46:B46"/>
    <mergeCell ref="A47:B47"/>
    <mergeCell ref="A48:B48"/>
    <mergeCell ref="Y1:Z1"/>
    <mergeCell ref="Y2:Z2"/>
    <mergeCell ref="Y3:Z3"/>
    <mergeCell ref="Y4:Z4"/>
    <mergeCell ref="Y5:Z5"/>
    <mergeCell ref="Y6:Z6"/>
    <mergeCell ref="A19:B19"/>
    <mergeCell ref="A25:B25"/>
    <mergeCell ref="A28:B28"/>
    <mergeCell ref="A30:B30"/>
    <mergeCell ref="A31:B31"/>
    <mergeCell ref="A38:B38"/>
    <mergeCell ref="A7:B7"/>
    <mergeCell ref="A8:B8"/>
    <mergeCell ref="A9:B9"/>
    <mergeCell ref="A10:B10"/>
    <mergeCell ref="Y38:Z38"/>
    <mergeCell ref="Y7:Z7"/>
    <mergeCell ref="Y8:Z8"/>
    <mergeCell ref="Y9:Z9"/>
    <mergeCell ref="Y10:Z10"/>
    <mergeCell ref="A11:B11"/>
    <mergeCell ref="A12:B12"/>
    <mergeCell ref="A1:B1"/>
    <mergeCell ref="A2:B2"/>
    <mergeCell ref="A3:B3"/>
    <mergeCell ref="A4:B4"/>
    <mergeCell ref="A5:B5"/>
    <mergeCell ref="A6:B6"/>
    <mergeCell ref="A44:B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9AC-1F04-4688-999F-07AF3EAE15D0}">
  <dimension ref="A1:HG44"/>
  <sheetViews>
    <sheetView topLeftCell="A9" workbookViewId="0">
      <selection activeCell="AX29" sqref="AX29"/>
    </sheetView>
  </sheetViews>
  <sheetFormatPr defaultRowHeight="12.75"/>
  <cols>
    <col min="2" max="2" width="36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5"/>
      <c r="BU1" s="428"/>
      <c r="BV1" s="428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5"/>
      <c r="CS1" s="428"/>
      <c r="CT1" s="428"/>
      <c r="CU1" s="167"/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7"/>
      <c r="DI1" s="167"/>
      <c r="DJ1" s="167"/>
      <c r="DK1" s="167"/>
      <c r="DL1" s="167"/>
      <c r="DM1" s="167"/>
      <c r="DN1" s="167"/>
      <c r="DO1" s="167"/>
      <c r="DP1" s="5"/>
      <c r="DQ1" s="428"/>
      <c r="DR1" s="428"/>
      <c r="DS1" s="167"/>
      <c r="DT1" s="167"/>
      <c r="DU1" s="167"/>
      <c r="DV1" s="167"/>
      <c r="DW1" s="167"/>
      <c r="DX1" s="167"/>
      <c r="DY1" s="167"/>
      <c r="DZ1" s="167"/>
      <c r="EA1" s="167"/>
      <c r="EB1" s="167"/>
      <c r="EC1" s="167"/>
      <c r="ED1" s="167"/>
      <c r="EE1" s="167"/>
      <c r="EF1" s="167"/>
      <c r="EG1" s="167"/>
      <c r="EH1" s="167"/>
      <c r="EI1" s="167"/>
      <c r="EJ1" s="167"/>
      <c r="EK1" s="167"/>
      <c r="EL1" s="167"/>
      <c r="EM1" s="167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5"/>
      <c r="BU2" s="428"/>
      <c r="BV2" s="428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5"/>
      <c r="CS2" s="428"/>
      <c r="CT2" s="428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5"/>
      <c r="DQ2" s="428"/>
      <c r="DR2" s="428"/>
      <c r="DS2" s="167"/>
      <c r="DT2" s="167"/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5"/>
      <c r="BU3" s="428"/>
      <c r="BV3" s="428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5"/>
      <c r="CS3" s="428"/>
      <c r="CT3" s="428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5"/>
      <c r="DQ3" s="428"/>
      <c r="DR3" s="428"/>
      <c r="DS3" s="167"/>
      <c r="DT3" s="167"/>
      <c r="DU3" s="167"/>
      <c r="DV3" s="167"/>
      <c r="DW3" s="167"/>
      <c r="DX3" s="167"/>
      <c r="DY3" s="167"/>
      <c r="DZ3" s="167"/>
      <c r="EA3" s="167"/>
      <c r="EB3" s="167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5"/>
      <c r="BU4" s="428"/>
      <c r="BV4" s="428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5"/>
      <c r="CS4" s="428"/>
      <c r="CT4" s="428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5"/>
      <c r="DQ4" s="428"/>
      <c r="DR4" s="428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118"/>
      <c r="AZ5" s="118"/>
      <c r="BA5" s="118"/>
      <c r="BB5" s="118"/>
      <c r="BC5" s="118"/>
      <c r="BD5" s="118"/>
      <c r="BE5" s="118"/>
      <c r="BF5" s="118"/>
      <c r="BG5" s="167"/>
      <c r="BH5" s="118"/>
      <c r="BI5" s="118"/>
      <c r="BJ5" s="118"/>
      <c r="BK5" s="118"/>
      <c r="BL5" s="167"/>
      <c r="BM5" s="118"/>
      <c r="BN5" s="167"/>
      <c r="BO5" s="167"/>
      <c r="BP5" s="118"/>
      <c r="BQ5" s="167"/>
      <c r="BR5" s="167"/>
      <c r="BS5" s="118" t="s">
        <v>259</v>
      </c>
      <c r="BT5" s="5"/>
      <c r="BU5" s="430" t="s">
        <v>258</v>
      </c>
      <c r="BV5" s="430"/>
      <c r="BW5" s="118"/>
      <c r="BX5" s="118"/>
      <c r="BY5" s="118"/>
      <c r="BZ5" s="118"/>
      <c r="CA5" s="118"/>
      <c r="CB5" s="118"/>
      <c r="CC5" s="118"/>
      <c r="CD5" s="118"/>
      <c r="CE5" s="167"/>
      <c r="CF5" s="118"/>
      <c r="CG5" s="118"/>
      <c r="CH5" s="118"/>
      <c r="CI5" s="118"/>
      <c r="CJ5" s="167"/>
      <c r="CK5" s="118"/>
      <c r="CL5" s="167"/>
      <c r="CM5" s="167"/>
      <c r="CN5" s="118"/>
      <c r="CO5" s="167"/>
      <c r="CP5" s="167"/>
      <c r="CQ5" s="118" t="s">
        <v>259</v>
      </c>
      <c r="CR5" s="5"/>
      <c r="CS5" s="430" t="s">
        <v>258</v>
      </c>
      <c r="CT5" s="430"/>
      <c r="CU5" s="118"/>
      <c r="CV5" s="118"/>
      <c r="CW5" s="118"/>
      <c r="CX5" s="118"/>
      <c r="CY5" s="118"/>
      <c r="CZ5" s="118"/>
      <c r="DA5" s="118"/>
      <c r="DB5" s="118"/>
      <c r="DC5" s="167"/>
      <c r="DD5" s="118"/>
      <c r="DE5" s="118"/>
      <c r="DF5" s="118"/>
      <c r="DG5" s="118"/>
      <c r="DH5" s="167"/>
      <c r="DI5" s="118"/>
      <c r="DJ5" s="167"/>
      <c r="DK5" s="167"/>
      <c r="DL5" s="118"/>
      <c r="DM5" s="167"/>
      <c r="DN5" s="167"/>
      <c r="DO5" s="118" t="s">
        <v>259</v>
      </c>
      <c r="DP5" s="5"/>
      <c r="DQ5" s="430" t="s">
        <v>258</v>
      </c>
      <c r="DR5" s="430"/>
      <c r="DS5" s="118"/>
      <c r="DT5" s="118"/>
      <c r="DU5" s="118"/>
      <c r="DV5" s="118"/>
      <c r="DW5" s="118"/>
      <c r="DX5" s="118"/>
      <c r="DY5" s="118"/>
      <c r="DZ5" s="118"/>
      <c r="EA5" s="167"/>
      <c r="EB5" s="118"/>
      <c r="EC5" s="118"/>
      <c r="ED5" s="118"/>
      <c r="EE5" s="118"/>
      <c r="EF5" s="167"/>
      <c r="EG5" s="118"/>
      <c r="EH5" s="167"/>
      <c r="EI5" s="167"/>
      <c r="EJ5" s="118"/>
      <c r="EK5" s="167"/>
      <c r="EL5" s="167"/>
      <c r="EM5" s="118" t="s">
        <v>259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5"/>
      <c r="BU6" s="428"/>
      <c r="BV6" s="428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5"/>
      <c r="CS6" s="428"/>
      <c r="CT6" s="428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167"/>
      <c r="DJ6" s="167"/>
      <c r="DK6" s="167"/>
      <c r="DL6" s="167"/>
      <c r="DM6" s="167"/>
      <c r="DN6" s="167"/>
      <c r="DO6" s="167"/>
      <c r="DP6" s="5"/>
      <c r="DQ6" s="428"/>
      <c r="DR6" s="428"/>
      <c r="DS6" s="167"/>
      <c r="DT6" s="167"/>
      <c r="DU6" s="167"/>
      <c r="DV6" s="167"/>
      <c r="DW6" s="167"/>
      <c r="DX6" s="167"/>
      <c r="DY6" s="167"/>
      <c r="DZ6" s="167"/>
      <c r="EA6" s="167"/>
      <c r="EB6" s="167"/>
      <c r="EC6" s="167"/>
      <c r="ED6" s="167"/>
      <c r="EE6" s="167"/>
      <c r="EF6" s="167"/>
      <c r="EG6" s="167"/>
      <c r="EH6" s="167"/>
      <c r="EI6" s="167"/>
      <c r="EJ6" s="167"/>
      <c r="EK6" s="167"/>
      <c r="EL6" s="167"/>
      <c r="EM6" s="167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5"/>
      <c r="BU7" s="429" t="s">
        <v>260</v>
      </c>
      <c r="BV7" s="429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5"/>
      <c r="CS7" s="429" t="s">
        <v>261</v>
      </c>
      <c r="CT7" s="429"/>
      <c r="CU7" s="118"/>
      <c r="CV7" s="118"/>
      <c r="CW7" s="118"/>
      <c r="CX7" s="118"/>
      <c r="CY7" s="118"/>
      <c r="CZ7" s="118"/>
      <c r="DA7" s="118"/>
      <c r="DB7" s="118"/>
      <c r="DC7" s="118"/>
      <c r="DD7" s="118"/>
      <c r="DE7" s="118"/>
      <c r="DF7" s="118"/>
      <c r="DG7" s="118"/>
      <c r="DH7" s="118"/>
      <c r="DI7" s="118"/>
      <c r="DJ7" s="118"/>
      <c r="DK7" s="118"/>
      <c r="DL7" s="118"/>
      <c r="DM7" s="118"/>
      <c r="DN7" s="118"/>
      <c r="DO7" s="118"/>
      <c r="DP7" s="5"/>
      <c r="DQ7" s="429" t="s">
        <v>262</v>
      </c>
      <c r="DR7" s="429"/>
      <c r="DS7" s="118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8"/>
      <c r="EJ7" s="118"/>
      <c r="EK7" s="118"/>
      <c r="EL7" s="118"/>
      <c r="EM7" s="118"/>
      <c r="EO7" s="423" t="s">
        <v>105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109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109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295</v>
      </c>
      <c r="AX8" s="42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5"/>
      <c r="BU8" s="429" t="s">
        <v>295</v>
      </c>
      <c r="BV8" s="42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5"/>
      <c r="CS8" s="429" t="s">
        <v>295</v>
      </c>
      <c r="CT8" s="42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5"/>
      <c r="DQ8" s="429" t="s">
        <v>295</v>
      </c>
      <c r="DR8" s="42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O8" s="423" t="s">
        <v>109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109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109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5"/>
      <c r="BU9" s="428"/>
      <c r="BV9" s="428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5"/>
      <c r="CS9" s="428"/>
      <c r="CT9" s="428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5"/>
      <c r="DQ9" s="428"/>
      <c r="DR9" s="428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5"/>
      <c r="BU10" s="428"/>
      <c r="BV10" s="428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5"/>
      <c r="CS10" s="428"/>
      <c r="CT10" s="428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5"/>
      <c r="DQ10" s="428"/>
      <c r="DR10" s="428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146">
        <v>2000</v>
      </c>
      <c r="AZ11" s="146">
        <v>2001</v>
      </c>
      <c r="BA11" s="146">
        <v>2002</v>
      </c>
      <c r="BB11" s="146">
        <v>2003</v>
      </c>
      <c r="BC11" s="146">
        <v>2004</v>
      </c>
      <c r="BD11" s="146">
        <v>2005</v>
      </c>
      <c r="BE11" s="146">
        <v>2006</v>
      </c>
      <c r="BF11" s="146">
        <v>2007</v>
      </c>
      <c r="BG11" s="146">
        <v>2008</v>
      </c>
      <c r="BH11" s="146">
        <v>2009</v>
      </c>
      <c r="BI11" s="146">
        <v>2010</v>
      </c>
      <c r="BJ11" s="146">
        <v>2011</v>
      </c>
      <c r="BK11" s="146">
        <v>2012</v>
      </c>
      <c r="BL11" s="146">
        <v>2013</v>
      </c>
      <c r="BM11" s="146">
        <v>2014</v>
      </c>
      <c r="BN11" s="146">
        <v>2015</v>
      </c>
      <c r="BO11" s="146">
        <v>2016</v>
      </c>
      <c r="BP11" s="146">
        <v>2017</v>
      </c>
      <c r="BQ11" s="146">
        <v>2018</v>
      </c>
      <c r="BR11" s="146">
        <v>2019</v>
      </c>
      <c r="BS11" s="146">
        <v>2020</v>
      </c>
      <c r="BT11" s="5"/>
      <c r="BU11" s="428"/>
      <c r="BV11" s="428"/>
      <c r="BW11" s="146">
        <v>2000</v>
      </c>
      <c r="BX11" s="146">
        <v>2001</v>
      </c>
      <c r="BY11" s="146">
        <v>2002</v>
      </c>
      <c r="BZ11" s="146">
        <v>2003</v>
      </c>
      <c r="CA11" s="146">
        <v>2004</v>
      </c>
      <c r="CB11" s="146">
        <v>2005</v>
      </c>
      <c r="CC11" s="146">
        <v>2006</v>
      </c>
      <c r="CD11" s="146">
        <v>2007</v>
      </c>
      <c r="CE11" s="146">
        <v>2008</v>
      </c>
      <c r="CF11" s="146">
        <v>2009</v>
      </c>
      <c r="CG11" s="146">
        <v>2010</v>
      </c>
      <c r="CH11" s="146">
        <v>2011</v>
      </c>
      <c r="CI11" s="146">
        <v>2012</v>
      </c>
      <c r="CJ11" s="146">
        <v>2013</v>
      </c>
      <c r="CK11" s="146">
        <v>2014</v>
      </c>
      <c r="CL11" s="146">
        <v>2015</v>
      </c>
      <c r="CM11" s="146">
        <v>2016</v>
      </c>
      <c r="CN11" s="146">
        <v>2017</v>
      </c>
      <c r="CO11" s="146">
        <v>2018</v>
      </c>
      <c r="CP11" s="146">
        <v>2019</v>
      </c>
      <c r="CQ11" s="146">
        <v>2020</v>
      </c>
      <c r="CR11" s="5"/>
      <c r="CS11" s="428"/>
      <c r="CT11" s="428"/>
      <c r="CU11" s="146">
        <v>2000</v>
      </c>
      <c r="CV11" s="146">
        <v>2001</v>
      </c>
      <c r="CW11" s="146">
        <v>2002</v>
      </c>
      <c r="CX11" s="146">
        <v>2003</v>
      </c>
      <c r="CY11" s="146">
        <v>2004</v>
      </c>
      <c r="CZ11" s="146">
        <v>2005</v>
      </c>
      <c r="DA11" s="146">
        <v>2006</v>
      </c>
      <c r="DB11" s="146">
        <v>2007</v>
      </c>
      <c r="DC11" s="146">
        <v>2008</v>
      </c>
      <c r="DD11" s="146">
        <v>2009</v>
      </c>
      <c r="DE11" s="146">
        <v>2010</v>
      </c>
      <c r="DF11" s="146">
        <v>2011</v>
      </c>
      <c r="DG11" s="146">
        <v>2012</v>
      </c>
      <c r="DH11" s="146">
        <v>2013</v>
      </c>
      <c r="DI11" s="146">
        <v>2014</v>
      </c>
      <c r="DJ11" s="146">
        <v>2015</v>
      </c>
      <c r="DK11" s="146">
        <v>2016</v>
      </c>
      <c r="DL11" s="146">
        <v>2017</v>
      </c>
      <c r="DM11" s="146">
        <v>2018</v>
      </c>
      <c r="DN11" s="146">
        <v>2019</v>
      </c>
      <c r="DO11" s="146">
        <v>2020</v>
      </c>
      <c r="DP11" s="5"/>
      <c r="DQ11" s="428"/>
      <c r="DR11" s="428"/>
      <c r="DS11" s="146">
        <v>2000</v>
      </c>
      <c r="DT11" s="146">
        <v>2001</v>
      </c>
      <c r="DU11" s="146">
        <v>2002</v>
      </c>
      <c r="DV11" s="146">
        <v>2003</v>
      </c>
      <c r="DW11" s="146">
        <v>2004</v>
      </c>
      <c r="DX11" s="146">
        <v>2005</v>
      </c>
      <c r="DY11" s="146">
        <v>2006</v>
      </c>
      <c r="DZ11" s="146">
        <v>2007</v>
      </c>
      <c r="EA11" s="146">
        <v>2008</v>
      </c>
      <c r="EB11" s="146">
        <v>2009</v>
      </c>
      <c r="EC11" s="146">
        <v>2010</v>
      </c>
      <c r="ED11" s="146">
        <v>2011</v>
      </c>
      <c r="EE11" s="146">
        <v>2012</v>
      </c>
      <c r="EF11" s="146">
        <v>2013</v>
      </c>
      <c r="EG11" s="146">
        <v>2014</v>
      </c>
      <c r="EH11" s="146">
        <v>2015</v>
      </c>
      <c r="EI11" s="146">
        <v>2016</v>
      </c>
      <c r="EJ11" s="146">
        <v>2017</v>
      </c>
      <c r="EK11" s="146">
        <v>2018</v>
      </c>
      <c r="EL11" s="146">
        <v>2019</v>
      </c>
      <c r="EM11" s="146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5"/>
      <c r="BU12" s="427"/>
      <c r="BV12" s="42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5"/>
      <c r="CS12" s="427"/>
      <c r="CT12" s="427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5"/>
      <c r="DQ12" s="427"/>
      <c r="DR12" s="42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110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Y13" s="101"/>
      <c r="Z13" s="101" t="s">
        <v>110</v>
      </c>
      <c r="AA13" s="101">
        <v>0.1</v>
      </c>
      <c r="AB13" s="101">
        <v>0.1</v>
      </c>
      <c r="AC13" s="101">
        <v>0.1</v>
      </c>
      <c r="AD13" s="101">
        <v>0.1</v>
      </c>
      <c r="AE13" s="101">
        <v>0.1</v>
      </c>
      <c r="AF13" s="101">
        <v>0.1</v>
      </c>
      <c r="AG13" s="101">
        <v>0.1</v>
      </c>
      <c r="AH13" s="101">
        <v>0.1</v>
      </c>
      <c r="AI13" s="101">
        <v>0.1</v>
      </c>
      <c r="AJ13" s="101">
        <v>0.1</v>
      </c>
      <c r="AK13" s="101">
        <v>0.2</v>
      </c>
      <c r="AL13" s="101">
        <v>0.2</v>
      </c>
      <c r="AM13" s="101">
        <v>0.2</v>
      </c>
      <c r="AN13" s="101">
        <v>0.2</v>
      </c>
      <c r="AO13" s="101">
        <v>0.2</v>
      </c>
      <c r="AP13" s="101">
        <v>0.2</v>
      </c>
      <c r="AQ13" s="101">
        <v>0.2</v>
      </c>
      <c r="AR13" s="101">
        <v>0.2</v>
      </c>
      <c r="AS13" s="101">
        <v>0.2</v>
      </c>
      <c r="AT13" s="101">
        <v>0.2</v>
      </c>
      <c r="AU13" s="101">
        <v>0.2</v>
      </c>
      <c r="AW13" s="133"/>
      <c r="AX13" s="133" t="s">
        <v>296</v>
      </c>
      <c r="AY13" s="133">
        <v>0.1</v>
      </c>
      <c r="AZ13" s="133">
        <v>0.1</v>
      </c>
      <c r="BA13" s="133">
        <v>0.1</v>
      </c>
      <c r="BB13" s="133">
        <v>0.1</v>
      </c>
      <c r="BC13" s="133">
        <v>0.1</v>
      </c>
      <c r="BD13" s="133">
        <v>0.1</v>
      </c>
      <c r="BE13" s="133">
        <v>0.1</v>
      </c>
      <c r="BF13" s="133">
        <v>0.1</v>
      </c>
      <c r="BG13" s="133">
        <v>0.1</v>
      </c>
      <c r="BH13" s="133">
        <v>0.1</v>
      </c>
      <c r="BI13" s="133">
        <v>0.2</v>
      </c>
      <c r="BJ13" s="133">
        <v>0.2</v>
      </c>
      <c r="BK13" s="133">
        <v>0.2</v>
      </c>
      <c r="BL13" s="133">
        <v>0.2</v>
      </c>
      <c r="BM13" s="133">
        <v>0.1</v>
      </c>
      <c r="BN13" s="133">
        <v>0.2</v>
      </c>
      <c r="BO13" s="133">
        <v>0.2</v>
      </c>
      <c r="BP13" s="133">
        <v>0.2</v>
      </c>
      <c r="BQ13" s="133">
        <v>0.2</v>
      </c>
      <c r="BR13" s="133">
        <v>0.2</v>
      </c>
      <c r="BS13" s="133">
        <v>0.1</v>
      </c>
      <c r="BT13" s="5"/>
      <c r="BU13" s="133"/>
      <c r="BV13" s="133" t="s">
        <v>296</v>
      </c>
      <c r="BW13" s="133">
        <v>0.8</v>
      </c>
      <c r="BX13" s="133">
        <v>0.9</v>
      </c>
      <c r="BY13" s="133">
        <v>0.9</v>
      </c>
      <c r="BZ13" s="133">
        <v>1</v>
      </c>
      <c r="CA13" s="133">
        <v>1.1000000000000001</v>
      </c>
      <c r="CB13" s="133">
        <v>1.1000000000000001</v>
      </c>
      <c r="CC13" s="133">
        <v>1.1000000000000001</v>
      </c>
      <c r="CD13" s="133">
        <v>1.2</v>
      </c>
      <c r="CE13" s="133">
        <v>1.1000000000000001</v>
      </c>
      <c r="CF13" s="133">
        <v>1.5</v>
      </c>
      <c r="CG13" s="133">
        <v>1.4</v>
      </c>
      <c r="CH13" s="133">
        <v>1.5</v>
      </c>
      <c r="CI13" s="133">
        <v>1.5</v>
      </c>
      <c r="CJ13" s="133">
        <v>1.5</v>
      </c>
      <c r="CK13" s="133">
        <v>1.4</v>
      </c>
      <c r="CL13" s="133">
        <v>1.5</v>
      </c>
      <c r="CM13" s="133">
        <v>1.5</v>
      </c>
      <c r="CN13" s="133">
        <v>1.6</v>
      </c>
      <c r="CO13" s="133">
        <v>1.6</v>
      </c>
      <c r="CP13" s="133">
        <v>1.6</v>
      </c>
      <c r="CQ13" s="133">
        <v>1.4</v>
      </c>
      <c r="CR13" s="5"/>
      <c r="CS13" s="133"/>
      <c r="CT13" s="133" t="s">
        <v>296</v>
      </c>
      <c r="CU13" s="133">
        <v>0.7</v>
      </c>
      <c r="CV13" s="133">
        <v>0.8</v>
      </c>
      <c r="CW13" s="133">
        <v>0.9</v>
      </c>
      <c r="CX13" s="133">
        <v>1</v>
      </c>
      <c r="CY13" s="133">
        <v>1.1000000000000001</v>
      </c>
      <c r="CZ13" s="133">
        <v>1.1000000000000001</v>
      </c>
      <c r="DA13" s="133">
        <v>1.1000000000000001</v>
      </c>
      <c r="DB13" s="133">
        <v>1.2</v>
      </c>
      <c r="DC13" s="133">
        <v>1.3</v>
      </c>
      <c r="DD13" s="133">
        <v>1.9</v>
      </c>
      <c r="DE13" s="133">
        <v>2</v>
      </c>
      <c r="DF13" s="133">
        <v>2.1</v>
      </c>
      <c r="DG13" s="133">
        <v>2</v>
      </c>
      <c r="DH13" s="133">
        <v>2.1</v>
      </c>
      <c r="DI13" s="133">
        <v>2</v>
      </c>
      <c r="DJ13" s="133">
        <v>2</v>
      </c>
      <c r="DK13" s="133">
        <v>2</v>
      </c>
      <c r="DL13" s="133">
        <v>1.9</v>
      </c>
      <c r="DM13" s="133">
        <v>1.9</v>
      </c>
      <c r="DN13" s="133">
        <v>1.9</v>
      </c>
      <c r="DO13" s="133">
        <v>1.6</v>
      </c>
      <c r="DP13" s="5"/>
      <c r="DQ13" s="133"/>
      <c r="DR13" s="133" t="s">
        <v>296</v>
      </c>
      <c r="DS13" s="133">
        <v>0</v>
      </c>
      <c r="DT13" s="133">
        <v>0</v>
      </c>
      <c r="DU13" s="133">
        <v>0</v>
      </c>
      <c r="DV13" s="133">
        <v>0.1</v>
      </c>
      <c r="DW13" s="133">
        <v>0.1</v>
      </c>
      <c r="DX13" s="133">
        <v>0.1</v>
      </c>
      <c r="DY13" s="133">
        <v>0.1</v>
      </c>
      <c r="DZ13" s="133">
        <v>0.1</v>
      </c>
      <c r="EA13" s="133">
        <v>0.1</v>
      </c>
      <c r="EB13" s="133">
        <v>0.1</v>
      </c>
      <c r="EC13" s="133">
        <v>0.1</v>
      </c>
      <c r="ED13" s="133">
        <v>0.1</v>
      </c>
      <c r="EE13" s="133">
        <v>0.2</v>
      </c>
      <c r="EF13" s="133">
        <v>0.2</v>
      </c>
      <c r="EG13" s="133">
        <v>0.2</v>
      </c>
      <c r="EH13" s="133">
        <v>0.2</v>
      </c>
      <c r="EI13" s="133">
        <v>0.2</v>
      </c>
      <c r="EJ13" s="133">
        <v>0.2</v>
      </c>
      <c r="EK13" s="133">
        <v>0.2</v>
      </c>
      <c r="EL13" s="133">
        <v>0.2</v>
      </c>
      <c r="EM13" s="133">
        <v>0.2</v>
      </c>
      <c r="EO13" s="101"/>
      <c r="EP13" s="101" t="s">
        <v>110</v>
      </c>
      <c r="EQ13" s="101">
        <v>0</v>
      </c>
      <c r="ER13" s="101">
        <v>0</v>
      </c>
      <c r="ES13" s="101">
        <v>0</v>
      </c>
      <c r="ET13" s="101">
        <v>0</v>
      </c>
      <c r="EU13" s="101">
        <v>0</v>
      </c>
      <c r="EV13" s="101">
        <v>0</v>
      </c>
      <c r="EW13" s="101">
        <v>0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0.1</v>
      </c>
      <c r="FD13" s="101">
        <v>0.1</v>
      </c>
      <c r="FE13" s="101">
        <v>0.1</v>
      </c>
      <c r="FF13" s="101">
        <v>0.1</v>
      </c>
      <c r="FG13" s="101">
        <v>0.1</v>
      </c>
      <c r="FH13" s="101">
        <v>0.1</v>
      </c>
      <c r="FI13" s="101">
        <v>0.1</v>
      </c>
      <c r="FJ13" s="101">
        <v>0.1</v>
      </c>
      <c r="FK13" s="101">
        <v>0.1</v>
      </c>
      <c r="FM13" s="101"/>
      <c r="FN13" s="101" t="s">
        <v>110</v>
      </c>
      <c r="FO13" s="101">
        <v>0.3</v>
      </c>
      <c r="FP13" s="101">
        <v>0.4</v>
      </c>
      <c r="FQ13" s="101">
        <v>0.4</v>
      </c>
      <c r="FR13" s="101">
        <v>0.4</v>
      </c>
      <c r="FS13" s="101">
        <v>0.5</v>
      </c>
      <c r="FT13" s="101">
        <v>0.5</v>
      </c>
      <c r="FU13" s="101">
        <v>0.5</v>
      </c>
      <c r="FV13" s="101">
        <v>0.5</v>
      </c>
      <c r="FW13" s="101">
        <v>0.6</v>
      </c>
      <c r="FX13" s="101">
        <v>0.7</v>
      </c>
      <c r="FY13" s="101">
        <v>0.7</v>
      </c>
      <c r="FZ13" s="101">
        <v>0.7</v>
      </c>
      <c r="GA13" s="101">
        <v>0.8</v>
      </c>
      <c r="GB13" s="101">
        <v>0.8</v>
      </c>
      <c r="GC13" s="101">
        <v>0.9</v>
      </c>
      <c r="GD13" s="101">
        <v>0.8</v>
      </c>
      <c r="GE13" s="101">
        <v>0.9</v>
      </c>
      <c r="GF13" s="101">
        <v>0.8</v>
      </c>
      <c r="GG13" s="101">
        <v>0.8</v>
      </c>
      <c r="GH13" s="101">
        <v>0.9</v>
      </c>
      <c r="GI13" s="101">
        <v>0.8</v>
      </c>
      <c r="GK13" s="101"/>
      <c r="GL13" s="101" t="s">
        <v>110</v>
      </c>
      <c r="GM13" s="101">
        <v>0.4</v>
      </c>
      <c r="GN13" s="101">
        <v>0.2</v>
      </c>
      <c r="GO13" s="101">
        <v>0.3</v>
      </c>
      <c r="GP13" s="101">
        <v>0.3</v>
      </c>
      <c r="GQ13" s="101">
        <v>0.3</v>
      </c>
      <c r="GR13" s="101">
        <v>0.3</v>
      </c>
      <c r="GS13" s="101">
        <v>0.3</v>
      </c>
      <c r="GT13" s="101">
        <v>0.3</v>
      </c>
      <c r="GU13" s="101">
        <v>0.3</v>
      </c>
      <c r="GV13" s="101">
        <v>0.4</v>
      </c>
      <c r="GW13" s="101">
        <v>0.5</v>
      </c>
      <c r="GX13" s="101">
        <v>0.4</v>
      </c>
      <c r="GY13" s="101">
        <v>0.5</v>
      </c>
      <c r="GZ13" s="101">
        <v>0.5</v>
      </c>
      <c r="HA13" s="101">
        <v>0.5</v>
      </c>
      <c r="HB13" s="101">
        <v>0.5</v>
      </c>
      <c r="HC13" s="101">
        <v>0.5</v>
      </c>
      <c r="HD13" s="101">
        <v>0.6</v>
      </c>
      <c r="HE13" s="101">
        <v>0.6</v>
      </c>
      <c r="HF13" s="101">
        <v>0.6</v>
      </c>
      <c r="HG13" s="101">
        <v>0.5</v>
      </c>
    </row>
    <row r="14" spans="1:215" ht="15">
      <c r="A14" s="421"/>
      <c r="B14" s="421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21"/>
      <c r="Z14" s="421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28"/>
      <c r="AX14" s="428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5"/>
      <c r="BU14" s="428"/>
      <c r="BV14" s="428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5"/>
      <c r="CS14" s="428"/>
      <c r="CT14" s="428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5"/>
      <c r="DQ14" s="428"/>
      <c r="DR14" s="428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O14" s="421"/>
      <c r="EP14" s="421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21"/>
      <c r="FN14" s="421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21"/>
      <c r="GL14" s="421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24" t="s">
        <v>111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111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67"/>
      <c r="AX15" s="50" t="s">
        <v>275</v>
      </c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5"/>
      <c r="BU15" s="167"/>
      <c r="BV15" s="50" t="s">
        <v>275</v>
      </c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5"/>
      <c r="CS15" s="167"/>
      <c r="CT15" s="50" t="s">
        <v>275</v>
      </c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5"/>
      <c r="DQ15" s="167"/>
      <c r="DR15" s="50" t="s">
        <v>275</v>
      </c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O15" s="100"/>
      <c r="EP15" s="124" t="s">
        <v>111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111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111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</row>
    <row r="16" spans="1:215" ht="15">
      <c r="A16" s="100"/>
      <c r="B16" s="109" t="s">
        <v>112</v>
      </c>
      <c r="C16" s="100">
        <v>6</v>
      </c>
      <c r="D16" s="100">
        <v>6</v>
      </c>
      <c r="E16" s="100">
        <v>8</v>
      </c>
      <c r="F16" s="100">
        <v>9</v>
      </c>
      <c r="G16" s="100">
        <v>11</v>
      </c>
      <c r="H16" s="100">
        <v>12</v>
      </c>
      <c r="I16" s="100">
        <v>14</v>
      </c>
      <c r="J16" s="100">
        <v>16</v>
      </c>
      <c r="K16" s="100">
        <v>17</v>
      </c>
      <c r="L16" s="100">
        <v>17</v>
      </c>
      <c r="M16" s="100">
        <v>18</v>
      </c>
      <c r="N16" s="100">
        <v>20</v>
      </c>
      <c r="O16" s="100">
        <v>19</v>
      </c>
      <c r="P16" s="100">
        <v>15</v>
      </c>
      <c r="Q16" s="100">
        <v>14</v>
      </c>
      <c r="R16" s="100">
        <v>13</v>
      </c>
      <c r="S16" s="100">
        <v>15</v>
      </c>
      <c r="T16" s="100">
        <v>15</v>
      </c>
      <c r="U16" s="100">
        <v>17</v>
      </c>
      <c r="V16" s="100">
        <v>16</v>
      </c>
      <c r="W16" s="100">
        <v>15</v>
      </c>
      <c r="Y16" s="100"/>
      <c r="Z16" s="109" t="s">
        <v>112</v>
      </c>
      <c r="AA16" s="100">
        <v>57</v>
      </c>
      <c r="AB16" s="100">
        <v>48</v>
      </c>
      <c r="AC16" s="100">
        <v>56</v>
      </c>
      <c r="AD16" s="100">
        <v>49</v>
      </c>
      <c r="AE16" s="100">
        <v>62</v>
      </c>
      <c r="AF16" s="100">
        <v>74</v>
      </c>
      <c r="AG16" s="100">
        <v>87</v>
      </c>
      <c r="AH16" s="100">
        <v>90</v>
      </c>
      <c r="AI16" s="100">
        <v>111</v>
      </c>
      <c r="AJ16" s="100">
        <v>81</v>
      </c>
      <c r="AK16" s="100">
        <v>92</v>
      </c>
      <c r="AL16" s="100">
        <v>105</v>
      </c>
      <c r="AM16" s="100">
        <v>115</v>
      </c>
      <c r="AN16" s="100">
        <v>94</v>
      </c>
      <c r="AO16" s="100">
        <v>86</v>
      </c>
      <c r="AP16" s="100">
        <v>101</v>
      </c>
      <c r="AQ16" s="100">
        <v>114</v>
      </c>
      <c r="AR16" s="100">
        <v>116</v>
      </c>
      <c r="AS16" s="100">
        <v>118</v>
      </c>
      <c r="AT16" s="100">
        <v>126</v>
      </c>
      <c r="AU16" s="100">
        <v>103</v>
      </c>
      <c r="AW16" s="167"/>
      <c r="AX16" s="187" t="s">
        <v>276</v>
      </c>
      <c r="AY16" s="167">
        <v>45</v>
      </c>
      <c r="AZ16" s="167">
        <v>54</v>
      </c>
      <c r="BA16" s="167">
        <v>67</v>
      </c>
      <c r="BB16" s="167">
        <v>72</v>
      </c>
      <c r="BC16" s="167">
        <v>81</v>
      </c>
      <c r="BD16" s="167">
        <v>86</v>
      </c>
      <c r="BE16" s="167">
        <v>98</v>
      </c>
      <c r="BF16" s="167">
        <v>101</v>
      </c>
      <c r="BG16" s="167">
        <v>108</v>
      </c>
      <c r="BH16" s="167">
        <v>83</v>
      </c>
      <c r="BI16" s="167">
        <v>94</v>
      </c>
      <c r="BJ16" s="167">
        <v>105</v>
      </c>
      <c r="BK16" s="167">
        <v>117</v>
      </c>
      <c r="BL16" s="167">
        <v>90</v>
      </c>
      <c r="BM16" s="167">
        <v>80</v>
      </c>
      <c r="BN16" s="167">
        <v>102</v>
      </c>
      <c r="BO16" s="167">
        <v>119</v>
      </c>
      <c r="BP16" s="167">
        <v>106</v>
      </c>
      <c r="BQ16" s="167">
        <v>103</v>
      </c>
      <c r="BR16" s="167">
        <v>104</v>
      </c>
      <c r="BS16" s="167">
        <v>95</v>
      </c>
      <c r="BT16" s="5"/>
      <c r="BU16" s="167"/>
      <c r="BV16" s="187" t="s">
        <v>276</v>
      </c>
      <c r="BW16" s="167">
        <v>517</v>
      </c>
      <c r="BX16" s="167">
        <v>632</v>
      </c>
      <c r="BY16" s="167">
        <v>730</v>
      </c>
      <c r="BZ16" s="167">
        <v>807</v>
      </c>
      <c r="CA16" s="167">
        <v>866</v>
      </c>
      <c r="CB16" s="167">
        <v>932</v>
      </c>
      <c r="CC16" s="167">
        <v>961</v>
      </c>
      <c r="CD16" s="167">
        <v>1033</v>
      </c>
      <c r="CE16" s="167">
        <v>974</v>
      </c>
      <c r="CF16" s="167">
        <v>841</v>
      </c>
      <c r="CG16" s="167">
        <v>816</v>
      </c>
      <c r="CH16" s="167">
        <v>852</v>
      </c>
      <c r="CI16" s="167">
        <v>865</v>
      </c>
      <c r="CJ16" s="167">
        <v>860</v>
      </c>
      <c r="CK16" s="167">
        <v>819</v>
      </c>
      <c r="CL16" s="167">
        <v>837</v>
      </c>
      <c r="CM16" s="167">
        <v>919</v>
      </c>
      <c r="CN16" s="167">
        <v>972</v>
      </c>
      <c r="CO16" s="167">
        <v>993</v>
      </c>
      <c r="CP16" s="167">
        <v>1022</v>
      </c>
      <c r="CQ16" s="167">
        <v>898</v>
      </c>
      <c r="CR16" s="5"/>
      <c r="CS16" s="167"/>
      <c r="CT16" s="187" t="s">
        <v>276</v>
      </c>
      <c r="CU16" s="167">
        <v>472</v>
      </c>
      <c r="CV16" s="167">
        <v>586</v>
      </c>
      <c r="CW16" s="167">
        <v>727</v>
      </c>
      <c r="CX16" s="167">
        <v>765</v>
      </c>
      <c r="CY16" s="167">
        <v>825</v>
      </c>
      <c r="CZ16" s="167">
        <v>902</v>
      </c>
      <c r="DA16" s="167">
        <v>966</v>
      </c>
      <c r="DB16" s="167">
        <v>1054</v>
      </c>
      <c r="DC16" s="167">
        <v>1129</v>
      </c>
      <c r="DD16" s="167">
        <v>1069</v>
      </c>
      <c r="DE16" s="167">
        <v>1143</v>
      </c>
      <c r="DF16" s="167">
        <v>1172</v>
      </c>
      <c r="DG16" s="167">
        <v>1155</v>
      </c>
      <c r="DH16" s="167">
        <v>1218</v>
      </c>
      <c r="DI16" s="167">
        <v>1166</v>
      </c>
      <c r="DJ16" s="167">
        <v>1168</v>
      </c>
      <c r="DK16" s="167">
        <v>1232</v>
      </c>
      <c r="DL16" s="167">
        <v>1187</v>
      </c>
      <c r="DM16" s="167">
        <v>1161</v>
      </c>
      <c r="DN16" s="167">
        <v>1189</v>
      </c>
      <c r="DO16" s="167">
        <v>1056</v>
      </c>
      <c r="DP16" s="5"/>
      <c r="DQ16" s="167"/>
      <c r="DR16" s="187" t="s">
        <v>276</v>
      </c>
      <c r="DS16" s="167">
        <v>15</v>
      </c>
      <c r="DT16" s="167">
        <v>25</v>
      </c>
      <c r="DU16" s="167">
        <v>38</v>
      </c>
      <c r="DV16" s="167">
        <v>42</v>
      </c>
      <c r="DW16" s="167">
        <v>45</v>
      </c>
      <c r="DX16" s="167">
        <v>49</v>
      </c>
      <c r="DY16" s="167">
        <v>60</v>
      </c>
      <c r="DZ16" s="167">
        <v>54</v>
      </c>
      <c r="EA16" s="167">
        <v>56</v>
      </c>
      <c r="EB16" s="167">
        <v>51</v>
      </c>
      <c r="EC16" s="167">
        <v>59</v>
      </c>
      <c r="ED16" s="167">
        <v>65</v>
      </c>
      <c r="EE16" s="167">
        <v>88</v>
      </c>
      <c r="EF16" s="167">
        <v>94</v>
      </c>
      <c r="EG16" s="167">
        <v>100</v>
      </c>
      <c r="EH16" s="167">
        <v>101</v>
      </c>
      <c r="EI16" s="167">
        <v>117</v>
      </c>
      <c r="EJ16" s="167">
        <v>122</v>
      </c>
      <c r="EK16" s="167">
        <v>138</v>
      </c>
      <c r="EL16" s="167">
        <v>144</v>
      </c>
      <c r="EM16" s="167">
        <v>140</v>
      </c>
      <c r="EO16" s="100"/>
      <c r="EP16" s="109" t="s">
        <v>112</v>
      </c>
      <c r="EQ16" s="100">
        <v>31</v>
      </c>
      <c r="ER16" s="100">
        <v>22</v>
      </c>
      <c r="ES16" s="100">
        <v>27</v>
      </c>
      <c r="ET16" s="100">
        <v>33</v>
      </c>
      <c r="EU16" s="100">
        <v>34</v>
      </c>
      <c r="EV16" s="100">
        <v>33</v>
      </c>
      <c r="EW16" s="100">
        <v>39</v>
      </c>
      <c r="EX16" s="100">
        <v>47</v>
      </c>
      <c r="EY16" s="100">
        <v>57</v>
      </c>
      <c r="EZ16" s="100">
        <v>53</v>
      </c>
      <c r="FA16" s="100">
        <v>69</v>
      </c>
      <c r="FB16" s="100">
        <v>71</v>
      </c>
      <c r="FC16" s="100">
        <v>77</v>
      </c>
      <c r="FD16" s="100">
        <v>74</v>
      </c>
      <c r="FE16" s="100">
        <v>63</v>
      </c>
      <c r="FF16" s="100">
        <v>59</v>
      </c>
      <c r="FG16" s="100">
        <v>59</v>
      </c>
      <c r="FH16" s="100">
        <v>58</v>
      </c>
      <c r="FI16" s="100">
        <v>52</v>
      </c>
      <c r="FJ16" s="100">
        <v>49</v>
      </c>
      <c r="FK16" s="100">
        <v>42</v>
      </c>
      <c r="FM16" s="100"/>
      <c r="FN16" s="109" t="s">
        <v>112</v>
      </c>
      <c r="FO16" s="100">
        <v>203</v>
      </c>
      <c r="FP16" s="100">
        <v>278</v>
      </c>
      <c r="FQ16" s="100">
        <v>324</v>
      </c>
      <c r="FR16" s="100">
        <v>339</v>
      </c>
      <c r="FS16" s="100">
        <v>356</v>
      </c>
      <c r="FT16" s="100">
        <v>390</v>
      </c>
      <c r="FU16" s="100">
        <v>421</v>
      </c>
      <c r="FV16" s="100">
        <v>474</v>
      </c>
      <c r="FW16" s="100">
        <v>482</v>
      </c>
      <c r="FX16" s="100">
        <v>415</v>
      </c>
      <c r="FY16" s="100">
        <v>423</v>
      </c>
      <c r="FZ16" s="100">
        <v>385</v>
      </c>
      <c r="GA16" s="100">
        <v>431</v>
      </c>
      <c r="GB16" s="100">
        <v>464</v>
      </c>
      <c r="GC16" s="100">
        <v>486</v>
      </c>
      <c r="GD16" s="100">
        <v>479</v>
      </c>
      <c r="GE16" s="100">
        <v>530</v>
      </c>
      <c r="GF16" s="100">
        <v>529</v>
      </c>
      <c r="GG16" s="100">
        <v>530</v>
      </c>
      <c r="GH16" s="100">
        <v>580</v>
      </c>
      <c r="GI16" s="100">
        <v>497</v>
      </c>
      <c r="GK16" s="100"/>
      <c r="GL16" s="109" t="s">
        <v>112</v>
      </c>
      <c r="GM16" s="100">
        <v>288</v>
      </c>
      <c r="GN16" s="100">
        <v>185</v>
      </c>
      <c r="GO16" s="100">
        <v>204</v>
      </c>
      <c r="GP16" s="100">
        <v>216</v>
      </c>
      <c r="GQ16" s="100">
        <v>254</v>
      </c>
      <c r="GR16" s="100">
        <v>272</v>
      </c>
      <c r="GS16" s="100">
        <v>269</v>
      </c>
      <c r="GT16" s="100">
        <v>287</v>
      </c>
      <c r="GU16" s="100">
        <v>284</v>
      </c>
      <c r="GV16" s="100">
        <v>252</v>
      </c>
      <c r="GW16" s="100">
        <v>266</v>
      </c>
      <c r="GX16" s="100">
        <v>248</v>
      </c>
      <c r="GY16" s="100">
        <v>266</v>
      </c>
      <c r="GZ16" s="100">
        <v>274</v>
      </c>
      <c r="HA16" s="100">
        <v>280</v>
      </c>
      <c r="HB16" s="100">
        <v>306</v>
      </c>
      <c r="HC16" s="100">
        <v>320</v>
      </c>
      <c r="HD16" s="100">
        <v>346</v>
      </c>
      <c r="HE16" s="100">
        <v>366</v>
      </c>
      <c r="HF16" s="100">
        <v>356</v>
      </c>
      <c r="HG16" s="100">
        <v>343</v>
      </c>
    </row>
    <row r="17" spans="1:215" ht="15">
      <c r="A17" s="421"/>
      <c r="B17" s="421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21"/>
      <c r="Z17" s="421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28"/>
      <c r="AX17" s="428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5"/>
      <c r="BU17" s="428"/>
      <c r="BV17" s="428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5"/>
      <c r="CS17" s="428"/>
      <c r="CT17" s="428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5"/>
      <c r="DQ17" s="428"/>
      <c r="DR17" s="428"/>
      <c r="DS17" s="167"/>
      <c r="DT17" s="167"/>
      <c r="DU17" s="167"/>
      <c r="DV17" s="167"/>
      <c r="DW17" s="167"/>
      <c r="DX17" s="167"/>
      <c r="DY17" s="167"/>
      <c r="DZ17" s="167"/>
      <c r="EA17" s="167"/>
      <c r="EB17" s="167"/>
      <c r="EC17" s="167"/>
      <c r="ED17" s="167"/>
      <c r="EE17" s="167"/>
      <c r="EF17" s="167"/>
      <c r="EG17" s="167"/>
      <c r="EH17" s="167"/>
      <c r="EI17" s="167"/>
      <c r="EJ17" s="167"/>
      <c r="EK17" s="167"/>
      <c r="EL17" s="167"/>
      <c r="EM17" s="167"/>
      <c r="EO17" s="421"/>
      <c r="EP17" s="421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21"/>
      <c r="FN17" s="421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21"/>
      <c r="GL17" s="421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</row>
    <row r="18" spans="1:215" ht="15">
      <c r="A18" s="101"/>
      <c r="B18" s="124" t="s">
        <v>113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113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33"/>
      <c r="AX18" s="50" t="s">
        <v>277</v>
      </c>
      <c r="AY18" s="133">
        <v>1.5</v>
      </c>
      <c r="AZ18" s="133">
        <v>1.35</v>
      </c>
      <c r="BA18" s="133">
        <v>1.3</v>
      </c>
      <c r="BB18" s="133">
        <v>1.3</v>
      </c>
      <c r="BC18" s="133">
        <v>1.3</v>
      </c>
      <c r="BD18" s="133">
        <v>1.19</v>
      </c>
      <c r="BE18" s="133">
        <v>1.18</v>
      </c>
      <c r="BF18" s="133">
        <v>1.1599999999999999</v>
      </c>
      <c r="BG18" s="133">
        <v>1.1599999999999999</v>
      </c>
      <c r="BH18" s="133">
        <v>1.75</v>
      </c>
      <c r="BI18" s="133">
        <v>1.75</v>
      </c>
      <c r="BJ18" s="133">
        <v>1.75</v>
      </c>
      <c r="BK18" s="133">
        <v>1.75</v>
      </c>
      <c r="BL18" s="133">
        <v>1.75</v>
      </c>
      <c r="BM18" s="133">
        <v>1.75</v>
      </c>
      <c r="BN18" s="133">
        <v>1.75</v>
      </c>
      <c r="BO18" s="133">
        <v>1.65</v>
      </c>
      <c r="BP18" s="133">
        <v>1.6</v>
      </c>
      <c r="BQ18" s="133">
        <v>1.6</v>
      </c>
      <c r="BR18" s="133">
        <v>1.6</v>
      </c>
      <c r="BS18" s="133">
        <v>1.54</v>
      </c>
      <c r="BT18" s="5"/>
      <c r="BU18" s="133"/>
      <c r="BV18" s="50" t="s">
        <v>277</v>
      </c>
      <c r="BW18" s="133">
        <v>1.5</v>
      </c>
      <c r="BX18" s="133">
        <v>1.35</v>
      </c>
      <c r="BY18" s="133">
        <v>1.3</v>
      </c>
      <c r="BZ18" s="133">
        <v>1.3</v>
      </c>
      <c r="CA18" s="133">
        <v>1.3</v>
      </c>
      <c r="CB18" s="133">
        <v>1.19</v>
      </c>
      <c r="CC18" s="133">
        <v>1.18</v>
      </c>
      <c r="CD18" s="133">
        <v>1.1599999999999999</v>
      </c>
      <c r="CE18" s="133">
        <v>1.1599999999999999</v>
      </c>
      <c r="CF18" s="133">
        <v>1.75</v>
      </c>
      <c r="CG18" s="133">
        <v>1.75</v>
      </c>
      <c r="CH18" s="133">
        <v>1.75</v>
      </c>
      <c r="CI18" s="133">
        <v>1.75</v>
      </c>
      <c r="CJ18" s="133">
        <v>1.75</v>
      </c>
      <c r="CK18" s="133">
        <v>1.75</v>
      </c>
      <c r="CL18" s="133">
        <v>1.75</v>
      </c>
      <c r="CM18" s="133">
        <v>1.65</v>
      </c>
      <c r="CN18" s="133">
        <v>1.6</v>
      </c>
      <c r="CO18" s="133">
        <v>1.6</v>
      </c>
      <c r="CP18" s="133">
        <v>1.6</v>
      </c>
      <c r="CQ18" s="133">
        <v>1.54</v>
      </c>
      <c r="CR18" s="5"/>
      <c r="CS18" s="133"/>
      <c r="CT18" s="50" t="s">
        <v>277</v>
      </c>
      <c r="CU18" s="133">
        <v>1.5</v>
      </c>
      <c r="CV18" s="133">
        <v>1.35</v>
      </c>
      <c r="CW18" s="133">
        <v>1.3</v>
      </c>
      <c r="CX18" s="133">
        <v>1.3</v>
      </c>
      <c r="CY18" s="133">
        <v>1.3</v>
      </c>
      <c r="CZ18" s="133">
        <v>1.19</v>
      </c>
      <c r="DA18" s="133">
        <v>1.18</v>
      </c>
      <c r="DB18" s="133">
        <v>1.1599999999999999</v>
      </c>
      <c r="DC18" s="133">
        <v>1.1599999999999999</v>
      </c>
      <c r="DD18" s="133">
        <v>1.75</v>
      </c>
      <c r="DE18" s="133">
        <v>1.75</v>
      </c>
      <c r="DF18" s="133">
        <v>1.75</v>
      </c>
      <c r="DG18" s="133">
        <v>1.75</v>
      </c>
      <c r="DH18" s="133">
        <v>1.75</v>
      </c>
      <c r="DI18" s="133">
        <v>1.75</v>
      </c>
      <c r="DJ18" s="133">
        <v>1.75</v>
      </c>
      <c r="DK18" s="133">
        <v>1.65</v>
      </c>
      <c r="DL18" s="133">
        <v>1.6</v>
      </c>
      <c r="DM18" s="133">
        <v>1.6</v>
      </c>
      <c r="DN18" s="133">
        <v>1.6</v>
      </c>
      <c r="DO18" s="133">
        <v>1.54</v>
      </c>
      <c r="DP18" s="5"/>
      <c r="DQ18" s="133"/>
      <c r="DR18" s="50" t="s">
        <v>277</v>
      </c>
      <c r="DS18" s="133">
        <v>1.5</v>
      </c>
      <c r="DT18" s="133">
        <v>1.35</v>
      </c>
      <c r="DU18" s="133">
        <v>1.3</v>
      </c>
      <c r="DV18" s="133">
        <v>1.3</v>
      </c>
      <c r="DW18" s="133">
        <v>1.3</v>
      </c>
      <c r="DX18" s="133">
        <v>1.19</v>
      </c>
      <c r="DY18" s="133">
        <v>1.18</v>
      </c>
      <c r="DZ18" s="133">
        <v>1.1599999999999999</v>
      </c>
      <c r="EA18" s="133">
        <v>1.1599999999999999</v>
      </c>
      <c r="EB18" s="133">
        <v>1.75</v>
      </c>
      <c r="EC18" s="133">
        <v>1.75</v>
      </c>
      <c r="ED18" s="133">
        <v>1.75</v>
      </c>
      <c r="EE18" s="133">
        <v>1.75</v>
      </c>
      <c r="EF18" s="133">
        <v>1.75</v>
      </c>
      <c r="EG18" s="133">
        <v>1.75</v>
      </c>
      <c r="EH18" s="133">
        <v>1.75</v>
      </c>
      <c r="EI18" s="133">
        <v>1.65</v>
      </c>
      <c r="EJ18" s="133">
        <v>1.6</v>
      </c>
      <c r="EK18" s="133">
        <v>1.6</v>
      </c>
      <c r="EL18" s="133">
        <v>1.6</v>
      </c>
      <c r="EM18" s="133">
        <v>1.54</v>
      </c>
      <c r="EO18" s="101"/>
      <c r="EP18" s="124" t="s">
        <v>113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113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113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</row>
    <row r="19" spans="1:215" ht="15">
      <c r="A19" s="421"/>
      <c r="B19" s="421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21"/>
      <c r="Z19" s="421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28"/>
      <c r="AX19" s="428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5"/>
      <c r="BU19" s="428"/>
      <c r="BV19" s="428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5"/>
      <c r="CS19" s="428"/>
      <c r="CT19" s="428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5"/>
      <c r="DQ19" s="428"/>
      <c r="DR19" s="428"/>
      <c r="DS19" s="167"/>
      <c r="DT19" s="167"/>
      <c r="DU19" s="167"/>
      <c r="DV19" s="167"/>
      <c r="DW19" s="167"/>
      <c r="DX19" s="167"/>
      <c r="DY19" s="167"/>
      <c r="DZ19" s="167"/>
      <c r="EA19" s="167"/>
      <c r="EB19" s="167"/>
      <c r="EC19" s="167"/>
      <c r="ED19" s="167"/>
      <c r="EE19" s="167"/>
      <c r="EF19" s="167"/>
      <c r="EG19" s="167"/>
      <c r="EH19" s="167"/>
      <c r="EI19" s="167"/>
      <c r="EJ19" s="167"/>
      <c r="EK19" s="167"/>
      <c r="EL19" s="167"/>
      <c r="EM19" s="167"/>
      <c r="EO19" s="421"/>
      <c r="EP19" s="421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21"/>
      <c r="FN19" s="421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21"/>
      <c r="GL19" s="421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421"/>
      <c r="B20" s="421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21"/>
      <c r="Z20" s="42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28"/>
      <c r="AX20" s="428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5"/>
      <c r="BU20" s="428"/>
      <c r="BV20" s="428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5"/>
      <c r="CS20" s="428"/>
      <c r="CT20" s="428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5"/>
      <c r="DQ20" s="428"/>
      <c r="DR20" s="428"/>
      <c r="DS20" s="167"/>
      <c r="DT20" s="167"/>
      <c r="DU20" s="167"/>
      <c r="DV20" s="167"/>
      <c r="DW20" s="167"/>
      <c r="DX20" s="167"/>
      <c r="DY20" s="167"/>
      <c r="DZ20" s="167"/>
      <c r="EA20" s="167"/>
      <c r="EB20" s="167"/>
      <c r="EC20" s="167"/>
      <c r="ED20" s="167"/>
      <c r="EE20" s="167"/>
      <c r="EF20" s="167"/>
      <c r="EG20" s="167"/>
      <c r="EH20" s="167"/>
      <c r="EI20" s="167"/>
      <c r="EJ20" s="167"/>
      <c r="EK20" s="167"/>
      <c r="EL20" s="167"/>
      <c r="EM20" s="167"/>
      <c r="EO20" s="421"/>
      <c r="EP20" s="421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21"/>
      <c r="FN20" s="421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21"/>
      <c r="GL20" s="421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1"/>
      <c r="B21" s="104" t="s">
        <v>114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114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33"/>
      <c r="AX21" s="51" t="s">
        <v>297</v>
      </c>
      <c r="AY21" s="133">
        <v>0</v>
      </c>
      <c r="AZ21" s="133">
        <v>0</v>
      </c>
      <c r="BA21" s="133">
        <v>0</v>
      </c>
      <c r="BB21" s="133">
        <v>0</v>
      </c>
      <c r="BC21" s="133">
        <v>0</v>
      </c>
      <c r="BD21" s="133">
        <v>0</v>
      </c>
      <c r="BE21" s="133">
        <v>0</v>
      </c>
      <c r="BF21" s="133">
        <v>0</v>
      </c>
      <c r="BG21" s="133">
        <v>0</v>
      </c>
      <c r="BH21" s="133">
        <v>0</v>
      </c>
      <c r="BI21" s="133">
        <v>0</v>
      </c>
      <c r="BJ21" s="133">
        <v>0</v>
      </c>
      <c r="BK21" s="133">
        <v>0</v>
      </c>
      <c r="BL21" s="133">
        <v>0</v>
      </c>
      <c r="BM21" s="133">
        <v>0</v>
      </c>
      <c r="BN21" s="133">
        <v>0</v>
      </c>
      <c r="BO21" s="133">
        <v>0</v>
      </c>
      <c r="BP21" s="133">
        <v>0</v>
      </c>
      <c r="BQ21" s="133">
        <v>0</v>
      </c>
      <c r="BR21" s="133">
        <v>0</v>
      </c>
      <c r="BS21" s="133">
        <v>0</v>
      </c>
      <c r="BT21" s="5"/>
      <c r="BU21" s="133"/>
      <c r="BV21" s="51" t="s">
        <v>297</v>
      </c>
      <c r="BW21" s="133">
        <v>0.1</v>
      </c>
      <c r="BX21" s="133">
        <v>0.1</v>
      </c>
      <c r="BY21" s="133">
        <v>0.1</v>
      </c>
      <c r="BZ21" s="133">
        <v>0.1</v>
      </c>
      <c r="CA21" s="133">
        <v>0.1</v>
      </c>
      <c r="CB21" s="133">
        <v>0.1</v>
      </c>
      <c r="CC21" s="133">
        <v>0.1</v>
      </c>
      <c r="CD21" s="133">
        <v>0.1</v>
      </c>
      <c r="CE21" s="133">
        <v>0.1</v>
      </c>
      <c r="CF21" s="133">
        <v>0.1</v>
      </c>
      <c r="CG21" s="133">
        <v>0.1</v>
      </c>
      <c r="CH21" s="133">
        <v>0.1</v>
      </c>
      <c r="CI21" s="133">
        <v>0.1</v>
      </c>
      <c r="CJ21" s="133">
        <v>0.1</v>
      </c>
      <c r="CK21" s="133">
        <v>0.1</v>
      </c>
      <c r="CL21" s="133">
        <v>0.1</v>
      </c>
      <c r="CM21" s="133">
        <v>0.1</v>
      </c>
      <c r="CN21" s="133">
        <v>0.1</v>
      </c>
      <c r="CO21" s="133">
        <v>0.1</v>
      </c>
      <c r="CP21" s="133">
        <v>0.1</v>
      </c>
      <c r="CQ21" s="133">
        <v>0.1</v>
      </c>
      <c r="CR21" s="5"/>
      <c r="CS21" s="133"/>
      <c r="CT21" s="51" t="s">
        <v>297</v>
      </c>
      <c r="CU21" s="133">
        <v>0</v>
      </c>
      <c r="CV21" s="133">
        <v>0.1</v>
      </c>
      <c r="CW21" s="133">
        <v>0.1</v>
      </c>
      <c r="CX21" s="133">
        <v>0.1</v>
      </c>
      <c r="CY21" s="133">
        <v>0.1</v>
      </c>
      <c r="CZ21" s="133">
        <v>0.1</v>
      </c>
      <c r="DA21" s="133">
        <v>0.1</v>
      </c>
      <c r="DB21" s="133">
        <v>0.1</v>
      </c>
      <c r="DC21" s="133">
        <v>0.1</v>
      </c>
      <c r="DD21" s="133">
        <v>0.1</v>
      </c>
      <c r="DE21" s="133">
        <v>0.1</v>
      </c>
      <c r="DF21" s="133">
        <v>0.1</v>
      </c>
      <c r="DG21" s="133">
        <v>0.1</v>
      </c>
      <c r="DH21" s="133">
        <v>0.1</v>
      </c>
      <c r="DI21" s="133">
        <v>0.1</v>
      </c>
      <c r="DJ21" s="133">
        <v>0.1</v>
      </c>
      <c r="DK21" s="133">
        <v>0.1</v>
      </c>
      <c r="DL21" s="133">
        <v>0.1</v>
      </c>
      <c r="DM21" s="133">
        <v>0.1</v>
      </c>
      <c r="DN21" s="133">
        <v>0.1</v>
      </c>
      <c r="DO21" s="133">
        <v>0.1</v>
      </c>
      <c r="DP21" s="5"/>
      <c r="DQ21" s="133"/>
      <c r="DR21" s="51" t="s">
        <v>297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0</v>
      </c>
      <c r="ED21" s="133">
        <v>0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O21" s="101"/>
      <c r="EP21" s="104" t="s">
        <v>114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114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0.1</v>
      </c>
      <c r="GB21" s="101">
        <v>0.1</v>
      </c>
      <c r="GC21" s="101">
        <v>0.1</v>
      </c>
      <c r="GD21" s="101">
        <v>0.1</v>
      </c>
      <c r="GE21" s="101">
        <v>0.1</v>
      </c>
      <c r="GF21" s="101">
        <v>0.1</v>
      </c>
      <c r="GG21" s="101">
        <v>0.1</v>
      </c>
      <c r="GH21" s="101">
        <v>0.1</v>
      </c>
      <c r="GI21" s="101">
        <v>0.1</v>
      </c>
      <c r="GK21" s="101"/>
      <c r="GL21" s="104" t="s">
        <v>114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</v>
      </c>
      <c r="GZ21" s="101">
        <v>0</v>
      </c>
      <c r="HA21" s="101">
        <v>0</v>
      </c>
      <c r="HB21" s="101">
        <v>0</v>
      </c>
      <c r="HC21" s="101">
        <v>0</v>
      </c>
      <c r="HD21" s="101">
        <v>0</v>
      </c>
      <c r="HE21" s="101">
        <v>0</v>
      </c>
      <c r="HF21" s="101">
        <v>0</v>
      </c>
      <c r="HG21" s="101">
        <v>0</v>
      </c>
    </row>
    <row r="22" spans="1:215" ht="15">
      <c r="A22" s="421"/>
      <c r="B22" s="421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21"/>
      <c r="Z22" s="421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28"/>
      <c r="AX22" s="428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5"/>
      <c r="BU22" s="428"/>
      <c r="BV22" s="428"/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67"/>
      <c r="CR22" s="5"/>
      <c r="CS22" s="428"/>
      <c r="CT22" s="428"/>
      <c r="CU22" s="167"/>
      <c r="CV22" s="167"/>
      <c r="CW22" s="167"/>
      <c r="CX22" s="167"/>
      <c r="CY22" s="167"/>
      <c r="CZ22" s="167"/>
      <c r="DA22" s="167"/>
      <c r="DB22" s="167"/>
      <c r="DC22" s="167"/>
      <c r="DD22" s="167"/>
      <c r="DE22" s="167"/>
      <c r="DF22" s="167"/>
      <c r="DG22" s="167"/>
      <c r="DH22" s="167"/>
      <c r="DI22" s="167"/>
      <c r="DJ22" s="167"/>
      <c r="DK22" s="167"/>
      <c r="DL22" s="167"/>
      <c r="DM22" s="167"/>
      <c r="DN22" s="167"/>
      <c r="DO22" s="167"/>
      <c r="DP22" s="5"/>
      <c r="DQ22" s="428"/>
      <c r="DR22" s="428"/>
      <c r="DS22" s="167"/>
      <c r="DT22" s="167"/>
      <c r="DU22" s="167"/>
      <c r="DV22" s="167"/>
      <c r="DW22" s="167"/>
      <c r="DX22" s="167"/>
      <c r="DY22" s="167"/>
      <c r="DZ22" s="167"/>
      <c r="EA22" s="167"/>
      <c r="EB22" s="167"/>
      <c r="EC22" s="167"/>
      <c r="ED22" s="167"/>
      <c r="EE22" s="167"/>
      <c r="EF22" s="167"/>
      <c r="EG22" s="167"/>
      <c r="EH22" s="167"/>
      <c r="EI22" s="167"/>
      <c r="EJ22" s="167"/>
      <c r="EK22" s="167"/>
      <c r="EL22" s="167"/>
      <c r="EM22" s="167"/>
      <c r="EO22" s="421"/>
      <c r="EP22" s="421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21"/>
      <c r="FN22" s="421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21"/>
      <c r="GL22" s="421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1"/>
      <c r="B23" s="124" t="s">
        <v>115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66.7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115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66.900000000000006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33"/>
      <c r="AX23" s="50" t="s">
        <v>280</v>
      </c>
      <c r="AY23" s="133">
        <v>67.400000000000006</v>
      </c>
      <c r="AZ23" s="133">
        <v>67.3</v>
      </c>
      <c r="BA23" s="133">
        <v>67.2</v>
      </c>
      <c r="BB23" s="133">
        <v>67.2</v>
      </c>
      <c r="BC23" s="133">
        <v>67.099999999999994</v>
      </c>
      <c r="BD23" s="133">
        <v>67.099999999999994</v>
      </c>
      <c r="BE23" s="133">
        <v>67</v>
      </c>
      <c r="BF23" s="133">
        <v>67</v>
      </c>
      <c r="BG23" s="133">
        <v>67</v>
      </c>
      <c r="BH23" s="133">
        <v>67</v>
      </c>
      <c r="BI23" s="133">
        <v>66.900000000000006</v>
      </c>
      <c r="BJ23" s="133">
        <v>66.900000000000006</v>
      </c>
      <c r="BK23" s="133">
        <v>66.900000000000006</v>
      </c>
      <c r="BL23" s="133">
        <v>66.900000000000006</v>
      </c>
      <c r="BM23" s="133">
        <v>66.900000000000006</v>
      </c>
      <c r="BN23" s="133">
        <v>66.900000000000006</v>
      </c>
      <c r="BO23" s="133">
        <v>66.900000000000006</v>
      </c>
      <c r="BP23" s="133">
        <v>66.900000000000006</v>
      </c>
      <c r="BQ23" s="133">
        <v>66.900000000000006</v>
      </c>
      <c r="BR23" s="133">
        <v>66.900000000000006</v>
      </c>
      <c r="BS23" s="133">
        <v>66.900000000000006</v>
      </c>
      <c r="BT23" s="5"/>
      <c r="BU23" s="133"/>
      <c r="BV23" s="50" t="s">
        <v>280</v>
      </c>
      <c r="BW23" s="133">
        <v>67.400000000000006</v>
      </c>
      <c r="BX23" s="133">
        <v>67.3</v>
      </c>
      <c r="BY23" s="133">
        <v>67.2</v>
      </c>
      <c r="BZ23" s="133">
        <v>67.2</v>
      </c>
      <c r="CA23" s="133">
        <v>67.099999999999994</v>
      </c>
      <c r="CB23" s="133">
        <v>67.099999999999994</v>
      </c>
      <c r="CC23" s="133">
        <v>67</v>
      </c>
      <c r="CD23" s="133">
        <v>67</v>
      </c>
      <c r="CE23" s="133">
        <v>67</v>
      </c>
      <c r="CF23" s="133">
        <v>67</v>
      </c>
      <c r="CG23" s="133">
        <v>66.900000000000006</v>
      </c>
      <c r="CH23" s="133">
        <v>66.900000000000006</v>
      </c>
      <c r="CI23" s="133">
        <v>66.900000000000006</v>
      </c>
      <c r="CJ23" s="133">
        <v>66.900000000000006</v>
      </c>
      <c r="CK23" s="133">
        <v>66.8</v>
      </c>
      <c r="CL23" s="133">
        <v>66.900000000000006</v>
      </c>
      <c r="CM23" s="133">
        <v>66.900000000000006</v>
      </c>
      <c r="CN23" s="133">
        <v>66.900000000000006</v>
      </c>
      <c r="CO23" s="133">
        <v>66.900000000000006</v>
      </c>
      <c r="CP23" s="133">
        <v>66.900000000000006</v>
      </c>
      <c r="CQ23" s="133">
        <v>66.900000000000006</v>
      </c>
      <c r="CR23" s="5"/>
      <c r="CS23" s="133"/>
      <c r="CT23" s="50" t="s">
        <v>280</v>
      </c>
      <c r="CU23" s="133">
        <v>67.400000000000006</v>
      </c>
      <c r="CV23" s="133">
        <v>67.3</v>
      </c>
      <c r="CW23" s="133">
        <v>67.2</v>
      </c>
      <c r="CX23" s="133">
        <v>67.2</v>
      </c>
      <c r="CY23" s="133">
        <v>67.099999999999994</v>
      </c>
      <c r="CZ23" s="133">
        <v>67.099999999999994</v>
      </c>
      <c r="DA23" s="133">
        <v>67</v>
      </c>
      <c r="DB23" s="133">
        <v>67</v>
      </c>
      <c r="DC23" s="133">
        <v>66.900000000000006</v>
      </c>
      <c r="DD23" s="133">
        <v>66.900000000000006</v>
      </c>
      <c r="DE23" s="133">
        <v>66.900000000000006</v>
      </c>
      <c r="DF23" s="133">
        <v>66.900000000000006</v>
      </c>
      <c r="DG23" s="133">
        <v>66.900000000000006</v>
      </c>
      <c r="DH23" s="133">
        <v>66.8</v>
      </c>
      <c r="DI23" s="133">
        <v>66.8</v>
      </c>
      <c r="DJ23" s="133">
        <v>66.900000000000006</v>
      </c>
      <c r="DK23" s="133">
        <v>66.900000000000006</v>
      </c>
      <c r="DL23" s="133">
        <v>66.900000000000006</v>
      </c>
      <c r="DM23" s="133">
        <v>66.900000000000006</v>
      </c>
      <c r="DN23" s="133">
        <v>66.900000000000006</v>
      </c>
      <c r="DO23" s="133">
        <v>66.900000000000006</v>
      </c>
      <c r="DP23" s="5"/>
      <c r="DQ23" s="133"/>
      <c r="DR23" s="50" t="s">
        <v>280</v>
      </c>
      <c r="DS23" s="133">
        <v>67.400000000000006</v>
      </c>
      <c r="DT23" s="133">
        <v>67.3</v>
      </c>
      <c r="DU23" s="133">
        <v>67.2</v>
      </c>
      <c r="DV23" s="133">
        <v>67.2</v>
      </c>
      <c r="DW23" s="133">
        <v>67.099999999999994</v>
      </c>
      <c r="DX23" s="133">
        <v>67.099999999999994</v>
      </c>
      <c r="DY23" s="133">
        <v>67</v>
      </c>
      <c r="DZ23" s="133">
        <v>67</v>
      </c>
      <c r="EA23" s="133">
        <v>66.900000000000006</v>
      </c>
      <c r="EB23" s="133">
        <v>66.900000000000006</v>
      </c>
      <c r="EC23" s="133">
        <v>66.900000000000006</v>
      </c>
      <c r="ED23" s="133">
        <v>66.8</v>
      </c>
      <c r="EE23" s="133">
        <v>66.900000000000006</v>
      </c>
      <c r="EF23" s="133">
        <v>66.8</v>
      </c>
      <c r="EG23" s="133">
        <v>66.8</v>
      </c>
      <c r="EH23" s="133">
        <v>66.900000000000006</v>
      </c>
      <c r="EI23" s="133">
        <v>66.900000000000006</v>
      </c>
      <c r="EJ23" s="133">
        <v>66.900000000000006</v>
      </c>
      <c r="EK23" s="133">
        <v>66.900000000000006</v>
      </c>
      <c r="EL23" s="133">
        <v>66.900000000000006</v>
      </c>
      <c r="EM23" s="133">
        <v>66.900000000000006</v>
      </c>
      <c r="EO23" s="101"/>
      <c r="EP23" s="124" t="s">
        <v>115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67</v>
      </c>
      <c r="EZ23" s="101">
        <v>67</v>
      </c>
      <c r="FA23" s="101">
        <v>66.900000000000006</v>
      </c>
      <c r="FB23" s="101">
        <v>66.900000000000006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115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66.900000000000006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115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</row>
    <row r="24" spans="1:215" ht="15">
      <c r="A24" s="421"/>
      <c r="B24" s="421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21"/>
      <c r="Z24" s="421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28"/>
      <c r="AX24" s="428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5"/>
      <c r="BU24" s="428"/>
      <c r="BV24" s="428"/>
      <c r="BW24" s="167"/>
      <c r="BX24" s="167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67"/>
      <c r="CR24" s="5"/>
      <c r="CS24" s="428"/>
      <c r="CT24" s="428"/>
      <c r="CU24" s="167"/>
      <c r="CV24" s="167"/>
      <c r="CW24" s="167"/>
      <c r="CX24" s="167"/>
      <c r="CY24" s="167"/>
      <c r="CZ24" s="167"/>
      <c r="DA24" s="167"/>
      <c r="DB24" s="167"/>
      <c r="DC24" s="167"/>
      <c r="DD24" s="167"/>
      <c r="DE24" s="167"/>
      <c r="DF24" s="167"/>
      <c r="DG24" s="167"/>
      <c r="DH24" s="167"/>
      <c r="DI24" s="167"/>
      <c r="DJ24" s="167"/>
      <c r="DK24" s="167"/>
      <c r="DL24" s="167"/>
      <c r="DM24" s="167"/>
      <c r="DN24" s="167"/>
      <c r="DO24" s="167"/>
      <c r="DP24" s="5"/>
      <c r="DQ24" s="428"/>
      <c r="DR24" s="428"/>
      <c r="DS24" s="167"/>
      <c r="DT24" s="167"/>
      <c r="DU24" s="167"/>
      <c r="DV24" s="167"/>
      <c r="DW24" s="167"/>
      <c r="DX24" s="167"/>
      <c r="DY24" s="167"/>
      <c r="DZ24" s="167"/>
      <c r="EA24" s="167"/>
      <c r="EB24" s="167"/>
      <c r="EC24" s="167"/>
      <c r="ED24" s="167"/>
      <c r="EE24" s="167"/>
      <c r="EF24" s="167"/>
      <c r="EG24" s="167"/>
      <c r="EH24" s="167"/>
      <c r="EI24" s="167"/>
      <c r="EJ24" s="167"/>
      <c r="EK24" s="167"/>
      <c r="EL24" s="167"/>
      <c r="EM24" s="167"/>
      <c r="EO24" s="421"/>
      <c r="EP24" s="421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21"/>
      <c r="FN24" s="421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21"/>
      <c r="GL24" s="421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</row>
    <row r="25" spans="1:215" ht="15">
      <c r="A25" s="421"/>
      <c r="B25" s="42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21"/>
      <c r="Z25" s="421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28"/>
      <c r="AX25" s="428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5"/>
      <c r="BU25" s="428"/>
      <c r="BV25" s="428"/>
      <c r="BW25" s="167"/>
      <c r="BX25" s="167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67"/>
      <c r="CR25" s="5"/>
      <c r="CS25" s="428"/>
      <c r="CT25" s="428"/>
      <c r="CU25" s="167"/>
      <c r="CV25" s="167"/>
      <c r="CW25" s="167"/>
      <c r="CX25" s="167"/>
      <c r="CY25" s="167"/>
      <c r="CZ25" s="167"/>
      <c r="DA25" s="167"/>
      <c r="DB25" s="167"/>
      <c r="DC25" s="167"/>
      <c r="DD25" s="167"/>
      <c r="DE25" s="167"/>
      <c r="DF25" s="167"/>
      <c r="DG25" s="167"/>
      <c r="DH25" s="167"/>
      <c r="DI25" s="167"/>
      <c r="DJ25" s="167"/>
      <c r="DK25" s="167"/>
      <c r="DL25" s="167"/>
      <c r="DM25" s="167"/>
      <c r="DN25" s="167"/>
      <c r="DO25" s="167"/>
      <c r="DP25" s="5"/>
      <c r="DQ25" s="428"/>
      <c r="DR25" s="428"/>
      <c r="DS25" s="167"/>
      <c r="DT25" s="167"/>
      <c r="DU25" s="167"/>
      <c r="DV25" s="167"/>
      <c r="DW25" s="167"/>
      <c r="DX25" s="167"/>
      <c r="DY25" s="167"/>
      <c r="DZ25" s="167"/>
      <c r="EA25" s="167"/>
      <c r="EB25" s="167"/>
      <c r="EC25" s="167"/>
      <c r="ED25" s="167"/>
      <c r="EE25" s="167"/>
      <c r="EF25" s="167"/>
      <c r="EG25" s="167"/>
      <c r="EH25" s="167"/>
      <c r="EI25" s="167"/>
      <c r="EJ25" s="167"/>
      <c r="EK25" s="167"/>
      <c r="EL25" s="167"/>
      <c r="EM25" s="167"/>
      <c r="EO25" s="421"/>
      <c r="EP25" s="421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21"/>
      <c r="FN25" s="421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21"/>
      <c r="GL25" s="421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01" t="s">
        <v>116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116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67"/>
      <c r="AX26" s="133" t="s">
        <v>298</v>
      </c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5"/>
      <c r="BU26" s="167"/>
      <c r="BV26" s="133" t="s">
        <v>298</v>
      </c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5"/>
      <c r="CS26" s="167"/>
      <c r="CT26" s="133" t="s">
        <v>298</v>
      </c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5"/>
      <c r="DQ26" s="167"/>
      <c r="DR26" s="133" t="s">
        <v>298</v>
      </c>
      <c r="DS26" s="167"/>
      <c r="DT26" s="167"/>
      <c r="DU26" s="167"/>
      <c r="DV26" s="167"/>
      <c r="DW26" s="167"/>
      <c r="DX26" s="167"/>
      <c r="DY26" s="167"/>
      <c r="DZ26" s="167"/>
      <c r="EA26" s="167"/>
      <c r="EB26" s="167"/>
      <c r="EC26" s="167"/>
      <c r="ED26" s="167"/>
      <c r="EE26" s="167"/>
      <c r="EF26" s="167"/>
      <c r="EG26" s="167"/>
      <c r="EH26" s="167"/>
      <c r="EI26" s="167"/>
      <c r="EJ26" s="167"/>
      <c r="EK26" s="167"/>
      <c r="EL26" s="167"/>
      <c r="EM26" s="167"/>
      <c r="EO26" s="100"/>
      <c r="EP26" s="101" t="s">
        <v>116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116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116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99" t="s">
        <v>88</v>
      </c>
      <c r="C27" s="100">
        <v>1</v>
      </c>
      <c r="D27" s="100">
        <v>1</v>
      </c>
      <c r="E27" s="100">
        <v>1</v>
      </c>
      <c r="F27" s="100">
        <v>1</v>
      </c>
      <c r="G27" s="100">
        <v>1</v>
      </c>
      <c r="H27" s="100">
        <v>2</v>
      </c>
      <c r="I27" s="100">
        <v>2</v>
      </c>
      <c r="J27" s="100">
        <v>2</v>
      </c>
      <c r="K27" s="100">
        <v>3</v>
      </c>
      <c r="L27" s="100">
        <v>3</v>
      </c>
      <c r="M27" s="100">
        <v>3</v>
      </c>
      <c r="N27" s="100">
        <v>3</v>
      </c>
      <c r="O27" s="100">
        <v>3</v>
      </c>
      <c r="P27" s="100">
        <v>3</v>
      </c>
      <c r="Q27" s="100">
        <v>3</v>
      </c>
      <c r="R27" s="100">
        <v>3</v>
      </c>
      <c r="S27" s="100">
        <v>3</v>
      </c>
      <c r="T27" s="100">
        <v>3</v>
      </c>
      <c r="U27" s="100">
        <v>4</v>
      </c>
      <c r="V27" s="100">
        <v>4</v>
      </c>
      <c r="W27" s="100">
        <v>4</v>
      </c>
      <c r="Y27" s="100"/>
      <c r="Z27" s="99" t="s">
        <v>88</v>
      </c>
      <c r="AA27" s="100">
        <v>9</v>
      </c>
      <c r="AB27" s="100">
        <v>7</v>
      </c>
      <c r="AC27" s="100">
        <v>8</v>
      </c>
      <c r="AD27" s="100">
        <v>7</v>
      </c>
      <c r="AE27" s="100">
        <v>9</v>
      </c>
      <c r="AF27" s="100">
        <v>10</v>
      </c>
      <c r="AG27" s="100">
        <v>12</v>
      </c>
      <c r="AH27" s="100">
        <v>14</v>
      </c>
      <c r="AI27" s="100">
        <v>16</v>
      </c>
      <c r="AJ27" s="100">
        <v>16</v>
      </c>
      <c r="AK27" s="100">
        <v>18</v>
      </c>
      <c r="AL27" s="100">
        <v>18</v>
      </c>
      <c r="AM27" s="100">
        <v>20</v>
      </c>
      <c r="AN27" s="100">
        <v>19</v>
      </c>
      <c r="AO27" s="100">
        <v>19</v>
      </c>
      <c r="AP27" s="100">
        <v>18</v>
      </c>
      <c r="AQ27" s="100">
        <v>19</v>
      </c>
      <c r="AR27" s="100">
        <v>18</v>
      </c>
      <c r="AS27" s="100">
        <v>19</v>
      </c>
      <c r="AT27" s="100">
        <v>20</v>
      </c>
      <c r="AU27" s="100">
        <v>20</v>
      </c>
      <c r="AW27" s="167"/>
      <c r="AX27" s="53" t="s">
        <v>299</v>
      </c>
      <c r="AY27" s="167">
        <v>9</v>
      </c>
      <c r="AZ27" s="167">
        <v>10</v>
      </c>
      <c r="BA27" s="167">
        <v>11</v>
      </c>
      <c r="BB27" s="167">
        <v>11</v>
      </c>
      <c r="BC27" s="167">
        <v>13</v>
      </c>
      <c r="BD27" s="167">
        <v>14</v>
      </c>
      <c r="BE27" s="167">
        <v>16</v>
      </c>
      <c r="BF27" s="167">
        <v>17</v>
      </c>
      <c r="BG27" s="167">
        <v>18</v>
      </c>
      <c r="BH27" s="167">
        <v>19</v>
      </c>
      <c r="BI27" s="167">
        <v>21</v>
      </c>
      <c r="BJ27" s="167">
        <v>20</v>
      </c>
      <c r="BK27" s="167">
        <v>22</v>
      </c>
      <c r="BL27" s="167">
        <v>21</v>
      </c>
      <c r="BM27" s="167">
        <v>21</v>
      </c>
      <c r="BN27" s="167">
        <v>22</v>
      </c>
      <c r="BO27" s="167">
        <v>21</v>
      </c>
      <c r="BP27" s="167">
        <v>21</v>
      </c>
      <c r="BQ27" s="167">
        <v>22</v>
      </c>
      <c r="BR27" s="167">
        <v>22</v>
      </c>
      <c r="BS27" s="167">
        <v>22</v>
      </c>
      <c r="BT27" s="5"/>
      <c r="BU27" s="167"/>
      <c r="BV27" s="53" t="s">
        <v>299</v>
      </c>
      <c r="BW27" s="167">
        <v>110</v>
      </c>
      <c r="BX27" s="167">
        <v>117</v>
      </c>
      <c r="BY27" s="167">
        <v>127</v>
      </c>
      <c r="BZ27" s="167">
        <v>138</v>
      </c>
      <c r="CA27" s="167">
        <v>152</v>
      </c>
      <c r="CB27" s="167">
        <v>165</v>
      </c>
      <c r="CC27" s="167">
        <v>175</v>
      </c>
      <c r="CD27" s="167">
        <v>181</v>
      </c>
      <c r="CE27" s="167">
        <v>183</v>
      </c>
      <c r="CF27" s="167">
        <v>183</v>
      </c>
      <c r="CG27" s="167">
        <v>180</v>
      </c>
      <c r="CH27" s="167">
        <v>182</v>
      </c>
      <c r="CI27" s="167">
        <v>190</v>
      </c>
      <c r="CJ27" s="167">
        <v>194</v>
      </c>
      <c r="CK27" s="167">
        <v>201</v>
      </c>
      <c r="CL27" s="167">
        <v>205</v>
      </c>
      <c r="CM27" s="167">
        <v>214</v>
      </c>
      <c r="CN27" s="167">
        <v>218</v>
      </c>
      <c r="CO27" s="167">
        <v>227</v>
      </c>
      <c r="CP27" s="167">
        <v>228</v>
      </c>
      <c r="CQ27" s="167">
        <v>227</v>
      </c>
      <c r="CR27" s="5"/>
      <c r="CS27" s="167"/>
      <c r="CT27" s="53" t="s">
        <v>299</v>
      </c>
      <c r="CU27" s="167">
        <v>84</v>
      </c>
      <c r="CV27" s="167">
        <v>96</v>
      </c>
      <c r="CW27" s="167">
        <v>108</v>
      </c>
      <c r="CX27" s="167">
        <v>113</v>
      </c>
      <c r="CY27" s="167">
        <v>120</v>
      </c>
      <c r="CZ27" s="167">
        <v>128</v>
      </c>
      <c r="DA27" s="167">
        <v>141</v>
      </c>
      <c r="DB27" s="167">
        <v>153</v>
      </c>
      <c r="DC27" s="167">
        <v>168</v>
      </c>
      <c r="DD27" s="167">
        <v>181</v>
      </c>
      <c r="DE27" s="167">
        <v>191</v>
      </c>
      <c r="DF27" s="167">
        <v>198</v>
      </c>
      <c r="DG27" s="167">
        <v>209</v>
      </c>
      <c r="DH27" s="167">
        <v>211</v>
      </c>
      <c r="DI27" s="167">
        <v>213</v>
      </c>
      <c r="DJ27" s="167">
        <v>217</v>
      </c>
      <c r="DK27" s="167">
        <v>220</v>
      </c>
      <c r="DL27" s="167">
        <v>219</v>
      </c>
      <c r="DM27" s="167">
        <v>219</v>
      </c>
      <c r="DN27" s="167">
        <v>217</v>
      </c>
      <c r="DO27" s="167">
        <v>220</v>
      </c>
      <c r="DP27" s="5"/>
      <c r="DQ27" s="167"/>
      <c r="DR27" s="53" t="s">
        <v>299</v>
      </c>
      <c r="DS27" s="167">
        <v>3</v>
      </c>
      <c r="DT27" s="167">
        <v>5</v>
      </c>
      <c r="DU27" s="167">
        <v>7</v>
      </c>
      <c r="DV27" s="167">
        <v>8</v>
      </c>
      <c r="DW27" s="167">
        <v>8</v>
      </c>
      <c r="DX27" s="167">
        <v>9</v>
      </c>
      <c r="DY27" s="167">
        <v>10</v>
      </c>
      <c r="DZ27" s="167">
        <v>11</v>
      </c>
      <c r="EA27" s="167">
        <v>12</v>
      </c>
      <c r="EB27" s="167">
        <v>13</v>
      </c>
      <c r="EC27" s="167">
        <v>14</v>
      </c>
      <c r="ED27" s="167">
        <v>15</v>
      </c>
      <c r="EE27" s="167">
        <v>16</v>
      </c>
      <c r="EF27" s="167">
        <v>17</v>
      </c>
      <c r="EG27" s="167">
        <v>18</v>
      </c>
      <c r="EH27" s="167">
        <v>19</v>
      </c>
      <c r="EI27" s="167">
        <v>20</v>
      </c>
      <c r="EJ27" s="167">
        <v>21</v>
      </c>
      <c r="EK27" s="167">
        <v>22</v>
      </c>
      <c r="EL27" s="167">
        <v>23</v>
      </c>
      <c r="EM27" s="167">
        <v>24</v>
      </c>
      <c r="EO27" s="100"/>
      <c r="EP27" s="99" t="s">
        <v>88</v>
      </c>
      <c r="EQ27" s="100">
        <v>7</v>
      </c>
      <c r="ER27" s="100">
        <v>4</v>
      </c>
      <c r="ES27" s="100">
        <v>4</v>
      </c>
      <c r="ET27" s="100">
        <v>5</v>
      </c>
      <c r="EU27" s="100">
        <v>6</v>
      </c>
      <c r="EV27" s="100">
        <v>6</v>
      </c>
      <c r="EW27" s="100">
        <v>6</v>
      </c>
      <c r="EX27" s="100">
        <v>7</v>
      </c>
      <c r="EY27" s="100">
        <v>8</v>
      </c>
      <c r="EZ27" s="100">
        <v>9</v>
      </c>
      <c r="FA27" s="100">
        <v>11</v>
      </c>
      <c r="FB27" s="100">
        <v>14</v>
      </c>
      <c r="FC27" s="100">
        <v>13</v>
      </c>
      <c r="FD27" s="100">
        <v>12</v>
      </c>
      <c r="FE27" s="100">
        <v>11</v>
      </c>
      <c r="FF27" s="100">
        <v>10</v>
      </c>
      <c r="FG27" s="100">
        <v>9</v>
      </c>
      <c r="FH27" s="100">
        <v>9</v>
      </c>
      <c r="FI27" s="100">
        <v>8</v>
      </c>
      <c r="FJ27" s="100">
        <v>7</v>
      </c>
      <c r="FK27" s="100">
        <v>7</v>
      </c>
      <c r="FM27" s="100"/>
      <c r="FN27" s="99" t="s">
        <v>88</v>
      </c>
      <c r="FO27" s="100">
        <v>37</v>
      </c>
      <c r="FP27" s="100">
        <v>44</v>
      </c>
      <c r="FQ27" s="100">
        <v>49</v>
      </c>
      <c r="FR27" s="100">
        <v>53</v>
      </c>
      <c r="FS27" s="100">
        <v>59</v>
      </c>
      <c r="FT27" s="100">
        <v>63</v>
      </c>
      <c r="FU27" s="100">
        <v>71</v>
      </c>
      <c r="FV27" s="100">
        <v>82</v>
      </c>
      <c r="FW27" s="100">
        <v>96</v>
      </c>
      <c r="FX27" s="100">
        <v>103</v>
      </c>
      <c r="FY27" s="100">
        <v>107</v>
      </c>
      <c r="FZ27" s="100">
        <v>107</v>
      </c>
      <c r="GA27" s="100">
        <v>112</v>
      </c>
      <c r="GB27" s="100">
        <v>117</v>
      </c>
      <c r="GC27" s="100">
        <v>122</v>
      </c>
      <c r="GD27" s="100">
        <v>129</v>
      </c>
      <c r="GE27" s="100">
        <v>129</v>
      </c>
      <c r="GF27" s="100">
        <v>124</v>
      </c>
      <c r="GG27" s="100">
        <v>122</v>
      </c>
      <c r="GH27" s="100">
        <v>126</v>
      </c>
      <c r="GI27" s="100">
        <v>125</v>
      </c>
      <c r="GK27" s="100"/>
      <c r="GL27" s="99" t="s">
        <v>88</v>
      </c>
      <c r="GM27" s="100">
        <v>48</v>
      </c>
      <c r="GN27" s="100">
        <v>29</v>
      </c>
      <c r="GO27" s="100">
        <v>30</v>
      </c>
      <c r="GP27" s="100">
        <v>33</v>
      </c>
      <c r="GQ27" s="100">
        <v>37</v>
      </c>
      <c r="GR27" s="100">
        <v>41</v>
      </c>
      <c r="GS27" s="100">
        <v>46</v>
      </c>
      <c r="GT27" s="100">
        <v>49</v>
      </c>
      <c r="GU27" s="100">
        <v>55</v>
      </c>
      <c r="GV27" s="100">
        <v>57</v>
      </c>
      <c r="GW27" s="100">
        <v>60</v>
      </c>
      <c r="GX27" s="100">
        <v>59</v>
      </c>
      <c r="GY27" s="100">
        <v>61</v>
      </c>
      <c r="GZ27" s="100">
        <v>64</v>
      </c>
      <c r="HA27" s="100">
        <v>65</v>
      </c>
      <c r="HB27" s="100">
        <v>71</v>
      </c>
      <c r="HC27" s="100">
        <v>65</v>
      </c>
      <c r="HD27" s="100">
        <v>71</v>
      </c>
      <c r="HE27" s="100">
        <v>73</v>
      </c>
      <c r="HF27" s="100">
        <v>75</v>
      </c>
      <c r="HG27" s="100">
        <v>77</v>
      </c>
    </row>
    <row r="28" spans="1:215" ht="15">
      <c r="A28" s="123"/>
      <c r="B28" s="99" t="s">
        <v>89</v>
      </c>
      <c r="C28" s="127">
        <v>5211</v>
      </c>
      <c r="D28" s="127">
        <v>4739</v>
      </c>
      <c r="E28" s="127">
        <v>5533</v>
      </c>
      <c r="F28" s="127">
        <v>5631</v>
      </c>
      <c r="G28" s="127">
        <v>5827</v>
      </c>
      <c r="H28" s="127">
        <v>5935</v>
      </c>
      <c r="I28" s="127">
        <v>5803</v>
      </c>
      <c r="J28" s="127">
        <v>5798</v>
      </c>
      <c r="K28" s="127">
        <v>5256</v>
      </c>
      <c r="L28" s="127">
        <v>5404</v>
      </c>
      <c r="M28" s="127">
        <v>5044</v>
      </c>
      <c r="N28" s="127">
        <v>5447</v>
      </c>
      <c r="O28" s="127">
        <v>5143</v>
      </c>
      <c r="P28" s="127">
        <v>4329</v>
      </c>
      <c r="Q28" s="127">
        <v>4215</v>
      </c>
      <c r="R28" s="127">
        <v>4039</v>
      </c>
      <c r="S28" s="127">
        <v>4159</v>
      </c>
      <c r="T28" s="127">
        <v>4310</v>
      </c>
      <c r="U28" s="127">
        <v>3915</v>
      </c>
      <c r="V28" s="127">
        <v>3927</v>
      </c>
      <c r="W28" s="127">
        <v>3491</v>
      </c>
      <c r="Y28" s="123"/>
      <c r="Z28" s="99" t="s">
        <v>89</v>
      </c>
      <c r="AA28" s="127">
        <v>5670</v>
      </c>
      <c r="AB28" s="127">
        <v>5385</v>
      </c>
      <c r="AC28" s="127">
        <v>5604</v>
      </c>
      <c r="AD28" s="127">
        <v>5707</v>
      </c>
      <c r="AE28" s="127">
        <v>5673</v>
      </c>
      <c r="AF28" s="127">
        <v>5615</v>
      </c>
      <c r="AG28" s="127">
        <v>5625</v>
      </c>
      <c r="AH28" s="127">
        <v>5265</v>
      </c>
      <c r="AI28" s="127">
        <v>5353</v>
      </c>
      <c r="AJ28" s="127">
        <v>4743</v>
      </c>
      <c r="AK28" s="127">
        <v>4821</v>
      </c>
      <c r="AL28" s="127">
        <v>5318</v>
      </c>
      <c r="AM28" s="127">
        <v>5437</v>
      </c>
      <c r="AN28" s="127">
        <v>4707</v>
      </c>
      <c r="AO28" s="127">
        <v>4201</v>
      </c>
      <c r="AP28" s="127">
        <v>5224</v>
      </c>
      <c r="AQ28" s="127">
        <v>5368</v>
      </c>
      <c r="AR28" s="127">
        <v>5451</v>
      </c>
      <c r="AS28" s="127">
        <v>5448</v>
      </c>
      <c r="AT28" s="127">
        <v>5324</v>
      </c>
      <c r="AU28" s="127">
        <v>4322</v>
      </c>
      <c r="AW28" s="174"/>
      <c r="AX28" s="53" t="s">
        <v>300</v>
      </c>
      <c r="AY28" s="52">
        <v>4320</v>
      </c>
      <c r="AZ28" s="52">
        <v>4473</v>
      </c>
      <c r="BA28" s="52">
        <v>4782</v>
      </c>
      <c r="BB28" s="52">
        <v>4910</v>
      </c>
      <c r="BC28" s="52">
        <v>5040</v>
      </c>
      <c r="BD28" s="52">
        <v>4957</v>
      </c>
      <c r="BE28" s="52">
        <v>4857</v>
      </c>
      <c r="BF28" s="52">
        <v>4795</v>
      </c>
      <c r="BG28" s="52">
        <v>4799</v>
      </c>
      <c r="BH28" s="52">
        <v>3991</v>
      </c>
      <c r="BI28" s="52">
        <v>4152</v>
      </c>
      <c r="BJ28" s="52">
        <v>4965</v>
      </c>
      <c r="BK28" s="52">
        <v>4843</v>
      </c>
      <c r="BL28" s="52">
        <v>3922</v>
      </c>
      <c r="BM28" s="52">
        <v>3519</v>
      </c>
      <c r="BN28" s="52">
        <v>4262</v>
      </c>
      <c r="BO28" s="52">
        <v>4874</v>
      </c>
      <c r="BP28" s="52">
        <v>4280</v>
      </c>
      <c r="BQ28" s="52">
        <v>4121</v>
      </c>
      <c r="BR28" s="52">
        <v>4051</v>
      </c>
      <c r="BS28" s="52">
        <v>3609</v>
      </c>
      <c r="BT28" s="5"/>
      <c r="BU28" s="174"/>
      <c r="BV28" s="53" t="s">
        <v>300</v>
      </c>
      <c r="BW28" s="52">
        <v>4274</v>
      </c>
      <c r="BX28" s="52">
        <v>4419</v>
      </c>
      <c r="BY28" s="52">
        <v>4512</v>
      </c>
      <c r="BZ28" s="52">
        <v>4609</v>
      </c>
      <c r="CA28" s="52">
        <v>4484</v>
      </c>
      <c r="CB28" s="52">
        <v>4437</v>
      </c>
      <c r="CC28" s="52">
        <v>4329</v>
      </c>
      <c r="CD28" s="52">
        <v>4499</v>
      </c>
      <c r="CE28" s="52">
        <v>4198</v>
      </c>
      <c r="CF28" s="52">
        <v>4277</v>
      </c>
      <c r="CG28" s="52">
        <v>4217</v>
      </c>
      <c r="CH28" s="52">
        <v>4336</v>
      </c>
      <c r="CI28" s="52">
        <v>4233</v>
      </c>
      <c r="CJ28" s="52">
        <v>4118</v>
      </c>
      <c r="CK28" s="52">
        <v>3786</v>
      </c>
      <c r="CL28" s="52">
        <v>3794</v>
      </c>
      <c r="CM28" s="52">
        <v>3750</v>
      </c>
      <c r="CN28" s="52">
        <v>3838</v>
      </c>
      <c r="CO28" s="52">
        <v>3768</v>
      </c>
      <c r="CP28" s="52">
        <v>3859</v>
      </c>
      <c r="CQ28" s="52">
        <v>3293</v>
      </c>
      <c r="CR28" s="5"/>
      <c r="CS28" s="174"/>
      <c r="CT28" s="53" t="s">
        <v>300</v>
      </c>
      <c r="CU28" s="52">
        <v>5106</v>
      </c>
      <c r="CV28" s="52">
        <v>4999</v>
      </c>
      <c r="CW28" s="52">
        <v>5324</v>
      </c>
      <c r="CX28" s="52">
        <v>5348</v>
      </c>
      <c r="CY28" s="52">
        <v>5433</v>
      </c>
      <c r="CZ28" s="52">
        <v>5540</v>
      </c>
      <c r="DA28" s="52">
        <v>5396</v>
      </c>
      <c r="DB28" s="52">
        <v>5408</v>
      </c>
      <c r="DC28" s="52">
        <v>5286</v>
      </c>
      <c r="DD28" s="52">
        <v>5474</v>
      </c>
      <c r="DE28" s="52">
        <v>5565</v>
      </c>
      <c r="DF28" s="52">
        <v>5488</v>
      </c>
      <c r="DG28" s="52">
        <v>5120</v>
      </c>
      <c r="DH28" s="52">
        <v>5352</v>
      </c>
      <c r="DI28" s="52">
        <v>5075</v>
      </c>
      <c r="DJ28" s="52">
        <v>4997</v>
      </c>
      <c r="DK28" s="52">
        <v>4889</v>
      </c>
      <c r="DL28" s="52">
        <v>4660</v>
      </c>
      <c r="DM28" s="52">
        <v>4575</v>
      </c>
      <c r="DN28" s="52">
        <v>4711</v>
      </c>
      <c r="DO28" s="52">
        <v>3984</v>
      </c>
      <c r="DP28" s="5"/>
      <c r="DQ28" s="174"/>
      <c r="DR28" s="53" t="s">
        <v>300</v>
      </c>
      <c r="DS28" s="52">
        <v>4068</v>
      </c>
      <c r="DT28" s="52">
        <v>3915</v>
      </c>
      <c r="DU28" s="52">
        <v>4167</v>
      </c>
      <c r="DV28" s="52">
        <v>4198</v>
      </c>
      <c r="DW28" s="52">
        <v>4227</v>
      </c>
      <c r="DX28" s="52">
        <v>4378</v>
      </c>
      <c r="DY28" s="52">
        <v>4819</v>
      </c>
      <c r="DZ28" s="52">
        <v>3921</v>
      </c>
      <c r="EA28" s="52">
        <v>3609</v>
      </c>
      <c r="EB28" s="52">
        <v>3648</v>
      </c>
      <c r="EC28" s="52">
        <v>4032</v>
      </c>
      <c r="ED28" s="52">
        <v>4133</v>
      </c>
      <c r="EE28" s="52">
        <v>4991</v>
      </c>
      <c r="EF28" s="52">
        <v>5087</v>
      </c>
      <c r="EG28" s="52">
        <v>5115</v>
      </c>
      <c r="EH28" s="52">
        <v>4907</v>
      </c>
      <c r="EI28" s="52">
        <v>5035</v>
      </c>
      <c r="EJ28" s="52">
        <v>4927</v>
      </c>
      <c r="EK28" s="52">
        <v>5368</v>
      </c>
      <c r="EL28" s="52">
        <v>5395</v>
      </c>
      <c r="EM28" s="52">
        <v>4813</v>
      </c>
      <c r="EO28" s="123"/>
      <c r="EP28" s="99" t="s">
        <v>89</v>
      </c>
      <c r="EQ28" s="127">
        <v>4375</v>
      </c>
      <c r="ER28" s="127">
        <v>4294</v>
      </c>
      <c r="ES28" s="127">
        <v>4831</v>
      </c>
      <c r="ET28" s="127">
        <v>5006</v>
      </c>
      <c r="EU28" s="127">
        <v>4825</v>
      </c>
      <c r="EV28" s="127">
        <v>4641</v>
      </c>
      <c r="EW28" s="127">
        <v>4952</v>
      </c>
      <c r="EX28" s="127">
        <v>5422</v>
      </c>
      <c r="EY28" s="127">
        <v>5628</v>
      </c>
      <c r="EZ28" s="127">
        <v>5700</v>
      </c>
      <c r="FA28" s="127">
        <v>5748</v>
      </c>
      <c r="FB28" s="127">
        <v>4767</v>
      </c>
      <c r="FC28" s="127">
        <v>5605</v>
      </c>
      <c r="FD28" s="127">
        <v>5928</v>
      </c>
      <c r="FE28" s="127">
        <v>5453</v>
      </c>
      <c r="FF28" s="127">
        <v>5454</v>
      </c>
      <c r="FG28" s="127">
        <v>5597</v>
      </c>
      <c r="FH28" s="127">
        <v>5651</v>
      </c>
      <c r="FI28" s="127">
        <v>5553</v>
      </c>
      <c r="FJ28" s="127">
        <v>5659</v>
      </c>
      <c r="FK28" s="127">
        <v>5156</v>
      </c>
      <c r="FM28" s="123"/>
      <c r="FN28" s="99" t="s">
        <v>89</v>
      </c>
      <c r="FO28" s="127">
        <v>5020</v>
      </c>
      <c r="FP28" s="127">
        <v>5142</v>
      </c>
      <c r="FQ28" s="127">
        <v>5192</v>
      </c>
      <c r="FR28" s="127">
        <v>5015</v>
      </c>
      <c r="FS28" s="127">
        <v>4781</v>
      </c>
      <c r="FT28" s="127">
        <v>4839</v>
      </c>
      <c r="FU28" s="127">
        <v>4658</v>
      </c>
      <c r="FV28" s="127">
        <v>4572</v>
      </c>
      <c r="FW28" s="127">
        <v>3976</v>
      </c>
      <c r="FX28" s="127">
        <v>3749</v>
      </c>
      <c r="FY28" s="127">
        <v>3681</v>
      </c>
      <c r="FZ28" s="127">
        <v>3329</v>
      </c>
      <c r="GA28" s="127">
        <v>3567</v>
      </c>
      <c r="GB28" s="127">
        <v>3693</v>
      </c>
      <c r="GC28" s="127">
        <v>3692</v>
      </c>
      <c r="GD28" s="127">
        <v>3439</v>
      </c>
      <c r="GE28" s="127">
        <v>3580</v>
      </c>
      <c r="GF28" s="127">
        <v>3668</v>
      </c>
      <c r="GG28" s="127">
        <v>3746</v>
      </c>
      <c r="GH28" s="127">
        <v>3956</v>
      </c>
      <c r="GI28" s="127">
        <v>3307</v>
      </c>
      <c r="GK28" s="123"/>
      <c r="GL28" s="99" t="s">
        <v>89</v>
      </c>
      <c r="GM28" s="127">
        <v>5487</v>
      </c>
      <c r="GN28" s="127">
        <v>5149</v>
      </c>
      <c r="GO28" s="127">
        <v>5277</v>
      </c>
      <c r="GP28" s="127">
        <v>5182</v>
      </c>
      <c r="GQ28" s="127">
        <v>5378</v>
      </c>
      <c r="GR28" s="127">
        <v>5167</v>
      </c>
      <c r="GS28" s="127">
        <v>4610</v>
      </c>
      <c r="GT28" s="127">
        <v>4595</v>
      </c>
      <c r="GU28" s="127">
        <v>4076</v>
      </c>
      <c r="GV28" s="127">
        <v>4085</v>
      </c>
      <c r="GW28" s="127">
        <v>4142</v>
      </c>
      <c r="GX28" s="127">
        <v>3877</v>
      </c>
      <c r="GY28" s="127">
        <v>4041</v>
      </c>
      <c r="GZ28" s="127">
        <v>3985</v>
      </c>
      <c r="HA28" s="127">
        <v>4019</v>
      </c>
      <c r="HB28" s="127">
        <v>4024</v>
      </c>
      <c r="HC28" s="127">
        <v>4275</v>
      </c>
      <c r="HD28" s="127">
        <v>4216</v>
      </c>
      <c r="HE28" s="127">
        <v>4299</v>
      </c>
      <c r="HF28" s="127">
        <v>4074</v>
      </c>
      <c r="HG28" s="127">
        <v>3722</v>
      </c>
    </row>
    <row r="29" spans="1:215" ht="115.5">
      <c r="A29" s="100"/>
      <c r="B29" s="121" t="s">
        <v>117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117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67"/>
      <c r="AX29" s="54" t="s">
        <v>301</v>
      </c>
      <c r="AY29" s="167">
        <v>4.7</v>
      </c>
      <c r="AZ29" s="167">
        <v>4.7</v>
      </c>
      <c r="BA29" s="167">
        <v>4.7</v>
      </c>
      <c r="BB29" s="167">
        <v>4.7</v>
      </c>
      <c r="BC29" s="167">
        <v>4.7</v>
      </c>
      <c r="BD29" s="167">
        <v>4.3</v>
      </c>
      <c r="BE29" s="167">
        <v>4.3</v>
      </c>
      <c r="BF29" s="167">
        <v>4.2</v>
      </c>
      <c r="BG29" s="167">
        <v>4.2</v>
      </c>
      <c r="BH29" s="167">
        <v>5.4</v>
      </c>
      <c r="BI29" s="167">
        <v>5.4</v>
      </c>
      <c r="BJ29" s="167">
        <v>5.4</v>
      </c>
      <c r="BK29" s="167">
        <v>5.4</v>
      </c>
      <c r="BL29" s="167">
        <v>5.4</v>
      </c>
      <c r="BM29" s="167">
        <v>5.4</v>
      </c>
      <c r="BN29" s="167">
        <v>5.4</v>
      </c>
      <c r="BO29" s="167">
        <v>5.4</v>
      </c>
      <c r="BP29" s="167">
        <v>5.3</v>
      </c>
      <c r="BQ29" s="167">
        <v>5.3</v>
      </c>
      <c r="BR29" s="167">
        <v>5.3</v>
      </c>
      <c r="BS29" s="167">
        <v>5.3</v>
      </c>
      <c r="BT29" s="5"/>
      <c r="BU29" s="167"/>
      <c r="BV29" s="54" t="s">
        <v>301</v>
      </c>
      <c r="BW29" s="167">
        <v>4.7</v>
      </c>
      <c r="BX29" s="167">
        <v>4.7</v>
      </c>
      <c r="BY29" s="167">
        <v>4.7</v>
      </c>
      <c r="BZ29" s="167">
        <v>4.7</v>
      </c>
      <c r="CA29" s="167">
        <v>4.7</v>
      </c>
      <c r="CB29" s="167">
        <v>4.3</v>
      </c>
      <c r="CC29" s="167">
        <v>4.3</v>
      </c>
      <c r="CD29" s="167">
        <v>4.2</v>
      </c>
      <c r="CE29" s="167">
        <v>4.2</v>
      </c>
      <c r="CF29" s="167">
        <v>5.4</v>
      </c>
      <c r="CG29" s="167">
        <v>5.4</v>
      </c>
      <c r="CH29" s="167">
        <v>5.4</v>
      </c>
      <c r="CI29" s="167">
        <v>5.4</v>
      </c>
      <c r="CJ29" s="167">
        <v>5.4</v>
      </c>
      <c r="CK29" s="167">
        <v>5.4</v>
      </c>
      <c r="CL29" s="167">
        <v>5.4</v>
      </c>
      <c r="CM29" s="167">
        <v>5.4</v>
      </c>
      <c r="CN29" s="167">
        <v>5.3</v>
      </c>
      <c r="CO29" s="167">
        <v>5.3</v>
      </c>
      <c r="CP29" s="167">
        <v>5.3</v>
      </c>
      <c r="CQ29" s="167">
        <v>5.3</v>
      </c>
      <c r="CR29" s="5"/>
      <c r="CS29" s="167"/>
      <c r="CT29" s="54" t="s">
        <v>301</v>
      </c>
      <c r="CU29" s="167">
        <v>4.7</v>
      </c>
      <c r="CV29" s="167">
        <v>4.7</v>
      </c>
      <c r="CW29" s="167">
        <v>4.7</v>
      </c>
      <c r="CX29" s="167">
        <v>4.7</v>
      </c>
      <c r="CY29" s="167">
        <v>4.7</v>
      </c>
      <c r="CZ29" s="167">
        <v>4.3</v>
      </c>
      <c r="DA29" s="167">
        <v>4.3</v>
      </c>
      <c r="DB29" s="167">
        <v>4.2</v>
      </c>
      <c r="DC29" s="167">
        <v>4.2</v>
      </c>
      <c r="DD29" s="167">
        <v>5.4</v>
      </c>
      <c r="DE29" s="167">
        <v>5.4</v>
      </c>
      <c r="DF29" s="167">
        <v>5.4</v>
      </c>
      <c r="DG29" s="167">
        <v>5.4</v>
      </c>
      <c r="DH29" s="167">
        <v>5.4</v>
      </c>
      <c r="DI29" s="167">
        <v>5.4</v>
      </c>
      <c r="DJ29" s="167">
        <v>5.4</v>
      </c>
      <c r="DK29" s="167">
        <v>5.4</v>
      </c>
      <c r="DL29" s="167">
        <v>5.3</v>
      </c>
      <c r="DM29" s="167">
        <v>5.3</v>
      </c>
      <c r="DN29" s="167">
        <v>5.3</v>
      </c>
      <c r="DO29" s="167">
        <v>5.3</v>
      </c>
      <c r="DP29" s="5"/>
      <c r="DQ29" s="167"/>
      <c r="DR29" s="54" t="s">
        <v>301</v>
      </c>
      <c r="DS29" s="167">
        <v>4.7</v>
      </c>
      <c r="DT29" s="167">
        <v>4.7</v>
      </c>
      <c r="DU29" s="167">
        <v>4.7</v>
      </c>
      <c r="DV29" s="167">
        <v>4.7</v>
      </c>
      <c r="DW29" s="167">
        <v>4.7</v>
      </c>
      <c r="DX29" s="167">
        <v>4.3</v>
      </c>
      <c r="DY29" s="167">
        <v>4.3</v>
      </c>
      <c r="DZ29" s="167">
        <v>4.2</v>
      </c>
      <c r="EA29" s="167">
        <v>4.2</v>
      </c>
      <c r="EB29" s="167">
        <v>5.4</v>
      </c>
      <c r="EC29" s="167">
        <v>5.4</v>
      </c>
      <c r="ED29" s="167">
        <v>5.4</v>
      </c>
      <c r="EE29" s="167">
        <v>5.4</v>
      </c>
      <c r="EF29" s="167">
        <v>5.4</v>
      </c>
      <c r="EG29" s="167">
        <v>5.4</v>
      </c>
      <c r="EH29" s="167">
        <v>5.4</v>
      </c>
      <c r="EI29" s="167">
        <v>5.4</v>
      </c>
      <c r="EJ29" s="167">
        <v>5.3</v>
      </c>
      <c r="EK29" s="167">
        <v>5.3</v>
      </c>
      <c r="EL29" s="167">
        <v>5.3</v>
      </c>
      <c r="EM29" s="167">
        <v>5.3</v>
      </c>
      <c r="EO29" s="100"/>
      <c r="EP29" s="121" t="s">
        <v>117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117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117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</row>
    <row r="30" spans="1:215" ht="15">
      <c r="A30" s="421"/>
      <c r="B30" s="421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1"/>
      <c r="Z30" s="421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8"/>
      <c r="AX30" s="428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5"/>
      <c r="BU30" s="428"/>
      <c r="BV30" s="428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167"/>
      <c r="CP30" s="167"/>
      <c r="CQ30" s="167"/>
      <c r="CR30" s="5"/>
      <c r="CS30" s="428"/>
      <c r="CT30" s="428"/>
      <c r="CU30" s="167"/>
      <c r="CV30" s="167"/>
      <c r="CW30" s="167"/>
      <c r="CX30" s="167"/>
      <c r="CY30" s="167"/>
      <c r="CZ30" s="167"/>
      <c r="DA30" s="167"/>
      <c r="DB30" s="167"/>
      <c r="DC30" s="167"/>
      <c r="DD30" s="167"/>
      <c r="DE30" s="167"/>
      <c r="DF30" s="167"/>
      <c r="DG30" s="167"/>
      <c r="DH30" s="167"/>
      <c r="DI30" s="167"/>
      <c r="DJ30" s="167"/>
      <c r="DK30" s="167"/>
      <c r="DL30" s="167"/>
      <c r="DM30" s="167"/>
      <c r="DN30" s="167"/>
      <c r="DO30" s="167"/>
      <c r="DP30" s="5"/>
      <c r="DQ30" s="428"/>
      <c r="DR30" s="428"/>
      <c r="DS30" s="167"/>
      <c r="DT30" s="167"/>
      <c r="DU30" s="167"/>
      <c r="DV30" s="167"/>
      <c r="DW30" s="167"/>
      <c r="DX30" s="167"/>
      <c r="DY30" s="167"/>
      <c r="DZ30" s="167"/>
      <c r="EA30" s="167"/>
      <c r="EB30" s="167"/>
      <c r="EC30" s="167"/>
      <c r="ED30" s="167"/>
      <c r="EE30" s="167"/>
      <c r="EF30" s="167"/>
      <c r="EG30" s="167"/>
      <c r="EH30" s="167"/>
      <c r="EI30" s="167"/>
      <c r="EJ30" s="167"/>
      <c r="EK30" s="167"/>
      <c r="EL30" s="167"/>
      <c r="EM30" s="167"/>
      <c r="EO30" s="421"/>
      <c r="EP30" s="421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1"/>
      <c r="FN30" s="421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1"/>
      <c r="GL30" s="421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25" t="s">
        <v>118</v>
      </c>
      <c r="B31" s="425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5" t="s">
        <v>118</v>
      </c>
      <c r="Z31" s="425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31" t="s">
        <v>302</v>
      </c>
      <c r="AX31" s="431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5"/>
      <c r="BU31" s="431" t="s">
        <v>302</v>
      </c>
      <c r="BV31" s="431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5"/>
      <c r="CS31" s="431" t="s">
        <v>302</v>
      </c>
      <c r="CT31" s="431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5"/>
      <c r="DQ31" s="431" t="s">
        <v>302</v>
      </c>
      <c r="DR31" s="431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O31" s="425" t="s">
        <v>118</v>
      </c>
      <c r="EP31" s="425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25" t="s">
        <v>118</v>
      </c>
      <c r="FN31" s="425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5" t="s">
        <v>118</v>
      </c>
      <c r="GL31" s="425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8"/>
      <c r="AX32" s="428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5"/>
      <c r="BU32" s="428"/>
      <c r="BV32" s="428"/>
      <c r="BW32" s="167"/>
      <c r="BX32" s="167"/>
      <c r="BY32" s="167"/>
      <c r="BZ32" s="167"/>
      <c r="CA32" s="167"/>
      <c r="CB32" s="167"/>
      <c r="CC32" s="167"/>
      <c r="CD32" s="167"/>
      <c r="CE32" s="167"/>
      <c r="CF32" s="167"/>
      <c r="CG32" s="167"/>
      <c r="CH32" s="167"/>
      <c r="CI32" s="167"/>
      <c r="CJ32" s="167"/>
      <c r="CK32" s="167"/>
      <c r="CL32" s="167"/>
      <c r="CM32" s="167"/>
      <c r="CN32" s="167"/>
      <c r="CO32" s="167"/>
      <c r="CP32" s="167"/>
      <c r="CQ32" s="167"/>
      <c r="CR32" s="5"/>
      <c r="CS32" s="428"/>
      <c r="CT32" s="428"/>
      <c r="CU32" s="167"/>
      <c r="CV32" s="167"/>
      <c r="CW32" s="167"/>
      <c r="CX32" s="167"/>
      <c r="CY32" s="167"/>
      <c r="CZ32" s="167"/>
      <c r="DA32" s="167"/>
      <c r="DB32" s="167"/>
      <c r="DC32" s="167"/>
      <c r="DD32" s="167"/>
      <c r="DE32" s="167"/>
      <c r="DF32" s="167"/>
      <c r="DG32" s="167"/>
      <c r="DH32" s="167"/>
      <c r="DI32" s="167"/>
      <c r="DJ32" s="167"/>
      <c r="DK32" s="167"/>
      <c r="DL32" s="167"/>
      <c r="DM32" s="167"/>
      <c r="DN32" s="167"/>
      <c r="DO32" s="167"/>
      <c r="DP32" s="5"/>
      <c r="DQ32" s="428"/>
      <c r="DR32" s="428"/>
      <c r="DS32" s="167"/>
      <c r="DT32" s="167"/>
      <c r="DU32" s="167"/>
      <c r="DV32" s="167"/>
      <c r="DW32" s="167"/>
      <c r="DX32" s="167"/>
      <c r="DY32" s="167"/>
      <c r="DZ32" s="167"/>
      <c r="EA32" s="167"/>
      <c r="EB32" s="167"/>
      <c r="EC32" s="167"/>
      <c r="ED32" s="167"/>
      <c r="EE32" s="167"/>
      <c r="EF32" s="167"/>
      <c r="EG32" s="167"/>
      <c r="EH32" s="167"/>
      <c r="EI32" s="167"/>
      <c r="EJ32" s="167"/>
      <c r="EK32" s="167"/>
      <c r="EL32" s="167"/>
      <c r="EM32" s="167"/>
      <c r="EO32" s="421"/>
      <c r="EP32" s="421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421"/>
      <c r="B33" s="421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21"/>
      <c r="Z33" s="421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28"/>
      <c r="AX33" s="428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5"/>
      <c r="BU33" s="428"/>
      <c r="BV33" s="428"/>
      <c r="BW33" s="167"/>
      <c r="BX33" s="167"/>
      <c r="BY33" s="167"/>
      <c r="BZ33" s="167"/>
      <c r="CA33" s="167"/>
      <c r="CB33" s="167"/>
      <c r="CC33" s="167"/>
      <c r="CD33" s="167"/>
      <c r="CE33" s="167"/>
      <c r="CF33" s="167"/>
      <c r="CG33" s="167"/>
      <c r="CH33" s="167"/>
      <c r="CI33" s="167"/>
      <c r="CJ33" s="167"/>
      <c r="CK33" s="167"/>
      <c r="CL33" s="167"/>
      <c r="CM33" s="167"/>
      <c r="CN33" s="167"/>
      <c r="CO33" s="167"/>
      <c r="CP33" s="167"/>
      <c r="CQ33" s="167"/>
      <c r="CR33" s="5"/>
      <c r="CS33" s="428"/>
      <c r="CT33" s="428"/>
      <c r="CU33" s="167"/>
      <c r="CV33" s="167"/>
      <c r="CW33" s="167"/>
      <c r="CX33" s="167"/>
      <c r="CY33" s="167"/>
      <c r="CZ33" s="167"/>
      <c r="DA33" s="167"/>
      <c r="DB33" s="167"/>
      <c r="DC33" s="167"/>
      <c r="DD33" s="167"/>
      <c r="DE33" s="167"/>
      <c r="DF33" s="167"/>
      <c r="DG33" s="167"/>
      <c r="DH33" s="167"/>
      <c r="DI33" s="167"/>
      <c r="DJ33" s="167"/>
      <c r="DK33" s="167"/>
      <c r="DL33" s="167"/>
      <c r="DM33" s="167"/>
      <c r="DN33" s="167"/>
      <c r="DO33" s="167"/>
      <c r="DP33" s="5"/>
      <c r="DQ33" s="428"/>
      <c r="DR33" s="428"/>
      <c r="DS33" s="167"/>
      <c r="DT33" s="167"/>
      <c r="DU33" s="167"/>
      <c r="DV33" s="167"/>
      <c r="DW33" s="167"/>
      <c r="DX33" s="167"/>
      <c r="DY33" s="167"/>
      <c r="DZ33" s="167"/>
      <c r="EA33" s="167"/>
      <c r="EB33" s="167"/>
      <c r="EC33" s="167"/>
      <c r="ED33" s="167"/>
      <c r="EE33" s="167"/>
      <c r="EF33" s="167"/>
      <c r="EG33" s="167"/>
      <c r="EH33" s="167"/>
      <c r="EI33" s="167"/>
      <c r="EJ33" s="167"/>
      <c r="EK33" s="167"/>
      <c r="EL33" s="167"/>
      <c r="EM33" s="167"/>
      <c r="EO33" s="421"/>
      <c r="EP33" s="421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21"/>
      <c r="FN33" s="421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21"/>
      <c r="GL33" s="421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421"/>
      <c r="B34" s="421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1"/>
      <c r="Z34" s="421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8"/>
      <c r="AX34" s="428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5"/>
      <c r="BU34" s="428"/>
      <c r="BV34" s="428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5"/>
      <c r="CS34" s="428"/>
      <c r="CT34" s="428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5"/>
      <c r="DQ34" s="428"/>
      <c r="DR34" s="428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O34" s="421"/>
      <c r="EP34" s="421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21"/>
      <c r="FN34" s="421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1"/>
      <c r="GL34" s="421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8"/>
      <c r="AX35" s="428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5"/>
      <c r="BU35" s="428"/>
      <c r="BV35" s="428"/>
      <c r="BW35" s="167"/>
      <c r="BX35" s="167"/>
      <c r="BY35" s="167"/>
      <c r="BZ35" s="167"/>
      <c r="CA35" s="167"/>
      <c r="CB35" s="167"/>
      <c r="CC35" s="167"/>
      <c r="CD35" s="167"/>
      <c r="CE35" s="167"/>
      <c r="CF35" s="167"/>
      <c r="CG35" s="167"/>
      <c r="CH35" s="167"/>
      <c r="CI35" s="167"/>
      <c r="CJ35" s="167"/>
      <c r="CK35" s="167"/>
      <c r="CL35" s="167"/>
      <c r="CM35" s="167"/>
      <c r="CN35" s="167"/>
      <c r="CO35" s="167"/>
      <c r="CP35" s="167"/>
      <c r="CQ35" s="167"/>
      <c r="CR35" s="5"/>
      <c r="CS35" s="428"/>
      <c r="CT35" s="428"/>
      <c r="CU35" s="167"/>
      <c r="CV35" s="167"/>
      <c r="CW35" s="167"/>
      <c r="CX35" s="167"/>
      <c r="CY35" s="167"/>
      <c r="CZ35" s="167"/>
      <c r="DA35" s="167"/>
      <c r="DB35" s="167"/>
      <c r="DC35" s="167"/>
      <c r="DD35" s="167"/>
      <c r="DE35" s="167"/>
      <c r="DF35" s="167"/>
      <c r="DG35" s="167"/>
      <c r="DH35" s="167"/>
      <c r="DI35" s="167"/>
      <c r="DJ35" s="167"/>
      <c r="DK35" s="167"/>
      <c r="DL35" s="167"/>
      <c r="DM35" s="167"/>
      <c r="DN35" s="167"/>
      <c r="DO35" s="167"/>
      <c r="DP35" s="5"/>
      <c r="DQ35" s="428"/>
      <c r="DR35" s="428"/>
      <c r="DS35" s="167"/>
      <c r="DT35" s="167"/>
      <c r="DU35" s="167"/>
      <c r="DV35" s="167"/>
      <c r="DW35" s="167"/>
      <c r="DX35" s="167"/>
      <c r="DY35" s="167"/>
      <c r="DZ35" s="167"/>
      <c r="EA35" s="167"/>
      <c r="EB35" s="167"/>
      <c r="EC35" s="167"/>
      <c r="ED35" s="167"/>
      <c r="EE35" s="167"/>
      <c r="EF35" s="167"/>
      <c r="EG35" s="167"/>
      <c r="EH35" s="167"/>
      <c r="EI35" s="167"/>
      <c r="EJ35" s="167"/>
      <c r="EK35" s="167"/>
      <c r="EL35" s="167"/>
      <c r="EM35" s="167"/>
      <c r="EO35" s="421"/>
      <c r="EP35" s="421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15">
      <c r="A36" s="421"/>
      <c r="B36" s="421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21"/>
      <c r="Z36" s="421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28"/>
      <c r="AX36" s="428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5"/>
      <c r="BU36" s="428"/>
      <c r="BV36" s="428"/>
      <c r="BW36" s="167"/>
      <c r="BX36" s="167"/>
      <c r="BY36" s="167"/>
      <c r="BZ36" s="167"/>
      <c r="CA36" s="167"/>
      <c r="CB36" s="167"/>
      <c r="CC36" s="167"/>
      <c r="CD36" s="167"/>
      <c r="CE36" s="167"/>
      <c r="CF36" s="167"/>
      <c r="CG36" s="167"/>
      <c r="CH36" s="167"/>
      <c r="CI36" s="167"/>
      <c r="CJ36" s="167"/>
      <c r="CK36" s="167"/>
      <c r="CL36" s="167"/>
      <c r="CM36" s="167"/>
      <c r="CN36" s="167"/>
      <c r="CO36" s="167"/>
      <c r="CP36" s="167"/>
      <c r="CQ36" s="167"/>
      <c r="CR36" s="5"/>
      <c r="CS36" s="428"/>
      <c r="CT36" s="428"/>
      <c r="CU36" s="167"/>
      <c r="CV36" s="167"/>
      <c r="CW36" s="167"/>
      <c r="CX36" s="167"/>
      <c r="CY36" s="167"/>
      <c r="CZ36" s="167"/>
      <c r="DA36" s="167"/>
      <c r="DB36" s="167"/>
      <c r="DC36" s="167"/>
      <c r="DD36" s="167"/>
      <c r="DE36" s="167"/>
      <c r="DF36" s="167"/>
      <c r="DG36" s="167"/>
      <c r="DH36" s="167"/>
      <c r="DI36" s="167"/>
      <c r="DJ36" s="167"/>
      <c r="DK36" s="167"/>
      <c r="DL36" s="167"/>
      <c r="DM36" s="167"/>
      <c r="DN36" s="167"/>
      <c r="DO36" s="167"/>
      <c r="DP36" s="5"/>
      <c r="DQ36" s="428"/>
      <c r="DR36" s="428"/>
      <c r="DS36" s="167"/>
      <c r="DT36" s="167"/>
      <c r="DU36" s="167"/>
      <c r="DV36" s="167"/>
      <c r="DW36" s="167"/>
      <c r="DX36" s="167"/>
      <c r="DY36" s="167"/>
      <c r="DZ36" s="167"/>
      <c r="EA36" s="167"/>
      <c r="EB36" s="167"/>
      <c r="EC36" s="167"/>
      <c r="ED36" s="167"/>
      <c r="EE36" s="167"/>
      <c r="EF36" s="167"/>
      <c r="EG36" s="167"/>
      <c r="EH36" s="167"/>
      <c r="EI36" s="167"/>
      <c r="EJ36" s="167"/>
      <c r="EK36" s="167"/>
      <c r="EL36" s="167"/>
      <c r="EM36" s="167"/>
      <c r="EO36" s="421"/>
      <c r="EP36" s="421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21"/>
      <c r="FN36" s="421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21"/>
      <c r="GL36" s="421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</row>
    <row r="37" spans="1:215" ht="15">
      <c r="A37" s="421"/>
      <c r="B37" s="421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21"/>
      <c r="Z37" s="421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28"/>
      <c r="AX37" s="428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5"/>
      <c r="BU37" s="428"/>
      <c r="BV37" s="428"/>
      <c r="BW37" s="167"/>
      <c r="BX37" s="167"/>
      <c r="BY37" s="167"/>
      <c r="BZ37" s="167"/>
      <c r="CA37" s="167"/>
      <c r="CB37" s="167"/>
      <c r="CC37" s="167"/>
      <c r="CD37" s="167"/>
      <c r="CE37" s="167"/>
      <c r="CF37" s="167"/>
      <c r="CG37" s="167"/>
      <c r="CH37" s="167"/>
      <c r="CI37" s="167"/>
      <c r="CJ37" s="167"/>
      <c r="CK37" s="167"/>
      <c r="CL37" s="167"/>
      <c r="CM37" s="167"/>
      <c r="CN37" s="167"/>
      <c r="CO37" s="167"/>
      <c r="CP37" s="167"/>
      <c r="CQ37" s="167"/>
      <c r="CR37" s="5"/>
      <c r="CS37" s="428"/>
      <c r="CT37" s="428"/>
      <c r="CU37" s="167"/>
      <c r="CV37" s="167"/>
      <c r="CW37" s="167"/>
      <c r="CX37" s="167"/>
      <c r="CY37" s="167"/>
      <c r="CZ37" s="167"/>
      <c r="DA37" s="167"/>
      <c r="DB37" s="167"/>
      <c r="DC37" s="167"/>
      <c r="DD37" s="167"/>
      <c r="DE37" s="167"/>
      <c r="DF37" s="167"/>
      <c r="DG37" s="167"/>
      <c r="DH37" s="167"/>
      <c r="DI37" s="167"/>
      <c r="DJ37" s="167"/>
      <c r="DK37" s="167"/>
      <c r="DL37" s="167"/>
      <c r="DM37" s="167"/>
      <c r="DN37" s="167"/>
      <c r="DO37" s="167"/>
      <c r="DP37" s="5"/>
      <c r="DQ37" s="428"/>
      <c r="DR37" s="428"/>
      <c r="DS37" s="167"/>
      <c r="DT37" s="167"/>
      <c r="DU37" s="167"/>
      <c r="DV37" s="167"/>
      <c r="DW37" s="167"/>
      <c r="DX37" s="167"/>
      <c r="DY37" s="167"/>
      <c r="DZ37" s="167"/>
      <c r="EA37" s="167"/>
      <c r="EB37" s="167"/>
      <c r="EC37" s="167"/>
      <c r="ED37" s="167"/>
      <c r="EE37" s="167"/>
      <c r="EF37" s="167"/>
      <c r="EG37" s="167"/>
      <c r="EH37" s="167"/>
      <c r="EI37" s="167"/>
      <c r="EJ37" s="167"/>
      <c r="EK37" s="167"/>
      <c r="EL37" s="167"/>
      <c r="EM37" s="167"/>
      <c r="EO37" s="421"/>
      <c r="EP37" s="421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21"/>
      <c r="FN37" s="421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21"/>
      <c r="GL37" s="421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421"/>
      <c r="B38" s="42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21"/>
      <c r="Z38" s="421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28"/>
      <c r="AX38" s="428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5"/>
      <c r="BU38" s="428"/>
      <c r="BV38" s="428"/>
      <c r="BW38" s="167"/>
      <c r="BX38" s="167"/>
      <c r="BY38" s="167"/>
      <c r="BZ38" s="167"/>
      <c r="CA38" s="167"/>
      <c r="CB38" s="167"/>
      <c r="CC38" s="167"/>
      <c r="CD38" s="167"/>
      <c r="CE38" s="167"/>
      <c r="CF38" s="167"/>
      <c r="CG38" s="167"/>
      <c r="CH38" s="167"/>
      <c r="CI38" s="167"/>
      <c r="CJ38" s="167"/>
      <c r="CK38" s="167"/>
      <c r="CL38" s="167"/>
      <c r="CM38" s="167"/>
      <c r="CN38" s="167"/>
      <c r="CO38" s="167"/>
      <c r="CP38" s="167"/>
      <c r="CQ38" s="167"/>
      <c r="CR38" s="5"/>
      <c r="CS38" s="428"/>
      <c r="CT38" s="428"/>
      <c r="CU38" s="167"/>
      <c r="CV38" s="167"/>
      <c r="CW38" s="167"/>
      <c r="CX38" s="167"/>
      <c r="CY38" s="167"/>
      <c r="CZ38" s="167"/>
      <c r="DA38" s="167"/>
      <c r="DB38" s="167"/>
      <c r="DC38" s="167"/>
      <c r="DD38" s="167"/>
      <c r="DE38" s="167"/>
      <c r="DF38" s="167"/>
      <c r="DG38" s="167"/>
      <c r="DH38" s="167"/>
      <c r="DI38" s="167"/>
      <c r="DJ38" s="167"/>
      <c r="DK38" s="167"/>
      <c r="DL38" s="167"/>
      <c r="DM38" s="167"/>
      <c r="DN38" s="167"/>
      <c r="DO38" s="167"/>
      <c r="DP38" s="5"/>
      <c r="DQ38" s="428"/>
      <c r="DR38" s="428"/>
      <c r="DS38" s="167"/>
      <c r="DT38" s="167"/>
      <c r="DU38" s="167"/>
      <c r="DV38" s="167"/>
      <c r="DW38" s="167"/>
      <c r="DX38" s="167"/>
      <c r="DY38" s="167"/>
      <c r="DZ38" s="167"/>
      <c r="EA38" s="167"/>
      <c r="EB38" s="167"/>
      <c r="EC38" s="167"/>
      <c r="ED38" s="167"/>
      <c r="EE38" s="167"/>
      <c r="EF38" s="167"/>
      <c r="EG38" s="167"/>
      <c r="EH38" s="167"/>
      <c r="EI38" s="167"/>
      <c r="EJ38" s="167"/>
      <c r="EK38" s="167"/>
      <c r="EL38" s="167"/>
      <c r="EM38" s="167"/>
      <c r="EO38" s="421"/>
      <c r="EP38" s="421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21"/>
      <c r="FN38" s="421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21"/>
      <c r="GL38" s="421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421"/>
      <c r="B39" s="421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21"/>
      <c r="Z39" s="421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28"/>
      <c r="AX39" s="428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5"/>
      <c r="BU39" s="428"/>
      <c r="BV39" s="428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5"/>
      <c r="CS39" s="428"/>
      <c r="CT39" s="428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5"/>
      <c r="DQ39" s="428"/>
      <c r="DR39" s="428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O39" s="421"/>
      <c r="EP39" s="421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21"/>
      <c r="FN39" s="421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21"/>
      <c r="GL39" s="421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421"/>
      <c r="B40" s="421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21"/>
      <c r="Z40" s="421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28"/>
      <c r="AX40" s="428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5"/>
      <c r="BU40" s="428"/>
      <c r="BV40" s="428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5"/>
      <c r="CS40" s="428"/>
      <c r="CT40" s="428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  <c r="DE40" s="167"/>
      <c r="DF40" s="167"/>
      <c r="DG40" s="167"/>
      <c r="DH40" s="167"/>
      <c r="DI40" s="167"/>
      <c r="DJ40" s="167"/>
      <c r="DK40" s="167"/>
      <c r="DL40" s="167"/>
      <c r="DM40" s="167"/>
      <c r="DN40" s="167"/>
      <c r="DO40" s="167"/>
      <c r="DP40" s="5"/>
      <c r="DQ40" s="428"/>
      <c r="DR40" s="428"/>
      <c r="DS40" s="167"/>
      <c r="DT40" s="167"/>
      <c r="DU40" s="167"/>
      <c r="DV40" s="167"/>
      <c r="DW40" s="167"/>
      <c r="DX40" s="167"/>
      <c r="DY40" s="167"/>
      <c r="DZ40" s="167"/>
      <c r="EA40" s="167"/>
      <c r="EB40" s="167"/>
      <c r="EC40" s="167"/>
      <c r="ED40" s="167"/>
      <c r="EE40" s="167"/>
      <c r="EF40" s="167"/>
      <c r="EG40" s="167"/>
      <c r="EH40" s="167"/>
      <c r="EI40" s="167"/>
      <c r="EJ40" s="167"/>
      <c r="EK40" s="167"/>
      <c r="EL40" s="167"/>
      <c r="EM40" s="167"/>
      <c r="EO40" s="421"/>
      <c r="EP40" s="421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21"/>
      <c r="FN40" s="421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21"/>
      <c r="GL40" s="421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</row>
    <row r="41" spans="1:215" ht="15">
      <c r="A41" s="421"/>
      <c r="B41" s="421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21"/>
      <c r="Z41" s="421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28"/>
      <c r="AX41" s="428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5"/>
      <c r="BU41" s="428"/>
      <c r="BV41" s="428"/>
      <c r="BW41" s="167"/>
      <c r="BX41" s="167"/>
      <c r="BY41" s="167"/>
      <c r="BZ41" s="167"/>
      <c r="CA41" s="167"/>
      <c r="CB41" s="167"/>
      <c r="CC41" s="167"/>
      <c r="CD41" s="167"/>
      <c r="CE41" s="167"/>
      <c r="CF41" s="167"/>
      <c r="CG41" s="167"/>
      <c r="CH41" s="167"/>
      <c r="CI41" s="167"/>
      <c r="CJ41" s="167"/>
      <c r="CK41" s="167"/>
      <c r="CL41" s="167"/>
      <c r="CM41" s="167"/>
      <c r="CN41" s="167"/>
      <c r="CO41" s="167"/>
      <c r="CP41" s="167"/>
      <c r="CQ41" s="167"/>
      <c r="CR41" s="5"/>
      <c r="CS41" s="428"/>
      <c r="CT41" s="428"/>
      <c r="CU41" s="167"/>
      <c r="CV41" s="167"/>
      <c r="CW41" s="167"/>
      <c r="CX41" s="167"/>
      <c r="CY41" s="167"/>
      <c r="CZ41" s="167"/>
      <c r="DA41" s="167"/>
      <c r="DB41" s="167"/>
      <c r="DC41" s="167"/>
      <c r="DD41" s="167"/>
      <c r="DE41" s="167"/>
      <c r="DF41" s="167"/>
      <c r="DG41" s="167"/>
      <c r="DH41" s="167"/>
      <c r="DI41" s="167"/>
      <c r="DJ41" s="167"/>
      <c r="DK41" s="167"/>
      <c r="DL41" s="167"/>
      <c r="DM41" s="167"/>
      <c r="DN41" s="167"/>
      <c r="DO41" s="167"/>
      <c r="DP41" s="5"/>
      <c r="DQ41" s="428"/>
      <c r="DR41" s="428"/>
      <c r="DS41" s="167"/>
      <c r="DT41" s="167"/>
      <c r="DU41" s="167"/>
      <c r="DV41" s="167"/>
      <c r="DW41" s="167"/>
      <c r="DX41" s="167"/>
      <c r="DY41" s="167"/>
      <c r="DZ41" s="167"/>
      <c r="EA41" s="167"/>
      <c r="EB41" s="167"/>
      <c r="EC41" s="167"/>
      <c r="ED41" s="167"/>
      <c r="EE41" s="167"/>
      <c r="EF41" s="167"/>
      <c r="EG41" s="167"/>
      <c r="EH41" s="167"/>
      <c r="EI41" s="167"/>
      <c r="EJ41" s="167"/>
      <c r="EK41" s="167"/>
      <c r="EL41" s="167"/>
      <c r="EM41" s="167"/>
      <c r="EO41" s="421"/>
      <c r="EP41" s="421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21"/>
      <c r="FN41" s="421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21"/>
      <c r="GL41" s="421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</row>
    <row r="42" spans="1:215" ht="15">
      <c r="A42" s="421"/>
      <c r="B42" s="421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21"/>
      <c r="Z42" s="421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28"/>
      <c r="AX42" s="428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5"/>
      <c r="BU42" s="428"/>
      <c r="BV42" s="428"/>
      <c r="BW42" s="167"/>
      <c r="BX42" s="167"/>
      <c r="BY42" s="167"/>
      <c r="BZ42" s="167"/>
      <c r="CA42" s="167"/>
      <c r="CB42" s="167"/>
      <c r="CC42" s="167"/>
      <c r="CD42" s="167"/>
      <c r="CE42" s="167"/>
      <c r="CF42" s="167"/>
      <c r="CG42" s="167"/>
      <c r="CH42" s="167"/>
      <c r="CI42" s="167"/>
      <c r="CJ42" s="167"/>
      <c r="CK42" s="167"/>
      <c r="CL42" s="167"/>
      <c r="CM42" s="167"/>
      <c r="CN42" s="167"/>
      <c r="CO42" s="167"/>
      <c r="CP42" s="167"/>
      <c r="CQ42" s="167"/>
      <c r="CR42" s="5"/>
      <c r="CS42" s="428"/>
      <c r="CT42" s="428"/>
      <c r="CU42" s="167"/>
      <c r="CV42" s="167"/>
      <c r="CW42" s="167"/>
      <c r="CX42" s="167"/>
      <c r="CY42" s="167"/>
      <c r="CZ42" s="167"/>
      <c r="DA42" s="167"/>
      <c r="DB42" s="167"/>
      <c r="DC42" s="167"/>
      <c r="DD42" s="167"/>
      <c r="DE42" s="167"/>
      <c r="DF42" s="167"/>
      <c r="DG42" s="167"/>
      <c r="DH42" s="167"/>
      <c r="DI42" s="167"/>
      <c r="DJ42" s="167"/>
      <c r="DK42" s="167"/>
      <c r="DL42" s="167"/>
      <c r="DM42" s="167"/>
      <c r="DN42" s="167"/>
      <c r="DO42" s="167"/>
      <c r="DP42" s="5"/>
      <c r="DQ42" s="428"/>
      <c r="DR42" s="428"/>
      <c r="DS42" s="167"/>
      <c r="DT42" s="167"/>
      <c r="DU42" s="167"/>
      <c r="DV42" s="167"/>
      <c r="DW42" s="167"/>
      <c r="DX42" s="167"/>
      <c r="DY42" s="167"/>
      <c r="DZ42" s="167"/>
      <c r="EA42" s="167"/>
      <c r="EB42" s="167"/>
      <c r="EC42" s="167"/>
      <c r="ED42" s="167"/>
      <c r="EE42" s="167"/>
      <c r="EF42" s="167"/>
      <c r="EG42" s="167"/>
      <c r="EH42" s="167"/>
      <c r="EI42" s="167"/>
      <c r="EJ42" s="167"/>
      <c r="EK42" s="167"/>
      <c r="EL42" s="167"/>
      <c r="EM42" s="167"/>
      <c r="EO42" s="421"/>
      <c r="EP42" s="421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21"/>
      <c r="FN42" s="421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21"/>
      <c r="GL42" s="421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</row>
    <row r="43" spans="1:215" ht="15">
      <c r="A43" s="421"/>
      <c r="B43" s="421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21"/>
      <c r="Z43" s="421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28"/>
      <c r="AX43" s="428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5"/>
      <c r="BU43" s="428"/>
      <c r="BV43" s="428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5"/>
      <c r="CS43" s="428"/>
      <c r="CT43" s="428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5"/>
      <c r="DQ43" s="428"/>
      <c r="DR43" s="428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O43" s="421"/>
      <c r="EP43" s="421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21"/>
      <c r="FN43" s="421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21"/>
      <c r="GL43" s="421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</row>
    <row r="44" spans="1:215" ht="15">
      <c r="A44" s="426"/>
      <c r="B44" s="42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6"/>
      <c r="Z44" s="426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7"/>
      <c r="AX44" s="42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5"/>
      <c r="BU44" s="427"/>
      <c r="BV44" s="427"/>
      <c r="BW44" s="167"/>
      <c r="BX44" s="167"/>
      <c r="BY44" s="167"/>
      <c r="BZ44" s="167"/>
      <c r="CA44" s="167"/>
      <c r="CB44" s="167"/>
      <c r="CC44" s="167"/>
      <c r="CD44" s="167"/>
      <c r="CE44" s="167"/>
      <c r="CF44" s="167"/>
      <c r="CG44" s="167"/>
      <c r="CH44" s="167"/>
      <c r="CI44" s="167"/>
      <c r="CJ44" s="167"/>
      <c r="CK44" s="167"/>
      <c r="CL44" s="167"/>
      <c r="CM44" s="167"/>
      <c r="CN44" s="167"/>
      <c r="CO44" s="167"/>
      <c r="CP44" s="167"/>
      <c r="CQ44" s="167"/>
      <c r="CR44" s="5"/>
      <c r="CS44" s="427"/>
      <c r="CT44" s="427"/>
      <c r="CU44" s="167"/>
      <c r="CV44" s="167"/>
      <c r="CW44" s="167"/>
      <c r="CX44" s="167"/>
      <c r="CY44" s="167"/>
      <c r="CZ44" s="167"/>
      <c r="DA44" s="167"/>
      <c r="DB44" s="167"/>
      <c r="DC44" s="167"/>
      <c r="DD44" s="167"/>
      <c r="DE44" s="167"/>
      <c r="DF44" s="167"/>
      <c r="DG44" s="167"/>
      <c r="DH44" s="167"/>
      <c r="DI44" s="167"/>
      <c r="DJ44" s="167"/>
      <c r="DK44" s="167"/>
      <c r="DL44" s="167"/>
      <c r="DM44" s="167"/>
      <c r="DN44" s="167"/>
      <c r="DO44" s="167"/>
      <c r="DP44" s="5"/>
      <c r="DQ44" s="427"/>
      <c r="DR44" s="427"/>
      <c r="DS44" s="167"/>
      <c r="DT44" s="167"/>
      <c r="DU44" s="167"/>
      <c r="DV44" s="167"/>
      <c r="DW44" s="167"/>
      <c r="DX44" s="167"/>
      <c r="DY44" s="167"/>
      <c r="DZ44" s="167"/>
      <c r="EA44" s="167"/>
      <c r="EB44" s="167"/>
      <c r="EC44" s="167"/>
      <c r="ED44" s="167"/>
      <c r="EE44" s="167"/>
      <c r="EF44" s="167"/>
      <c r="EG44" s="167"/>
      <c r="EH44" s="167"/>
      <c r="EI44" s="167"/>
      <c r="EJ44" s="167"/>
      <c r="EK44" s="167"/>
      <c r="EL44" s="167"/>
      <c r="EM44" s="167"/>
      <c r="EO44" s="426"/>
      <c r="EP44" s="426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6"/>
      <c r="FN44" s="426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6"/>
      <c r="GL44" s="426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</sheetData>
  <mergeCells count="306">
    <mergeCell ref="GK36:GL36"/>
    <mergeCell ref="GK37:GL37"/>
    <mergeCell ref="GK38:GL38"/>
    <mergeCell ref="GK39:GL39"/>
    <mergeCell ref="GK40:GL40"/>
    <mergeCell ref="GK41:GL41"/>
    <mergeCell ref="GK42:GL42"/>
    <mergeCell ref="GK43:GL43"/>
    <mergeCell ref="GK44:GL44"/>
    <mergeCell ref="GK22:GL22"/>
    <mergeCell ref="GK24:GL24"/>
    <mergeCell ref="GK25:GL25"/>
    <mergeCell ref="GK30:GL30"/>
    <mergeCell ref="GK31:GL31"/>
    <mergeCell ref="GK32:GL32"/>
    <mergeCell ref="GK33:GL33"/>
    <mergeCell ref="GK34:GL34"/>
    <mergeCell ref="GK35:GL35"/>
    <mergeCell ref="FM37:FN37"/>
    <mergeCell ref="FM38:FN38"/>
    <mergeCell ref="FM39:FN39"/>
    <mergeCell ref="FM40:FN40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4:GL14"/>
    <mergeCell ref="GK17:GL17"/>
    <mergeCell ref="GK19:GL19"/>
    <mergeCell ref="GK20:GL20"/>
    <mergeCell ref="FM24:FN24"/>
    <mergeCell ref="FM25:FN25"/>
    <mergeCell ref="FM30:FN30"/>
    <mergeCell ref="FM31:FN31"/>
    <mergeCell ref="FM32:FN32"/>
    <mergeCell ref="FM33:FN33"/>
    <mergeCell ref="FM34:FN34"/>
    <mergeCell ref="FM35:FN35"/>
    <mergeCell ref="FM36:FN36"/>
    <mergeCell ref="EO38:EP38"/>
    <mergeCell ref="EO39:EP39"/>
    <mergeCell ref="EO40:EP40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4:FN14"/>
    <mergeCell ref="FM17:FN17"/>
    <mergeCell ref="FM19:FN19"/>
    <mergeCell ref="FM20:FN20"/>
    <mergeCell ref="FM22:FN22"/>
    <mergeCell ref="EO25:EP25"/>
    <mergeCell ref="EO30:EP30"/>
    <mergeCell ref="EO31:EP31"/>
    <mergeCell ref="EO32:EP32"/>
    <mergeCell ref="EO33:EP33"/>
    <mergeCell ref="EO34:EP34"/>
    <mergeCell ref="EO35:EP35"/>
    <mergeCell ref="EO36:EP36"/>
    <mergeCell ref="EO37:EP37"/>
    <mergeCell ref="EO10:EP10"/>
    <mergeCell ref="EO11:EP11"/>
    <mergeCell ref="EO12:EP12"/>
    <mergeCell ref="EO14:EP14"/>
    <mergeCell ref="EO17:EP17"/>
    <mergeCell ref="EO19:EP19"/>
    <mergeCell ref="EO20:EP20"/>
    <mergeCell ref="EO22:EP22"/>
    <mergeCell ref="EO24:EP24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Y41:Z41"/>
    <mergeCell ref="Y42:Z42"/>
    <mergeCell ref="Y43:Z43"/>
    <mergeCell ref="Y44:Z44"/>
    <mergeCell ref="AW44:AX44"/>
    <mergeCell ref="BU44:BV44"/>
    <mergeCell ref="CS44:CT44"/>
    <mergeCell ref="DQ44:DR44"/>
    <mergeCell ref="AW41:AX41"/>
    <mergeCell ref="BU41:BV41"/>
    <mergeCell ref="CS41:CT41"/>
    <mergeCell ref="DQ41:DR41"/>
    <mergeCell ref="AW42:AX42"/>
    <mergeCell ref="BU42:BV42"/>
    <mergeCell ref="CS42:CT42"/>
    <mergeCell ref="DQ42:DR42"/>
    <mergeCell ref="AW43:AX43"/>
    <mergeCell ref="BU43:BV43"/>
    <mergeCell ref="CS43:CT43"/>
    <mergeCell ref="DQ43:DR43"/>
    <mergeCell ref="AW35:AX35"/>
    <mergeCell ref="BU35:BV35"/>
    <mergeCell ref="CS35:CT35"/>
    <mergeCell ref="AW36:AX36"/>
    <mergeCell ref="BU36:BV36"/>
    <mergeCell ref="CS36:CT36"/>
    <mergeCell ref="AW37:AX37"/>
    <mergeCell ref="BU37:BV37"/>
    <mergeCell ref="CS37:CT37"/>
    <mergeCell ref="Y36:Z36"/>
    <mergeCell ref="Y37:Z37"/>
    <mergeCell ref="Y38:Z38"/>
    <mergeCell ref="Y39:Z39"/>
    <mergeCell ref="Y40:Z40"/>
    <mergeCell ref="AW38:AX38"/>
    <mergeCell ref="BU38:BV38"/>
    <mergeCell ref="CS38:CT38"/>
    <mergeCell ref="AW39:AX39"/>
    <mergeCell ref="BU39:BV39"/>
    <mergeCell ref="CS39:CT39"/>
    <mergeCell ref="AW40:AX40"/>
    <mergeCell ref="BU40:BV40"/>
    <mergeCell ref="CS40:CT40"/>
    <mergeCell ref="Y30:Z30"/>
    <mergeCell ref="Y31:Z31"/>
    <mergeCell ref="Y32:Z32"/>
    <mergeCell ref="Y33:Z33"/>
    <mergeCell ref="Y34:Z34"/>
    <mergeCell ref="DQ38:DR38"/>
    <mergeCell ref="DQ39:DR39"/>
    <mergeCell ref="DQ40:DR40"/>
    <mergeCell ref="DQ35:DR35"/>
    <mergeCell ref="DQ36:DR36"/>
    <mergeCell ref="DQ37:DR37"/>
    <mergeCell ref="AW32:AX32"/>
    <mergeCell ref="BU32:BV32"/>
    <mergeCell ref="CS32:CT32"/>
    <mergeCell ref="DQ32:DR32"/>
    <mergeCell ref="AW33:AX33"/>
    <mergeCell ref="BU33:BV33"/>
    <mergeCell ref="CS33:CT33"/>
    <mergeCell ref="DQ33:DR33"/>
    <mergeCell ref="AW34:AX34"/>
    <mergeCell ref="BU34:BV34"/>
    <mergeCell ref="CS34:CT34"/>
    <mergeCell ref="DQ34:DR34"/>
    <mergeCell ref="Y35:Z35"/>
    <mergeCell ref="Y20:Z20"/>
    <mergeCell ref="Y22:Z22"/>
    <mergeCell ref="Y24:Z24"/>
    <mergeCell ref="AW25:AX25"/>
    <mergeCell ref="BU25:BV25"/>
    <mergeCell ref="CS25:CT25"/>
    <mergeCell ref="AW20:AX20"/>
    <mergeCell ref="BU20:BV20"/>
    <mergeCell ref="CS20:CT20"/>
    <mergeCell ref="AW22:AX22"/>
    <mergeCell ref="BU22:BV22"/>
    <mergeCell ref="CS22:CT22"/>
    <mergeCell ref="AW24:AX24"/>
    <mergeCell ref="BU24:BV24"/>
    <mergeCell ref="CS24:CT24"/>
    <mergeCell ref="Y25:Z25"/>
    <mergeCell ref="Y10:Z10"/>
    <mergeCell ref="Y11:Z11"/>
    <mergeCell ref="Y12:Z12"/>
    <mergeCell ref="DQ25:DR25"/>
    <mergeCell ref="AW30:AX30"/>
    <mergeCell ref="BU30:BV30"/>
    <mergeCell ref="CS30:CT30"/>
    <mergeCell ref="DQ30:DR30"/>
    <mergeCell ref="DQ20:DR20"/>
    <mergeCell ref="DQ22:DR22"/>
    <mergeCell ref="DQ24:DR24"/>
    <mergeCell ref="DQ14:DR14"/>
    <mergeCell ref="DQ17:DR17"/>
    <mergeCell ref="AW19:AX19"/>
    <mergeCell ref="BU19:BV19"/>
    <mergeCell ref="CS19:CT19"/>
    <mergeCell ref="DQ19:DR19"/>
    <mergeCell ref="AW10:AX10"/>
    <mergeCell ref="BU10:BV10"/>
    <mergeCell ref="CS10:CT10"/>
    <mergeCell ref="DQ10:DR10"/>
    <mergeCell ref="Y14:Z14"/>
    <mergeCell ref="Y17:Z17"/>
    <mergeCell ref="Y19:Z19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14:B14"/>
    <mergeCell ref="A17:B17"/>
    <mergeCell ref="A19:B19"/>
    <mergeCell ref="A20:B20"/>
    <mergeCell ref="A22:B22"/>
    <mergeCell ref="A24:B24"/>
    <mergeCell ref="A7:B7"/>
    <mergeCell ref="A8:B8"/>
    <mergeCell ref="Y7:Z7"/>
    <mergeCell ref="Y8:Z8"/>
    <mergeCell ref="Y9:Z9"/>
    <mergeCell ref="A25:B25"/>
    <mergeCell ref="A30:B30"/>
    <mergeCell ref="A31:B31"/>
    <mergeCell ref="A32:B32"/>
    <mergeCell ref="A33:B33"/>
    <mergeCell ref="A34:B34"/>
    <mergeCell ref="A41:B41"/>
    <mergeCell ref="A42:B42"/>
    <mergeCell ref="A43:B43"/>
    <mergeCell ref="CS8:CT8"/>
    <mergeCell ref="AW9:AX9"/>
    <mergeCell ref="BU9:BV9"/>
    <mergeCell ref="CS9:CT9"/>
    <mergeCell ref="DQ31:DR31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31:AX31"/>
    <mergeCell ref="BU31:BV31"/>
    <mergeCell ref="CS31:CT31"/>
    <mergeCell ref="AW14:AX14"/>
    <mergeCell ref="BU14:BV14"/>
    <mergeCell ref="CS14:CT14"/>
    <mergeCell ref="AW17:AX17"/>
    <mergeCell ref="BU17:BV17"/>
    <mergeCell ref="CS17:CT17"/>
    <mergeCell ref="A9:B9"/>
    <mergeCell ref="A10:B10"/>
    <mergeCell ref="A11:B11"/>
    <mergeCell ref="A12:B12"/>
    <mergeCell ref="DQ7:DR7"/>
    <mergeCell ref="DQ8:DR8"/>
    <mergeCell ref="DQ9:DR9"/>
    <mergeCell ref="A1:B1"/>
    <mergeCell ref="A2:B2"/>
    <mergeCell ref="A3:B3"/>
    <mergeCell ref="A4:B4"/>
    <mergeCell ref="A5:B5"/>
    <mergeCell ref="A6:B6"/>
    <mergeCell ref="AW4:AX4"/>
    <mergeCell ref="BU4:BV4"/>
    <mergeCell ref="CS4:CT4"/>
    <mergeCell ref="AW1:AX1"/>
    <mergeCell ref="BU1:BV1"/>
    <mergeCell ref="CS1:CT1"/>
    <mergeCell ref="AW7:AX7"/>
    <mergeCell ref="BU7:BV7"/>
    <mergeCell ref="CS7:CT7"/>
    <mergeCell ref="AW8:AX8"/>
    <mergeCell ref="BU8:B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93E5-D33E-43F2-AE3C-A062004ADDE1}">
  <dimension ref="A1:AR45"/>
  <sheetViews>
    <sheetView zoomScale="59" workbookViewId="0">
      <selection activeCell="D13" sqref="D13"/>
    </sheetView>
  </sheetViews>
  <sheetFormatPr defaultRowHeight="12.75"/>
  <cols>
    <col min="4" max="4" width="20.42578125" bestFit="1" customWidth="1"/>
    <col min="5" max="5" width="19" bestFit="1" customWidth="1"/>
    <col min="6" max="6" width="12.7109375" bestFit="1" customWidth="1"/>
    <col min="7" max="7" width="3.85546875" bestFit="1" customWidth="1"/>
    <col min="17" max="18" width="8.7109375" style="80"/>
    <col min="19" max="32" width="8.7109375" style="260"/>
    <col min="33" max="33" width="10.140625" style="260" bestFit="1" customWidth="1"/>
    <col min="34" max="44" width="8.7109375" style="260"/>
  </cols>
  <sheetData>
    <row r="1" spans="1:44" s="110" customFormat="1" ht="15">
      <c r="A1" s="231" t="s">
        <v>429</v>
      </c>
      <c r="B1" s="232"/>
      <c r="C1" s="232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58"/>
      <c r="R1" s="158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0"/>
    </row>
    <row r="2" spans="1:44" s="110" customFormat="1">
      <c r="Q2" s="80"/>
      <c r="R2" s="80"/>
      <c r="S2" s="260"/>
      <c r="T2" s="260"/>
      <c r="U2" s="260"/>
      <c r="V2" s="260"/>
      <c r="W2" s="260"/>
      <c r="X2" s="260"/>
      <c r="Y2" s="260"/>
      <c r="Z2" s="260"/>
      <c r="AA2" s="332" t="s">
        <v>430</v>
      </c>
      <c r="AB2" s="260"/>
      <c r="AC2" s="260"/>
      <c r="AD2" s="260"/>
      <c r="AE2" s="260"/>
      <c r="AF2" s="260"/>
      <c r="AG2" s="335"/>
      <c r="AH2" s="260"/>
      <c r="AI2" s="260"/>
      <c r="AJ2" s="260"/>
      <c r="AK2" s="260"/>
      <c r="AL2" s="260"/>
      <c r="AM2" s="260"/>
      <c r="AN2" s="260"/>
      <c r="AO2" s="260"/>
      <c r="AP2" s="260"/>
      <c r="AQ2" s="394" t="s">
        <v>404</v>
      </c>
      <c r="AR2" s="395"/>
    </row>
    <row r="3" spans="1:44" s="110" customFormat="1" ht="15">
      <c r="D3" s="354" t="s">
        <v>489</v>
      </c>
      <c r="E3" s="353"/>
      <c r="F3" s="353"/>
      <c r="G3" s="353"/>
      <c r="H3" s="353"/>
      <c r="I3" s="353"/>
      <c r="J3" s="353"/>
      <c r="K3" s="353"/>
      <c r="Q3" s="80"/>
      <c r="R3" s="80"/>
      <c r="S3" s="396"/>
      <c r="T3" s="396"/>
      <c r="U3" s="396"/>
      <c r="V3" s="396"/>
      <c r="W3" s="396"/>
      <c r="X3" s="396"/>
      <c r="Y3" s="396"/>
      <c r="Z3" s="396"/>
      <c r="AA3" s="261"/>
      <c r="AB3" s="261"/>
      <c r="AC3" s="261"/>
      <c r="AD3" s="396"/>
      <c r="AE3" s="396"/>
      <c r="AF3" s="149" t="s">
        <v>192</v>
      </c>
      <c r="AG3" s="397" t="s">
        <v>129</v>
      </c>
      <c r="AH3" s="397" t="s">
        <v>130</v>
      </c>
      <c r="AI3" s="397" t="s">
        <v>131</v>
      </c>
      <c r="AJ3" s="397" t="s">
        <v>132</v>
      </c>
      <c r="AK3" s="397" t="s">
        <v>75</v>
      </c>
      <c r="AL3" s="397" t="s">
        <v>76</v>
      </c>
      <c r="AM3" s="397" t="s">
        <v>77</v>
      </c>
      <c r="AN3" s="397" t="s">
        <v>78</v>
      </c>
      <c r="AO3" s="397" t="s">
        <v>79</v>
      </c>
      <c r="AP3" s="397" t="s">
        <v>80</v>
      </c>
      <c r="AQ3" s="398" t="s">
        <v>321</v>
      </c>
      <c r="AR3" s="398" t="s">
        <v>322</v>
      </c>
    </row>
    <row r="4" spans="1:44" s="110" customFormat="1" ht="30.75" thickBot="1">
      <c r="D4" s="355" t="s">
        <v>1</v>
      </c>
      <c r="E4" s="356" t="s">
        <v>60</v>
      </c>
      <c r="F4" s="356" t="s">
        <v>75</v>
      </c>
      <c r="G4" s="356" t="s">
        <v>76</v>
      </c>
      <c r="H4" s="356" t="s">
        <v>77</v>
      </c>
      <c r="I4" s="356" t="s">
        <v>78</v>
      </c>
      <c r="J4" s="356" t="s">
        <v>79</v>
      </c>
      <c r="K4" s="356" t="s">
        <v>329</v>
      </c>
      <c r="Q4" s="80"/>
      <c r="R4" s="80"/>
      <c r="S4" s="396"/>
      <c r="T4" s="396"/>
      <c r="U4" s="396"/>
      <c r="V4" s="396"/>
      <c r="W4" s="396"/>
      <c r="X4" s="396"/>
      <c r="Y4" s="396"/>
      <c r="Z4" s="396"/>
      <c r="AA4" s="261"/>
      <c r="AB4" s="261"/>
      <c r="AC4" s="261"/>
      <c r="AD4" s="149" t="s">
        <v>193</v>
      </c>
      <c r="AE4" s="149" t="s">
        <v>194</v>
      </c>
      <c r="AF4" s="149"/>
      <c r="AG4" s="397"/>
      <c r="AH4" s="397"/>
      <c r="AI4" s="397"/>
      <c r="AJ4" s="397"/>
      <c r="AK4" s="397"/>
      <c r="AL4" s="397"/>
      <c r="AM4" s="397"/>
      <c r="AN4" s="397"/>
      <c r="AO4" s="397"/>
      <c r="AP4" s="397"/>
      <c r="AQ4" s="398"/>
      <c r="AR4" s="398"/>
    </row>
    <row r="5" spans="1:44" s="110" customFormat="1" ht="14.45" customHeight="1">
      <c r="D5" s="340" t="s">
        <v>390</v>
      </c>
      <c r="E5" s="166">
        <f>B28</f>
        <v>54.926793128710685</v>
      </c>
      <c r="F5" s="166">
        <f>E5</f>
        <v>54.926793128710685</v>
      </c>
      <c r="G5" s="226">
        <f t="shared" ref="G5:K5" si="0">F5</f>
        <v>54.926793128710685</v>
      </c>
      <c r="H5" s="226">
        <f t="shared" si="0"/>
        <v>54.926793128710685</v>
      </c>
      <c r="I5" s="226">
        <f t="shared" si="0"/>
        <v>54.926793128710685</v>
      </c>
      <c r="J5" s="226">
        <f t="shared" si="0"/>
        <v>54.926793128710685</v>
      </c>
      <c r="K5" s="226">
        <f t="shared" si="0"/>
        <v>54.926793128710685</v>
      </c>
      <c r="Q5" s="80"/>
      <c r="R5" s="80"/>
      <c r="S5" s="4"/>
      <c r="T5" s="4"/>
      <c r="U5" s="4"/>
      <c r="V5" s="4"/>
      <c r="W5" s="4"/>
      <c r="X5" s="4"/>
      <c r="Y5" s="4"/>
      <c r="Z5" s="4"/>
      <c r="AA5" s="261" t="s">
        <v>195</v>
      </c>
      <c r="AB5" s="261" t="s">
        <v>199</v>
      </c>
      <c r="AC5" s="261"/>
      <c r="AD5" s="396" t="s">
        <v>195</v>
      </c>
      <c r="AE5" s="261" t="s">
        <v>199</v>
      </c>
      <c r="AF5" s="261" t="s">
        <v>196</v>
      </c>
      <c r="AG5" s="4">
        <f>AR5*1000000*(AQ5)/(AQ5+AQ6)/19.78/('000Veh_STOCK'!P10*AQ5/(AQ5+AQ6))</f>
        <v>31850353.892821029</v>
      </c>
      <c r="AH5" s="4"/>
      <c r="AI5" s="4"/>
      <c r="AJ5" s="4"/>
      <c r="AK5" s="4"/>
      <c r="AL5" s="4"/>
      <c r="AM5" s="4"/>
      <c r="AN5" s="4"/>
      <c r="AO5" s="4"/>
      <c r="AP5" s="4"/>
      <c r="AQ5" s="305">
        <v>0.02</v>
      </c>
      <c r="AR5" s="399">
        <v>630</v>
      </c>
    </row>
    <row r="6" spans="1:44" s="110" customFormat="1" ht="14.45" customHeight="1">
      <c r="D6" s="340" t="s">
        <v>391</v>
      </c>
      <c r="E6" s="166">
        <f>E5</f>
        <v>54.926793128710685</v>
      </c>
      <c r="F6" s="226">
        <f t="shared" ref="F6:K18" si="1">E6</f>
        <v>54.926793128710685</v>
      </c>
      <c r="G6" s="226">
        <f t="shared" si="1"/>
        <v>54.926793128710685</v>
      </c>
      <c r="H6" s="226">
        <f t="shared" si="1"/>
        <v>54.926793128710685</v>
      </c>
      <c r="I6" s="226">
        <f t="shared" si="1"/>
        <v>54.926793128710685</v>
      </c>
      <c r="J6" s="226">
        <f t="shared" si="1"/>
        <v>54.926793128710685</v>
      </c>
      <c r="K6" s="226">
        <f t="shared" si="1"/>
        <v>54.926793128710685</v>
      </c>
      <c r="Q6" s="80"/>
      <c r="R6" s="80"/>
      <c r="S6" s="4"/>
      <c r="T6" s="4"/>
      <c r="U6" s="4"/>
      <c r="V6" s="4"/>
      <c r="W6" s="4"/>
      <c r="X6" s="4"/>
      <c r="Y6" s="4"/>
      <c r="Z6" s="4"/>
      <c r="AA6" s="261"/>
      <c r="AB6" s="261"/>
      <c r="AC6" s="261"/>
      <c r="AD6" s="396"/>
      <c r="AE6" s="261"/>
      <c r="AF6" s="261" t="s">
        <v>144</v>
      </c>
      <c r="AG6" s="4">
        <f>AG5</f>
        <v>31850353.892821029</v>
      </c>
      <c r="AH6" s="4"/>
      <c r="AI6" s="4"/>
      <c r="AJ6" s="4"/>
      <c r="AK6" s="4"/>
      <c r="AL6" s="4"/>
      <c r="AM6" s="4"/>
      <c r="AN6" s="4"/>
      <c r="AO6" s="4"/>
      <c r="AP6" s="4"/>
      <c r="AQ6" s="305">
        <v>0.18</v>
      </c>
      <c r="AR6" s="399"/>
    </row>
    <row r="7" spans="1:44" s="110" customFormat="1" ht="15">
      <c r="D7" s="340" t="s">
        <v>392</v>
      </c>
      <c r="E7" s="226">
        <f t="shared" ref="E7:E10" si="2">E6</f>
        <v>54.926793128710685</v>
      </c>
      <c r="F7" s="226">
        <f t="shared" si="1"/>
        <v>54.926793128710685</v>
      </c>
      <c r="G7" s="226">
        <f t="shared" si="1"/>
        <v>54.926793128710685</v>
      </c>
      <c r="H7" s="226">
        <f t="shared" si="1"/>
        <v>54.926793128710685</v>
      </c>
      <c r="I7" s="226">
        <f t="shared" si="1"/>
        <v>54.926793128710685</v>
      </c>
      <c r="J7" s="226">
        <f t="shared" si="1"/>
        <v>54.926793128710685</v>
      </c>
      <c r="K7" s="226">
        <f t="shared" si="1"/>
        <v>54.926793128710685</v>
      </c>
      <c r="Q7" s="80"/>
      <c r="R7" s="80"/>
      <c r="S7" s="4"/>
      <c r="T7" s="4"/>
      <c r="U7" s="4"/>
      <c r="V7" s="4"/>
      <c r="W7" s="4"/>
      <c r="X7" s="4"/>
      <c r="Y7" s="4"/>
      <c r="Z7" s="4"/>
      <c r="AA7" s="261" t="s">
        <v>195</v>
      </c>
      <c r="AB7" s="261" t="s">
        <v>121</v>
      </c>
      <c r="AC7" s="261"/>
      <c r="AD7" s="396"/>
      <c r="AE7" s="261" t="s">
        <v>121</v>
      </c>
      <c r="AF7" s="261" t="s">
        <v>196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305">
        <v>1.4E-2</v>
      </c>
      <c r="AR7" s="399" t="s">
        <v>216</v>
      </c>
    </row>
    <row r="8" spans="1:44" s="110" customFormat="1" ht="15">
      <c r="D8" s="340" t="s">
        <v>393</v>
      </c>
      <c r="E8" s="226">
        <f t="shared" si="2"/>
        <v>54.926793128710685</v>
      </c>
      <c r="F8" s="226">
        <f t="shared" si="1"/>
        <v>54.926793128710685</v>
      </c>
      <c r="G8" s="226">
        <f t="shared" si="1"/>
        <v>54.926793128710685</v>
      </c>
      <c r="H8" s="226">
        <f t="shared" si="1"/>
        <v>54.926793128710685</v>
      </c>
      <c r="I8" s="226">
        <f t="shared" si="1"/>
        <v>54.926793128710685</v>
      </c>
      <c r="J8" s="226">
        <f t="shared" si="1"/>
        <v>54.926793128710685</v>
      </c>
      <c r="K8" s="226">
        <f t="shared" si="1"/>
        <v>54.926793128710685</v>
      </c>
      <c r="Q8" s="80"/>
      <c r="R8" s="80"/>
      <c r="S8" s="4"/>
      <c r="T8" s="4"/>
      <c r="U8" s="4"/>
      <c r="V8" s="4"/>
      <c r="W8" s="4"/>
      <c r="X8" s="4"/>
      <c r="Y8" s="4"/>
      <c r="Z8" s="4"/>
      <c r="AA8" s="261"/>
      <c r="AB8" s="261"/>
      <c r="AC8" s="261"/>
      <c r="AD8" s="396"/>
      <c r="AE8" s="261"/>
      <c r="AF8" s="261" t="s">
        <v>144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305">
        <v>0.68600000000000005</v>
      </c>
      <c r="AR8" s="399"/>
    </row>
    <row r="9" spans="1:44" s="110" customFormat="1" ht="15">
      <c r="D9" s="340" t="s">
        <v>394</v>
      </c>
      <c r="E9" s="226">
        <f t="shared" si="2"/>
        <v>54.926793128710685</v>
      </c>
      <c r="F9" s="226">
        <f t="shared" si="1"/>
        <v>54.926793128710685</v>
      </c>
      <c r="G9" s="226">
        <f t="shared" si="1"/>
        <v>54.926793128710685</v>
      </c>
      <c r="H9" s="226">
        <f t="shared" si="1"/>
        <v>54.926793128710685</v>
      </c>
      <c r="I9" s="226">
        <f t="shared" si="1"/>
        <v>54.926793128710685</v>
      </c>
      <c r="J9" s="226">
        <f t="shared" si="1"/>
        <v>54.926793128710685</v>
      </c>
      <c r="K9" s="226">
        <f t="shared" si="1"/>
        <v>54.926793128710685</v>
      </c>
      <c r="Q9" s="80"/>
      <c r="R9" s="80"/>
      <c r="S9" s="4"/>
      <c r="T9" s="4"/>
      <c r="U9" s="4"/>
      <c r="V9" s="4"/>
      <c r="W9" s="4"/>
      <c r="X9" s="4"/>
      <c r="Y9" s="4"/>
      <c r="Z9" s="4"/>
      <c r="AA9" s="261" t="s">
        <v>195</v>
      </c>
      <c r="AB9" s="261" t="s">
        <v>200</v>
      </c>
      <c r="AC9" s="261"/>
      <c r="AD9" s="396"/>
      <c r="AE9" s="261" t="s">
        <v>200</v>
      </c>
      <c r="AF9" s="261" t="s">
        <v>196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298">
        <f>0.1*0.144</f>
        <v>1.44E-2</v>
      </c>
      <c r="AR9" s="399" t="s">
        <v>217</v>
      </c>
    </row>
    <row r="10" spans="1:44" s="110" customFormat="1" ht="15">
      <c r="D10" s="340" t="s">
        <v>395</v>
      </c>
      <c r="E10" s="226">
        <f t="shared" si="2"/>
        <v>54.926793128710685</v>
      </c>
      <c r="F10" s="226">
        <f t="shared" si="1"/>
        <v>54.926793128710685</v>
      </c>
      <c r="G10" s="226">
        <f t="shared" si="1"/>
        <v>54.926793128710685</v>
      </c>
      <c r="H10" s="226">
        <f t="shared" si="1"/>
        <v>54.926793128710685</v>
      </c>
      <c r="I10" s="226">
        <f t="shared" si="1"/>
        <v>54.926793128710685</v>
      </c>
      <c r="J10" s="226">
        <f t="shared" si="1"/>
        <v>54.926793128710685</v>
      </c>
      <c r="K10" s="226">
        <f t="shared" si="1"/>
        <v>54.926793128710685</v>
      </c>
      <c r="Q10" s="80"/>
      <c r="R10" s="80"/>
      <c r="S10" s="4"/>
      <c r="T10" s="4"/>
      <c r="U10" s="4"/>
      <c r="V10" s="4"/>
      <c r="W10" s="4"/>
      <c r="X10" s="4"/>
      <c r="Y10" s="4"/>
      <c r="Z10" s="4"/>
      <c r="AA10" s="261"/>
      <c r="AB10" s="261"/>
      <c r="AC10" s="261"/>
      <c r="AD10" s="149"/>
      <c r="AE10" s="261"/>
      <c r="AF10" s="261" t="s">
        <v>144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98">
        <f>0.0856</f>
        <v>8.5599999999999996E-2</v>
      </c>
      <c r="AR10" s="399"/>
    </row>
    <row r="11" spans="1:44" s="110" customFormat="1" ht="15">
      <c r="D11" s="340" t="s">
        <v>399</v>
      </c>
      <c r="E11" s="166">
        <f>B34</f>
        <v>21.646726853878867</v>
      </c>
      <c r="F11" s="226">
        <f t="shared" si="1"/>
        <v>21.646726853878867</v>
      </c>
      <c r="G11" s="226">
        <f t="shared" si="1"/>
        <v>21.646726853878867</v>
      </c>
      <c r="H11" s="226">
        <f t="shared" si="1"/>
        <v>21.646726853878867</v>
      </c>
      <c r="I11" s="226">
        <f t="shared" si="1"/>
        <v>21.646726853878867</v>
      </c>
      <c r="J11" s="226">
        <f t="shared" si="1"/>
        <v>21.646726853878867</v>
      </c>
      <c r="K11" s="226">
        <f t="shared" si="1"/>
        <v>21.646726853878867</v>
      </c>
      <c r="Q11" s="80"/>
      <c r="R11" s="80"/>
      <c r="S11" s="4"/>
      <c r="T11" s="4"/>
      <c r="U11" s="4"/>
      <c r="V11" s="4"/>
      <c r="W11" s="4"/>
      <c r="X11" s="4"/>
      <c r="Y11" s="4"/>
      <c r="Z11" s="4"/>
      <c r="AA11" s="261" t="s">
        <v>201</v>
      </c>
      <c r="AB11" s="261" t="s">
        <v>202</v>
      </c>
      <c r="AC11" s="261" t="s">
        <v>196</v>
      </c>
      <c r="AD11" s="396" t="s">
        <v>206</v>
      </c>
      <c r="AE11" s="261" t="s">
        <v>202</v>
      </c>
      <c r="AF11" s="261" t="s">
        <v>196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05" t="s">
        <v>207</v>
      </c>
      <c r="AR11" s="399" t="s">
        <v>210</v>
      </c>
    </row>
    <row r="12" spans="1:44" s="110" customFormat="1" ht="15">
      <c r="D12" s="340" t="s">
        <v>400</v>
      </c>
      <c r="E12" s="166">
        <f>E11</f>
        <v>21.646726853878867</v>
      </c>
      <c r="F12" s="226">
        <f t="shared" si="1"/>
        <v>21.646726853878867</v>
      </c>
      <c r="G12" s="226">
        <f t="shared" si="1"/>
        <v>21.646726853878867</v>
      </c>
      <c r="H12" s="226">
        <f t="shared" si="1"/>
        <v>21.646726853878867</v>
      </c>
      <c r="I12" s="226">
        <f t="shared" si="1"/>
        <v>21.646726853878867</v>
      </c>
      <c r="J12" s="226">
        <f t="shared" si="1"/>
        <v>21.646726853878867</v>
      </c>
      <c r="K12" s="226">
        <f t="shared" si="1"/>
        <v>21.646726853878867</v>
      </c>
      <c r="Q12" s="80"/>
      <c r="R12" s="80"/>
      <c r="S12" s="4"/>
      <c r="T12" s="4"/>
      <c r="U12" s="4"/>
      <c r="V12" s="4"/>
      <c r="W12" s="4"/>
      <c r="X12" s="4"/>
      <c r="Y12" s="4"/>
      <c r="Z12" s="4"/>
      <c r="AA12" s="261"/>
      <c r="AB12" s="261"/>
      <c r="AC12" s="261"/>
      <c r="AD12" s="396"/>
      <c r="AE12" s="261"/>
      <c r="AF12" s="261" t="s">
        <v>144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05" t="s">
        <v>208</v>
      </c>
      <c r="AR12" s="399"/>
    </row>
    <row r="13" spans="1:44" s="110" customFormat="1" ht="45">
      <c r="D13" s="340" t="s">
        <v>401</v>
      </c>
      <c r="E13" s="226">
        <f t="shared" ref="E13:E14" si="3">E12</f>
        <v>21.646726853878867</v>
      </c>
      <c r="F13" s="226">
        <f t="shared" si="1"/>
        <v>21.646726853878867</v>
      </c>
      <c r="G13" s="226">
        <f t="shared" si="1"/>
        <v>21.646726853878867</v>
      </c>
      <c r="H13" s="226">
        <f t="shared" si="1"/>
        <v>21.646726853878867</v>
      </c>
      <c r="I13" s="226">
        <f t="shared" si="1"/>
        <v>21.646726853878867</v>
      </c>
      <c r="J13" s="226">
        <f t="shared" si="1"/>
        <v>21.646726853878867</v>
      </c>
      <c r="K13" s="226">
        <f t="shared" si="1"/>
        <v>21.646726853878867</v>
      </c>
      <c r="Q13" s="80"/>
      <c r="R13" s="80"/>
      <c r="S13" s="4"/>
      <c r="T13" s="4"/>
      <c r="U13" s="4"/>
      <c r="V13" s="4"/>
      <c r="W13" s="4"/>
      <c r="X13" s="4"/>
      <c r="Y13" s="4"/>
      <c r="Z13" s="4"/>
      <c r="AA13" s="261" t="s">
        <v>201</v>
      </c>
      <c r="AB13" s="261" t="s">
        <v>203</v>
      </c>
      <c r="AC13" s="261"/>
      <c r="AD13" s="396"/>
      <c r="AE13" s="261" t="s">
        <v>203</v>
      </c>
      <c r="AF13" s="261" t="s">
        <v>196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305" t="s">
        <v>209</v>
      </c>
      <c r="AR13" s="305" t="s">
        <v>212</v>
      </c>
    </row>
    <row r="14" spans="1:44" s="110" customFormat="1" ht="15">
      <c r="D14" s="340" t="s">
        <v>402</v>
      </c>
      <c r="E14" s="226">
        <f t="shared" si="3"/>
        <v>21.646726853878867</v>
      </c>
      <c r="F14" s="226">
        <f t="shared" si="1"/>
        <v>21.646726853878867</v>
      </c>
      <c r="G14" s="226">
        <f t="shared" si="1"/>
        <v>21.646726853878867</v>
      </c>
      <c r="H14" s="226">
        <f t="shared" si="1"/>
        <v>21.646726853878867</v>
      </c>
      <c r="I14" s="226">
        <f t="shared" si="1"/>
        <v>21.646726853878867</v>
      </c>
      <c r="J14" s="226">
        <f t="shared" si="1"/>
        <v>21.646726853878867</v>
      </c>
      <c r="K14" s="226">
        <f t="shared" si="1"/>
        <v>21.646726853878867</v>
      </c>
      <c r="Q14" s="80"/>
      <c r="R14" s="80"/>
      <c r="S14" s="4"/>
      <c r="T14" s="4"/>
      <c r="U14" s="4"/>
      <c r="V14" s="4"/>
      <c r="W14" s="4"/>
      <c r="X14" s="4"/>
      <c r="Y14" s="4"/>
      <c r="Z14" s="4"/>
      <c r="AA14" s="261" t="s">
        <v>201</v>
      </c>
      <c r="AB14" s="261" t="s">
        <v>204</v>
      </c>
      <c r="AC14" s="261"/>
      <c r="AD14" s="396"/>
      <c r="AE14" s="261" t="s">
        <v>204</v>
      </c>
      <c r="AF14" s="261" t="s">
        <v>196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97">
        <v>1.4</v>
      </c>
      <c r="AR14" s="399" t="s">
        <v>211</v>
      </c>
    </row>
    <row r="15" spans="1:44" s="110" customFormat="1" ht="15">
      <c r="D15" s="340" t="s">
        <v>403</v>
      </c>
      <c r="E15" s="166">
        <f>B32</f>
        <v>43.051274803293332</v>
      </c>
      <c r="F15" s="226">
        <f t="shared" si="1"/>
        <v>43.051274803293332</v>
      </c>
      <c r="G15" s="226">
        <f t="shared" si="1"/>
        <v>43.051274803293332</v>
      </c>
      <c r="H15" s="226">
        <f t="shared" si="1"/>
        <v>43.051274803293332</v>
      </c>
      <c r="I15" s="226">
        <f t="shared" si="1"/>
        <v>43.051274803293332</v>
      </c>
      <c r="J15" s="226">
        <f t="shared" si="1"/>
        <v>43.051274803293332</v>
      </c>
      <c r="K15" s="226">
        <f t="shared" si="1"/>
        <v>43.051274803293332</v>
      </c>
      <c r="Q15" s="80"/>
      <c r="R15" s="80"/>
      <c r="S15" s="4"/>
      <c r="T15" s="4"/>
      <c r="U15" s="4"/>
      <c r="V15" s="4"/>
      <c r="W15" s="4"/>
      <c r="X15" s="4"/>
      <c r="Y15" s="4"/>
      <c r="Z15" s="4"/>
      <c r="AA15" s="261"/>
      <c r="AB15" s="261"/>
      <c r="AC15" s="261"/>
      <c r="AD15" s="396"/>
      <c r="AE15" s="261"/>
      <c r="AF15" s="261" t="s">
        <v>144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97">
        <v>2</v>
      </c>
      <c r="AR15" s="399"/>
    </row>
    <row r="16" spans="1:44" s="110" customFormat="1" ht="45">
      <c r="D16" s="340" t="s">
        <v>396</v>
      </c>
      <c r="E16" s="166">
        <f>B39</f>
        <v>5.3377367314123427</v>
      </c>
      <c r="F16" s="226">
        <f t="shared" si="1"/>
        <v>5.3377367314123427</v>
      </c>
      <c r="G16" s="226">
        <f t="shared" si="1"/>
        <v>5.3377367314123427</v>
      </c>
      <c r="H16" s="226">
        <f t="shared" si="1"/>
        <v>5.3377367314123427</v>
      </c>
      <c r="I16" s="226">
        <f t="shared" si="1"/>
        <v>5.3377367314123427</v>
      </c>
      <c r="J16" s="226">
        <f t="shared" si="1"/>
        <v>5.3377367314123427</v>
      </c>
      <c r="K16" s="226">
        <f t="shared" si="1"/>
        <v>5.3377367314123427</v>
      </c>
      <c r="Q16" s="80"/>
      <c r="R16" s="80"/>
      <c r="S16" s="4"/>
      <c r="T16" s="4"/>
      <c r="U16" s="4"/>
      <c r="V16" s="4"/>
      <c r="W16" s="4"/>
      <c r="X16" s="4"/>
      <c r="Y16" s="4"/>
      <c r="Z16" s="4"/>
      <c r="AA16" s="261" t="s">
        <v>201</v>
      </c>
      <c r="AB16" s="261" t="s">
        <v>205</v>
      </c>
      <c r="AC16" s="261"/>
      <c r="AD16" s="396"/>
      <c r="AE16" s="261" t="s">
        <v>205</v>
      </c>
      <c r="AF16" s="260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97">
        <v>0.7</v>
      </c>
      <c r="AR16" s="305" t="s">
        <v>213</v>
      </c>
    </row>
    <row r="17" spans="1:44" s="110" customFormat="1" ht="60">
      <c r="D17" s="340" t="s">
        <v>397</v>
      </c>
      <c r="E17" s="166">
        <f>B40</f>
        <v>19.982046670009744</v>
      </c>
      <c r="F17" s="226">
        <f t="shared" si="1"/>
        <v>19.982046670009744</v>
      </c>
      <c r="G17" s="226">
        <f t="shared" si="1"/>
        <v>19.982046670009744</v>
      </c>
      <c r="H17" s="226">
        <f t="shared" si="1"/>
        <v>19.982046670009744</v>
      </c>
      <c r="I17" s="226">
        <f t="shared" si="1"/>
        <v>19.982046670009744</v>
      </c>
      <c r="J17" s="226">
        <f t="shared" si="1"/>
        <v>19.982046670009744</v>
      </c>
      <c r="K17" s="226">
        <f t="shared" si="1"/>
        <v>19.982046670009744</v>
      </c>
      <c r="Q17" s="80"/>
      <c r="R17" s="80"/>
      <c r="S17" s="4"/>
      <c r="T17" s="4"/>
      <c r="U17" s="4"/>
      <c r="V17" s="4"/>
      <c r="W17" s="4"/>
      <c r="X17" s="4"/>
      <c r="Y17" s="4"/>
      <c r="Z17" s="4"/>
      <c r="AA17" s="261" t="s">
        <v>198</v>
      </c>
      <c r="AB17" s="261" t="s">
        <v>196</v>
      </c>
      <c r="AC17" s="261"/>
      <c r="AD17" s="149" t="s">
        <v>198</v>
      </c>
      <c r="AE17" s="261"/>
      <c r="AF17" s="261" t="s">
        <v>196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305">
        <v>0.1</v>
      </c>
      <c r="AR17" s="305" t="s">
        <v>214</v>
      </c>
    </row>
    <row r="18" spans="1:44" s="110" customFormat="1" ht="29.1" customHeight="1">
      <c r="D18" s="340" t="s">
        <v>398</v>
      </c>
      <c r="E18" s="166">
        <f>E17</f>
        <v>19.982046670009744</v>
      </c>
      <c r="F18" s="226">
        <f t="shared" si="1"/>
        <v>19.982046670009744</v>
      </c>
      <c r="G18" s="226">
        <f t="shared" si="1"/>
        <v>19.982046670009744</v>
      </c>
      <c r="H18" s="226">
        <f t="shared" si="1"/>
        <v>19.982046670009744</v>
      </c>
      <c r="I18" s="226">
        <f t="shared" si="1"/>
        <v>19.982046670009744</v>
      </c>
      <c r="J18" s="226">
        <f t="shared" si="1"/>
        <v>19.982046670009744</v>
      </c>
      <c r="K18" s="226">
        <f t="shared" si="1"/>
        <v>19.982046670009744</v>
      </c>
      <c r="Q18" s="80"/>
      <c r="R18" s="80"/>
      <c r="S18" s="4"/>
      <c r="T18" s="4"/>
      <c r="U18" s="4"/>
      <c r="V18" s="4"/>
      <c r="W18" s="4"/>
      <c r="X18" s="4"/>
      <c r="Y18" s="4"/>
      <c r="Z18" s="4"/>
      <c r="AA18" s="261" t="s">
        <v>124</v>
      </c>
      <c r="AB18" s="261" t="s">
        <v>197</v>
      </c>
      <c r="AC18" s="261"/>
      <c r="AD18" s="396" t="s">
        <v>124</v>
      </c>
      <c r="AE18" s="260"/>
      <c r="AF18" s="261" t="s">
        <v>196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305">
        <f>6.965</f>
        <v>6.9649999999999999</v>
      </c>
      <c r="AR18" s="399" t="s">
        <v>218</v>
      </c>
    </row>
    <row r="19" spans="1:44" s="110" customFormat="1" ht="15">
      <c r="Q19" s="80"/>
      <c r="R19" s="80"/>
      <c r="S19" s="4"/>
      <c r="T19" s="4"/>
      <c r="U19" s="4"/>
      <c r="V19" s="4"/>
      <c r="W19" s="4"/>
      <c r="X19" s="4"/>
      <c r="Y19" s="4"/>
      <c r="Z19" s="4"/>
      <c r="AA19" s="261"/>
      <c r="AB19" s="261"/>
      <c r="AC19" s="261"/>
      <c r="AD19" s="396"/>
      <c r="AE19" s="261"/>
      <c r="AF19" s="261" t="s">
        <v>144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05">
        <f>7/200</f>
        <v>3.5000000000000003E-2</v>
      </c>
      <c r="AR19" s="399"/>
    </row>
    <row r="20" spans="1:44" ht="15">
      <c r="C20" s="164"/>
      <c r="D20" s="16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44" ht="15">
      <c r="C21" s="164"/>
      <c r="D21" s="16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</row>
    <row r="24" spans="1:44" s="247" customFormat="1" ht="15">
      <c r="C24" s="237"/>
      <c r="D24" s="248"/>
      <c r="E24" s="237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</row>
    <row r="25" spans="1:44">
      <c r="D25" s="319" t="s">
        <v>424</v>
      </c>
    </row>
    <row r="27" spans="1:44" s="247" customFormat="1" ht="15">
      <c r="A27" s="348" t="s">
        <v>425</v>
      </c>
      <c r="B27" s="347"/>
      <c r="C27" s="358" t="s">
        <v>5</v>
      </c>
      <c r="D27" s="339" t="s">
        <v>1</v>
      </c>
      <c r="E27" s="359" t="s">
        <v>60</v>
      </c>
      <c r="F27" s="359" t="s">
        <v>61</v>
      </c>
      <c r="G27" s="359" t="s">
        <v>62</v>
      </c>
      <c r="H27" s="359" t="s">
        <v>63</v>
      </c>
      <c r="I27" s="359" t="s">
        <v>64</v>
      </c>
      <c r="J27" s="359" t="s">
        <v>65</v>
      </c>
      <c r="K27" s="359" t="s">
        <v>66</v>
      </c>
      <c r="L27" s="359" t="s">
        <v>67</v>
      </c>
      <c r="M27" s="359" t="s">
        <v>68</v>
      </c>
      <c r="N27" s="359" t="s">
        <v>69</v>
      </c>
      <c r="O27" s="359" t="s">
        <v>70</v>
      </c>
      <c r="P27" s="359" t="s">
        <v>71</v>
      </c>
      <c r="Q27" s="359" t="s">
        <v>72</v>
      </c>
      <c r="R27" s="359" t="s">
        <v>73</v>
      </c>
      <c r="S27" s="359" t="s">
        <v>170</v>
      </c>
      <c r="T27" s="359" t="s">
        <v>171</v>
      </c>
      <c r="U27" s="359" t="s">
        <v>172</v>
      </c>
      <c r="V27" s="359" t="s">
        <v>173</v>
      </c>
      <c r="W27" s="359" t="s">
        <v>174</v>
      </c>
      <c r="X27" s="359" t="s">
        <v>175</v>
      </c>
      <c r="Y27" s="359" t="s">
        <v>176</v>
      </c>
      <c r="Z27" s="359" t="s">
        <v>177</v>
      </c>
      <c r="AA27" s="359" t="s">
        <v>178</v>
      </c>
      <c r="AB27" s="359" t="s">
        <v>129</v>
      </c>
      <c r="AC27" s="359" t="s">
        <v>179</v>
      </c>
      <c r="AD27" s="359" t="s">
        <v>180</v>
      </c>
      <c r="AE27" s="359" t="s">
        <v>181</v>
      </c>
      <c r="AF27" s="359" t="s">
        <v>182</v>
      </c>
      <c r="AG27" s="359" t="s">
        <v>183</v>
      </c>
      <c r="AH27" s="359" t="s">
        <v>184</v>
      </c>
      <c r="AI27" s="359" t="s">
        <v>185</v>
      </c>
      <c r="AJ27" s="359" t="s">
        <v>186</v>
      </c>
      <c r="AK27" s="359" t="s">
        <v>79</v>
      </c>
      <c r="AL27" s="359" t="s">
        <v>187</v>
      </c>
      <c r="AM27" s="359" t="s">
        <v>188</v>
      </c>
      <c r="AN27" s="359" t="s">
        <v>189</v>
      </c>
      <c r="AO27" s="359" t="s">
        <v>190</v>
      </c>
      <c r="AP27" s="339" t="s">
        <v>405</v>
      </c>
    </row>
    <row r="28" spans="1:44" s="260" customFormat="1" ht="15">
      <c r="A28" s="338" t="s">
        <v>426</v>
      </c>
      <c r="B28" s="337">
        <f>AVERAGE(E28:AO31)</f>
        <v>54.926793128710685</v>
      </c>
      <c r="C28" s="357" t="s">
        <v>74</v>
      </c>
      <c r="D28" s="357" t="s">
        <v>406</v>
      </c>
      <c r="E28" s="336" t="s">
        <v>138</v>
      </c>
      <c r="F28" s="336" t="s">
        <v>138</v>
      </c>
      <c r="G28" s="336" t="s">
        <v>138</v>
      </c>
      <c r="H28" s="336">
        <v>59.187748964808399</v>
      </c>
      <c r="I28" s="336" t="s">
        <v>138</v>
      </c>
      <c r="J28" s="336" t="s">
        <v>138</v>
      </c>
      <c r="K28" s="336">
        <v>51.941817478667105</v>
      </c>
      <c r="L28" s="336" t="s">
        <v>138</v>
      </c>
      <c r="M28" s="336" t="s">
        <v>138</v>
      </c>
      <c r="N28" s="336" t="s">
        <v>138</v>
      </c>
      <c r="O28" s="336" t="s">
        <v>138</v>
      </c>
      <c r="P28" s="336" t="s">
        <v>138</v>
      </c>
      <c r="Q28" s="334" t="s">
        <v>138</v>
      </c>
      <c r="R28" s="334" t="s">
        <v>138</v>
      </c>
      <c r="S28" s="336" t="s">
        <v>138</v>
      </c>
      <c r="T28" s="336" t="s">
        <v>138</v>
      </c>
      <c r="U28" s="336" t="s">
        <v>138</v>
      </c>
      <c r="V28" s="336">
        <v>23.6870356568324</v>
      </c>
      <c r="W28" s="336" t="s">
        <v>138</v>
      </c>
      <c r="X28" s="336" t="s">
        <v>138</v>
      </c>
      <c r="Y28" s="336" t="s">
        <v>138</v>
      </c>
      <c r="Z28" s="336" t="s">
        <v>138</v>
      </c>
      <c r="AA28" s="336" t="s">
        <v>138</v>
      </c>
      <c r="AB28" s="336">
        <v>29.007912133838801</v>
      </c>
      <c r="AC28" s="336" t="s">
        <v>138</v>
      </c>
      <c r="AD28" s="336" t="s">
        <v>138</v>
      </c>
      <c r="AE28" s="336" t="s">
        <v>138</v>
      </c>
      <c r="AF28" s="336" t="s">
        <v>138</v>
      </c>
      <c r="AG28" s="336">
        <v>24.3060087265352</v>
      </c>
      <c r="AH28" s="336" t="s">
        <v>138</v>
      </c>
      <c r="AI28" s="336" t="s">
        <v>138</v>
      </c>
      <c r="AJ28" s="336" t="s">
        <v>138</v>
      </c>
      <c r="AK28" s="336" t="s">
        <v>138</v>
      </c>
      <c r="AL28" s="336" t="s">
        <v>138</v>
      </c>
      <c r="AM28" s="336" t="s">
        <v>138</v>
      </c>
      <c r="AN28" s="336">
        <v>23.6870356568324</v>
      </c>
      <c r="AO28" s="336" t="s">
        <v>138</v>
      </c>
      <c r="AP28" s="357">
        <v>1E-3</v>
      </c>
    </row>
    <row r="29" spans="1:44" ht="15">
      <c r="A29" s="319"/>
      <c r="B29" s="352"/>
      <c r="C29" s="349" t="s">
        <v>74</v>
      </c>
      <c r="D29" s="349" t="s">
        <v>407</v>
      </c>
      <c r="E29" s="350">
        <v>130.01148357246601</v>
      </c>
      <c r="F29" s="350">
        <v>64.7124991935015</v>
      </c>
      <c r="G29" s="350">
        <v>25.433511525456602</v>
      </c>
      <c r="H29" s="350">
        <v>55.892658770015501</v>
      </c>
      <c r="I29" s="350">
        <v>39.627976545544698</v>
      </c>
      <c r="J29" s="350">
        <v>47.551179739745102</v>
      </c>
      <c r="K29" s="350">
        <v>53.363012830691602</v>
      </c>
      <c r="L29" s="350">
        <v>61.201103021100202</v>
      </c>
      <c r="M29" s="350">
        <v>45.694860601596197</v>
      </c>
      <c r="N29" s="350">
        <v>62.638047914798101</v>
      </c>
      <c r="O29" s="350">
        <v>60.175409680668601</v>
      </c>
      <c r="P29" s="350">
        <v>44.46199481747</v>
      </c>
      <c r="Q29" s="333">
        <v>82.476371719049098</v>
      </c>
      <c r="R29" s="333">
        <v>81.743071893761993</v>
      </c>
      <c r="S29" s="336">
        <v>58.080802222723101</v>
      </c>
      <c r="T29" s="336">
        <v>53.856991966954901</v>
      </c>
      <c r="U29" s="336">
        <v>46.338981286038702</v>
      </c>
      <c r="V29" s="336">
        <v>42.953105846328299</v>
      </c>
      <c r="W29" s="336">
        <v>32.210914708509002</v>
      </c>
      <c r="X29" s="336">
        <v>192.09721677847099</v>
      </c>
      <c r="Y29" s="336">
        <v>94.71895454124251</v>
      </c>
      <c r="Z29" s="336">
        <v>22.1001502286144</v>
      </c>
      <c r="AA29" s="336">
        <v>12.559484115511301</v>
      </c>
      <c r="AB29" s="336">
        <v>65.328752473739797</v>
      </c>
      <c r="AC29" s="336">
        <v>63.827652166870998</v>
      </c>
      <c r="AD29" s="336">
        <v>33.4926059456998</v>
      </c>
      <c r="AE29" s="336">
        <v>35.7161418452676</v>
      </c>
      <c r="AF29" s="336">
        <v>27.589246783775803</v>
      </c>
      <c r="AG29" s="336">
        <v>107.583649121992</v>
      </c>
      <c r="AH29" s="336">
        <v>67.510551305985402</v>
      </c>
      <c r="AI29" s="336">
        <v>67.706558009968091</v>
      </c>
      <c r="AJ29" s="336">
        <v>62.574277023791907</v>
      </c>
      <c r="AK29" s="336">
        <v>82.476371719049098</v>
      </c>
      <c r="AL29" s="336">
        <v>81.743071893761993</v>
      </c>
      <c r="AM29" s="336">
        <v>82.476371719049098</v>
      </c>
      <c r="AN29" s="336">
        <v>81.743071893761993</v>
      </c>
      <c r="AO29" s="336">
        <v>81.743071893761993</v>
      </c>
      <c r="AP29" s="357">
        <v>1E-3</v>
      </c>
    </row>
    <row r="30" spans="1:44" ht="15">
      <c r="A30" s="319"/>
      <c r="B30" s="352"/>
      <c r="C30" s="349" t="s">
        <v>74</v>
      </c>
      <c r="D30" s="349" t="s">
        <v>408</v>
      </c>
      <c r="E30" s="350" t="s">
        <v>138</v>
      </c>
      <c r="F30" s="350" t="s">
        <v>138</v>
      </c>
      <c r="G30" s="350" t="s">
        <v>138</v>
      </c>
      <c r="H30" s="350" t="s">
        <v>138</v>
      </c>
      <c r="I30" s="350" t="s">
        <v>138</v>
      </c>
      <c r="J30" s="350">
        <v>37.717151696676304</v>
      </c>
      <c r="K30" s="350" t="s">
        <v>138</v>
      </c>
      <c r="L30" s="350">
        <v>10.4842053940769</v>
      </c>
      <c r="M30" s="350" t="s">
        <v>138</v>
      </c>
      <c r="N30" s="350" t="s">
        <v>138</v>
      </c>
      <c r="O30" s="350" t="s">
        <v>138</v>
      </c>
      <c r="P30" s="350" t="s">
        <v>138</v>
      </c>
      <c r="Q30" s="333" t="s">
        <v>138</v>
      </c>
      <c r="R30" s="333" t="s">
        <v>138</v>
      </c>
      <c r="S30" s="336" t="s">
        <v>138</v>
      </c>
      <c r="T30" s="336" t="s">
        <v>138</v>
      </c>
      <c r="U30" s="336">
        <v>45.081272922914501</v>
      </c>
      <c r="V30" s="336" t="s">
        <v>138</v>
      </c>
      <c r="W30" s="336" t="s">
        <v>138</v>
      </c>
      <c r="X30" s="336" t="s">
        <v>138</v>
      </c>
      <c r="Y30" s="336" t="s">
        <v>138</v>
      </c>
      <c r="Z30" s="336">
        <v>8.9095865538574799</v>
      </c>
      <c r="AA30" s="336" t="s">
        <v>138</v>
      </c>
      <c r="AB30" s="336">
        <v>41.345004785552803</v>
      </c>
      <c r="AC30" s="336" t="s">
        <v>138</v>
      </c>
      <c r="AD30" s="336">
        <v>14.5230947608456</v>
      </c>
      <c r="AE30" s="336">
        <v>28.583564977381002</v>
      </c>
      <c r="AF30" s="336" t="s">
        <v>138</v>
      </c>
      <c r="AG30" s="336" t="s">
        <v>138</v>
      </c>
      <c r="AH30" s="336" t="s">
        <v>138</v>
      </c>
      <c r="AI30" s="336" t="s">
        <v>138</v>
      </c>
      <c r="AJ30" s="336">
        <v>51.3799049785245</v>
      </c>
      <c r="AK30" s="336" t="s">
        <v>138</v>
      </c>
      <c r="AL30" s="336" t="s">
        <v>138</v>
      </c>
      <c r="AM30" s="336" t="s">
        <v>138</v>
      </c>
      <c r="AN30" s="336" t="s">
        <v>138</v>
      </c>
      <c r="AO30" s="336" t="s">
        <v>138</v>
      </c>
      <c r="AP30" s="357">
        <v>1E-3</v>
      </c>
    </row>
    <row r="31" spans="1:44" ht="15">
      <c r="A31" s="319"/>
      <c r="B31" s="352"/>
      <c r="C31" s="349" t="s">
        <v>74</v>
      </c>
      <c r="D31" s="349" t="s">
        <v>409</v>
      </c>
      <c r="E31" s="350" t="s">
        <v>138</v>
      </c>
      <c r="F31" s="350" t="s">
        <v>138</v>
      </c>
      <c r="G31" s="350" t="s">
        <v>138</v>
      </c>
      <c r="H31" s="350" t="s">
        <v>138</v>
      </c>
      <c r="I31" s="350" t="s">
        <v>138</v>
      </c>
      <c r="J31" s="350" t="s">
        <v>138</v>
      </c>
      <c r="K31" s="350" t="s">
        <v>138</v>
      </c>
      <c r="L31" s="350" t="s">
        <v>138</v>
      </c>
      <c r="M31" s="350" t="s">
        <v>138</v>
      </c>
      <c r="N31" s="350" t="s">
        <v>138</v>
      </c>
      <c r="O31" s="350" t="s">
        <v>138</v>
      </c>
      <c r="P31" s="350" t="s">
        <v>138</v>
      </c>
      <c r="Q31" s="333" t="s">
        <v>138</v>
      </c>
      <c r="R31" s="333" t="s">
        <v>138</v>
      </c>
      <c r="S31" s="336" t="s">
        <v>138</v>
      </c>
      <c r="T31" s="336" t="s">
        <v>138</v>
      </c>
      <c r="U31" s="336" t="s">
        <v>138</v>
      </c>
      <c r="V31" s="336" t="s">
        <v>138</v>
      </c>
      <c r="W31" s="336" t="s">
        <v>138</v>
      </c>
      <c r="X31" s="336" t="s">
        <v>138</v>
      </c>
      <c r="Y31" s="336">
        <v>46.743261178766403</v>
      </c>
      <c r="Z31" s="336" t="s">
        <v>138</v>
      </c>
      <c r="AA31" s="336" t="s">
        <v>138</v>
      </c>
      <c r="AB31" s="336">
        <v>47.918837914240903</v>
      </c>
      <c r="AC31" s="336" t="s">
        <v>138</v>
      </c>
      <c r="AD31" s="336">
        <v>24.877655431256201</v>
      </c>
      <c r="AE31" s="336">
        <v>33.0585974642064</v>
      </c>
      <c r="AF31" s="336" t="s">
        <v>138</v>
      </c>
      <c r="AG31" s="336" t="s">
        <v>138</v>
      </c>
      <c r="AH31" s="336" t="s">
        <v>138</v>
      </c>
      <c r="AI31" s="336" t="s">
        <v>138</v>
      </c>
      <c r="AJ31" s="336">
        <v>122.04954121525</v>
      </c>
      <c r="AK31" s="336" t="s">
        <v>138</v>
      </c>
      <c r="AL31" s="336" t="s">
        <v>138</v>
      </c>
      <c r="AM31" s="336" t="s">
        <v>138</v>
      </c>
      <c r="AN31" s="336" t="s">
        <v>138</v>
      </c>
      <c r="AO31" s="336" t="s">
        <v>138</v>
      </c>
      <c r="AP31" s="357">
        <v>1E-3</v>
      </c>
    </row>
    <row r="32" spans="1:44" ht="15">
      <c r="A32" s="319" t="s">
        <v>432</v>
      </c>
      <c r="B32" s="337">
        <f>AVERAGE(E32:AO33)</f>
        <v>43.051274803293332</v>
      </c>
      <c r="C32" s="349"/>
      <c r="D32" s="349" t="s">
        <v>410</v>
      </c>
      <c r="E32" s="350">
        <v>106.043198696044</v>
      </c>
      <c r="F32" s="350">
        <v>68.136525827162401</v>
      </c>
      <c r="G32" s="350">
        <v>15.2715301838104</v>
      </c>
      <c r="H32" s="350">
        <v>76.375920685751495</v>
      </c>
      <c r="I32" s="350">
        <v>20.348355673481802</v>
      </c>
      <c r="J32" s="350">
        <v>37.320740979023704</v>
      </c>
      <c r="K32" s="350">
        <v>62.920187646285903</v>
      </c>
      <c r="L32" s="350">
        <v>71.129504112703302</v>
      </c>
      <c r="M32" s="350">
        <v>39.310311565708503</v>
      </c>
      <c r="N32" s="350">
        <v>78.334836520018897</v>
      </c>
      <c r="O32" s="350">
        <v>38.4776781541632</v>
      </c>
      <c r="P32" s="350">
        <v>59.866648711085205</v>
      </c>
      <c r="Q32" s="333">
        <v>30.821991173218901</v>
      </c>
      <c r="R32" s="333">
        <v>42.566525259170703</v>
      </c>
      <c r="S32" s="336">
        <v>47.321164179705498</v>
      </c>
      <c r="T32" s="336">
        <v>57.429951888954001</v>
      </c>
      <c r="U32" s="336">
        <v>20.275159446338201</v>
      </c>
      <c r="V32" s="336">
        <v>35.667308738078098</v>
      </c>
      <c r="W32" s="336">
        <v>31.204106879401198</v>
      </c>
      <c r="X32" s="336">
        <v>237.667752520102</v>
      </c>
      <c r="Y32" s="336">
        <v>71.914907156954996</v>
      </c>
      <c r="Z32" s="336">
        <v>57.072939562297101</v>
      </c>
      <c r="AA32" s="336">
        <v>27.354661778424301</v>
      </c>
      <c r="AB32" s="336">
        <v>73.940931803874008</v>
      </c>
      <c r="AC32" s="336">
        <v>25.3190614242903</v>
      </c>
      <c r="AD32" s="336">
        <v>42.6653942006498</v>
      </c>
      <c r="AE32" s="336">
        <v>31.938506174463402</v>
      </c>
      <c r="AF32" s="336">
        <v>22.6961555955526</v>
      </c>
      <c r="AG32" s="336">
        <v>44.569396743717803</v>
      </c>
      <c r="AH32" s="336">
        <v>77.516104603355799</v>
      </c>
      <c r="AI32" s="336">
        <v>56.275935662917902</v>
      </c>
      <c r="AJ32" s="336">
        <v>61.783617822788003</v>
      </c>
      <c r="AK32" s="336">
        <v>30.821991173218901</v>
      </c>
      <c r="AL32" s="336">
        <v>42.566525259170703</v>
      </c>
      <c r="AM32" s="336">
        <v>30.821991173218901</v>
      </c>
      <c r="AN32" s="336">
        <v>42.566525259170703</v>
      </c>
      <c r="AO32" s="336">
        <v>42.566525259170703</v>
      </c>
      <c r="AP32" s="357">
        <v>1E-3</v>
      </c>
    </row>
    <row r="33" spans="1:42" ht="15">
      <c r="A33" s="319"/>
      <c r="B33" s="352"/>
      <c r="C33" s="349"/>
      <c r="D33" s="349" t="s">
        <v>411</v>
      </c>
      <c r="E33" s="350" t="s">
        <v>138</v>
      </c>
      <c r="F33" s="350" t="s">
        <v>138</v>
      </c>
      <c r="G33" s="350">
        <v>6.6019088210346704</v>
      </c>
      <c r="H33" s="350" t="s">
        <v>138</v>
      </c>
      <c r="I33" s="350">
        <v>25.260999989859801</v>
      </c>
      <c r="J33" s="350">
        <v>11.199552152701202</v>
      </c>
      <c r="K33" s="350" t="s">
        <v>138</v>
      </c>
      <c r="L33" s="350">
        <v>17.657511036555</v>
      </c>
      <c r="M33" s="350">
        <v>5.6697277559878607</v>
      </c>
      <c r="N33" s="350">
        <v>91.851086185359804</v>
      </c>
      <c r="O33" s="350">
        <v>17.076115867777297</v>
      </c>
      <c r="P33" s="350">
        <v>32.664252202903</v>
      </c>
      <c r="Q33" s="333">
        <v>20.527077553445498</v>
      </c>
      <c r="R33" s="333">
        <v>42.184469311385001</v>
      </c>
      <c r="S33" s="336">
        <v>10.5305960293705</v>
      </c>
      <c r="T33" s="336">
        <v>38.282574886307501</v>
      </c>
      <c r="U33" s="336">
        <v>21.274865988777201</v>
      </c>
      <c r="V33" s="336">
        <v>5.8481464522486002</v>
      </c>
      <c r="W33" s="336">
        <v>16.0480159162361</v>
      </c>
      <c r="X33" s="336">
        <v>156.34583609258101</v>
      </c>
      <c r="Y33" s="336">
        <v>32.795361387189701</v>
      </c>
      <c r="Z33" s="336">
        <v>24.874082146975098</v>
      </c>
      <c r="AA33" s="336" t="s">
        <v>138</v>
      </c>
      <c r="AB33" s="336">
        <v>55.842911899726701</v>
      </c>
      <c r="AC33" s="336">
        <v>13.520154801040301</v>
      </c>
      <c r="AD33" s="336">
        <v>18.525489391853704</v>
      </c>
      <c r="AE33" s="336" t="s">
        <v>138</v>
      </c>
      <c r="AF33" s="336">
        <v>5.3014200824072004</v>
      </c>
      <c r="AG33" s="336">
        <v>7.7675132482023406</v>
      </c>
      <c r="AH33" s="336">
        <v>32.140698549811098</v>
      </c>
      <c r="AI33" s="336" t="s">
        <v>138</v>
      </c>
      <c r="AJ33" s="336">
        <v>48.156911536428403</v>
      </c>
      <c r="AK33" s="336">
        <v>20.527077553445498</v>
      </c>
      <c r="AL33" s="336">
        <v>42.184469311385001</v>
      </c>
      <c r="AM33" s="336">
        <v>20.527077553445498</v>
      </c>
      <c r="AN33" s="336">
        <v>42.184469311385001</v>
      </c>
      <c r="AO33" s="336">
        <v>42.184469311385001</v>
      </c>
      <c r="AP33" s="357">
        <v>1E-3</v>
      </c>
    </row>
    <row r="34" spans="1:42" ht="15">
      <c r="A34" s="319" t="s">
        <v>431</v>
      </c>
      <c r="B34" s="337">
        <f>AVERAGE(E34:AO37)</f>
        <v>21.646726853878867</v>
      </c>
      <c r="C34" s="349"/>
      <c r="D34" s="349" t="s">
        <v>412</v>
      </c>
      <c r="E34" s="350" t="s">
        <v>138</v>
      </c>
      <c r="F34" s="350" t="s">
        <v>138</v>
      </c>
      <c r="G34" s="350" t="s">
        <v>138</v>
      </c>
      <c r="H34" s="350">
        <v>13.7096791532894</v>
      </c>
      <c r="I34" s="350" t="s">
        <v>138</v>
      </c>
      <c r="J34" s="350" t="s">
        <v>138</v>
      </c>
      <c r="K34" s="350">
        <v>26.398945369338801</v>
      </c>
      <c r="L34" s="350" t="s">
        <v>138</v>
      </c>
      <c r="M34" s="350" t="s">
        <v>138</v>
      </c>
      <c r="N34" s="350" t="s">
        <v>138</v>
      </c>
      <c r="O34" s="350" t="s">
        <v>138</v>
      </c>
      <c r="P34" s="350" t="s">
        <v>138</v>
      </c>
      <c r="Q34" s="333" t="s">
        <v>138</v>
      </c>
      <c r="R34" s="333" t="s">
        <v>138</v>
      </c>
      <c r="S34" s="336" t="s">
        <v>138</v>
      </c>
      <c r="T34" s="336" t="s">
        <v>138</v>
      </c>
      <c r="U34" s="336" t="s">
        <v>138</v>
      </c>
      <c r="V34" s="336" t="s">
        <v>138</v>
      </c>
      <c r="W34" s="336" t="s">
        <v>138</v>
      </c>
      <c r="X34" s="336" t="s">
        <v>138</v>
      </c>
      <c r="Y34" s="336" t="s">
        <v>138</v>
      </c>
      <c r="Z34" s="336" t="s">
        <v>138</v>
      </c>
      <c r="AA34" s="336" t="s">
        <v>138</v>
      </c>
      <c r="AB34" s="336">
        <v>10.654116078840099</v>
      </c>
      <c r="AC34" s="336" t="s">
        <v>138</v>
      </c>
      <c r="AD34" s="336" t="s">
        <v>138</v>
      </c>
      <c r="AE34" s="336" t="s">
        <v>138</v>
      </c>
      <c r="AF34" s="336" t="s">
        <v>138</v>
      </c>
      <c r="AG34" s="336" t="s">
        <v>138</v>
      </c>
      <c r="AH34" s="336" t="s">
        <v>138</v>
      </c>
      <c r="AI34" s="336" t="s">
        <v>138</v>
      </c>
      <c r="AJ34" s="336" t="s">
        <v>138</v>
      </c>
      <c r="AK34" s="336" t="s">
        <v>138</v>
      </c>
      <c r="AL34" s="336" t="s">
        <v>138</v>
      </c>
      <c r="AM34" s="336" t="s">
        <v>138</v>
      </c>
      <c r="AN34" s="336" t="s">
        <v>138</v>
      </c>
      <c r="AO34" s="336" t="s">
        <v>138</v>
      </c>
      <c r="AP34" s="357">
        <v>1E-3</v>
      </c>
    </row>
    <row r="35" spans="1:42" ht="15">
      <c r="A35" s="319"/>
      <c r="B35" s="352"/>
      <c r="C35" s="349"/>
      <c r="D35" s="349" t="s">
        <v>413</v>
      </c>
      <c r="E35" s="350">
        <v>35.614100468510898</v>
      </c>
      <c r="F35" s="350">
        <v>22.067710513481803</v>
      </c>
      <c r="G35" s="350">
        <v>10.033842399063101</v>
      </c>
      <c r="H35" s="350">
        <v>13.880517050810901</v>
      </c>
      <c r="I35" s="350">
        <v>16.622691349572001</v>
      </c>
      <c r="J35" s="350">
        <v>18.591443622826102</v>
      </c>
      <c r="K35" s="350">
        <v>22.085670997916299</v>
      </c>
      <c r="L35" s="350">
        <v>28.0699338606072</v>
      </c>
      <c r="M35" s="350">
        <v>22.754270406549303</v>
      </c>
      <c r="N35" s="350">
        <v>5.2471854015496602</v>
      </c>
      <c r="O35" s="350">
        <v>16.0973231917859</v>
      </c>
      <c r="P35" s="350">
        <v>19.134382646872499</v>
      </c>
      <c r="Q35" s="333">
        <v>21.486584748049701</v>
      </c>
      <c r="R35" s="333">
        <v>33.003087063524397</v>
      </c>
      <c r="S35" s="336">
        <v>24.279792931373102</v>
      </c>
      <c r="T35" s="336">
        <v>50.308454844194102</v>
      </c>
      <c r="U35" s="336">
        <v>17.0508823040938</v>
      </c>
      <c r="V35" s="336">
        <v>22.293931022226701</v>
      </c>
      <c r="W35" s="336">
        <v>21.037093562088401</v>
      </c>
      <c r="X35" s="336">
        <v>148.15590955150898</v>
      </c>
      <c r="Y35" s="336">
        <v>40.243872277319404</v>
      </c>
      <c r="Z35" s="336">
        <v>29.506745368165401</v>
      </c>
      <c r="AA35" s="336">
        <v>5.03151459125095</v>
      </c>
      <c r="AB35" s="336">
        <v>23.376997486467697</v>
      </c>
      <c r="AC35" s="336">
        <v>22.145325321043899</v>
      </c>
      <c r="AD35" s="336">
        <v>10.092945370533501</v>
      </c>
      <c r="AE35" s="336">
        <v>17.2548893861793</v>
      </c>
      <c r="AF35" s="336">
        <v>13.435500966330101</v>
      </c>
      <c r="AG35" s="336">
        <v>28.965916606556799</v>
      </c>
      <c r="AH35" s="336">
        <v>40.540523129910305</v>
      </c>
      <c r="AI35" s="336">
        <v>18.320939540396601</v>
      </c>
      <c r="AJ35" s="336">
        <v>21.3563800671437</v>
      </c>
      <c r="AK35" s="336">
        <v>21.486584748049701</v>
      </c>
      <c r="AL35" s="336">
        <v>33.003087063524397</v>
      </c>
      <c r="AM35" s="336">
        <v>21.486584748049701</v>
      </c>
      <c r="AN35" s="336">
        <v>33.003087063524397</v>
      </c>
      <c r="AO35" s="336">
        <v>33.003087063524397</v>
      </c>
      <c r="AP35" s="357">
        <v>1E-3</v>
      </c>
    </row>
    <row r="36" spans="1:42" ht="15">
      <c r="A36" s="319"/>
      <c r="B36" s="352"/>
      <c r="C36" s="349"/>
      <c r="D36" s="349" t="s">
        <v>414</v>
      </c>
      <c r="E36" s="350">
        <v>21.288196384263799</v>
      </c>
      <c r="F36" s="350">
        <v>5.9949092065691403</v>
      </c>
      <c r="G36" s="350">
        <v>10.3738011367706</v>
      </c>
      <c r="H36" s="350">
        <v>9.7831353866160011</v>
      </c>
      <c r="I36" s="350">
        <v>14.054175587048</v>
      </c>
      <c r="J36" s="350">
        <v>11.1713473818292</v>
      </c>
      <c r="K36" s="350">
        <v>14.4649606266766</v>
      </c>
      <c r="L36" s="350">
        <v>17.279089044774999</v>
      </c>
      <c r="M36" s="350">
        <v>15.8305235940675</v>
      </c>
      <c r="N36" s="350">
        <v>0.840801522921234</v>
      </c>
      <c r="O36" s="350">
        <v>7.2490837309838296</v>
      </c>
      <c r="P36" s="350">
        <v>26.374219940342197</v>
      </c>
      <c r="Q36" s="333">
        <v>15.109813351659801</v>
      </c>
      <c r="R36" s="333">
        <v>23.753692793365001</v>
      </c>
      <c r="S36" s="336">
        <v>12.8865198650668</v>
      </c>
      <c r="T36" s="336">
        <v>39.423867570027006</v>
      </c>
      <c r="U36" s="336">
        <v>11.584974407499599</v>
      </c>
      <c r="V36" s="336">
        <v>11.550832670949699</v>
      </c>
      <c r="W36" s="336">
        <v>5.4670076083707402</v>
      </c>
      <c r="X36" s="336">
        <v>98.418932416963202</v>
      </c>
      <c r="Y36" s="336">
        <v>27.754772306555502</v>
      </c>
      <c r="Z36" s="336">
        <v>13.023325050350101</v>
      </c>
      <c r="AA36" s="336">
        <v>11.533115073411901</v>
      </c>
      <c r="AB36" s="336">
        <v>12.8854582455693</v>
      </c>
      <c r="AC36" s="336">
        <v>10.130714412369</v>
      </c>
      <c r="AD36" s="336">
        <v>4.3840428760374301</v>
      </c>
      <c r="AE36" s="336">
        <v>11.8118496882158</v>
      </c>
      <c r="AF36" s="336">
        <v>7.4305456097545006</v>
      </c>
      <c r="AG36" s="336">
        <v>10.540587303090501</v>
      </c>
      <c r="AH36" s="336">
        <v>40.920709413244701</v>
      </c>
      <c r="AI36" s="336">
        <v>13.346382329004001</v>
      </c>
      <c r="AJ36" s="336">
        <v>16.953355980639298</v>
      </c>
      <c r="AK36" s="336">
        <v>15.109813351659801</v>
      </c>
      <c r="AL36" s="336">
        <v>23.753692793365001</v>
      </c>
      <c r="AM36" s="336">
        <v>15.109813351659801</v>
      </c>
      <c r="AN36" s="336">
        <v>23.753692793365001</v>
      </c>
      <c r="AO36" s="336">
        <v>23.753692793365001</v>
      </c>
      <c r="AP36" s="357">
        <v>1E-3</v>
      </c>
    </row>
    <row r="37" spans="1:42" ht="15">
      <c r="A37" s="319"/>
      <c r="B37" s="352"/>
      <c r="C37" s="349"/>
      <c r="D37" s="349" t="s">
        <v>415</v>
      </c>
      <c r="E37" s="350" t="s">
        <v>138</v>
      </c>
      <c r="F37" s="350" t="s">
        <v>138</v>
      </c>
      <c r="G37" s="350" t="s">
        <v>138</v>
      </c>
      <c r="H37" s="350" t="s">
        <v>138</v>
      </c>
      <c r="I37" s="350" t="s">
        <v>138</v>
      </c>
      <c r="J37" s="350" t="s">
        <v>138</v>
      </c>
      <c r="K37" s="350">
        <v>18.696217922535801</v>
      </c>
      <c r="L37" s="350">
        <v>14.3865908909723</v>
      </c>
      <c r="M37" s="350" t="s">
        <v>138</v>
      </c>
      <c r="N37" s="350" t="s">
        <v>138</v>
      </c>
      <c r="O37" s="350" t="s">
        <v>138</v>
      </c>
      <c r="P37" s="350" t="s">
        <v>138</v>
      </c>
      <c r="Q37" s="333" t="s">
        <v>138</v>
      </c>
      <c r="R37" s="333" t="s">
        <v>138</v>
      </c>
      <c r="S37" s="336" t="s">
        <v>138</v>
      </c>
      <c r="T37" s="336" t="s">
        <v>138</v>
      </c>
      <c r="U37" s="336" t="s">
        <v>138</v>
      </c>
      <c r="V37" s="336" t="s">
        <v>138</v>
      </c>
      <c r="W37" s="336" t="s">
        <v>138</v>
      </c>
      <c r="X37" s="336" t="s">
        <v>138</v>
      </c>
      <c r="Y37" s="336">
        <v>23.244303740467402</v>
      </c>
      <c r="Z37" s="336" t="s">
        <v>138</v>
      </c>
      <c r="AA37" s="336" t="s">
        <v>138</v>
      </c>
      <c r="AB37" s="336">
        <v>16.066108133822802</v>
      </c>
      <c r="AC37" s="336" t="s">
        <v>138</v>
      </c>
      <c r="AD37" s="336">
        <v>8.2811861014813797</v>
      </c>
      <c r="AE37" s="336">
        <v>13.661108598079</v>
      </c>
      <c r="AF37" s="336" t="s">
        <v>138</v>
      </c>
      <c r="AG37" s="336" t="s">
        <v>138</v>
      </c>
      <c r="AH37" s="336" t="s">
        <v>138</v>
      </c>
      <c r="AI37" s="336" t="s">
        <v>138</v>
      </c>
      <c r="AJ37" s="336">
        <v>38.0625634040018</v>
      </c>
      <c r="AK37" s="336" t="s">
        <v>138</v>
      </c>
      <c r="AL37" s="336" t="s">
        <v>138</v>
      </c>
      <c r="AM37" s="336" t="s">
        <v>138</v>
      </c>
      <c r="AN37" s="336" t="s">
        <v>138</v>
      </c>
      <c r="AO37" s="336" t="s">
        <v>138</v>
      </c>
      <c r="AP37" s="357">
        <v>1E-3</v>
      </c>
    </row>
    <row r="38" spans="1:42" ht="15">
      <c r="A38" s="319"/>
      <c r="B38" s="352"/>
      <c r="C38" s="349"/>
      <c r="D38" s="349" t="s">
        <v>416</v>
      </c>
      <c r="E38" s="350">
        <v>1.5659906112170501</v>
      </c>
      <c r="F38" s="350">
        <v>0.53522085798034202</v>
      </c>
      <c r="G38" s="350">
        <v>1.1910728367518399</v>
      </c>
      <c r="H38" s="350">
        <v>1.3524993024177501</v>
      </c>
      <c r="I38" s="350">
        <v>5.6488064473686501</v>
      </c>
      <c r="J38" s="350">
        <v>2.1503348132472304</v>
      </c>
      <c r="K38" s="350">
        <v>2.7418781467083901</v>
      </c>
      <c r="L38" s="350">
        <v>1.75315116893009</v>
      </c>
      <c r="M38" s="350" t="s">
        <v>138</v>
      </c>
      <c r="N38" s="350">
        <v>2.7667343908509601</v>
      </c>
      <c r="O38" s="350">
        <v>1.3416393648706</v>
      </c>
      <c r="P38" s="350">
        <v>2.88422664324156</v>
      </c>
      <c r="Q38" s="333">
        <v>3.0595050267446799</v>
      </c>
      <c r="R38" s="333">
        <v>6.7674854243124702</v>
      </c>
      <c r="S38" s="336">
        <v>2.3390040540945103</v>
      </c>
      <c r="T38" s="336">
        <v>13.301357437826001</v>
      </c>
      <c r="U38" s="336" t="s">
        <v>138</v>
      </c>
      <c r="V38" s="336">
        <v>4.7235230506383292</v>
      </c>
      <c r="W38" s="336">
        <v>1.64368201541536</v>
      </c>
      <c r="X38" s="336">
        <v>4.8530789123324807</v>
      </c>
      <c r="Y38" s="336">
        <v>2.2186425099624598</v>
      </c>
      <c r="Z38" s="336" t="s">
        <v>138</v>
      </c>
      <c r="AA38" s="336">
        <v>3.94451367887772</v>
      </c>
      <c r="AB38" s="336">
        <v>1.4421043952988</v>
      </c>
      <c r="AC38" s="336">
        <v>2.2901493667359802</v>
      </c>
      <c r="AD38" s="336">
        <v>1.0083866953562901</v>
      </c>
      <c r="AE38" s="336">
        <v>2.8941498150512399</v>
      </c>
      <c r="AF38" s="336">
        <v>1.07487178866765</v>
      </c>
      <c r="AG38" s="336">
        <v>1.2266647323567599</v>
      </c>
      <c r="AH38" s="336">
        <v>3.1772114825955802</v>
      </c>
      <c r="AI38" s="336">
        <v>1.7340622981087099</v>
      </c>
      <c r="AJ38" s="336">
        <v>3.58163121318765</v>
      </c>
      <c r="AK38" s="336">
        <v>3.0595050267446799</v>
      </c>
      <c r="AL38" s="336">
        <v>6.7674854243124702</v>
      </c>
      <c r="AM38" s="336">
        <v>3.0595050267446799</v>
      </c>
      <c r="AN38" s="336">
        <v>6.7674854243124702</v>
      </c>
      <c r="AO38" s="336">
        <v>6.7674854243124702</v>
      </c>
      <c r="AP38" s="357">
        <v>1E-3</v>
      </c>
    </row>
    <row r="39" spans="1:42" ht="15">
      <c r="A39" s="319" t="s">
        <v>427</v>
      </c>
      <c r="B39" s="351">
        <f>AVERAGE(E39:AO39)</f>
        <v>5.3377367314123427</v>
      </c>
      <c r="C39" s="349"/>
      <c r="D39" s="349" t="s">
        <v>417</v>
      </c>
      <c r="E39" s="350">
        <v>3.2445654120714198</v>
      </c>
      <c r="F39" s="350">
        <v>4.4298610833747603</v>
      </c>
      <c r="G39" s="350">
        <v>3.1484170140394299</v>
      </c>
      <c r="H39" s="350">
        <v>3.0052331033668702</v>
      </c>
      <c r="I39" s="350">
        <v>5.3900111987146806</v>
      </c>
      <c r="J39" s="350">
        <v>4.0744282992761098</v>
      </c>
      <c r="K39" s="350">
        <v>3.0055854179905599</v>
      </c>
      <c r="L39" s="350">
        <v>3.7974360516926402</v>
      </c>
      <c r="M39" s="350">
        <v>4.7671192412664309</v>
      </c>
      <c r="N39" s="350">
        <v>5.9261677442778904</v>
      </c>
      <c r="O39" s="350">
        <v>2.8686141582779903</v>
      </c>
      <c r="P39" s="350">
        <v>7.7853274956903</v>
      </c>
      <c r="Q39" s="333">
        <v>7.8760562666369296</v>
      </c>
      <c r="R39" s="333">
        <v>7.6462312480550301</v>
      </c>
      <c r="S39" s="336">
        <v>4.6885261033932704</v>
      </c>
      <c r="T39" s="336">
        <v>18.374716862843901</v>
      </c>
      <c r="U39" s="336">
        <v>2.15696790636897</v>
      </c>
      <c r="V39" s="336">
        <v>5.3003964737016709</v>
      </c>
      <c r="W39" s="336">
        <v>2.9819981741155499</v>
      </c>
      <c r="X39" s="336">
        <v>15.940529538618302</v>
      </c>
      <c r="Y39" s="336">
        <v>3.1093269375706902</v>
      </c>
      <c r="Z39" s="336">
        <v>2.4954061911657601</v>
      </c>
      <c r="AA39" s="336">
        <v>4.0454531509860203</v>
      </c>
      <c r="AB39" s="336">
        <v>2.6064476377705703</v>
      </c>
      <c r="AC39" s="336">
        <v>4.6545641281049006</v>
      </c>
      <c r="AD39" s="336">
        <v>2.1108678970240597</v>
      </c>
      <c r="AE39" s="336">
        <v>5.0012979015064003</v>
      </c>
      <c r="AF39" s="336">
        <v>2.3494097086909402</v>
      </c>
      <c r="AG39" s="336">
        <v>2.7978689634781198</v>
      </c>
      <c r="AH39" s="336">
        <v>3.9710831115954703</v>
      </c>
      <c r="AI39" s="336">
        <v>3.1108676086348703</v>
      </c>
      <c r="AJ39" s="336">
        <v>6.1446707545172501</v>
      </c>
      <c r="AK39" s="336">
        <v>7.8760562666369296</v>
      </c>
      <c r="AL39" s="336">
        <v>7.6462312480550301</v>
      </c>
      <c r="AM39" s="336">
        <v>7.8760562666369296</v>
      </c>
      <c r="AN39" s="336">
        <v>7.6462312480550301</v>
      </c>
      <c r="AO39" s="336">
        <v>7.6462312480550301</v>
      </c>
      <c r="AP39" s="357">
        <v>1E-3</v>
      </c>
    </row>
    <row r="40" spans="1:42" ht="15">
      <c r="A40" s="319" t="s">
        <v>428</v>
      </c>
      <c r="B40" s="351">
        <f>AVERAGE(E40:AO45)</f>
        <v>19.982046670009744</v>
      </c>
      <c r="C40" s="349" t="s">
        <v>74</v>
      </c>
      <c r="D40" s="349" t="s">
        <v>418</v>
      </c>
      <c r="E40" s="350" t="s">
        <v>138</v>
      </c>
      <c r="F40" s="350" t="s">
        <v>138</v>
      </c>
      <c r="G40" s="350" t="s">
        <v>138</v>
      </c>
      <c r="H40" s="350">
        <v>16.162463357678</v>
      </c>
      <c r="I40" s="350" t="s">
        <v>138</v>
      </c>
      <c r="J40" s="350" t="s">
        <v>138</v>
      </c>
      <c r="K40" s="350">
        <v>29.982637785020298</v>
      </c>
      <c r="L40" s="350" t="s">
        <v>138</v>
      </c>
      <c r="M40" s="350" t="s">
        <v>138</v>
      </c>
      <c r="N40" s="350" t="s">
        <v>138</v>
      </c>
      <c r="O40" s="350" t="s">
        <v>138</v>
      </c>
      <c r="P40" s="350" t="s">
        <v>138</v>
      </c>
      <c r="Q40" s="333" t="s">
        <v>138</v>
      </c>
      <c r="R40" s="333" t="s">
        <v>138</v>
      </c>
      <c r="S40" s="336" t="s">
        <v>138</v>
      </c>
      <c r="T40" s="336" t="s">
        <v>138</v>
      </c>
      <c r="U40" s="336" t="s">
        <v>138</v>
      </c>
      <c r="V40" s="336">
        <v>13.3396646843453</v>
      </c>
      <c r="W40" s="336" t="s">
        <v>138</v>
      </c>
      <c r="X40" s="336" t="s">
        <v>138</v>
      </c>
      <c r="Y40" s="336" t="s">
        <v>138</v>
      </c>
      <c r="Z40" s="336" t="s">
        <v>138</v>
      </c>
      <c r="AA40" s="336" t="s">
        <v>138</v>
      </c>
      <c r="AB40" s="336">
        <v>7.0518122454332994</v>
      </c>
      <c r="AC40" s="336" t="s">
        <v>138</v>
      </c>
      <c r="AD40" s="336" t="s">
        <v>138</v>
      </c>
      <c r="AE40" s="336" t="s">
        <v>138</v>
      </c>
      <c r="AF40" s="336" t="s">
        <v>138</v>
      </c>
      <c r="AG40" s="336">
        <v>5.3162156379436505</v>
      </c>
      <c r="AH40" s="336" t="s">
        <v>138</v>
      </c>
      <c r="AI40" s="336" t="s">
        <v>138</v>
      </c>
      <c r="AJ40" s="336" t="s">
        <v>138</v>
      </c>
      <c r="AK40" s="336" t="s">
        <v>138</v>
      </c>
      <c r="AL40" s="336" t="s">
        <v>138</v>
      </c>
      <c r="AM40" s="336" t="s">
        <v>138</v>
      </c>
      <c r="AN40" s="336">
        <v>13.3396646843453</v>
      </c>
      <c r="AO40" s="336" t="s">
        <v>138</v>
      </c>
      <c r="AP40" s="357">
        <v>1E-3</v>
      </c>
    </row>
    <row r="41" spans="1:42" ht="15">
      <c r="A41" s="319"/>
      <c r="B41" s="352"/>
      <c r="C41" s="349" t="s">
        <v>74</v>
      </c>
      <c r="D41" s="349" t="s">
        <v>419</v>
      </c>
      <c r="E41" s="350">
        <v>26.935113285554699</v>
      </c>
      <c r="F41" s="350">
        <v>22.601092287809401</v>
      </c>
      <c r="G41" s="350">
        <v>11.369438051411301</v>
      </c>
      <c r="H41" s="350">
        <v>17.895202275631402</v>
      </c>
      <c r="I41" s="350">
        <v>16.177686199810999</v>
      </c>
      <c r="J41" s="350">
        <v>18.744354301023201</v>
      </c>
      <c r="K41" s="350">
        <v>24.329536902708501</v>
      </c>
      <c r="L41" s="350">
        <v>30.3933017032771</v>
      </c>
      <c r="M41" s="350">
        <v>21.318725093362399</v>
      </c>
      <c r="N41" s="350">
        <v>17.5098409756961</v>
      </c>
      <c r="O41" s="350">
        <v>23.8077227876101</v>
      </c>
      <c r="P41" s="350">
        <v>18.009538017174801</v>
      </c>
      <c r="Q41" s="333">
        <v>19.153663161540099</v>
      </c>
      <c r="R41" s="333">
        <v>19.2346270863233</v>
      </c>
      <c r="S41" s="336">
        <v>24.209612485289501</v>
      </c>
      <c r="T41" s="336">
        <v>22.259134681603701</v>
      </c>
      <c r="U41" s="336">
        <v>17.362337535721998</v>
      </c>
      <c r="V41" s="336">
        <v>15.9659848306506</v>
      </c>
      <c r="W41" s="336">
        <v>6.4845764273473794</v>
      </c>
      <c r="X41" s="336">
        <v>69.246710146907802</v>
      </c>
      <c r="Y41" s="336">
        <v>23.272484690386101</v>
      </c>
      <c r="Z41" s="336">
        <v>27.729943243773199</v>
      </c>
      <c r="AA41" s="336">
        <v>3.5371432781273704</v>
      </c>
      <c r="AB41" s="336">
        <v>32.985694365773504</v>
      </c>
      <c r="AC41" s="336">
        <v>23.490223375191</v>
      </c>
      <c r="AD41" s="336">
        <v>13.772150308139601</v>
      </c>
      <c r="AE41" s="336">
        <v>19.518597733511001</v>
      </c>
      <c r="AF41" s="336">
        <v>9.4844933396560993</v>
      </c>
      <c r="AG41" s="336">
        <v>36.888599718788498</v>
      </c>
      <c r="AH41" s="336">
        <v>24.510653213864199</v>
      </c>
      <c r="AI41" s="336">
        <v>11.894086301474101</v>
      </c>
      <c r="AJ41" s="336">
        <v>17.278722561038002</v>
      </c>
      <c r="AK41" s="336">
        <v>19.153663161540099</v>
      </c>
      <c r="AL41" s="336">
        <v>19.2346270863233</v>
      </c>
      <c r="AM41" s="336">
        <v>19.153663161540099</v>
      </c>
      <c r="AN41" s="336">
        <v>19.2346270863233</v>
      </c>
      <c r="AO41" s="336">
        <v>19.2346270863233</v>
      </c>
      <c r="AP41" s="357">
        <v>1E-3</v>
      </c>
    </row>
    <row r="42" spans="1:42" ht="15">
      <c r="A42" s="319"/>
      <c r="B42" s="352"/>
      <c r="C42" s="349" t="s">
        <v>74</v>
      </c>
      <c r="D42" s="349" t="s">
        <v>420</v>
      </c>
      <c r="E42" s="350" t="s">
        <v>138</v>
      </c>
      <c r="F42" s="350" t="s">
        <v>138</v>
      </c>
      <c r="G42" s="350" t="s">
        <v>138</v>
      </c>
      <c r="H42" s="350">
        <v>11.1287490234375</v>
      </c>
      <c r="I42" s="350" t="s">
        <v>138</v>
      </c>
      <c r="J42" s="350" t="s">
        <v>138</v>
      </c>
      <c r="K42" s="350" t="s">
        <v>138</v>
      </c>
      <c r="L42" s="350" t="s">
        <v>138</v>
      </c>
      <c r="M42" s="350" t="s">
        <v>138</v>
      </c>
      <c r="N42" s="350" t="s">
        <v>138</v>
      </c>
      <c r="O42" s="350" t="s">
        <v>138</v>
      </c>
      <c r="P42" s="350" t="s">
        <v>138</v>
      </c>
      <c r="Q42" s="333" t="s">
        <v>138</v>
      </c>
      <c r="R42" s="333" t="s">
        <v>138</v>
      </c>
      <c r="S42" s="336" t="s">
        <v>138</v>
      </c>
      <c r="T42" s="336" t="s">
        <v>138</v>
      </c>
      <c r="U42" s="336" t="s">
        <v>138</v>
      </c>
      <c r="V42" s="336" t="s">
        <v>138</v>
      </c>
      <c r="W42" s="336" t="s">
        <v>138</v>
      </c>
      <c r="X42" s="336" t="s">
        <v>138</v>
      </c>
      <c r="Y42" s="336" t="s">
        <v>138</v>
      </c>
      <c r="Z42" s="336" t="s">
        <v>138</v>
      </c>
      <c r="AA42" s="336" t="s">
        <v>138</v>
      </c>
      <c r="AB42" s="336" t="s">
        <v>138</v>
      </c>
      <c r="AC42" s="336" t="s">
        <v>138</v>
      </c>
      <c r="AD42" s="336" t="s">
        <v>138</v>
      </c>
      <c r="AE42" s="336" t="s">
        <v>138</v>
      </c>
      <c r="AF42" s="336" t="s">
        <v>138</v>
      </c>
      <c r="AG42" s="336">
        <v>16.109455173055999</v>
      </c>
      <c r="AH42" s="336" t="s">
        <v>138</v>
      </c>
      <c r="AI42" s="336" t="s">
        <v>138</v>
      </c>
      <c r="AJ42" s="336" t="s">
        <v>138</v>
      </c>
      <c r="AK42" s="336" t="s">
        <v>138</v>
      </c>
      <c r="AL42" s="336" t="s">
        <v>138</v>
      </c>
      <c r="AM42" s="336" t="s">
        <v>138</v>
      </c>
      <c r="AN42" s="336" t="s">
        <v>138</v>
      </c>
      <c r="AO42" s="336" t="s">
        <v>138</v>
      </c>
      <c r="AP42" s="357">
        <v>1E-3</v>
      </c>
    </row>
    <row r="43" spans="1:42" ht="15">
      <c r="A43" s="319"/>
      <c r="B43" s="352"/>
      <c r="C43" s="349" t="s">
        <v>74</v>
      </c>
      <c r="D43" s="349" t="s">
        <v>421</v>
      </c>
      <c r="E43" s="350">
        <v>14.1269146689456</v>
      </c>
      <c r="F43" s="350">
        <v>10.034940904867501</v>
      </c>
      <c r="G43" s="350">
        <v>5.6720354343463999</v>
      </c>
      <c r="H43" s="350">
        <v>13.082183958246</v>
      </c>
      <c r="I43" s="350">
        <v>13.0666934184128</v>
      </c>
      <c r="J43" s="350">
        <v>8.8533402217830606</v>
      </c>
      <c r="K43" s="350">
        <v>10.259864935822</v>
      </c>
      <c r="L43" s="350">
        <v>15.1056984673952</v>
      </c>
      <c r="M43" s="350">
        <v>14.914876940186399</v>
      </c>
      <c r="N43" s="350">
        <v>7.8766944416971603</v>
      </c>
      <c r="O43" s="350">
        <v>10.580950840856501</v>
      </c>
      <c r="P43" s="350">
        <v>10.674514658798801</v>
      </c>
      <c r="Q43" s="333">
        <v>7.6714588173610405</v>
      </c>
      <c r="R43" s="333">
        <v>11.5757115021723</v>
      </c>
      <c r="S43" s="336">
        <v>10.157358552117302</v>
      </c>
      <c r="T43" s="336">
        <v>18.208626838918498</v>
      </c>
      <c r="U43" s="336">
        <v>13.2256682061217</v>
      </c>
      <c r="V43" s="336">
        <v>7.5385204460760598</v>
      </c>
      <c r="W43" s="336">
        <v>4.0466783969177804</v>
      </c>
      <c r="X43" s="336">
        <v>44.129198900976398</v>
      </c>
      <c r="Y43" s="336">
        <v>13.8178911471955</v>
      </c>
      <c r="Z43" s="336">
        <v>9.3508596601681102</v>
      </c>
      <c r="AA43" s="336">
        <v>8.0175261573622709</v>
      </c>
      <c r="AB43" s="336">
        <v>10.619133131245301</v>
      </c>
      <c r="AC43" s="336">
        <v>10.004437035433201</v>
      </c>
      <c r="AD43" s="336">
        <v>6.0677405368564097</v>
      </c>
      <c r="AE43" s="336">
        <v>10.1321299356078</v>
      </c>
      <c r="AF43" s="336">
        <v>5.4618169667103205</v>
      </c>
      <c r="AG43" s="336">
        <v>12.7658634529216</v>
      </c>
      <c r="AH43" s="336">
        <v>13.893838128411</v>
      </c>
      <c r="AI43" s="336">
        <v>8.7356898569668786</v>
      </c>
      <c r="AJ43" s="336">
        <v>13.5343947074123</v>
      </c>
      <c r="AK43" s="336">
        <v>7.6714588173610405</v>
      </c>
      <c r="AL43" s="336">
        <v>11.5757115021723</v>
      </c>
      <c r="AM43" s="336">
        <v>7.6714588173610405</v>
      </c>
      <c r="AN43" s="336">
        <v>11.5757115021723</v>
      </c>
      <c r="AO43" s="336">
        <v>11.5757115021723</v>
      </c>
      <c r="AP43" s="357">
        <v>1E-3</v>
      </c>
    </row>
    <row r="44" spans="1:42" ht="15">
      <c r="A44" s="319"/>
      <c r="B44" s="352"/>
      <c r="C44" s="349" t="s">
        <v>74</v>
      </c>
      <c r="D44" s="349" t="s">
        <v>422</v>
      </c>
      <c r="E44" s="350" t="s">
        <v>138</v>
      </c>
      <c r="F44" s="350">
        <v>24.166967764378299</v>
      </c>
      <c r="G44" s="350">
        <v>57.102302742215898</v>
      </c>
      <c r="H44" s="350" t="s">
        <v>138</v>
      </c>
      <c r="I44" s="350" t="s">
        <v>138</v>
      </c>
      <c r="J44" s="350" t="s">
        <v>138</v>
      </c>
      <c r="K44" s="350">
        <v>21.540759933313399</v>
      </c>
      <c r="L44" s="350">
        <v>22.464958070027201</v>
      </c>
      <c r="M44" s="350" t="s">
        <v>138</v>
      </c>
      <c r="N44" s="350" t="s">
        <v>138</v>
      </c>
      <c r="O44" s="350" t="s">
        <v>138</v>
      </c>
      <c r="P44" s="350">
        <v>9.5252790711750297</v>
      </c>
      <c r="Q44" s="333">
        <v>106.59069000559499</v>
      </c>
      <c r="R44" s="333">
        <v>24.028221553653701</v>
      </c>
      <c r="S44" s="336">
        <v>100.03677336167999</v>
      </c>
      <c r="T44" s="336">
        <v>54.571697970477103</v>
      </c>
      <c r="U44" s="336" t="s">
        <v>138</v>
      </c>
      <c r="V44" s="336">
        <v>9.4454241660987694</v>
      </c>
      <c r="W44" s="336" t="s">
        <v>138</v>
      </c>
      <c r="X44" s="336" t="s">
        <v>138</v>
      </c>
      <c r="Y44" s="336">
        <v>23.205275464409599</v>
      </c>
      <c r="Z44" s="336" t="s">
        <v>138</v>
      </c>
      <c r="AA44" s="336" t="s">
        <v>138</v>
      </c>
      <c r="AB44" s="336">
        <v>19.423385823243503</v>
      </c>
      <c r="AC44" s="336" t="s">
        <v>138</v>
      </c>
      <c r="AD44" s="336">
        <v>10.713179098807501</v>
      </c>
      <c r="AE44" s="336">
        <v>11.994288973056001</v>
      </c>
      <c r="AF44" s="336">
        <v>1.3607088946656101</v>
      </c>
      <c r="AG44" s="336" t="s">
        <v>138</v>
      </c>
      <c r="AH44" s="336" t="s">
        <v>138</v>
      </c>
      <c r="AI44" s="336">
        <v>9.1716886648065294</v>
      </c>
      <c r="AJ44" s="336">
        <v>34.073741356445005</v>
      </c>
      <c r="AK44" s="336">
        <v>106.59069000559499</v>
      </c>
      <c r="AL44" s="336">
        <v>24.028221553653701</v>
      </c>
      <c r="AM44" s="336">
        <v>106.59069000559499</v>
      </c>
      <c r="AN44" s="336">
        <v>24.028221553653701</v>
      </c>
      <c r="AO44" s="336">
        <v>24.028221553653701</v>
      </c>
      <c r="AP44" s="357">
        <v>1E-3</v>
      </c>
    </row>
    <row r="45" spans="1:42" ht="15">
      <c r="A45" s="319"/>
      <c r="B45" s="352"/>
      <c r="C45" s="349" t="s">
        <v>74</v>
      </c>
      <c r="D45" s="349" t="s">
        <v>423</v>
      </c>
      <c r="E45" s="350" t="s">
        <v>138</v>
      </c>
      <c r="F45" s="350" t="s">
        <v>138</v>
      </c>
      <c r="G45" s="350" t="s">
        <v>138</v>
      </c>
      <c r="H45" s="350" t="s">
        <v>138</v>
      </c>
      <c r="I45" s="350" t="s">
        <v>138</v>
      </c>
      <c r="J45" s="350">
        <v>12.287115588312099</v>
      </c>
      <c r="K45" s="350" t="s">
        <v>138</v>
      </c>
      <c r="L45" s="350">
        <v>8.7408363151287993</v>
      </c>
      <c r="M45" s="350" t="s">
        <v>138</v>
      </c>
      <c r="N45" s="350" t="s">
        <v>138</v>
      </c>
      <c r="O45" s="350" t="s">
        <v>138</v>
      </c>
      <c r="P45" s="350" t="s">
        <v>138</v>
      </c>
      <c r="Q45" s="333" t="s">
        <v>138</v>
      </c>
      <c r="R45" s="333" t="s">
        <v>138</v>
      </c>
      <c r="S45" s="336" t="s">
        <v>138</v>
      </c>
      <c r="T45" s="336" t="s">
        <v>138</v>
      </c>
      <c r="U45" s="336">
        <v>12.6557353458197</v>
      </c>
      <c r="V45" s="336" t="s">
        <v>138</v>
      </c>
      <c r="W45" s="336" t="s">
        <v>138</v>
      </c>
      <c r="X45" s="336" t="s">
        <v>138</v>
      </c>
      <c r="Y45" s="336" t="s">
        <v>138</v>
      </c>
      <c r="Z45" s="336" t="s">
        <v>138</v>
      </c>
      <c r="AA45" s="336" t="s">
        <v>138</v>
      </c>
      <c r="AB45" s="336">
        <v>13.2016920675814</v>
      </c>
      <c r="AC45" s="336" t="s">
        <v>138</v>
      </c>
      <c r="AD45" s="336">
        <v>9.1143302357624112</v>
      </c>
      <c r="AE45" s="336">
        <v>14.445779910634599</v>
      </c>
      <c r="AF45" s="336" t="s">
        <v>138</v>
      </c>
      <c r="AG45" s="336">
        <v>13.5144395505868</v>
      </c>
      <c r="AH45" s="336" t="s">
        <v>138</v>
      </c>
      <c r="AI45" s="336" t="s">
        <v>138</v>
      </c>
      <c r="AJ45" s="336">
        <v>10.261746492031801</v>
      </c>
      <c r="AK45" s="336" t="s">
        <v>138</v>
      </c>
      <c r="AL45" s="336" t="s">
        <v>138</v>
      </c>
      <c r="AM45" s="336" t="s">
        <v>138</v>
      </c>
      <c r="AN45" s="336" t="s">
        <v>138</v>
      </c>
      <c r="AO45" s="336" t="s">
        <v>138</v>
      </c>
      <c r="AP45" s="357">
        <v>1E-3</v>
      </c>
    </row>
  </sheetData>
  <mergeCells count="31">
    <mergeCell ref="AD11:AD16"/>
    <mergeCell ref="AR11:AR12"/>
    <mergeCell ref="AR14:AR15"/>
    <mergeCell ref="AD18:AD19"/>
    <mergeCell ref="AR18:AR19"/>
    <mergeCell ref="X3:X4"/>
    <mergeCell ref="Y3:Y4"/>
    <mergeCell ref="Z3:Z4"/>
    <mergeCell ref="AD5:AD9"/>
    <mergeCell ref="AR5:AR6"/>
    <mergeCell ref="AR7:AR8"/>
    <mergeCell ref="AR9:AR10"/>
    <mergeCell ref="S3:S4"/>
    <mergeCell ref="T3:T4"/>
    <mergeCell ref="U3:U4"/>
    <mergeCell ref="V3:V4"/>
    <mergeCell ref="W3:W4"/>
    <mergeCell ref="AQ2:AR2"/>
    <mergeCell ref="AD3:AE3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03A6-0273-41B2-AFB5-B2F9B390EEAE}">
  <dimension ref="A1:HG55"/>
  <sheetViews>
    <sheetView topLeftCell="A3" workbookViewId="0">
      <selection activeCell="GN1" sqref="GN1:HF104857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5"/>
      <c r="BU1" s="428"/>
      <c r="BV1" s="428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5"/>
      <c r="CS1" s="428"/>
      <c r="CT1" s="428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5"/>
      <c r="DQ1" s="428"/>
      <c r="DR1" s="428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5"/>
      <c r="BU2" s="428"/>
      <c r="BV2" s="428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5"/>
      <c r="CS2" s="428"/>
      <c r="CT2" s="428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5"/>
      <c r="DQ2" s="428"/>
      <c r="DR2" s="428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5"/>
      <c r="BU3" s="428"/>
      <c r="BV3" s="428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5"/>
      <c r="CS3" s="428"/>
      <c r="CT3" s="428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5"/>
      <c r="DQ3" s="428"/>
      <c r="DR3" s="428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5"/>
      <c r="BU4" s="428"/>
      <c r="BV4" s="428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5"/>
      <c r="CS4" s="428"/>
      <c r="CT4" s="428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5"/>
      <c r="DQ4" s="428"/>
      <c r="DR4" s="428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57"/>
      <c r="AZ5" s="57"/>
      <c r="BA5" s="57"/>
      <c r="BB5" s="57"/>
      <c r="BC5" s="57"/>
      <c r="BD5" s="57"/>
      <c r="BE5" s="57"/>
      <c r="BF5" s="57"/>
      <c r="BG5" s="56"/>
      <c r="BH5" s="57"/>
      <c r="BI5" s="57"/>
      <c r="BJ5" s="57"/>
      <c r="BK5" s="57"/>
      <c r="BL5" s="56"/>
      <c r="BM5" s="57"/>
      <c r="BN5" s="56"/>
      <c r="BO5" s="56"/>
      <c r="BP5" s="57"/>
      <c r="BQ5" s="56"/>
      <c r="BR5" s="56"/>
      <c r="BS5" s="57" t="s">
        <v>259</v>
      </c>
      <c r="BT5" s="55"/>
      <c r="BU5" s="430" t="s">
        <v>258</v>
      </c>
      <c r="BV5" s="430"/>
      <c r="BW5" s="57"/>
      <c r="BX5" s="57"/>
      <c r="BY5" s="57"/>
      <c r="BZ5" s="57"/>
      <c r="CA5" s="57"/>
      <c r="CB5" s="57"/>
      <c r="CC5" s="57"/>
      <c r="CD5" s="57"/>
      <c r="CE5" s="56"/>
      <c r="CF5" s="57"/>
      <c r="CG5" s="57"/>
      <c r="CH5" s="57"/>
      <c r="CI5" s="57"/>
      <c r="CJ5" s="56"/>
      <c r="CK5" s="57"/>
      <c r="CL5" s="56"/>
      <c r="CM5" s="56"/>
      <c r="CN5" s="57"/>
      <c r="CO5" s="56"/>
      <c r="CP5" s="56"/>
      <c r="CQ5" s="57" t="s">
        <v>259</v>
      </c>
      <c r="CR5" s="55"/>
      <c r="CS5" s="430" t="s">
        <v>258</v>
      </c>
      <c r="CT5" s="430"/>
      <c r="CU5" s="57"/>
      <c r="CV5" s="57"/>
      <c r="CW5" s="57"/>
      <c r="CX5" s="57"/>
      <c r="CY5" s="57"/>
      <c r="CZ5" s="57"/>
      <c r="DA5" s="57"/>
      <c r="DB5" s="57"/>
      <c r="DC5" s="56"/>
      <c r="DD5" s="57"/>
      <c r="DE5" s="57"/>
      <c r="DF5" s="57"/>
      <c r="DG5" s="57"/>
      <c r="DH5" s="56"/>
      <c r="DI5" s="57"/>
      <c r="DJ5" s="56"/>
      <c r="DK5" s="56"/>
      <c r="DL5" s="57"/>
      <c r="DM5" s="56"/>
      <c r="DN5" s="56"/>
      <c r="DO5" s="57" t="s">
        <v>259</v>
      </c>
      <c r="DP5" s="55"/>
      <c r="DQ5" s="430" t="s">
        <v>258</v>
      </c>
      <c r="DR5" s="430"/>
      <c r="DS5" s="57"/>
      <c r="DT5" s="57"/>
      <c r="DU5" s="57"/>
      <c r="DV5" s="57"/>
      <c r="DW5" s="57"/>
      <c r="DX5" s="57"/>
      <c r="DY5" s="57"/>
      <c r="DZ5" s="57"/>
      <c r="EA5" s="56"/>
      <c r="EB5" s="57"/>
      <c r="EC5" s="57"/>
      <c r="ED5" s="57"/>
      <c r="EE5" s="57"/>
      <c r="EF5" s="56"/>
      <c r="EG5" s="57"/>
      <c r="EH5" s="56"/>
      <c r="EI5" s="56"/>
      <c r="EJ5" s="57"/>
      <c r="EK5" s="56"/>
      <c r="EL5" s="56"/>
      <c r="EM5" s="57" t="s">
        <v>259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5"/>
      <c r="BU6" s="428"/>
      <c r="BV6" s="428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5"/>
      <c r="CS6" s="428"/>
      <c r="CT6" s="428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5"/>
      <c r="DQ6" s="428"/>
      <c r="DR6" s="428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5"/>
      <c r="BU7" s="429" t="s">
        <v>260</v>
      </c>
      <c r="BV7" s="429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5"/>
      <c r="CS7" s="429" t="s">
        <v>261</v>
      </c>
      <c r="CT7" s="429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5"/>
      <c r="DQ7" s="429" t="s">
        <v>262</v>
      </c>
      <c r="DR7" s="429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O7" s="423" t="s">
        <v>105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243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243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303</v>
      </c>
      <c r="AX8" s="429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5"/>
      <c r="BU8" s="429" t="s">
        <v>303</v>
      </c>
      <c r="BV8" s="429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5"/>
      <c r="CS8" s="429" t="s">
        <v>303</v>
      </c>
      <c r="CT8" s="429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5"/>
      <c r="DQ8" s="429" t="s">
        <v>303</v>
      </c>
      <c r="DR8" s="429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O8" s="423" t="s">
        <v>243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243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243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5"/>
      <c r="BU9" s="428"/>
      <c r="BV9" s="428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5"/>
      <c r="CS9" s="428"/>
      <c r="CT9" s="428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5"/>
      <c r="DQ9" s="428"/>
      <c r="DR9" s="428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5"/>
      <c r="BU10" s="428"/>
      <c r="BV10" s="428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5"/>
      <c r="CS10" s="428"/>
      <c r="CT10" s="428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5"/>
      <c r="DQ10" s="428"/>
      <c r="DR10" s="428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59">
        <v>2000</v>
      </c>
      <c r="AZ11" s="59">
        <v>2001</v>
      </c>
      <c r="BA11" s="59">
        <v>2002</v>
      </c>
      <c r="BB11" s="59">
        <v>2003</v>
      </c>
      <c r="BC11" s="59">
        <v>2004</v>
      </c>
      <c r="BD11" s="59">
        <v>2005</v>
      </c>
      <c r="BE11" s="59">
        <v>2006</v>
      </c>
      <c r="BF11" s="59">
        <v>2007</v>
      </c>
      <c r="BG11" s="59">
        <v>2008</v>
      </c>
      <c r="BH11" s="59">
        <v>2009</v>
      </c>
      <c r="BI11" s="59">
        <v>2010</v>
      </c>
      <c r="BJ11" s="59">
        <v>2011</v>
      </c>
      <c r="BK11" s="59">
        <v>2012</v>
      </c>
      <c r="BL11" s="59">
        <v>2013</v>
      </c>
      <c r="BM11" s="59">
        <v>2014</v>
      </c>
      <c r="BN11" s="59">
        <v>2015</v>
      </c>
      <c r="BO11" s="59">
        <v>2016</v>
      </c>
      <c r="BP11" s="59">
        <v>2017</v>
      </c>
      <c r="BQ11" s="59">
        <v>2018</v>
      </c>
      <c r="BR11" s="59">
        <v>2019</v>
      </c>
      <c r="BS11" s="59">
        <v>2020</v>
      </c>
      <c r="BT11" s="55"/>
      <c r="BU11" s="428"/>
      <c r="BV11" s="428"/>
      <c r="BW11" s="59">
        <v>2000</v>
      </c>
      <c r="BX11" s="59">
        <v>2001</v>
      </c>
      <c r="BY11" s="59">
        <v>2002</v>
      </c>
      <c r="BZ11" s="59">
        <v>2003</v>
      </c>
      <c r="CA11" s="59">
        <v>2004</v>
      </c>
      <c r="CB11" s="59">
        <v>2005</v>
      </c>
      <c r="CC11" s="59">
        <v>2006</v>
      </c>
      <c r="CD11" s="59">
        <v>2007</v>
      </c>
      <c r="CE11" s="59">
        <v>2008</v>
      </c>
      <c r="CF11" s="59">
        <v>2009</v>
      </c>
      <c r="CG11" s="59">
        <v>2010</v>
      </c>
      <c r="CH11" s="59">
        <v>2011</v>
      </c>
      <c r="CI11" s="59">
        <v>2012</v>
      </c>
      <c r="CJ11" s="59">
        <v>2013</v>
      </c>
      <c r="CK11" s="59">
        <v>2014</v>
      </c>
      <c r="CL11" s="59">
        <v>2015</v>
      </c>
      <c r="CM11" s="59">
        <v>2016</v>
      </c>
      <c r="CN11" s="59">
        <v>2017</v>
      </c>
      <c r="CO11" s="59">
        <v>2018</v>
      </c>
      <c r="CP11" s="59">
        <v>2019</v>
      </c>
      <c r="CQ11" s="59">
        <v>2020</v>
      </c>
      <c r="CR11" s="55"/>
      <c r="CS11" s="428"/>
      <c r="CT11" s="428"/>
      <c r="CU11" s="59">
        <v>2000</v>
      </c>
      <c r="CV11" s="59">
        <v>2001</v>
      </c>
      <c r="CW11" s="59">
        <v>2002</v>
      </c>
      <c r="CX11" s="59">
        <v>2003</v>
      </c>
      <c r="CY11" s="59">
        <v>2004</v>
      </c>
      <c r="CZ11" s="59">
        <v>2005</v>
      </c>
      <c r="DA11" s="59">
        <v>2006</v>
      </c>
      <c r="DB11" s="59">
        <v>2007</v>
      </c>
      <c r="DC11" s="59">
        <v>2008</v>
      </c>
      <c r="DD11" s="59">
        <v>2009</v>
      </c>
      <c r="DE11" s="59">
        <v>2010</v>
      </c>
      <c r="DF11" s="59">
        <v>2011</v>
      </c>
      <c r="DG11" s="59">
        <v>2012</v>
      </c>
      <c r="DH11" s="59">
        <v>2013</v>
      </c>
      <c r="DI11" s="59">
        <v>2014</v>
      </c>
      <c r="DJ11" s="59">
        <v>2015</v>
      </c>
      <c r="DK11" s="59">
        <v>2016</v>
      </c>
      <c r="DL11" s="59">
        <v>2017</v>
      </c>
      <c r="DM11" s="59">
        <v>2018</v>
      </c>
      <c r="DN11" s="59">
        <v>2019</v>
      </c>
      <c r="DO11" s="59">
        <v>2020</v>
      </c>
      <c r="DP11" s="55"/>
      <c r="DQ11" s="428"/>
      <c r="DR11" s="428"/>
      <c r="DS11" s="59">
        <v>2000</v>
      </c>
      <c r="DT11" s="59">
        <v>2001</v>
      </c>
      <c r="DU11" s="59">
        <v>2002</v>
      </c>
      <c r="DV11" s="59">
        <v>2003</v>
      </c>
      <c r="DW11" s="59">
        <v>2004</v>
      </c>
      <c r="DX11" s="59">
        <v>2005</v>
      </c>
      <c r="DY11" s="59">
        <v>2006</v>
      </c>
      <c r="DZ11" s="59">
        <v>2007</v>
      </c>
      <c r="EA11" s="59">
        <v>2008</v>
      </c>
      <c r="EB11" s="59">
        <v>2009</v>
      </c>
      <c r="EC11" s="59">
        <v>2010</v>
      </c>
      <c r="ED11" s="59">
        <v>2011</v>
      </c>
      <c r="EE11" s="59">
        <v>2012</v>
      </c>
      <c r="EF11" s="59">
        <v>2013</v>
      </c>
      <c r="EG11" s="59">
        <v>2014</v>
      </c>
      <c r="EH11" s="59">
        <v>2015</v>
      </c>
      <c r="EI11" s="59">
        <v>2016</v>
      </c>
      <c r="EJ11" s="59">
        <v>2017</v>
      </c>
      <c r="EK11" s="59">
        <v>2018</v>
      </c>
      <c r="EL11" s="59">
        <v>2019</v>
      </c>
      <c r="EM11" s="59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5"/>
      <c r="BU12" s="427"/>
      <c r="BV12" s="427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5"/>
      <c r="CS12" s="427"/>
      <c r="CT12" s="427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5"/>
      <c r="DQ12" s="427"/>
      <c r="DR12" s="427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1" t="s">
        <v>244</v>
      </c>
      <c r="C13" s="101">
        <v>2.1</v>
      </c>
      <c r="D13" s="101">
        <v>2.2000000000000002</v>
      </c>
      <c r="E13" s="101">
        <v>2.5</v>
      </c>
      <c r="F13" s="101">
        <v>2.6</v>
      </c>
      <c r="G13" s="101">
        <v>2.7</v>
      </c>
      <c r="H13" s="101">
        <v>2.8</v>
      </c>
      <c r="I13" s="101">
        <v>2.7</v>
      </c>
      <c r="J13" s="101">
        <v>2.7</v>
      </c>
      <c r="K13" s="101">
        <v>2.8</v>
      </c>
      <c r="L13" s="101">
        <v>2.6</v>
      </c>
      <c r="M13" s="101">
        <v>2.8</v>
      </c>
      <c r="N13" s="101">
        <v>3.1</v>
      </c>
      <c r="O13" s="101">
        <v>3.1</v>
      </c>
      <c r="P13" s="101">
        <v>2.7</v>
      </c>
      <c r="Q13" s="101">
        <v>2.7</v>
      </c>
      <c r="R13" s="101">
        <v>2.8</v>
      </c>
      <c r="S13" s="101">
        <v>3.1</v>
      </c>
      <c r="T13" s="101">
        <v>3.4</v>
      </c>
      <c r="U13" s="101">
        <v>3.2</v>
      </c>
      <c r="V13" s="101">
        <v>3.3</v>
      </c>
      <c r="W13" s="101">
        <v>3.1</v>
      </c>
      <c r="Y13" s="101"/>
      <c r="Z13" s="101" t="s">
        <v>244</v>
      </c>
      <c r="AA13" s="101">
        <v>14</v>
      </c>
      <c r="AB13" s="101">
        <v>13</v>
      </c>
      <c r="AC13" s="101">
        <v>13.7</v>
      </c>
      <c r="AD13" s="101">
        <v>14.3</v>
      </c>
      <c r="AE13" s="101">
        <v>14.6</v>
      </c>
      <c r="AF13" s="101">
        <v>14.4</v>
      </c>
      <c r="AG13" s="101">
        <v>14.5</v>
      </c>
      <c r="AH13" s="101">
        <v>13.8</v>
      </c>
      <c r="AI13" s="101">
        <v>14.5</v>
      </c>
      <c r="AJ13" s="101">
        <v>13.1</v>
      </c>
      <c r="AK13" s="101">
        <v>13.9</v>
      </c>
      <c r="AL13" s="101">
        <v>15.9</v>
      </c>
      <c r="AM13" s="101">
        <v>16.3</v>
      </c>
      <c r="AN13" s="101">
        <v>14.2</v>
      </c>
      <c r="AO13" s="101">
        <v>13.1</v>
      </c>
      <c r="AP13" s="101">
        <v>17</v>
      </c>
      <c r="AQ13" s="101">
        <v>18.100000000000001</v>
      </c>
      <c r="AR13" s="101">
        <v>19.3</v>
      </c>
      <c r="AS13" s="101">
        <v>20.3</v>
      </c>
      <c r="AT13" s="101">
        <v>20.399999999999999</v>
      </c>
      <c r="AU13" s="101">
        <v>18</v>
      </c>
      <c r="AW13" s="60"/>
      <c r="AX13" s="60" t="s">
        <v>304</v>
      </c>
      <c r="AY13" s="60">
        <v>11.5</v>
      </c>
      <c r="AZ13" s="60">
        <v>11.2</v>
      </c>
      <c r="BA13" s="60">
        <v>11.8</v>
      </c>
      <c r="BB13" s="60">
        <v>12.2</v>
      </c>
      <c r="BC13" s="60">
        <v>12.3</v>
      </c>
      <c r="BD13" s="60">
        <v>12.4</v>
      </c>
      <c r="BE13" s="60">
        <v>12.1</v>
      </c>
      <c r="BF13" s="60">
        <v>12.3</v>
      </c>
      <c r="BG13" s="60">
        <v>12.6</v>
      </c>
      <c r="BH13" s="60">
        <v>11.5</v>
      </c>
      <c r="BI13" s="60">
        <v>12.6</v>
      </c>
      <c r="BJ13" s="60">
        <v>15.7</v>
      </c>
      <c r="BK13" s="60">
        <v>15.6</v>
      </c>
      <c r="BL13" s="60">
        <v>12.8</v>
      </c>
      <c r="BM13" s="60">
        <v>11.5</v>
      </c>
      <c r="BN13" s="60">
        <v>14.5</v>
      </c>
      <c r="BO13" s="60">
        <v>17.3</v>
      </c>
      <c r="BP13" s="60">
        <v>15.6</v>
      </c>
      <c r="BQ13" s="60">
        <v>15.8</v>
      </c>
      <c r="BR13" s="60">
        <v>15.7</v>
      </c>
      <c r="BS13" s="60">
        <v>13.9</v>
      </c>
      <c r="BT13" s="55"/>
      <c r="BU13" s="60"/>
      <c r="BV13" s="60" t="s">
        <v>304</v>
      </c>
      <c r="BW13" s="60">
        <v>63.5</v>
      </c>
      <c r="BX13" s="60">
        <v>64.8</v>
      </c>
      <c r="BY13" s="60">
        <v>67.2</v>
      </c>
      <c r="BZ13" s="60">
        <v>71.099999999999994</v>
      </c>
      <c r="CA13" s="60">
        <v>71.8</v>
      </c>
      <c r="CB13" s="60">
        <v>73.099999999999994</v>
      </c>
      <c r="CC13" s="60">
        <v>72.8</v>
      </c>
      <c r="CD13" s="60">
        <v>77.5</v>
      </c>
      <c r="CE13" s="60">
        <v>74.099999999999994</v>
      </c>
      <c r="CF13" s="60">
        <v>77.400000000000006</v>
      </c>
      <c r="CG13" s="60">
        <v>79.099999999999994</v>
      </c>
      <c r="CH13" s="60">
        <v>85.1</v>
      </c>
      <c r="CI13" s="60">
        <v>84.7</v>
      </c>
      <c r="CJ13" s="60">
        <v>86.1</v>
      </c>
      <c r="CK13" s="60">
        <v>83.7</v>
      </c>
      <c r="CL13" s="60">
        <v>88.5</v>
      </c>
      <c r="CM13" s="60">
        <v>94.4</v>
      </c>
      <c r="CN13" s="60">
        <v>102.3</v>
      </c>
      <c r="CO13" s="60">
        <v>105.7</v>
      </c>
      <c r="CP13" s="60">
        <v>110.5</v>
      </c>
      <c r="CQ13" s="60">
        <v>95.9</v>
      </c>
      <c r="CR13" s="55"/>
      <c r="CS13" s="60"/>
      <c r="CT13" s="60" t="s">
        <v>304</v>
      </c>
      <c r="CU13" s="60">
        <v>131.69999999999999</v>
      </c>
      <c r="CV13" s="60">
        <v>132.6</v>
      </c>
      <c r="CW13" s="60">
        <v>141.30000000000001</v>
      </c>
      <c r="CX13" s="60">
        <v>146.19999999999999</v>
      </c>
      <c r="CY13" s="60">
        <v>154.5</v>
      </c>
      <c r="CZ13" s="60">
        <v>163</v>
      </c>
      <c r="DA13" s="60">
        <v>161.80000000000001</v>
      </c>
      <c r="DB13" s="60">
        <v>167</v>
      </c>
      <c r="DC13" s="60">
        <v>168</v>
      </c>
      <c r="DD13" s="60">
        <v>177.5</v>
      </c>
      <c r="DE13" s="60">
        <v>185.4</v>
      </c>
      <c r="DF13" s="60">
        <v>188.5</v>
      </c>
      <c r="DG13" s="60">
        <v>178.9</v>
      </c>
      <c r="DH13" s="60">
        <v>194.6</v>
      </c>
      <c r="DI13" s="60">
        <v>193.3</v>
      </c>
      <c r="DJ13" s="60">
        <v>201.1</v>
      </c>
      <c r="DK13" s="60">
        <v>212.8</v>
      </c>
      <c r="DL13" s="60">
        <v>217.6</v>
      </c>
      <c r="DM13" s="60">
        <v>230.3</v>
      </c>
      <c r="DN13" s="60">
        <v>240.9</v>
      </c>
      <c r="DO13" s="60">
        <v>196.4</v>
      </c>
      <c r="DP13" s="55"/>
      <c r="DQ13" s="60"/>
      <c r="DR13" s="60" t="s">
        <v>304</v>
      </c>
      <c r="DS13" s="60">
        <v>14.3</v>
      </c>
      <c r="DT13" s="60">
        <v>13.9</v>
      </c>
      <c r="DU13" s="60">
        <v>14.9</v>
      </c>
      <c r="DV13" s="60">
        <v>15.4</v>
      </c>
      <c r="DW13" s="60">
        <v>16</v>
      </c>
      <c r="DX13" s="60">
        <v>15.4</v>
      </c>
      <c r="DY13" s="60">
        <v>16.600000000000001</v>
      </c>
      <c r="DZ13" s="60">
        <v>16.8</v>
      </c>
      <c r="EA13" s="60">
        <v>16</v>
      </c>
      <c r="EB13" s="60">
        <v>16.7</v>
      </c>
      <c r="EC13" s="60">
        <v>19</v>
      </c>
      <c r="ED13" s="60">
        <v>18.600000000000001</v>
      </c>
      <c r="EE13" s="60">
        <v>23.8</v>
      </c>
      <c r="EF13" s="60">
        <v>24.7</v>
      </c>
      <c r="EG13" s="60">
        <v>25.4</v>
      </c>
      <c r="EH13" s="60">
        <v>25</v>
      </c>
      <c r="EI13" s="60">
        <v>26.3</v>
      </c>
      <c r="EJ13" s="60">
        <v>26.5</v>
      </c>
      <c r="EK13" s="60">
        <v>29.6</v>
      </c>
      <c r="EL13" s="60">
        <v>30.1</v>
      </c>
      <c r="EM13" s="60">
        <v>27.5</v>
      </c>
      <c r="EO13" s="101"/>
      <c r="EP13" s="101" t="s">
        <v>244</v>
      </c>
      <c r="EQ13" s="101">
        <v>15</v>
      </c>
      <c r="ER13" s="101">
        <v>14.7</v>
      </c>
      <c r="ES13" s="101">
        <v>16.5</v>
      </c>
      <c r="ET13" s="101">
        <v>17.399999999999999</v>
      </c>
      <c r="EU13" s="101">
        <v>16.899999999999999</v>
      </c>
      <c r="EV13" s="101">
        <v>16.7</v>
      </c>
      <c r="EW13" s="101">
        <v>17.100000000000001</v>
      </c>
      <c r="EX13" s="101">
        <v>19.3</v>
      </c>
      <c r="EY13" s="101">
        <v>21.4</v>
      </c>
      <c r="EZ13" s="101">
        <v>22.8</v>
      </c>
      <c r="FA13" s="101">
        <v>24.1</v>
      </c>
      <c r="FB13" s="101">
        <v>20.8</v>
      </c>
      <c r="FC13" s="101">
        <v>24.7</v>
      </c>
      <c r="FD13" s="101">
        <v>26.5</v>
      </c>
      <c r="FE13" s="101">
        <v>25.3</v>
      </c>
      <c r="FF13" s="101">
        <v>27.7</v>
      </c>
      <c r="FG13" s="101">
        <v>29.1</v>
      </c>
      <c r="FH13" s="101">
        <v>29.8</v>
      </c>
      <c r="FI13" s="101">
        <v>29.5</v>
      </c>
      <c r="FJ13" s="101">
        <v>29.8</v>
      </c>
      <c r="FK13" s="101">
        <v>27.3</v>
      </c>
      <c r="FM13" s="101"/>
      <c r="FN13" s="101" t="s">
        <v>244</v>
      </c>
      <c r="FO13" s="101">
        <v>51.3</v>
      </c>
      <c r="FP13" s="101">
        <v>53.9</v>
      </c>
      <c r="FQ13" s="101">
        <v>55.9</v>
      </c>
      <c r="FR13" s="101">
        <v>53</v>
      </c>
      <c r="FS13" s="101">
        <v>51.8</v>
      </c>
      <c r="FT13" s="101">
        <v>54.9</v>
      </c>
      <c r="FU13" s="101">
        <v>53</v>
      </c>
      <c r="FV13" s="101">
        <v>57.8</v>
      </c>
      <c r="FW13" s="101">
        <v>56.5</v>
      </c>
      <c r="FX13" s="101">
        <v>55.4</v>
      </c>
      <c r="FY13" s="101">
        <v>55.5</v>
      </c>
      <c r="FZ13" s="101">
        <v>52.4</v>
      </c>
      <c r="GA13" s="101">
        <v>57.9</v>
      </c>
      <c r="GB13" s="101">
        <v>63.4</v>
      </c>
      <c r="GC13" s="101">
        <v>67.7</v>
      </c>
      <c r="GD13" s="101">
        <v>66.2</v>
      </c>
      <c r="GE13" s="101">
        <v>71.3</v>
      </c>
      <c r="GF13" s="101">
        <v>74.400000000000006</v>
      </c>
      <c r="GG13" s="101">
        <v>77.400000000000006</v>
      </c>
      <c r="GH13" s="101">
        <v>81.7</v>
      </c>
      <c r="GI13" s="101">
        <v>69.400000000000006</v>
      </c>
      <c r="GK13" s="101"/>
      <c r="GL13" s="101" t="s">
        <v>244</v>
      </c>
      <c r="GM13" s="101">
        <v>52.1</v>
      </c>
      <c r="GN13" s="101">
        <v>51.1</v>
      </c>
      <c r="GO13" s="101">
        <v>52.4</v>
      </c>
      <c r="GP13" s="101">
        <v>52.5</v>
      </c>
      <c r="GQ13" s="101">
        <v>55.1</v>
      </c>
      <c r="GR13" s="101">
        <v>52.9</v>
      </c>
      <c r="GS13" s="101">
        <v>47.9</v>
      </c>
      <c r="GT13" s="101">
        <v>51.3</v>
      </c>
      <c r="GU13" s="101">
        <v>49.7</v>
      </c>
      <c r="GV13" s="101">
        <v>50.4</v>
      </c>
      <c r="GW13" s="101">
        <v>52.1</v>
      </c>
      <c r="GX13" s="101">
        <v>49.7</v>
      </c>
      <c r="GY13" s="101">
        <v>51.5</v>
      </c>
      <c r="GZ13" s="101">
        <v>53.8</v>
      </c>
      <c r="HA13" s="101">
        <v>56.4</v>
      </c>
      <c r="HB13" s="101">
        <v>59.6</v>
      </c>
      <c r="HC13" s="101">
        <v>67.400000000000006</v>
      </c>
      <c r="HD13" s="101">
        <v>69.599999999999994</v>
      </c>
      <c r="HE13" s="101">
        <v>72.2</v>
      </c>
      <c r="HF13" s="101">
        <v>72.7</v>
      </c>
      <c r="HG13" s="101">
        <v>67.400000000000006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56"/>
      <c r="AX14" s="61" t="s">
        <v>266</v>
      </c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5"/>
      <c r="BU14" s="56"/>
      <c r="BV14" s="61" t="s">
        <v>266</v>
      </c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5"/>
      <c r="CS14" s="56"/>
      <c r="CT14" s="61" t="s">
        <v>266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5"/>
      <c r="DQ14" s="56"/>
      <c r="DR14" s="61" t="s">
        <v>266</v>
      </c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O14" s="100"/>
      <c r="EP14" s="108" t="s">
        <v>221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222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222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56"/>
      <c r="AX15" s="67" t="s">
        <v>267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5"/>
      <c r="BU15" s="56"/>
      <c r="BV15" s="67" t="s">
        <v>267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5"/>
      <c r="CS15" s="56"/>
      <c r="CT15" s="67" t="s">
        <v>267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F15" s="56">
        <v>0</v>
      </c>
      <c r="DG15" s="56">
        <v>0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5"/>
      <c r="DQ15" s="56"/>
      <c r="DR15" s="67" t="s">
        <v>267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0</v>
      </c>
      <c r="EF15" s="56">
        <v>0</v>
      </c>
      <c r="EG15" s="56">
        <v>0</v>
      </c>
      <c r="EH15" s="56">
        <v>0</v>
      </c>
      <c r="EI15" s="56">
        <v>0</v>
      </c>
      <c r="EJ15" s="56">
        <v>0</v>
      </c>
      <c r="EK15" s="56">
        <v>0</v>
      </c>
      <c r="EL15" s="56">
        <v>0</v>
      </c>
      <c r="EM15" s="56">
        <v>0</v>
      </c>
      <c r="EO15" s="100"/>
      <c r="EP15" s="107" t="s">
        <v>222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222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222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</v>
      </c>
      <c r="GY15" s="100">
        <v>0</v>
      </c>
      <c r="GZ15" s="100">
        <v>0</v>
      </c>
      <c r="HA15" s="100">
        <v>0</v>
      </c>
      <c r="HB15" s="100">
        <v>0</v>
      </c>
      <c r="HC15" s="100">
        <v>0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223</v>
      </c>
      <c r="C16" s="100">
        <v>2.1</v>
      </c>
      <c r="D16" s="100">
        <v>2.1</v>
      </c>
      <c r="E16" s="100">
        <v>2.4</v>
      </c>
      <c r="F16" s="100">
        <v>2.5</v>
      </c>
      <c r="G16" s="100">
        <v>2.7</v>
      </c>
      <c r="H16" s="100">
        <v>2.7</v>
      </c>
      <c r="I16" s="100">
        <v>2.7</v>
      </c>
      <c r="J16" s="100">
        <v>2.7</v>
      </c>
      <c r="K16" s="100">
        <v>2.8</v>
      </c>
      <c r="L16" s="100">
        <v>2.6</v>
      </c>
      <c r="M16" s="100">
        <v>2.7</v>
      </c>
      <c r="N16" s="100">
        <v>3</v>
      </c>
      <c r="O16" s="100">
        <v>3</v>
      </c>
      <c r="P16" s="100">
        <v>2.7</v>
      </c>
      <c r="Q16" s="100">
        <v>2.2999999999999998</v>
      </c>
      <c r="R16" s="100">
        <v>2.7</v>
      </c>
      <c r="S16" s="100">
        <v>3.1</v>
      </c>
      <c r="T16" s="100">
        <v>3.3</v>
      </c>
      <c r="U16" s="100">
        <v>3.2</v>
      </c>
      <c r="V16" s="100">
        <v>3.3</v>
      </c>
      <c r="W16" s="100">
        <v>3.1</v>
      </c>
      <c r="Y16" s="100"/>
      <c r="Z16" s="106" t="s">
        <v>223</v>
      </c>
      <c r="AA16" s="100">
        <v>13.8</v>
      </c>
      <c r="AB16" s="100">
        <v>12.7</v>
      </c>
      <c r="AC16" s="100">
        <v>13.4</v>
      </c>
      <c r="AD16" s="100">
        <v>14</v>
      </c>
      <c r="AE16" s="100">
        <v>14.2</v>
      </c>
      <c r="AF16" s="100">
        <v>14.2</v>
      </c>
      <c r="AG16" s="100">
        <v>14.4</v>
      </c>
      <c r="AH16" s="100">
        <v>13.8</v>
      </c>
      <c r="AI16" s="100">
        <v>14.4</v>
      </c>
      <c r="AJ16" s="100">
        <v>13.1</v>
      </c>
      <c r="AK16" s="100">
        <v>13.8</v>
      </c>
      <c r="AL16" s="100">
        <v>15.2</v>
      </c>
      <c r="AM16" s="100">
        <v>15.7</v>
      </c>
      <c r="AN16" s="100">
        <v>14</v>
      </c>
      <c r="AO16" s="100">
        <v>13</v>
      </c>
      <c r="AP16" s="100">
        <v>16.899999999999999</v>
      </c>
      <c r="AQ16" s="100">
        <v>18</v>
      </c>
      <c r="AR16" s="100">
        <v>19.2</v>
      </c>
      <c r="AS16" s="100">
        <v>20.2</v>
      </c>
      <c r="AT16" s="100">
        <v>20.2</v>
      </c>
      <c r="AU16" s="100">
        <v>17.899999999999999</v>
      </c>
      <c r="AW16" s="56"/>
      <c r="AX16" s="62" t="s">
        <v>268</v>
      </c>
      <c r="AY16" s="56">
        <v>11.1</v>
      </c>
      <c r="AZ16" s="56">
        <v>10.8</v>
      </c>
      <c r="BA16" s="56">
        <v>11.4</v>
      </c>
      <c r="BB16" s="56">
        <v>11.8</v>
      </c>
      <c r="BC16" s="56">
        <v>11.9</v>
      </c>
      <c r="BD16" s="56">
        <v>12</v>
      </c>
      <c r="BE16" s="56">
        <v>11.9</v>
      </c>
      <c r="BF16" s="56">
        <v>12.2</v>
      </c>
      <c r="BG16" s="56">
        <v>12.6</v>
      </c>
      <c r="BH16" s="56">
        <v>11.4</v>
      </c>
      <c r="BI16" s="56">
        <v>12.5</v>
      </c>
      <c r="BJ16" s="56">
        <v>15</v>
      </c>
      <c r="BK16" s="56">
        <v>15</v>
      </c>
      <c r="BL16" s="56">
        <v>12.5</v>
      </c>
      <c r="BM16" s="56">
        <v>11.4</v>
      </c>
      <c r="BN16" s="56">
        <v>14.4</v>
      </c>
      <c r="BO16" s="56">
        <v>17.2</v>
      </c>
      <c r="BP16" s="56">
        <v>15.5</v>
      </c>
      <c r="BQ16" s="56">
        <v>15.7</v>
      </c>
      <c r="BR16" s="56">
        <v>15.6</v>
      </c>
      <c r="BS16" s="56">
        <v>13.8</v>
      </c>
      <c r="BT16" s="55"/>
      <c r="BU16" s="56"/>
      <c r="BV16" s="62" t="s">
        <v>268</v>
      </c>
      <c r="BW16" s="56">
        <v>62.4</v>
      </c>
      <c r="BX16" s="56">
        <v>63.8</v>
      </c>
      <c r="BY16" s="56">
        <v>66.3</v>
      </c>
      <c r="BZ16" s="56">
        <v>70.099999999999994</v>
      </c>
      <c r="CA16" s="56">
        <v>71</v>
      </c>
      <c r="CB16" s="56">
        <v>72.2</v>
      </c>
      <c r="CC16" s="56">
        <v>72.2</v>
      </c>
      <c r="CD16" s="56">
        <v>77</v>
      </c>
      <c r="CE16" s="56">
        <v>73.599999999999994</v>
      </c>
      <c r="CF16" s="56">
        <v>76.8</v>
      </c>
      <c r="CG16" s="56">
        <v>78.5</v>
      </c>
      <c r="CH16" s="56">
        <v>81.400000000000006</v>
      </c>
      <c r="CI16" s="56">
        <v>81.2</v>
      </c>
      <c r="CJ16" s="56">
        <v>82.5</v>
      </c>
      <c r="CK16" s="56">
        <v>80</v>
      </c>
      <c r="CL16" s="56">
        <v>87.5</v>
      </c>
      <c r="CM16" s="56">
        <v>93.2</v>
      </c>
      <c r="CN16" s="56">
        <v>101</v>
      </c>
      <c r="CO16" s="56">
        <v>104.3</v>
      </c>
      <c r="CP16" s="56">
        <v>109.2</v>
      </c>
      <c r="CQ16" s="56">
        <v>94.6</v>
      </c>
      <c r="CR16" s="55"/>
      <c r="CS16" s="56"/>
      <c r="CT16" s="62" t="s">
        <v>268</v>
      </c>
      <c r="CU16" s="56">
        <v>129.9</v>
      </c>
      <c r="CV16" s="56">
        <v>130.80000000000001</v>
      </c>
      <c r="CW16" s="56">
        <v>139.69999999999999</v>
      </c>
      <c r="CX16" s="56">
        <v>144.5</v>
      </c>
      <c r="CY16" s="56">
        <v>152.69999999999999</v>
      </c>
      <c r="CZ16" s="56">
        <v>161</v>
      </c>
      <c r="DA16" s="56">
        <v>160.80000000000001</v>
      </c>
      <c r="DB16" s="56">
        <v>160</v>
      </c>
      <c r="DC16" s="56">
        <v>159.5</v>
      </c>
      <c r="DD16" s="56">
        <v>168.8</v>
      </c>
      <c r="DE16" s="56">
        <v>175.7</v>
      </c>
      <c r="DF16" s="56">
        <v>177</v>
      </c>
      <c r="DG16" s="56">
        <v>167</v>
      </c>
      <c r="DH16" s="56">
        <v>182.4</v>
      </c>
      <c r="DI16" s="56">
        <v>180.2</v>
      </c>
      <c r="DJ16" s="56">
        <v>198.5</v>
      </c>
      <c r="DK16" s="56">
        <v>209.8</v>
      </c>
      <c r="DL16" s="56">
        <v>214.4</v>
      </c>
      <c r="DM16" s="56">
        <v>226.7</v>
      </c>
      <c r="DN16" s="56">
        <v>237.3</v>
      </c>
      <c r="DO16" s="56">
        <v>192.9</v>
      </c>
      <c r="DP16" s="55"/>
      <c r="DQ16" s="56"/>
      <c r="DR16" s="62" t="s">
        <v>268</v>
      </c>
      <c r="DS16" s="56">
        <v>14</v>
      </c>
      <c r="DT16" s="56">
        <v>13.6</v>
      </c>
      <c r="DU16" s="56">
        <v>14.6</v>
      </c>
      <c r="DV16" s="56">
        <v>15.1</v>
      </c>
      <c r="DW16" s="56">
        <v>15.8</v>
      </c>
      <c r="DX16" s="56">
        <v>15.1</v>
      </c>
      <c r="DY16" s="56">
        <v>16.399999999999999</v>
      </c>
      <c r="DZ16" s="56">
        <v>16.7</v>
      </c>
      <c r="EA16" s="56">
        <v>14.6</v>
      </c>
      <c r="EB16" s="56">
        <v>15.3</v>
      </c>
      <c r="EC16" s="56">
        <v>17.5</v>
      </c>
      <c r="ED16" s="56">
        <v>17</v>
      </c>
      <c r="EE16" s="56">
        <v>22.2</v>
      </c>
      <c r="EF16" s="56">
        <v>23.2</v>
      </c>
      <c r="EG16" s="56">
        <v>23.8</v>
      </c>
      <c r="EH16" s="56">
        <v>24.9</v>
      </c>
      <c r="EI16" s="56">
        <v>26.3</v>
      </c>
      <c r="EJ16" s="56">
        <v>26.4</v>
      </c>
      <c r="EK16" s="56">
        <v>29.5</v>
      </c>
      <c r="EL16" s="56">
        <v>30</v>
      </c>
      <c r="EM16" s="56">
        <v>27.4</v>
      </c>
      <c r="EO16" s="100"/>
      <c r="EP16" s="126" t="s">
        <v>223</v>
      </c>
      <c r="EQ16" s="100">
        <v>14.1</v>
      </c>
      <c r="ER16" s="100">
        <v>13.9</v>
      </c>
      <c r="ES16" s="100">
        <v>15.5</v>
      </c>
      <c r="ET16" s="100">
        <v>16.2</v>
      </c>
      <c r="EU16" s="100">
        <v>15.9</v>
      </c>
      <c r="EV16" s="100">
        <v>15.6</v>
      </c>
      <c r="EW16" s="100">
        <v>16.600000000000001</v>
      </c>
      <c r="EX16" s="100">
        <v>18.8</v>
      </c>
      <c r="EY16" s="100">
        <v>20.9</v>
      </c>
      <c r="EZ16" s="100">
        <v>22.2</v>
      </c>
      <c r="FA16" s="100">
        <v>23.6</v>
      </c>
      <c r="FB16" s="100">
        <v>19</v>
      </c>
      <c r="FC16" s="100">
        <v>22.8</v>
      </c>
      <c r="FD16" s="100">
        <v>24.5</v>
      </c>
      <c r="FE16" s="100">
        <v>23.2</v>
      </c>
      <c r="FF16" s="100">
        <v>27.3</v>
      </c>
      <c r="FG16" s="100">
        <v>28.8</v>
      </c>
      <c r="FH16" s="100">
        <v>29.5</v>
      </c>
      <c r="FI16" s="100">
        <v>29.2</v>
      </c>
      <c r="FJ16" s="100">
        <v>29.4</v>
      </c>
      <c r="FK16" s="100">
        <v>27</v>
      </c>
      <c r="FM16" s="100"/>
      <c r="FN16" s="126" t="s">
        <v>223</v>
      </c>
      <c r="FO16" s="100">
        <v>48.5</v>
      </c>
      <c r="FP16" s="100">
        <v>50.7</v>
      </c>
      <c r="FQ16" s="100">
        <v>52.4</v>
      </c>
      <c r="FR16" s="100">
        <v>50.2</v>
      </c>
      <c r="FS16" s="100">
        <v>49.5</v>
      </c>
      <c r="FT16" s="100">
        <v>52.4</v>
      </c>
      <c r="FU16" s="100">
        <v>52.2</v>
      </c>
      <c r="FV16" s="100">
        <v>57.1</v>
      </c>
      <c r="FW16" s="100">
        <v>55.8</v>
      </c>
      <c r="FX16" s="100">
        <v>54.6</v>
      </c>
      <c r="FY16" s="100">
        <v>54.7</v>
      </c>
      <c r="FZ16" s="100">
        <v>49.6</v>
      </c>
      <c r="GA16" s="100">
        <v>54.1</v>
      </c>
      <c r="GB16" s="100">
        <v>60.2</v>
      </c>
      <c r="GC16" s="100">
        <v>64</v>
      </c>
      <c r="GD16" s="100">
        <v>65.2</v>
      </c>
      <c r="GE16" s="100">
        <v>70.3</v>
      </c>
      <c r="GF16" s="100">
        <v>73.5</v>
      </c>
      <c r="GG16" s="100">
        <v>76.3</v>
      </c>
      <c r="GH16" s="100">
        <v>80.599999999999994</v>
      </c>
      <c r="GI16" s="100">
        <v>68.099999999999994</v>
      </c>
      <c r="GK16" s="100"/>
      <c r="GL16" s="126" t="s">
        <v>223</v>
      </c>
      <c r="GM16" s="100">
        <v>49</v>
      </c>
      <c r="GN16" s="100">
        <v>47.5</v>
      </c>
      <c r="GO16" s="100">
        <v>48.7</v>
      </c>
      <c r="GP16" s="100">
        <v>49.1</v>
      </c>
      <c r="GQ16" s="100">
        <v>52.2</v>
      </c>
      <c r="GR16" s="100">
        <v>50.2</v>
      </c>
      <c r="GS16" s="100">
        <v>47</v>
      </c>
      <c r="GT16" s="100">
        <v>50.2</v>
      </c>
      <c r="GU16" s="100">
        <v>48.3</v>
      </c>
      <c r="GV16" s="100">
        <v>49.4</v>
      </c>
      <c r="GW16" s="100">
        <v>49.3</v>
      </c>
      <c r="GX16" s="100">
        <v>46.7</v>
      </c>
      <c r="GY16" s="100">
        <v>48.5</v>
      </c>
      <c r="GZ16" s="100">
        <v>50.9</v>
      </c>
      <c r="HA16" s="100">
        <v>53.3</v>
      </c>
      <c r="HB16" s="100">
        <v>58.3</v>
      </c>
      <c r="HC16" s="100">
        <v>65.900000000000006</v>
      </c>
      <c r="HD16" s="100">
        <v>67.8</v>
      </c>
      <c r="HE16" s="100">
        <v>70.099999999999994</v>
      </c>
      <c r="HF16" s="100">
        <v>70.400000000000006</v>
      </c>
      <c r="HG16" s="100">
        <v>65.099999999999994</v>
      </c>
    </row>
    <row r="17" spans="1:215" ht="15">
      <c r="A17" s="100"/>
      <c r="B17" s="106" t="s">
        <v>224</v>
      </c>
      <c r="C17" s="100">
        <v>0.1</v>
      </c>
      <c r="D17" s="100">
        <v>0.1</v>
      </c>
      <c r="E17" s="100">
        <v>0.1</v>
      </c>
      <c r="F17" s="100">
        <v>0.1</v>
      </c>
      <c r="G17" s="100">
        <v>0</v>
      </c>
      <c r="H17" s="100">
        <v>0.1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224</v>
      </c>
      <c r="AA17" s="100">
        <v>0.3</v>
      </c>
      <c r="AB17" s="100">
        <v>0.2</v>
      </c>
      <c r="AC17" s="100">
        <v>0.3</v>
      </c>
      <c r="AD17" s="100">
        <v>0.3</v>
      </c>
      <c r="AE17" s="100">
        <v>0.3</v>
      </c>
      <c r="AF17" s="100">
        <v>0.3</v>
      </c>
      <c r="AG17" s="100">
        <v>0.1</v>
      </c>
      <c r="AH17" s="100">
        <v>0.1</v>
      </c>
      <c r="AI17" s="100">
        <v>0.1</v>
      </c>
      <c r="AJ17" s="100">
        <v>0.1</v>
      </c>
      <c r="AK17" s="100">
        <v>0.1</v>
      </c>
      <c r="AL17" s="100">
        <v>0.1</v>
      </c>
      <c r="AM17" s="100">
        <v>0.1</v>
      </c>
      <c r="AN17" s="100">
        <v>0.1</v>
      </c>
      <c r="AO17" s="100">
        <v>0.1</v>
      </c>
      <c r="AP17" s="100">
        <v>0.1</v>
      </c>
      <c r="AQ17" s="100">
        <v>0.1</v>
      </c>
      <c r="AR17" s="100">
        <v>0.1</v>
      </c>
      <c r="AS17" s="100">
        <v>0.1</v>
      </c>
      <c r="AT17" s="100">
        <v>0.1</v>
      </c>
      <c r="AU17" s="100">
        <v>0.1</v>
      </c>
      <c r="AW17" s="56"/>
      <c r="AX17" s="62" t="s">
        <v>269</v>
      </c>
      <c r="AY17" s="56">
        <v>0.4</v>
      </c>
      <c r="AZ17" s="56">
        <v>0.4</v>
      </c>
      <c r="BA17" s="56">
        <v>0.4</v>
      </c>
      <c r="BB17" s="56">
        <v>0.5</v>
      </c>
      <c r="BC17" s="56">
        <v>0.3</v>
      </c>
      <c r="BD17" s="56">
        <v>0.4</v>
      </c>
      <c r="BE17" s="56">
        <v>0.1</v>
      </c>
      <c r="BF17" s="56">
        <v>0.1</v>
      </c>
      <c r="BG17" s="56">
        <v>0.1</v>
      </c>
      <c r="BH17" s="56">
        <v>0.1</v>
      </c>
      <c r="BI17" s="56">
        <v>0.1</v>
      </c>
      <c r="BJ17" s="56">
        <v>0.1</v>
      </c>
      <c r="BK17" s="56">
        <v>0.1</v>
      </c>
      <c r="BL17" s="56">
        <v>0.1</v>
      </c>
      <c r="BM17" s="56">
        <v>0.1</v>
      </c>
      <c r="BN17" s="56">
        <v>0.1</v>
      </c>
      <c r="BO17" s="56">
        <v>0.1</v>
      </c>
      <c r="BP17" s="56">
        <v>0.1</v>
      </c>
      <c r="BQ17" s="56">
        <v>0.1</v>
      </c>
      <c r="BR17" s="56">
        <v>0.1</v>
      </c>
      <c r="BS17" s="56">
        <v>0.1</v>
      </c>
      <c r="BT17" s="55"/>
      <c r="BU17" s="56"/>
      <c r="BV17" s="62" t="s">
        <v>269</v>
      </c>
      <c r="BW17" s="56">
        <v>1</v>
      </c>
      <c r="BX17" s="56">
        <v>0.9</v>
      </c>
      <c r="BY17" s="56">
        <v>0.8</v>
      </c>
      <c r="BZ17" s="56">
        <v>0.9</v>
      </c>
      <c r="CA17" s="56">
        <v>0.8</v>
      </c>
      <c r="CB17" s="56">
        <v>0.9</v>
      </c>
      <c r="CC17" s="56">
        <v>0.5</v>
      </c>
      <c r="CD17" s="56">
        <v>0.4</v>
      </c>
      <c r="CE17" s="56">
        <v>0.5</v>
      </c>
      <c r="CF17" s="56">
        <v>0.5</v>
      </c>
      <c r="CG17" s="56">
        <v>0.6</v>
      </c>
      <c r="CH17" s="56">
        <v>0.6</v>
      </c>
      <c r="CI17" s="56">
        <v>0.6</v>
      </c>
      <c r="CJ17" s="56">
        <v>0.6</v>
      </c>
      <c r="CK17" s="56">
        <v>0.6</v>
      </c>
      <c r="CL17" s="56">
        <v>0.9</v>
      </c>
      <c r="CM17" s="56">
        <v>1.2</v>
      </c>
      <c r="CN17" s="56">
        <v>1.2</v>
      </c>
      <c r="CO17" s="56">
        <v>1.3</v>
      </c>
      <c r="CP17" s="56">
        <v>1.3</v>
      </c>
      <c r="CQ17" s="56">
        <v>1.3</v>
      </c>
      <c r="CR17" s="55"/>
      <c r="CS17" s="56"/>
      <c r="CT17" s="62" t="s">
        <v>269</v>
      </c>
      <c r="CU17" s="56">
        <v>1.4</v>
      </c>
      <c r="CV17" s="56">
        <v>1.4</v>
      </c>
      <c r="CW17" s="56">
        <v>1.4</v>
      </c>
      <c r="CX17" s="56">
        <v>1.4</v>
      </c>
      <c r="CY17" s="56">
        <v>1.5</v>
      </c>
      <c r="CZ17" s="56">
        <v>1.8</v>
      </c>
      <c r="DA17" s="56">
        <v>0.4</v>
      </c>
      <c r="DB17" s="56">
        <v>0.4</v>
      </c>
      <c r="DC17" s="56">
        <v>0.5</v>
      </c>
      <c r="DD17" s="56">
        <v>0.7</v>
      </c>
      <c r="DE17" s="56">
        <v>0.8</v>
      </c>
      <c r="DF17" s="56">
        <v>1</v>
      </c>
      <c r="DG17" s="56">
        <v>1.1000000000000001</v>
      </c>
      <c r="DH17" s="56">
        <v>1.3</v>
      </c>
      <c r="DI17" s="56">
        <v>1.6</v>
      </c>
      <c r="DJ17" s="56">
        <v>2.1</v>
      </c>
      <c r="DK17" s="56">
        <v>2.4</v>
      </c>
      <c r="DL17" s="56">
        <v>2.6</v>
      </c>
      <c r="DM17" s="56">
        <v>3.1</v>
      </c>
      <c r="DN17" s="56">
        <v>3.1</v>
      </c>
      <c r="DO17" s="56">
        <v>2.9</v>
      </c>
      <c r="DP17" s="55"/>
      <c r="DQ17" s="56"/>
      <c r="DR17" s="62" t="s">
        <v>269</v>
      </c>
      <c r="DS17" s="56">
        <v>0.2</v>
      </c>
      <c r="DT17" s="56">
        <v>0.2</v>
      </c>
      <c r="DU17" s="56">
        <v>0.2</v>
      </c>
      <c r="DV17" s="56">
        <v>0.3</v>
      </c>
      <c r="DW17" s="56">
        <v>0.2</v>
      </c>
      <c r="DX17" s="56">
        <v>0.3</v>
      </c>
      <c r="DY17" s="56">
        <v>0.1</v>
      </c>
      <c r="DZ17" s="56">
        <v>0.1</v>
      </c>
      <c r="EA17" s="56">
        <v>0.1</v>
      </c>
      <c r="EB17" s="56">
        <v>0.1</v>
      </c>
      <c r="EC17" s="56">
        <v>0.1</v>
      </c>
      <c r="ED17" s="56">
        <v>0.1</v>
      </c>
      <c r="EE17" s="56">
        <v>0.1</v>
      </c>
      <c r="EF17" s="56">
        <v>0.1</v>
      </c>
      <c r="EG17" s="56">
        <v>0.1</v>
      </c>
      <c r="EH17" s="56">
        <v>0.1</v>
      </c>
      <c r="EI17" s="56">
        <v>0.1</v>
      </c>
      <c r="EJ17" s="56">
        <v>0.1</v>
      </c>
      <c r="EK17" s="56">
        <v>0.1</v>
      </c>
      <c r="EL17" s="56">
        <v>0.1</v>
      </c>
      <c r="EM17" s="56">
        <v>0.1</v>
      </c>
      <c r="EO17" s="100"/>
      <c r="EP17" s="126" t="s">
        <v>224</v>
      </c>
      <c r="EQ17" s="100">
        <v>0.9</v>
      </c>
      <c r="ER17" s="100">
        <v>0.7</v>
      </c>
      <c r="ES17" s="100">
        <v>0.9</v>
      </c>
      <c r="ET17" s="100">
        <v>1.1000000000000001</v>
      </c>
      <c r="EU17" s="100">
        <v>1</v>
      </c>
      <c r="EV17" s="100">
        <v>1.1000000000000001</v>
      </c>
      <c r="EW17" s="100">
        <v>0.5</v>
      </c>
      <c r="EX17" s="100">
        <v>0.5</v>
      </c>
      <c r="EY17" s="100">
        <v>0.5</v>
      </c>
      <c r="EZ17" s="100">
        <v>0.5</v>
      </c>
      <c r="FA17" s="100">
        <v>0.4</v>
      </c>
      <c r="FB17" s="100">
        <v>0.4</v>
      </c>
      <c r="FC17" s="100">
        <v>0.3</v>
      </c>
      <c r="FD17" s="100">
        <v>0.3</v>
      </c>
      <c r="FE17" s="100">
        <v>0.3</v>
      </c>
      <c r="FF17" s="100">
        <v>0.3</v>
      </c>
      <c r="FG17" s="100">
        <v>0.3</v>
      </c>
      <c r="FH17" s="100">
        <v>0.3</v>
      </c>
      <c r="FI17" s="100">
        <v>0.4</v>
      </c>
      <c r="FJ17" s="100">
        <v>0.3</v>
      </c>
      <c r="FK17" s="100">
        <v>0.4</v>
      </c>
      <c r="FM17" s="100"/>
      <c r="FN17" s="126" t="s">
        <v>224</v>
      </c>
      <c r="FO17" s="100">
        <v>2.2000000000000002</v>
      </c>
      <c r="FP17" s="100">
        <v>2.7</v>
      </c>
      <c r="FQ17" s="100">
        <v>3.2</v>
      </c>
      <c r="FR17" s="100">
        <v>2.4</v>
      </c>
      <c r="FS17" s="100">
        <v>2</v>
      </c>
      <c r="FT17" s="100">
        <v>2.4</v>
      </c>
      <c r="FU17" s="100">
        <v>0.4</v>
      </c>
      <c r="FV17" s="100">
        <v>0.5</v>
      </c>
      <c r="FW17" s="100">
        <v>0.5</v>
      </c>
      <c r="FX17" s="100">
        <v>0.6</v>
      </c>
      <c r="FY17" s="100">
        <v>0.7</v>
      </c>
      <c r="FZ17" s="100">
        <v>0.6</v>
      </c>
      <c r="GA17" s="100">
        <v>0.6</v>
      </c>
      <c r="GB17" s="100">
        <v>0.6</v>
      </c>
      <c r="GC17" s="100">
        <v>0.7</v>
      </c>
      <c r="GD17" s="100">
        <v>0.8</v>
      </c>
      <c r="GE17" s="100">
        <v>0.8</v>
      </c>
      <c r="GF17" s="100">
        <v>0.8</v>
      </c>
      <c r="GG17" s="100">
        <v>1</v>
      </c>
      <c r="GH17" s="100">
        <v>1</v>
      </c>
      <c r="GI17" s="100">
        <v>1.1000000000000001</v>
      </c>
      <c r="GK17" s="100"/>
      <c r="GL17" s="126" t="s">
        <v>224</v>
      </c>
      <c r="GM17" s="100">
        <v>2.5</v>
      </c>
      <c r="GN17" s="100">
        <v>3</v>
      </c>
      <c r="GO17" s="100">
        <v>3.1</v>
      </c>
      <c r="GP17" s="100">
        <v>3</v>
      </c>
      <c r="GQ17" s="100">
        <v>2.5</v>
      </c>
      <c r="GR17" s="100">
        <v>2.2999999999999998</v>
      </c>
      <c r="GS17" s="100">
        <v>0.5</v>
      </c>
      <c r="GT17" s="100">
        <v>0.5</v>
      </c>
      <c r="GU17" s="100">
        <v>0.6</v>
      </c>
      <c r="GV17" s="100">
        <v>0.6</v>
      </c>
      <c r="GW17" s="100">
        <v>0.6</v>
      </c>
      <c r="GX17" s="100">
        <v>0.6</v>
      </c>
      <c r="GY17" s="100">
        <v>0.6</v>
      </c>
      <c r="GZ17" s="100">
        <v>0.8</v>
      </c>
      <c r="HA17" s="100">
        <v>0.9</v>
      </c>
      <c r="HB17" s="100">
        <v>1.1000000000000001</v>
      </c>
      <c r="HC17" s="100">
        <v>1.3</v>
      </c>
      <c r="HD17" s="100">
        <v>1.5</v>
      </c>
      <c r="HE17" s="100">
        <v>1.7</v>
      </c>
      <c r="HF17" s="100">
        <v>1.8</v>
      </c>
      <c r="HG17" s="100">
        <v>2</v>
      </c>
    </row>
    <row r="18" spans="1:215" ht="15">
      <c r="A18" s="100"/>
      <c r="B18" s="106" t="s">
        <v>225</v>
      </c>
      <c r="C18" s="102" t="s">
        <v>226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>
        <v>0.1</v>
      </c>
      <c r="O18" s="102">
        <v>0.1</v>
      </c>
      <c r="P18" s="102">
        <v>0</v>
      </c>
      <c r="Q18" s="102">
        <v>0.3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225</v>
      </c>
      <c r="AA18" s="102" t="s">
        <v>226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>
        <v>0.6</v>
      </c>
      <c r="AM18" s="102">
        <v>0.6</v>
      </c>
      <c r="AN18" s="102">
        <v>0.2</v>
      </c>
      <c r="AO18" s="102">
        <v>0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56"/>
      <c r="AX18" s="62" t="s">
        <v>270</v>
      </c>
      <c r="AY18" s="57" t="s">
        <v>271</v>
      </c>
      <c r="AZ18" s="57" t="s">
        <v>271</v>
      </c>
      <c r="BA18" s="57" t="s">
        <v>271</v>
      </c>
      <c r="BB18" s="57" t="s">
        <v>271</v>
      </c>
      <c r="BC18" s="57" t="s">
        <v>271</v>
      </c>
      <c r="BD18" s="57" t="s">
        <v>271</v>
      </c>
      <c r="BE18" s="57" t="s">
        <v>271</v>
      </c>
      <c r="BF18" s="57" t="s">
        <v>271</v>
      </c>
      <c r="BG18" s="57" t="s">
        <v>271</v>
      </c>
      <c r="BH18" s="57" t="s">
        <v>271</v>
      </c>
      <c r="BI18" s="57" t="s">
        <v>271</v>
      </c>
      <c r="BJ18" s="57">
        <v>0.6</v>
      </c>
      <c r="BK18" s="57">
        <v>0.5</v>
      </c>
      <c r="BL18" s="57">
        <v>0.2</v>
      </c>
      <c r="BM18" s="57">
        <v>0.1</v>
      </c>
      <c r="BN18" s="57" t="s">
        <v>271</v>
      </c>
      <c r="BO18" s="57" t="s">
        <v>271</v>
      </c>
      <c r="BP18" s="57" t="s">
        <v>271</v>
      </c>
      <c r="BQ18" s="57" t="s">
        <v>271</v>
      </c>
      <c r="BR18" s="57" t="s">
        <v>271</v>
      </c>
      <c r="BS18" s="57" t="s">
        <v>271</v>
      </c>
      <c r="BT18" s="55"/>
      <c r="BU18" s="56"/>
      <c r="BV18" s="62" t="s">
        <v>270</v>
      </c>
      <c r="BW18" s="57" t="s">
        <v>271</v>
      </c>
      <c r="BX18" s="57" t="s">
        <v>271</v>
      </c>
      <c r="BY18" s="57" t="s">
        <v>271</v>
      </c>
      <c r="BZ18" s="57" t="s">
        <v>271</v>
      </c>
      <c r="CA18" s="57" t="s">
        <v>271</v>
      </c>
      <c r="CB18" s="57" t="s">
        <v>271</v>
      </c>
      <c r="CC18" s="57" t="s">
        <v>271</v>
      </c>
      <c r="CD18" s="57" t="s">
        <v>271</v>
      </c>
      <c r="CE18" s="57" t="s">
        <v>271</v>
      </c>
      <c r="CF18" s="57" t="s">
        <v>271</v>
      </c>
      <c r="CG18" s="57" t="s">
        <v>271</v>
      </c>
      <c r="CH18" s="57">
        <v>3</v>
      </c>
      <c r="CI18" s="57">
        <v>2.9</v>
      </c>
      <c r="CJ18" s="57">
        <v>2.9</v>
      </c>
      <c r="CK18" s="57">
        <v>3</v>
      </c>
      <c r="CL18" s="57" t="s">
        <v>271</v>
      </c>
      <c r="CM18" s="57" t="s">
        <v>271</v>
      </c>
      <c r="CN18" s="57" t="s">
        <v>271</v>
      </c>
      <c r="CO18" s="57" t="s">
        <v>271</v>
      </c>
      <c r="CP18" s="57" t="s">
        <v>271</v>
      </c>
      <c r="CQ18" s="57" t="s">
        <v>271</v>
      </c>
      <c r="CR18" s="55"/>
      <c r="CS18" s="56"/>
      <c r="CT18" s="62" t="s">
        <v>270</v>
      </c>
      <c r="CU18" s="57" t="s">
        <v>271</v>
      </c>
      <c r="CV18" s="57" t="s">
        <v>271</v>
      </c>
      <c r="CW18" s="57" t="s">
        <v>271</v>
      </c>
      <c r="CX18" s="57" t="s">
        <v>271</v>
      </c>
      <c r="CY18" s="57" t="s">
        <v>271</v>
      </c>
      <c r="CZ18" s="57" t="s">
        <v>271</v>
      </c>
      <c r="DA18" s="57" t="s">
        <v>271</v>
      </c>
      <c r="DB18" s="57">
        <v>6</v>
      </c>
      <c r="DC18" s="57">
        <v>7.4</v>
      </c>
      <c r="DD18" s="57">
        <v>7.6</v>
      </c>
      <c r="DE18" s="57">
        <v>8.4</v>
      </c>
      <c r="DF18" s="57">
        <v>9.8000000000000007</v>
      </c>
      <c r="DG18" s="57">
        <v>10</v>
      </c>
      <c r="DH18" s="57">
        <v>10.4</v>
      </c>
      <c r="DI18" s="57">
        <v>11</v>
      </c>
      <c r="DJ18" s="57" t="s">
        <v>271</v>
      </c>
      <c r="DK18" s="57" t="s">
        <v>271</v>
      </c>
      <c r="DL18" s="57" t="s">
        <v>271</v>
      </c>
      <c r="DM18" s="57" t="s">
        <v>271</v>
      </c>
      <c r="DN18" s="57" t="s">
        <v>271</v>
      </c>
      <c r="DO18" s="57" t="s">
        <v>271</v>
      </c>
      <c r="DP18" s="55"/>
      <c r="DQ18" s="56"/>
      <c r="DR18" s="62" t="s">
        <v>270</v>
      </c>
      <c r="DS18" s="57" t="s">
        <v>271</v>
      </c>
      <c r="DT18" s="57" t="s">
        <v>271</v>
      </c>
      <c r="DU18" s="57" t="s">
        <v>271</v>
      </c>
      <c r="DV18" s="57" t="s">
        <v>271</v>
      </c>
      <c r="DW18" s="57" t="s">
        <v>271</v>
      </c>
      <c r="DX18" s="57" t="s">
        <v>271</v>
      </c>
      <c r="DY18" s="57" t="s">
        <v>271</v>
      </c>
      <c r="DZ18" s="57" t="s">
        <v>271</v>
      </c>
      <c r="EA18" s="57">
        <v>1.2</v>
      </c>
      <c r="EB18" s="57">
        <v>1.3</v>
      </c>
      <c r="EC18" s="57">
        <v>1.4</v>
      </c>
      <c r="ED18" s="57">
        <v>1.5</v>
      </c>
      <c r="EE18" s="57">
        <v>1.5</v>
      </c>
      <c r="EF18" s="57">
        <v>1.5</v>
      </c>
      <c r="EG18" s="57">
        <v>1.5</v>
      </c>
      <c r="EH18" s="57" t="s">
        <v>271</v>
      </c>
      <c r="EI18" s="57" t="s">
        <v>271</v>
      </c>
      <c r="EJ18" s="57" t="s">
        <v>271</v>
      </c>
      <c r="EK18" s="57" t="s">
        <v>271</v>
      </c>
      <c r="EL18" s="57" t="s">
        <v>271</v>
      </c>
      <c r="EM18" s="57" t="s">
        <v>271</v>
      </c>
      <c r="EO18" s="100"/>
      <c r="EP18" s="126" t="s">
        <v>225</v>
      </c>
      <c r="EQ18" s="102" t="s">
        <v>226</v>
      </c>
      <c r="ER18" s="102" t="s">
        <v>226</v>
      </c>
      <c r="ES18" s="102" t="s">
        <v>226</v>
      </c>
      <c r="ET18" s="102" t="s">
        <v>226</v>
      </c>
      <c r="EU18" s="102" t="s">
        <v>226</v>
      </c>
      <c r="EV18" s="102" t="s">
        <v>226</v>
      </c>
      <c r="EW18" s="102" t="s">
        <v>226</v>
      </c>
      <c r="EX18" s="102" t="s">
        <v>226</v>
      </c>
      <c r="EY18" s="102" t="s">
        <v>226</v>
      </c>
      <c r="EZ18" s="102" t="s">
        <v>226</v>
      </c>
      <c r="FA18" s="102" t="s">
        <v>226</v>
      </c>
      <c r="FB18" s="102">
        <v>1.4</v>
      </c>
      <c r="FC18" s="102">
        <v>1.5</v>
      </c>
      <c r="FD18" s="102">
        <v>1.6</v>
      </c>
      <c r="FE18" s="102">
        <v>1.7</v>
      </c>
      <c r="FF18" s="102" t="s">
        <v>226</v>
      </c>
      <c r="FG18" s="102" t="s">
        <v>226</v>
      </c>
      <c r="FH18" s="102" t="s">
        <v>226</v>
      </c>
      <c r="FI18" s="102" t="s">
        <v>226</v>
      </c>
      <c r="FJ18" s="102" t="s">
        <v>226</v>
      </c>
      <c r="FK18" s="102" t="s">
        <v>226</v>
      </c>
      <c r="FM18" s="100"/>
      <c r="FN18" s="126" t="s">
        <v>225</v>
      </c>
      <c r="FO18" s="102" t="s">
        <v>226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>
        <v>2</v>
      </c>
      <c r="GA18" s="102">
        <v>3</v>
      </c>
      <c r="GB18" s="102">
        <v>2.2999999999999998</v>
      </c>
      <c r="GC18" s="102">
        <v>2.9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225</v>
      </c>
      <c r="GM18" s="102" t="s">
        <v>226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>
        <v>1.8</v>
      </c>
      <c r="GX18" s="102">
        <v>2</v>
      </c>
      <c r="GY18" s="102">
        <v>1.9</v>
      </c>
      <c r="GZ18" s="102">
        <v>1.8</v>
      </c>
      <c r="HA18" s="102">
        <v>1.9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100"/>
      <c r="B19" s="106" t="s">
        <v>227</v>
      </c>
      <c r="C19" s="100">
        <v>0</v>
      </c>
      <c r="D19" s="102" t="s">
        <v>226</v>
      </c>
      <c r="E19" s="102" t="s">
        <v>226</v>
      </c>
      <c r="F19" s="102" t="s">
        <v>226</v>
      </c>
      <c r="G19" s="102" t="s">
        <v>226</v>
      </c>
      <c r="H19" s="102" t="s">
        <v>226</v>
      </c>
      <c r="I19" s="102" t="s">
        <v>226</v>
      </c>
      <c r="J19" s="102" t="s">
        <v>226</v>
      </c>
      <c r="K19" s="102" t="s">
        <v>226</v>
      </c>
      <c r="L19" s="102" t="s">
        <v>226</v>
      </c>
      <c r="M19" s="102" t="s">
        <v>226</v>
      </c>
      <c r="N19" s="102" t="s">
        <v>226</v>
      </c>
      <c r="O19" s="102" t="s">
        <v>226</v>
      </c>
      <c r="P19" s="102" t="s">
        <v>226</v>
      </c>
      <c r="Q19" s="102" t="s">
        <v>226</v>
      </c>
      <c r="R19" s="102" t="s">
        <v>226</v>
      </c>
      <c r="S19" s="102" t="s">
        <v>226</v>
      </c>
      <c r="T19" s="102" t="s">
        <v>226</v>
      </c>
      <c r="U19" s="102" t="s">
        <v>226</v>
      </c>
      <c r="V19" s="102" t="s">
        <v>226</v>
      </c>
      <c r="W19" s="102" t="s">
        <v>226</v>
      </c>
      <c r="Y19" s="100"/>
      <c r="Z19" s="106" t="s">
        <v>227</v>
      </c>
      <c r="AA19" s="100">
        <v>0</v>
      </c>
      <c r="AB19" s="102" t="s">
        <v>226</v>
      </c>
      <c r="AC19" s="102" t="s">
        <v>226</v>
      </c>
      <c r="AD19" s="102" t="s">
        <v>226</v>
      </c>
      <c r="AE19" s="102" t="s">
        <v>226</v>
      </c>
      <c r="AF19" s="102" t="s">
        <v>226</v>
      </c>
      <c r="AG19" s="102" t="s">
        <v>226</v>
      </c>
      <c r="AH19" s="102" t="s">
        <v>226</v>
      </c>
      <c r="AI19" s="102" t="s">
        <v>226</v>
      </c>
      <c r="AJ19" s="102" t="s">
        <v>226</v>
      </c>
      <c r="AK19" s="102" t="s">
        <v>226</v>
      </c>
      <c r="AL19" s="102" t="s">
        <v>226</v>
      </c>
      <c r="AM19" s="102" t="s">
        <v>226</v>
      </c>
      <c r="AN19" s="102" t="s">
        <v>226</v>
      </c>
      <c r="AO19" s="102" t="s">
        <v>226</v>
      </c>
      <c r="AP19" s="102" t="s">
        <v>226</v>
      </c>
      <c r="AQ19" s="102" t="s">
        <v>226</v>
      </c>
      <c r="AR19" s="102" t="s">
        <v>226</v>
      </c>
      <c r="AS19" s="102" t="s">
        <v>226</v>
      </c>
      <c r="AT19" s="102" t="s">
        <v>226</v>
      </c>
      <c r="AU19" s="102" t="s">
        <v>226</v>
      </c>
      <c r="AW19" s="56"/>
      <c r="AX19" s="62" t="s">
        <v>272</v>
      </c>
      <c r="AY19" s="56">
        <v>0</v>
      </c>
      <c r="AZ19" s="57" t="s">
        <v>271</v>
      </c>
      <c r="BA19" s="57" t="s">
        <v>271</v>
      </c>
      <c r="BB19" s="57" t="s">
        <v>271</v>
      </c>
      <c r="BC19" s="57" t="s">
        <v>271</v>
      </c>
      <c r="BD19" s="57" t="s">
        <v>271</v>
      </c>
      <c r="BE19" s="57" t="s">
        <v>271</v>
      </c>
      <c r="BF19" s="57" t="s">
        <v>271</v>
      </c>
      <c r="BG19" s="57" t="s">
        <v>271</v>
      </c>
      <c r="BH19" s="57" t="s">
        <v>271</v>
      </c>
      <c r="BI19" s="57" t="s">
        <v>271</v>
      </c>
      <c r="BJ19" s="57" t="s">
        <v>271</v>
      </c>
      <c r="BK19" s="57" t="s">
        <v>271</v>
      </c>
      <c r="BL19" s="57" t="s">
        <v>271</v>
      </c>
      <c r="BM19" s="57" t="s">
        <v>271</v>
      </c>
      <c r="BN19" s="57" t="s">
        <v>271</v>
      </c>
      <c r="BO19" s="57" t="s">
        <v>271</v>
      </c>
      <c r="BP19" s="57" t="s">
        <v>271</v>
      </c>
      <c r="BQ19" s="57" t="s">
        <v>271</v>
      </c>
      <c r="BR19" s="57" t="s">
        <v>271</v>
      </c>
      <c r="BS19" s="57" t="s">
        <v>271</v>
      </c>
      <c r="BT19" s="55"/>
      <c r="BU19" s="56"/>
      <c r="BV19" s="62" t="s">
        <v>272</v>
      </c>
      <c r="BW19" s="56">
        <v>0</v>
      </c>
      <c r="BX19" s="57" t="s">
        <v>271</v>
      </c>
      <c r="BY19" s="57" t="s">
        <v>271</v>
      </c>
      <c r="BZ19" s="57" t="s">
        <v>271</v>
      </c>
      <c r="CA19" s="57" t="s">
        <v>271</v>
      </c>
      <c r="CB19" s="57" t="s">
        <v>271</v>
      </c>
      <c r="CC19" s="57" t="s">
        <v>271</v>
      </c>
      <c r="CD19" s="57" t="s">
        <v>271</v>
      </c>
      <c r="CE19" s="57" t="s">
        <v>271</v>
      </c>
      <c r="CF19" s="57" t="s">
        <v>271</v>
      </c>
      <c r="CG19" s="57" t="s">
        <v>271</v>
      </c>
      <c r="CH19" s="57" t="s">
        <v>271</v>
      </c>
      <c r="CI19" s="57" t="s">
        <v>271</v>
      </c>
      <c r="CJ19" s="57" t="s">
        <v>271</v>
      </c>
      <c r="CK19" s="57" t="s">
        <v>271</v>
      </c>
      <c r="CL19" s="57" t="s">
        <v>271</v>
      </c>
      <c r="CM19" s="57" t="s">
        <v>271</v>
      </c>
      <c r="CN19" s="57" t="s">
        <v>271</v>
      </c>
      <c r="CO19" s="57" t="s">
        <v>271</v>
      </c>
      <c r="CP19" s="57" t="s">
        <v>271</v>
      </c>
      <c r="CQ19" s="57" t="s">
        <v>271</v>
      </c>
      <c r="CR19" s="55"/>
      <c r="CS19" s="56"/>
      <c r="CT19" s="62" t="s">
        <v>272</v>
      </c>
      <c r="CU19" s="56">
        <v>0</v>
      </c>
      <c r="CV19" s="57" t="s">
        <v>271</v>
      </c>
      <c r="CW19" s="57" t="s">
        <v>271</v>
      </c>
      <c r="CX19" s="57" t="s">
        <v>271</v>
      </c>
      <c r="CY19" s="57" t="s">
        <v>271</v>
      </c>
      <c r="CZ19" s="57" t="s">
        <v>271</v>
      </c>
      <c r="DA19" s="57" t="s">
        <v>271</v>
      </c>
      <c r="DB19" s="57" t="s">
        <v>271</v>
      </c>
      <c r="DC19" s="57" t="s">
        <v>271</v>
      </c>
      <c r="DD19" s="57" t="s">
        <v>271</v>
      </c>
      <c r="DE19" s="57" t="s">
        <v>271</v>
      </c>
      <c r="DF19" s="57" t="s">
        <v>271</v>
      </c>
      <c r="DG19" s="57" t="s">
        <v>271</v>
      </c>
      <c r="DH19" s="57" t="s">
        <v>271</v>
      </c>
      <c r="DI19" s="57" t="s">
        <v>271</v>
      </c>
      <c r="DJ19" s="57" t="s">
        <v>271</v>
      </c>
      <c r="DK19" s="57" t="s">
        <v>271</v>
      </c>
      <c r="DL19" s="57" t="s">
        <v>271</v>
      </c>
      <c r="DM19" s="57" t="s">
        <v>271</v>
      </c>
      <c r="DN19" s="57" t="s">
        <v>271</v>
      </c>
      <c r="DO19" s="57" t="s">
        <v>271</v>
      </c>
      <c r="DP19" s="55"/>
      <c r="DQ19" s="56"/>
      <c r="DR19" s="62" t="s">
        <v>272</v>
      </c>
      <c r="DS19" s="56">
        <v>0</v>
      </c>
      <c r="DT19" s="57" t="s">
        <v>271</v>
      </c>
      <c r="DU19" s="57" t="s">
        <v>271</v>
      </c>
      <c r="DV19" s="57" t="s">
        <v>271</v>
      </c>
      <c r="DW19" s="57" t="s">
        <v>271</v>
      </c>
      <c r="DX19" s="57" t="s">
        <v>271</v>
      </c>
      <c r="DY19" s="57" t="s">
        <v>271</v>
      </c>
      <c r="DZ19" s="57" t="s">
        <v>271</v>
      </c>
      <c r="EA19" s="57" t="s">
        <v>271</v>
      </c>
      <c r="EB19" s="57" t="s">
        <v>271</v>
      </c>
      <c r="EC19" s="57" t="s">
        <v>271</v>
      </c>
      <c r="ED19" s="57" t="s">
        <v>271</v>
      </c>
      <c r="EE19" s="57" t="s">
        <v>271</v>
      </c>
      <c r="EF19" s="57" t="s">
        <v>271</v>
      </c>
      <c r="EG19" s="57" t="s">
        <v>271</v>
      </c>
      <c r="EH19" s="57" t="s">
        <v>271</v>
      </c>
      <c r="EI19" s="57" t="s">
        <v>271</v>
      </c>
      <c r="EJ19" s="57" t="s">
        <v>271</v>
      </c>
      <c r="EK19" s="57" t="s">
        <v>271</v>
      </c>
      <c r="EL19" s="57" t="s">
        <v>271</v>
      </c>
      <c r="EM19" s="57" t="s">
        <v>271</v>
      </c>
      <c r="EO19" s="100"/>
      <c r="EP19" s="126" t="s">
        <v>227</v>
      </c>
      <c r="EQ19" s="100">
        <v>0</v>
      </c>
      <c r="ER19" s="102" t="s">
        <v>226</v>
      </c>
      <c r="ES19" s="102" t="s">
        <v>226</v>
      </c>
      <c r="ET19" s="102" t="s">
        <v>226</v>
      </c>
      <c r="EU19" s="102" t="s">
        <v>226</v>
      </c>
      <c r="EV19" s="102" t="s">
        <v>226</v>
      </c>
      <c r="EW19" s="102" t="s">
        <v>226</v>
      </c>
      <c r="EX19" s="102" t="s">
        <v>226</v>
      </c>
      <c r="EY19" s="102" t="s">
        <v>226</v>
      </c>
      <c r="EZ19" s="102" t="s">
        <v>226</v>
      </c>
      <c r="FA19" s="102" t="s">
        <v>226</v>
      </c>
      <c r="FB19" s="102" t="s">
        <v>226</v>
      </c>
      <c r="FC19" s="102" t="s">
        <v>226</v>
      </c>
      <c r="FD19" s="102" t="s">
        <v>226</v>
      </c>
      <c r="FE19" s="102" t="s">
        <v>226</v>
      </c>
      <c r="FF19" s="102" t="s">
        <v>226</v>
      </c>
      <c r="FG19" s="102" t="s">
        <v>226</v>
      </c>
      <c r="FH19" s="102" t="s">
        <v>226</v>
      </c>
      <c r="FI19" s="102" t="s">
        <v>226</v>
      </c>
      <c r="FJ19" s="102" t="s">
        <v>226</v>
      </c>
      <c r="FK19" s="102" t="s">
        <v>226</v>
      </c>
      <c r="FM19" s="100"/>
      <c r="FN19" s="126" t="s">
        <v>227</v>
      </c>
      <c r="FO19" s="100">
        <v>0</v>
      </c>
      <c r="FP19" s="102" t="s">
        <v>226</v>
      </c>
      <c r="FQ19" s="102" t="s">
        <v>226</v>
      </c>
      <c r="FR19" s="102" t="s">
        <v>226</v>
      </c>
      <c r="FS19" s="102" t="s">
        <v>226</v>
      </c>
      <c r="FT19" s="102" t="s">
        <v>226</v>
      </c>
      <c r="FU19" s="102" t="s">
        <v>226</v>
      </c>
      <c r="FV19" s="102" t="s">
        <v>226</v>
      </c>
      <c r="FW19" s="102" t="s">
        <v>226</v>
      </c>
      <c r="FX19" s="102" t="s">
        <v>226</v>
      </c>
      <c r="FY19" s="102" t="s">
        <v>226</v>
      </c>
      <c r="FZ19" s="102" t="s">
        <v>226</v>
      </c>
      <c r="GA19" s="102" t="s">
        <v>226</v>
      </c>
      <c r="GB19" s="102" t="s">
        <v>226</v>
      </c>
      <c r="GC19" s="102" t="s">
        <v>226</v>
      </c>
      <c r="GD19" s="102" t="s">
        <v>226</v>
      </c>
      <c r="GE19" s="102" t="s">
        <v>226</v>
      </c>
      <c r="GF19" s="102" t="s">
        <v>226</v>
      </c>
      <c r="GG19" s="102" t="s">
        <v>226</v>
      </c>
      <c r="GH19" s="102" t="s">
        <v>226</v>
      </c>
      <c r="GI19" s="102" t="s">
        <v>226</v>
      </c>
      <c r="GK19" s="100"/>
      <c r="GL19" s="126" t="s">
        <v>227</v>
      </c>
      <c r="GM19" s="100">
        <v>0</v>
      </c>
      <c r="GN19" s="102" t="s">
        <v>226</v>
      </c>
      <c r="GO19" s="102" t="s">
        <v>226</v>
      </c>
      <c r="GP19" s="102" t="s">
        <v>226</v>
      </c>
      <c r="GQ19" s="102" t="s">
        <v>226</v>
      </c>
      <c r="GR19" s="102" t="s">
        <v>226</v>
      </c>
      <c r="GS19" s="102" t="s">
        <v>226</v>
      </c>
      <c r="GT19" s="102" t="s">
        <v>226</v>
      </c>
      <c r="GU19" s="102" t="s">
        <v>226</v>
      </c>
      <c r="GV19" s="102" t="s">
        <v>226</v>
      </c>
      <c r="GW19" s="102" t="s">
        <v>226</v>
      </c>
      <c r="GX19" s="102" t="s">
        <v>226</v>
      </c>
      <c r="GY19" s="102" t="s">
        <v>226</v>
      </c>
      <c r="GZ19" s="102" t="s">
        <v>226</v>
      </c>
      <c r="HA19" s="102" t="s">
        <v>226</v>
      </c>
      <c r="HB19" s="102" t="s">
        <v>226</v>
      </c>
      <c r="HC19" s="102" t="s">
        <v>226</v>
      </c>
      <c r="HD19" s="102" t="s">
        <v>226</v>
      </c>
      <c r="HE19" s="102" t="s">
        <v>226</v>
      </c>
      <c r="HF19" s="102" t="s">
        <v>226</v>
      </c>
      <c r="HG19" s="102" t="s">
        <v>226</v>
      </c>
    </row>
    <row r="20" spans="1:215" ht="15">
      <c r="A20" s="100"/>
      <c r="B20" s="106" t="s">
        <v>228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228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56"/>
      <c r="AX20" s="62" t="s">
        <v>273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5"/>
      <c r="BU20" s="56"/>
      <c r="BV20" s="62" t="s">
        <v>273</v>
      </c>
      <c r="BW20" s="56">
        <v>0</v>
      </c>
      <c r="BX20" s="56">
        <v>0.1</v>
      </c>
      <c r="BY20" s="56">
        <v>0</v>
      </c>
      <c r="BZ20" s="56">
        <v>0</v>
      </c>
      <c r="CA20" s="56">
        <v>0</v>
      </c>
      <c r="CB20" s="56">
        <v>0</v>
      </c>
      <c r="CC20" s="56">
        <v>0.1</v>
      </c>
      <c r="CD20" s="56">
        <v>0.1</v>
      </c>
      <c r="CE20" s="56">
        <v>0.1</v>
      </c>
      <c r="CF20" s="56">
        <v>0</v>
      </c>
      <c r="CG20" s="56">
        <v>0</v>
      </c>
      <c r="CH20" s="56">
        <v>0</v>
      </c>
      <c r="CI20" s="56">
        <v>0.1</v>
      </c>
      <c r="CJ20" s="56">
        <v>0.1</v>
      </c>
      <c r="CK20" s="56">
        <v>0.1</v>
      </c>
      <c r="CL20" s="56">
        <v>0.1</v>
      </c>
      <c r="CM20" s="56">
        <v>0.1</v>
      </c>
      <c r="CN20" s="56">
        <v>0.1</v>
      </c>
      <c r="CO20" s="56">
        <v>0.1</v>
      </c>
      <c r="CP20" s="56">
        <v>0.1</v>
      </c>
      <c r="CQ20" s="56">
        <v>0</v>
      </c>
      <c r="CR20" s="55"/>
      <c r="CS20" s="56"/>
      <c r="CT20" s="62" t="s">
        <v>273</v>
      </c>
      <c r="CU20" s="56">
        <v>0.4</v>
      </c>
      <c r="CV20" s="56">
        <v>0.5</v>
      </c>
      <c r="CW20" s="56">
        <v>0.3</v>
      </c>
      <c r="CX20" s="56">
        <v>0.3</v>
      </c>
      <c r="CY20" s="56">
        <v>0.3</v>
      </c>
      <c r="CZ20" s="56">
        <v>0.3</v>
      </c>
      <c r="DA20" s="56">
        <v>0.5</v>
      </c>
      <c r="DB20" s="56">
        <v>0.6</v>
      </c>
      <c r="DC20" s="56">
        <v>0.6</v>
      </c>
      <c r="DD20" s="56">
        <v>0.5</v>
      </c>
      <c r="DE20" s="56">
        <v>0.6</v>
      </c>
      <c r="DF20" s="56">
        <v>0.7</v>
      </c>
      <c r="DG20" s="56">
        <v>0.8</v>
      </c>
      <c r="DH20" s="56">
        <v>0.6</v>
      </c>
      <c r="DI20" s="56">
        <v>0.5</v>
      </c>
      <c r="DJ20" s="56">
        <v>0.5</v>
      </c>
      <c r="DK20" s="56">
        <v>0.7</v>
      </c>
      <c r="DL20" s="56">
        <v>0.7</v>
      </c>
      <c r="DM20" s="56">
        <v>0.5</v>
      </c>
      <c r="DN20" s="56">
        <v>0.5</v>
      </c>
      <c r="DO20" s="56">
        <v>0.5</v>
      </c>
      <c r="DP20" s="55"/>
      <c r="DQ20" s="56"/>
      <c r="DR20" s="62" t="s">
        <v>273</v>
      </c>
      <c r="DS20" s="56">
        <v>0.1</v>
      </c>
      <c r="DT20" s="56">
        <v>0.1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O20" s="100"/>
      <c r="EP20" s="126" t="s">
        <v>228</v>
      </c>
      <c r="EQ20" s="100">
        <v>0.1</v>
      </c>
      <c r="ER20" s="100">
        <v>0.1</v>
      </c>
      <c r="ES20" s="100">
        <v>0</v>
      </c>
      <c r="ET20" s="100">
        <v>0</v>
      </c>
      <c r="EU20" s="100">
        <v>0</v>
      </c>
      <c r="EV20" s="100">
        <v>0</v>
      </c>
      <c r="EW20" s="100">
        <v>0</v>
      </c>
      <c r="EX20" s="100">
        <v>0</v>
      </c>
      <c r="EY20" s="100">
        <v>0</v>
      </c>
      <c r="EZ20" s="100">
        <v>0</v>
      </c>
      <c r="FA20" s="100">
        <v>0</v>
      </c>
      <c r="FB20" s="100">
        <v>0</v>
      </c>
      <c r="FC20" s="100">
        <v>0</v>
      </c>
      <c r="FD20" s="100">
        <v>0</v>
      </c>
      <c r="FE20" s="100">
        <v>0</v>
      </c>
      <c r="FF20" s="100">
        <v>0</v>
      </c>
      <c r="FG20" s="100">
        <v>0</v>
      </c>
      <c r="FH20" s="100">
        <v>0</v>
      </c>
      <c r="FI20" s="100">
        <v>0</v>
      </c>
      <c r="FJ20" s="100">
        <v>0</v>
      </c>
      <c r="FK20" s="100">
        <v>0</v>
      </c>
      <c r="FM20" s="100"/>
      <c r="FN20" s="126" t="s">
        <v>228</v>
      </c>
      <c r="FO20" s="100">
        <v>0.5</v>
      </c>
      <c r="FP20" s="100">
        <v>0.5</v>
      </c>
      <c r="FQ20" s="100">
        <v>0.4</v>
      </c>
      <c r="FR20" s="100">
        <v>0.3</v>
      </c>
      <c r="FS20" s="100">
        <v>0.3</v>
      </c>
      <c r="FT20" s="100">
        <v>0.2</v>
      </c>
      <c r="FU20" s="100">
        <v>0.3</v>
      </c>
      <c r="FV20" s="100">
        <v>0.3</v>
      </c>
      <c r="FW20" s="100">
        <v>0.2</v>
      </c>
      <c r="FX20" s="100">
        <v>0.2</v>
      </c>
      <c r="FY20" s="100">
        <v>0.1</v>
      </c>
      <c r="FZ20" s="100">
        <v>0.2</v>
      </c>
      <c r="GA20" s="100">
        <v>0.1</v>
      </c>
      <c r="GB20" s="100">
        <v>0.2</v>
      </c>
      <c r="GC20" s="100">
        <v>0.1</v>
      </c>
      <c r="GD20" s="100">
        <v>0.2</v>
      </c>
      <c r="GE20" s="100">
        <v>0.1</v>
      </c>
      <c r="GF20" s="100">
        <v>0.1</v>
      </c>
      <c r="GG20" s="100">
        <v>0.1</v>
      </c>
      <c r="GH20" s="100">
        <v>0.1</v>
      </c>
      <c r="GI20" s="100">
        <v>0.1</v>
      </c>
      <c r="GK20" s="100"/>
      <c r="GL20" s="126" t="s">
        <v>228</v>
      </c>
      <c r="GM20" s="100">
        <v>0.6</v>
      </c>
      <c r="GN20" s="100">
        <v>0.6</v>
      </c>
      <c r="GO20" s="100">
        <v>0.5</v>
      </c>
      <c r="GP20" s="100">
        <v>0.4</v>
      </c>
      <c r="GQ20" s="100">
        <v>0.4</v>
      </c>
      <c r="GR20" s="100">
        <v>0.3</v>
      </c>
      <c r="GS20" s="100">
        <v>0.4</v>
      </c>
      <c r="GT20" s="100">
        <v>0.6</v>
      </c>
      <c r="GU20" s="100">
        <v>0.7</v>
      </c>
      <c r="GV20" s="100">
        <v>0.5</v>
      </c>
      <c r="GW20" s="100">
        <v>0.5</v>
      </c>
      <c r="GX20" s="100">
        <v>0.4</v>
      </c>
      <c r="GY20" s="100">
        <v>0.4</v>
      </c>
      <c r="GZ20" s="100">
        <v>0.4</v>
      </c>
      <c r="HA20" s="100">
        <v>0.3</v>
      </c>
      <c r="HB20" s="100">
        <v>0.3</v>
      </c>
      <c r="HC20" s="100">
        <v>0.3</v>
      </c>
      <c r="HD20" s="100">
        <v>0.3</v>
      </c>
      <c r="HE20" s="100">
        <v>0.5</v>
      </c>
      <c r="HF20" s="100">
        <v>0.4</v>
      </c>
      <c r="HG20" s="100">
        <v>0.3</v>
      </c>
    </row>
    <row r="21" spans="1:215" ht="15">
      <c r="A21" s="421"/>
      <c r="B21" s="42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21"/>
      <c r="Z21" s="421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28"/>
      <c r="AX21" s="428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5"/>
      <c r="BU21" s="428"/>
      <c r="BV21" s="428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5"/>
      <c r="CS21" s="428"/>
      <c r="CT21" s="428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5"/>
      <c r="DQ21" s="428"/>
      <c r="DR21" s="428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O21" s="421"/>
      <c r="EP21" s="421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21"/>
      <c r="FN21" s="421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21"/>
      <c r="GL21" s="421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56"/>
      <c r="AX22" s="61" t="s">
        <v>274</v>
      </c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5"/>
      <c r="BU22" s="56"/>
      <c r="BV22" s="61" t="s">
        <v>274</v>
      </c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5"/>
      <c r="CS22" s="56"/>
      <c r="CT22" s="61" t="s">
        <v>274</v>
      </c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5"/>
      <c r="DQ22" s="56"/>
      <c r="DR22" s="61" t="s">
        <v>274</v>
      </c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O22" s="100"/>
      <c r="EP22" s="108" t="s">
        <v>87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222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222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56"/>
      <c r="AX23" s="67" t="s">
        <v>267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5"/>
      <c r="BU23" s="56"/>
      <c r="BV23" s="67" t="s">
        <v>267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5"/>
      <c r="CS23" s="56"/>
      <c r="CT23" s="67" t="s">
        <v>267</v>
      </c>
      <c r="CU23" s="56">
        <v>0</v>
      </c>
      <c r="CV23" s="56">
        <v>0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5"/>
      <c r="DQ23" s="56"/>
      <c r="DR23" s="67" t="s">
        <v>267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0</v>
      </c>
      <c r="EJ23" s="56">
        <v>0</v>
      </c>
      <c r="EK23" s="56">
        <v>0</v>
      </c>
      <c r="EL23" s="56">
        <v>0</v>
      </c>
      <c r="EM23" s="56">
        <v>0</v>
      </c>
      <c r="EO23" s="100"/>
      <c r="EP23" s="107" t="s">
        <v>222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222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</v>
      </c>
      <c r="GA23" s="100">
        <v>0</v>
      </c>
      <c r="GB23" s="100">
        <v>0</v>
      </c>
      <c r="GC23" s="100">
        <v>0</v>
      </c>
      <c r="GD23" s="100">
        <v>0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222</v>
      </c>
      <c r="GM23" s="100">
        <v>0</v>
      </c>
      <c r="GN23" s="100">
        <v>0</v>
      </c>
      <c r="GO23" s="100">
        <v>0</v>
      </c>
      <c r="GP23" s="100">
        <v>0</v>
      </c>
      <c r="GQ23" s="100">
        <v>0</v>
      </c>
      <c r="GR23" s="100">
        <v>0</v>
      </c>
      <c r="GS23" s="100">
        <v>0</v>
      </c>
      <c r="GT23" s="100">
        <v>0</v>
      </c>
      <c r="GU23" s="100">
        <v>0</v>
      </c>
      <c r="GV23" s="100">
        <v>0</v>
      </c>
      <c r="GW23" s="100">
        <v>0</v>
      </c>
      <c r="GX23" s="100">
        <v>0</v>
      </c>
      <c r="GY23" s="100">
        <v>0</v>
      </c>
      <c r="GZ23" s="100">
        <v>0</v>
      </c>
      <c r="HA23" s="100">
        <v>0</v>
      </c>
      <c r="HB23" s="100">
        <v>0</v>
      </c>
      <c r="HC23" s="100">
        <v>0</v>
      </c>
      <c r="HD23" s="100">
        <v>0</v>
      </c>
      <c r="HE23" s="100">
        <v>0</v>
      </c>
      <c r="HF23" s="100">
        <v>0</v>
      </c>
      <c r="HG23" s="100">
        <v>0</v>
      </c>
    </row>
    <row r="24" spans="1:215" ht="15">
      <c r="A24" s="100"/>
      <c r="B24" s="106" t="s">
        <v>223</v>
      </c>
      <c r="C24" s="100">
        <v>97.5</v>
      </c>
      <c r="D24" s="100">
        <v>97.2</v>
      </c>
      <c r="E24" s="100">
        <v>97.1</v>
      </c>
      <c r="F24" s="100">
        <v>97.2</v>
      </c>
      <c r="G24" s="100">
        <v>98.3</v>
      </c>
      <c r="H24" s="100">
        <v>98.1</v>
      </c>
      <c r="I24" s="100">
        <v>99.5</v>
      </c>
      <c r="J24" s="100">
        <v>99.7</v>
      </c>
      <c r="K24" s="100">
        <v>99.7</v>
      </c>
      <c r="L24" s="100">
        <v>99.6</v>
      </c>
      <c r="M24" s="100">
        <v>99.7</v>
      </c>
      <c r="N24" s="100">
        <v>96.1</v>
      </c>
      <c r="O24" s="100">
        <v>96.2</v>
      </c>
      <c r="P24" s="100">
        <v>98.9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99.2</v>
      </c>
      <c r="W24" s="100">
        <v>99.1</v>
      </c>
      <c r="Y24" s="100"/>
      <c r="Z24" s="106" t="s">
        <v>223</v>
      </c>
      <c r="AA24" s="100">
        <v>98.2</v>
      </c>
      <c r="AB24" s="100">
        <v>98.1</v>
      </c>
      <c r="AC24" s="100">
        <v>97.9</v>
      </c>
      <c r="AD24" s="100">
        <v>97.5</v>
      </c>
      <c r="AE24" s="100">
        <v>97.6</v>
      </c>
      <c r="AF24" s="100">
        <v>98.2</v>
      </c>
      <c r="AG24" s="100">
        <v>99.5</v>
      </c>
      <c r="AH24" s="100">
        <v>99.5</v>
      </c>
      <c r="AI24" s="100">
        <v>99.5</v>
      </c>
      <c r="AJ24" s="100">
        <v>99.4</v>
      </c>
      <c r="AK24" s="100">
        <v>99.5</v>
      </c>
      <c r="AL24" s="100">
        <v>96</v>
      </c>
      <c r="AM24" s="100">
        <v>96.1</v>
      </c>
      <c r="AN24" s="100">
        <v>98.4</v>
      </c>
      <c r="AO24" s="100">
        <v>99.2</v>
      </c>
      <c r="AP24" s="100">
        <v>99.4</v>
      </c>
      <c r="AQ24" s="100">
        <v>99.4</v>
      </c>
      <c r="AR24" s="100">
        <v>99.4</v>
      </c>
      <c r="AS24" s="100">
        <v>99.3</v>
      </c>
      <c r="AT24" s="100">
        <v>99.3</v>
      </c>
      <c r="AU24" s="100">
        <v>99.2</v>
      </c>
      <c r="AW24" s="56"/>
      <c r="AX24" s="62" t="s">
        <v>268</v>
      </c>
      <c r="AY24" s="56">
        <v>96.2</v>
      </c>
      <c r="AZ24" s="56">
        <v>96.5</v>
      </c>
      <c r="BA24" s="56">
        <v>96.7</v>
      </c>
      <c r="BB24" s="56">
        <v>96.2</v>
      </c>
      <c r="BC24" s="56">
        <v>97.1</v>
      </c>
      <c r="BD24" s="56">
        <v>96.6</v>
      </c>
      <c r="BE24" s="56">
        <v>99</v>
      </c>
      <c r="BF24" s="56">
        <v>99.2</v>
      </c>
      <c r="BG24" s="56">
        <v>99.4</v>
      </c>
      <c r="BH24" s="56">
        <v>99.2</v>
      </c>
      <c r="BI24" s="56">
        <v>99.3</v>
      </c>
      <c r="BJ24" s="56">
        <v>95.7</v>
      </c>
      <c r="BK24" s="56">
        <v>96</v>
      </c>
      <c r="BL24" s="56">
        <v>97.8</v>
      </c>
      <c r="BM24" s="56">
        <v>98.6</v>
      </c>
      <c r="BN24" s="56">
        <v>99.5</v>
      </c>
      <c r="BO24" s="56">
        <v>99.4</v>
      </c>
      <c r="BP24" s="56">
        <v>99.5</v>
      </c>
      <c r="BQ24" s="56">
        <v>99.4</v>
      </c>
      <c r="BR24" s="56">
        <v>99.5</v>
      </c>
      <c r="BS24" s="56">
        <v>99.4</v>
      </c>
      <c r="BT24" s="55"/>
      <c r="BU24" s="56"/>
      <c r="BV24" s="62" t="s">
        <v>268</v>
      </c>
      <c r="BW24" s="56">
        <v>98.3</v>
      </c>
      <c r="BX24" s="56">
        <v>98.5</v>
      </c>
      <c r="BY24" s="56">
        <v>98.8</v>
      </c>
      <c r="BZ24" s="56">
        <v>98.7</v>
      </c>
      <c r="CA24" s="56">
        <v>98.8</v>
      </c>
      <c r="CB24" s="56">
        <v>98.7</v>
      </c>
      <c r="CC24" s="56">
        <v>99.3</v>
      </c>
      <c r="CD24" s="56">
        <v>99.3</v>
      </c>
      <c r="CE24" s="56">
        <v>99.2</v>
      </c>
      <c r="CF24" s="56">
        <v>99.3</v>
      </c>
      <c r="CG24" s="56">
        <v>99.2</v>
      </c>
      <c r="CH24" s="56">
        <v>95.7</v>
      </c>
      <c r="CI24" s="56">
        <v>95.9</v>
      </c>
      <c r="CJ24" s="56">
        <v>95.8</v>
      </c>
      <c r="CK24" s="56">
        <v>95.5</v>
      </c>
      <c r="CL24" s="56">
        <v>98.9</v>
      </c>
      <c r="CM24" s="56">
        <v>98.7</v>
      </c>
      <c r="CN24" s="56">
        <v>98.7</v>
      </c>
      <c r="CO24" s="56">
        <v>98.7</v>
      </c>
      <c r="CP24" s="56">
        <v>98.8</v>
      </c>
      <c r="CQ24" s="56">
        <v>98.6</v>
      </c>
      <c r="CR24" s="55"/>
      <c r="CS24" s="56"/>
      <c r="CT24" s="62" t="s">
        <v>268</v>
      </c>
      <c r="CU24" s="56">
        <v>98.6</v>
      </c>
      <c r="CV24" s="56">
        <v>98.6</v>
      </c>
      <c r="CW24" s="56">
        <v>98.8</v>
      </c>
      <c r="CX24" s="56">
        <v>98.8</v>
      </c>
      <c r="CY24" s="56">
        <v>98.8</v>
      </c>
      <c r="CZ24" s="56">
        <v>98.7</v>
      </c>
      <c r="DA24" s="56">
        <v>99.4</v>
      </c>
      <c r="DB24" s="56">
        <v>95.8</v>
      </c>
      <c r="DC24" s="56">
        <v>94.9</v>
      </c>
      <c r="DD24" s="56">
        <v>95.1</v>
      </c>
      <c r="DE24" s="56">
        <v>94.7</v>
      </c>
      <c r="DF24" s="56">
        <v>93.9</v>
      </c>
      <c r="DG24" s="56">
        <v>93.4</v>
      </c>
      <c r="DH24" s="56">
        <v>93.7</v>
      </c>
      <c r="DI24" s="56">
        <v>93.2</v>
      </c>
      <c r="DJ24" s="56">
        <v>98.7</v>
      </c>
      <c r="DK24" s="56">
        <v>98.6</v>
      </c>
      <c r="DL24" s="56">
        <v>98.5</v>
      </c>
      <c r="DM24" s="56">
        <v>98.4</v>
      </c>
      <c r="DN24" s="56">
        <v>98.5</v>
      </c>
      <c r="DO24" s="56">
        <v>98.2</v>
      </c>
      <c r="DP24" s="55"/>
      <c r="DQ24" s="56"/>
      <c r="DR24" s="62" t="s">
        <v>268</v>
      </c>
      <c r="DS24" s="56">
        <v>97.9</v>
      </c>
      <c r="DT24" s="56">
        <v>98.2</v>
      </c>
      <c r="DU24" s="56">
        <v>98.2</v>
      </c>
      <c r="DV24" s="56">
        <v>98</v>
      </c>
      <c r="DW24" s="56">
        <v>98.3</v>
      </c>
      <c r="DX24" s="56">
        <v>98.2</v>
      </c>
      <c r="DY24" s="56">
        <v>99.2</v>
      </c>
      <c r="DZ24" s="56">
        <v>99.2</v>
      </c>
      <c r="EA24" s="56">
        <v>91.6</v>
      </c>
      <c r="EB24" s="56">
        <v>91.5</v>
      </c>
      <c r="EC24" s="56">
        <v>92.1</v>
      </c>
      <c r="ED24" s="56">
        <v>91.5</v>
      </c>
      <c r="EE24" s="56">
        <v>93.3</v>
      </c>
      <c r="EF24" s="56">
        <v>93.8</v>
      </c>
      <c r="EG24" s="56">
        <v>93.7</v>
      </c>
      <c r="EH24" s="56">
        <v>99.7</v>
      </c>
      <c r="EI24" s="56">
        <v>99.7</v>
      </c>
      <c r="EJ24" s="56">
        <v>99.6</v>
      </c>
      <c r="EK24" s="56">
        <v>99.6</v>
      </c>
      <c r="EL24" s="56">
        <v>99.6</v>
      </c>
      <c r="EM24" s="56">
        <v>99.6</v>
      </c>
      <c r="EO24" s="100"/>
      <c r="EP24" s="126" t="s">
        <v>223</v>
      </c>
      <c r="EQ24" s="100">
        <v>93.9</v>
      </c>
      <c r="ER24" s="100">
        <v>94.6</v>
      </c>
      <c r="ES24" s="100">
        <v>94.1</v>
      </c>
      <c r="ET24" s="100">
        <v>93.4</v>
      </c>
      <c r="EU24" s="100">
        <v>93.9</v>
      </c>
      <c r="EV24" s="100">
        <v>93.2</v>
      </c>
      <c r="EW24" s="100">
        <v>97.1</v>
      </c>
      <c r="EX24" s="100">
        <v>97.5</v>
      </c>
      <c r="EY24" s="100">
        <v>97.8</v>
      </c>
      <c r="EZ24" s="100">
        <v>97.6</v>
      </c>
      <c r="FA24" s="100">
        <v>98.1</v>
      </c>
      <c r="FB24" s="100">
        <v>91.3</v>
      </c>
      <c r="FC24" s="100">
        <v>92.4</v>
      </c>
      <c r="FD24" s="100">
        <v>92.7</v>
      </c>
      <c r="FE24" s="100">
        <v>92</v>
      </c>
      <c r="FF24" s="100">
        <v>98.8</v>
      </c>
      <c r="FG24" s="100">
        <v>98.9</v>
      </c>
      <c r="FH24" s="100">
        <v>98.8</v>
      </c>
      <c r="FI24" s="100">
        <v>98.7</v>
      </c>
      <c r="FJ24" s="100">
        <v>98.8</v>
      </c>
      <c r="FK24" s="100">
        <v>98.6</v>
      </c>
      <c r="FM24" s="100"/>
      <c r="FN24" s="126" t="s">
        <v>223</v>
      </c>
      <c r="FO24" s="100">
        <v>94.7</v>
      </c>
      <c r="FP24" s="100">
        <v>94</v>
      </c>
      <c r="FQ24" s="100">
        <v>93.6</v>
      </c>
      <c r="FR24" s="100">
        <v>94.8</v>
      </c>
      <c r="FS24" s="100">
        <v>95.6</v>
      </c>
      <c r="FT24" s="100">
        <v>95.3</v>
      </c>
      <c r="FU24" s="100">
        <v>98.6</v>
      </c>
      <c r="FV24" s="100">
        <v>98.7</v>
      </c>
      <c r="FW24" s="100">
        <v>98.7</v>
      </c>
      <c r="FX24" s="100">
        <v>98.5</v>
      </c>
      <c r="FY24" s="100">
        <v>98.5</v>
      </c>
      <c r="FZ24" s="100">
        <v>94.7</v>
      </c>
      <c r="GA24" s="100">
        <v>93.6</v>
      </c>
      <c r="GB24" s="100">
        <v>95.1</v>
      </c>
      <c r="GC24" s="100">
        <v>94.5</v>
      </c>
      <c r="GD24" s="100">
        <v>98.6</v>
      </c>
      <c r="GE24" s="100">
        <v>98.7</v>
      </c>
      <c r="GF24" s="100">
        <v>98.7</v>
      </c>
      <c r="GG24" s="100">
        <v>98.6</v>
      </c>
      <c r="GH24" s="100">
        <v>98.6</v>
      </c>
      <c r="GI24" s="100">
        <v>98.2</v>
      </c>
      <c r="GK24" s="100"/>
      <c r="GL24" s="126" t="s">
        <v>223</v>
      </c>
      <c r="GM24" s="100">
        <v>94</v>
      </c>
      <c r="GN24" s="100">
        <v>92.9</v>
      </c>
      <c r="GO24" s="100">
        <v>93.1</v>
      </c>
      <c r="GP24" s="100">
        <v>93.5</v>
      </c>
      <c r="GQ24" s="100">
        <v>94.8</v>
      </c>
      <c r="GR24" s="100">
        <v>94.9</v>
      </c>
      <c r="GS24" s="100">
        <v>98.2</v>
      </c>
      <c r="GT24" s="100">
        <v>97.8</v>
      </c>
      <c r="GU24" s="100">
        <v>97.3</v>
      </c>
      <c r="GV24" s="100">
        <v>98</v>
      </c>
      <c r="GW24" s="100">
        <v>94.6</v>
      </c>
      <c r="GX24" s="100">
        <v>93.9</v>
      </c>
      <c r="GY24" s="100">
        <v>94.3</v>
      </c>
      <c r="GZ24" s="100">
        <v>94.5</v>
      </c>
      <c r="HA24" s="100">
        <v>94.4</v>
      </c>
      <c r="HB24" s="100">
        <v>97.7</v>
      </c>
      <c r="HC24" s="100">
        <v>97.7</v>
      </c>
      <c r="HD24" s="100">
        <v>97.5</v>
      </c>
      <c r="HE24" s="100">
        <v>97</v>
      </c>
      <c r="HF24" s="100">
        <v>96.9</v>
      </c>
      <c r="HG24" s="100">
        <v>96.6</v>
      </c>
    </row>
    <row r="25" spans="1:215" ht="15">
      <c r="A25" s="100"/>
      <c r="B25" s="106" t="s">
        <v>224</v>
      </c>
      <c r="C25" s="100">
        <v>2.5</v>
      </c>
      <c r="D25" s="100">
        <v>2.7</v>
      </c>
      <c r="E25" s="100">
        <v>2.9</v>
      </c>
      <c r="F25" s="100">
        <v>2.8</v>
      </c>
      <c r="G25" s="100">
        <v>1.7</v>
      </c>
      <c r="H25" s="100">
        <v>1.9</v>
      </c>
      <c r="I25" s="100">
        <v>0.5</v>
      </c>
      <c r="J25" s="100">
        <v>0.3</v>
      </c>
      <c r="K25" s="100">
        <v>0.3</v>
      </c>
      <c r="L25" s="100">
        <v>0.4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0.8</v>
      </c>
      <c r="W25" s="100">
        <v>0.9</v>
      </c>
      <c r="Y25" s="100"/>
      <c r="Z25" s="106" t="s">
        <v>224</v>
      </c>
      <c r="AA25" s="100">
        <v>1.8</v>
      </c>
      <c r="AB25" s="100">
        <v>1.8</v>
      </c>
      <c r="AC25" s="100">
        <v>2.1</v>
      </c>
      <c r="AD25" s="100">
        <v>2.4</v>
      </c>
      <c r="AE25" s="100">
        <v>2.2999999999999998</v>
      </c>
      <c r="AF25" s="100">
        <v>1.8</v>
      </c>
      <c r="AG25" s="100">
        <v>0.4</v>
      </c>
      <c r="AH25" s="100">
        <v>0.4</v>
      </c>
      <c r="AI25" s="100">
        <v>0.4</v>
      </c>
      <c r="AJ25" s="100">
        <v>0.5</v>
      </c>
      <c r="AK25" s="100">
        <v>0.4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0.7</v>
      </c>
      <c r="AT25" s="100">
        <v>0.7</v>
      </c>
      <c r="AU25" s="100">
        <v>0.8</v>
      </c>
      <c r="AW25" s="56"/>
      <c r="AX25" s="62" t="s">
        <v>269</v>
      </c>
      <c r="AY25" s="56">
        <v>3.6</v>
      </c>
      <c r="AZ25" s="56">
        <v>3.3</v>
      </c>
      <c r="BA25" s="56">
        <v>3.2</v>
      </c>
      <c r="BB25" s="56">
        <v>3.7</v>
      </c>
      <c r="BC25" s="56">
        <v>2.8</v>
      </c>
      <c r="BD25" s="56">
        <v>3.4</v>
      </c>
      <c r="BE25" s="56">
        <v>1</v>
      </c>
      <c r="BF25" s="56">
        <v>0.7</v>
      </c>
      <c r="BG25" s="56">
        <v>0.6</v>
      </c>
      <c r="BH25" s="56">
        <v>0.8</v>
      </c>
      <c r="BI25" s="56">
        <v>0.7</v>
      </c>
      <c r="BJ25" s="56">
        <v>0.7</v>
      </c>
      <c r="BK25" s="56">
        <v>0.5</v>
      </c>
      <c r="BL25" s="56">
        <v>0.4</v>
      </c>
      <c r="BM25" s="56">
        <v>0.5</v>
      </c>
      <c r="BN25" s="56">
        <v>0.5</v>
      </c>
      <c r="BO25" s="56">
        <v>0.6</v>
      </c>
      <c r="BP25" s="56">
        <v>0.5</v>
      </c>
      <c r="BQ25" s="56">
        <v>0.6</v>
      </c>
      <c r="BR25" s="56">
        <v>0.5</v>
      </c>
      <c r="BS25" s="56">
        <v>0.6</v>
      </c>
      <c r="BT25" s="55"/>
      <c r="BU25" s="56"/>
      <c r="BV25" s="62" t="s">
        <v>269</v>
      </c>
      <c r="BW25" s="56">
        <v>1.6</v>
      </c>
      <c r="BX25" s="56">
        <v>1.4</v>
      </c>
      <c r="BY25" s="56">
        <v>1.2</v>
      </c>
      <c r="BZ25" s="56">
        <v>1.3</v>
      </c>
      <c r="CA25" s="56">
        <v>1.1000000000000001</v>
      </c>
      <c r="CB25" s="56">
        <v>1.2</v>
      </c>
      <c r="CC25" s="56">
        <v>0.6</v>
      </c>
      <c r="CD25" s="56">
        <v>0.6</v>
      </c>
      <c r="CE25" s="56">
        <v>0.7</v>
      </c>
      <c r="CF25" s="56">
        <v>0.7</v>
      </c>
      <c r="CG25" s="56">
        <v>0.7</v>
      </c>
      <c r="CH25" s="56">
        <v>0.7</v>
      </c>
      <c r="CI25" s="56">
        <v>0.7</v>
      </c>
      <c r="CJ25" s="56">
        <v>0.7</v>
      </c>
      <c r="CK25" s="56">
        <v>0.8</v>
      </c>
      <c r="CL25" s="56">
        <v>1</v>
      </c>
      <c r="CM25" s="56">
        <v>1.2</v>
      </c>
      <c r="CN25" s="56">
        <v>1.2</v>
      </c>
      <c r="CO25" s="56">
        <v>1.2</v>
      </c>
      <c r="CP25" s="56">
        <v>1.2</v>
      </c>
      <c r="CQ25" s="56">
        <v>1.4</v>
      </c>
      <c r="CR25" s="55"/>
      <c r="CS25" s="56"/>
      <c r="CT25" s="62" t="s">
        <v>269</v>
      </c>
      <c r="CU25" s="56">
        <v>1.1000000000000001</v>
      </c>
      <c r="CV25" s="56">
        <v>1</v>
      </c>
      <c r="CW25" s="56">
        <v>1</v>
      </c>
      <c r="CX25" s="56">
        <v>1</v>
      </c>
      <c r="CY25" s="56">
        <v>1</v>
      </c>
      <c r="CZ25" s="56">
        <v>1.1000000000000001</v>
      </c>
      <c r="DA25" s="56">
        <v>0.3</v>
      </c>
      <c r="DB25" s="56">
        <v>0.3</v>
      </c>
      <c r="DC25" s="56">
        <v>0.3</v>
      </c>
      <c r="DD25" s="56">
        <v>0.4</v>
      </c>
      <c r="DE25" s="56">
        <v>0.4</v>
      </c>
      <c r="DF25" s="56">
        <v>0.5</v>
      </c>
      <c r="DG25" s="56">
        <v>0.6</v>
      </c>
      <c r="DH25" s="56">
        <v>0.7</v>
      </c>
      <c r="DI25" s="56">
        <v>0.8</v>
      </c>
      <c r="DJ25" s="56">
        <v>1</v>
      </c>
      <c r="DK25" s="56">
        <v>1.1000000000000001</v>
      </c>
      <c r="DL25" s="56">
        <v>1.2</v>
      </c>
      <c r="DM25" s="56">
        <v>1.3</v>
      </c>
      <c r="DN25" s="56">
        <v>1.3</v>
      </c>
      <c r="DO25" s="56">
        <v>1.5</v>
      </c>
      <c r="DP25" s="55"/>
      <c r="DQ25" s="56"/>
      <c r="DR25" s="62" t="s">
        <v>269</v>
      </c>
      <c r="DS25" s="56">
        <v>1.7</v>
      </c>
      <c r="DT25" s="56">
        <v>1.4</v>
      </c>
      <c r="DU25" s="56">
        <v>1.5</v>
      </c>
      <c r="DV25" s="56">
        <v>1.8</v>
      </c>
      <c r="DW25" s="56">
        <v>1.5</v>
      </c>
      <c r="DX25" s="56">
        <v>1.8</v>
      </c>
      <c r="DY25" s="56">
        <v>0.6</v>
      </c>
      <c r="DZ25" s="56">
        <v>0.6</v>
      </c>
      <c r="EA25" s="56">
        <v>0.7</v>
      </c>
      <c r="EB25" s="56">
        <v>0.7</v>
      </c>
      <c r="EC25" s="56">
        <v>0.5</v>
      </c>
      <c r="ED25" s="56">
        <v>0.5</v>
      </c>
      <c r="EE25" s="56">
        <v>0.4</v>
      </c>
      <c r="EF25" s="56">
        <v>0.3</v>
      </c>
      <c r="EG25" s="56">
        <v>0.2</v>
      </c>
      <c r="EH25" s="56">
        <v>0.2</v>
      </c>
      <c r="EI25" s="56">
        <v>0.3</v>
      </c>
      <c r="EJ25" s="56">
        <v>0.3</v>
      </c>
      <c r="EK25" s="56">
        <v>0.3</v>
      </c>
      <c r="EL25" s="56">
        <v>0.3</v>
      </c>
      <c r="EM25" s="56">
        <v>0.3</v>
      </c>
      <c r="EO25" s="100"/>
      <c r="EP25" s="126" t="s">
        <v>224</v>
      </c>
      <c r="EQ25" s="100">
        <v>5.7</v>
      </c>
      <c r="ER25" s="100">
        <v>5</v>
      </c>
      <c r="ES25" s="100">
        <v>5.7</v>
      </c>
      <c r="ET25" s="100">
        <v>6.5</v>
      </c>
      <c r="EU25" s="100">
        <v>6</v>
      </c>
      <c r="EV25" s="100">
        <v>6.7</v>
      </c>
      <c r="EW25" s="100">
        <v>2.8</v>
      </c>
      <c r="EX25" s="100">
        <v>2.4</v>
      </c>
      <c r="EY25" s="100">
        <v>2.2000000000000002</v>
      </c>
      <c r="EZ25" s="100">
        <v>2.2999999999999998</v>
      </c>
      <c r="FA25" s="100">
        <v>1.8</v>
      </c>
      <c r="FB25" s="100">
        <v>1.8</v>
      </c>
      <c r="FC25" s="100">
        <v>1.3</v>
      </c>
      <c r="FD25" s="100">
        <v>1.2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224</v>
      </c>
      <c r="FO25" s="100">
        <v>4.3</v>
      </c>
      <c r="FP25" s="100">
        <v>5.0999999999999996</v>
      </c>
      <c r="FQ25" s="100">
        <v>5.7</v>
      </c>
      <c r="FR25" s="100">
        <v>4.5999999999999996</v>
      </c>
      <c r="FS25" s="100">
        <v>3.8</v>
      </c>
      <c r="FT25" s="100">
        <v>4.3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1.2</v>
      </c>
      <c r="FZ25" s="100">
        <v>1.2</v>
      </c>
      <c r="GA25" s="100">
        <v>1</v>
      </c>
      <c r="GB25" s="100">
        <v>1</v>
      </c>
      <c r="GC25" s="100">
        <v>1.1000000000000001</v>
      </c>
      <c r="GD25" s="100">
        <v>1.2</v>
      </c>
      <c r="GE25" s="100">
        <v>1.1000000000000001</v>
      </c>
      <c r="GF25" s="100">
        <v>1.1000000000000001</v>
      </c>
      <c r="GG25" s="100">
        <v>1.3</v>
      </c>
      <c r="GH25" s="100">
        <v>1.3</v>
      </c>
      <c r="GI25" s="100">
        <v>1.6</v>
      </c>
      <c r="GK25" s="100"/>
      <c r="GL25" s="126" t="s">
        <v>224</v>
      </c>
      <c r="GM25" s="100">
        <v>4.9000000000000004</v>
      </c>
      <c r="GN25" s="100">
        <v>5.9</v>
      </c>
      <c r="GO25" s="100">
        <v>5.9</v>
      </c>
      <c r="GP25" s="100">
        <v>5.6</v>
      </c>
      <c r="GQ25" s="100">
        <v>4.5</v>
      </c>
      <c r="GR25" s="100">
        <v>4.4000000000000004</v>
      </c>
      <c r="GS25" s="100">
        <v>1</v>
      </c>
      <c r="GT25" s="100">
        <v>1</v>
      </c>
      <c r="GU25" s="100">
        <v>1.3</v>
      </c>
      <c r="GV25" s="100">
        <v>1.1000000000000001</v>
      </c>
      <c r="GW25" s="100">
        <v>1.1000000000000001</v>
      </c>
      <c r="GX25" s="100">
        <v>1.2</v>
      </c>
      <c r="GY25" s="100">
        <v>1.2</v>
      </c>
      <c r="GZ25" s="100">
        <v>1.4</v>
      </c>
      <c r="HA25" s="100">
        <v>1.6</v>
      </c>
      <c r="HB25" s="100">
        <v>1.8</v>
      </c>
      <c r="HC25" s="100">
        <v>1.9</v>
      </c>
      <c r="HD25" s="100">
        <v>2.1</v>
      </c>
      <c r="HE25" s="100">
        <v>2.4</v>
      </c>
      <c r="HF25" s="100">
        <v>2.5</v>
      </c>
      <c r="HG25" s="100">
        <v>2.9</v>
      </c>
    </row>
    <row r="26" spans="1:215" ht="15">
      <c r="A26" s="100"/>
      <c r="B26" s="106" t="s">
        <v>225</v>
      </c>
      <c r="C26" s="102" t="s">
        <v>226</v>
      </c>
      <c r="D26" s="102" t="s">
        <v>226</v>
      </c>
      <c r="E26" s="102" t="s">
        <v>226</v>
      </c>
      <c r="F26" s="102" t="s">
        <v>226</v>
      </c>
      <c r="G26" s="102" t="s">
        <v>226</v>
      </c>
      <c r="H26" s="102" t="s">
        <v>226</v>
      </c>
      <c r="I26" s="102" t="s">
        <v>226</v>
      </c>
      <c r="J26" s="102" t="s">
        <v>226</v>
      </c>
      <c r="K26" s="102" t="s">
        <v>226</v>
      </c>
      <c r="L26" s="102" t="s">
        <v>226</v>
      </c>
      <c r="M26" s="102" t="s">
        <v>226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226</v>
      </c>
      <c r="S26" s="102" t="s">
        <v>226</v>
      </c>
      <c r="T26" s="102" t="s">
        <v>226</v>
      </c>
      <c r="U26" s="102" t="s">
        <v>226</v>
      </c>
      <c r="V26" s="102" t="s">
        <v>226</v>
      </c>
      <c r="W26" s="102" t="s">
        <v>226</v>
      </c>
      <c r="Y26" s="100"/>
      <c r="Z26" s="106" t="s">
        <v>225</v>
      </c>
      <c r="AA26" s="102" t="s">
        <v>226</v>
      </c>
      <c r="AB26" s="102" t="s">
        <v>226</v>
      </c>
      <c r="AC26" s="102" t="s">
        <v>226</v>
      </c>
      <c r="AD26" s="102" t="s">
        <v>226</v>
      </c>
      <c r="AE26" s="102" t="s">
        <v>226</v>
      </c>
      <c r="AF26" s="102" t="s">
        <v>226</v>
      </c>
      <c r="AG26" s="102" t="s">
        <v>226</v>
      </c>
      <c r="AH26" s="102" t="s">
        <v>226</v>
      </c>
      <c r="AI26" s="102" t="s">
        <v>226</v>
      </c>
      <c r="AJ26" s="102" t="s">
        <v>226</v>
      </c>
      <c r="AK26" s="102" t="s">
        <v>226</v>
      </c>
      <c r="AL26" s="102">
        <v>3.5</v>
      </c>
      <c r="AM26" s="102">
        <v>3.5</v>
      </c>
      <c r="AN26" s="102">
        <v>1.1000000000000001</v>
      </c>
      <c r="AO26" s="102">
        <v>0.3</v>
      </c>
      <c r="AP26" s="102" t="s">
        <v>226</v>
      </c>
      <c r="AQ26" s="102" t="s">
        <v>226</v>
      </c>
      <c r="AR26" s="102" t="s">
        <v>226</v>
      </c>
      <c r="AS26" s="102" t="s">
        <v>226</v>
      </c>
      <c r="AT26" s="102" t="s">
        <v>226</v>
      </c>
      <c r="AU26" s="102" t="s">
        <v>226</v>
      </c>
      <c r="AW26" s="56"/>
      <c r="AX26" s="62" t="s">
        <v>270</v>
      </c>
      <c r="AY26" s="57" t="s">
        <v>271</v>
      </c>
      <c r="AZ26" s="57" t="s">
        <v>271</v>
      </c>
      <c r="BA26" s="57" t="s">
        <v>271</v>
      </c>
      <c r="BB26" s="57" t="s">
        <v>271</v>
      </c>
      <c r="BC26" s="57" t="s">
        <v>271</v>
      </c>
      <c r="BD26" s="57" t="s">
        <v>271</v>
      </c>
      <c r="BE26" s="57" t="s">
        <v>271</v>
      </c>
      <c r="BF26" s="57" t="s">
        <v>271</v>
      </c>
      <c r="BG26" s="57" t="s">
        <v>271</v>
      </c>
      <c r="BH26" s="57" t="s">
        <v>271</v>
      </c>
      <c r="BI26" s="57" t="s">
        <v>271</v>
      </c>
      <c r="BJ26" s="57">
        <v>3.5</v>
      </c>
      <c r="BK26" s="57">
        <v>3.5</v>
      </c>
      <c r="BL26" s="57">
        <v>1.7</v>
      </c>
      <c r="BM26" s="57">
        <v>1</v>
      </c>
      <c r="BN26" s="57" t="s">
        <v>271</v>
      </c>
      <c r="BO26" s="57" t="s">
        <v>271</v>
      </c>
      <c r="BP26" s="57" t="s">
        <v>271</v>
      </c>
      <c r="BQ26" s="57" t="s">
        <v>271</v>
      </c>
      <c r="BR26" s="57" t="s">
        <v>271</v>
      </c>
      <c r="BS26" s="57" t="s">
        <v>271</v>
      </c>
      <c r="BT26" s="55"/>
      <c r="BU26" s="56"/>
      <c r="BV26" s="62" t="s">
        <v>270</v>
      </c>
      <c r="BW26" s="57" t="s">
        <v>271</v>
      </c>
      <c r="BX26" s="57" t="s">
        <v>271</v>
      </c>
      <c r="BY26" s="57" t="s">
        <v>271</v>
      </c>
      <c r="BZ26" s="57" t="s">
        <v>271</v>
      </c>
      <c r="CA26" s="57" t="s">
        <v>271</v>
      </c>
      <c r="CB26" s="57" t="s">
        <v>271</v>
      </c>
      <c r="CC26" s="57" t="s">
        <v>271</v>
      </c>
      <c r="CD26" s="57" t="s">
        <v>271</v>
      </c>
      <c r="CE26" s="57" t="s">
        <v>271</v>
      </c>
      <c r="CF26" s="57" t="s">
        <v>271</v>
      </c>
      <c r="CG26" s="57" t="s">
        <v>271</v>
      </c>
      <c r="CH26" s="57">
        <v>3.5</v>
      </c>
      <c r="CI26" s="57">
        <v>3.4</v>
      </c>
      <c r="CJ26" s="57">
        <v>3.3</v>
      </c>
      <c r="CK26" s="57">
        <v>3.6</v>
      </c>
      <c r="CL26" s="57" t="s">
        <v>271</v>
      </c>
      <c r="CM26" s="57" t="s">
        <v>271</v>
      </c>
      <c r="CN26" s="57" t="s">
        <v>271</v>
      </c>
      <c r="CO26" s="57" t="s">
        <v>271</v>
      </c>
      <c r="CP26" s="57" t="s">
        <v>271</v>
      </c>
      <c r="CQ26" s="57" t="s">
        <v>271</v>
      </c>
      <c r="CR26" s="55"/>
      <c r="CS26" s="56"/>
      <c r="CT26" s="62" t="s">
        <v>270</v>
      </c>
      <c r="CU26" s="57" t="s">
        <v>271</v>
      </c>
      <c r="CV26" s="57" t="s">
        <v>271</v>
      </c>
      <c r="CW26" s="57" t="s">
        <v>271</v>
      </c>
      <c r="CX26" s="57" t="s">
        <v>271</v>
      </c>
      <c r="CY26" s="57" t="s">
        <v>271</v>
      </c>
      <c r="CZ26" s="57" t="s">
        <v>271</v>
      </c>
      <c r="DA26" s="57" t="s">
        <v>271</v>
      </c>
      <c r="DB26" s="57">
        <v>3.6</v>
      </c>
      <c r="DC26" s="57">
        <v>4.4000000000000004</v>
      </c>
      <c r="DD26" s="57">
        <v>4.3</v>
      </c>
      <c r="DE26" s="57">
        <v>4.5</v>
      </c>
      <c r="DF26" s="57">
        <v>5.2</v>
      </c>
      <c r="DG26" s="57">
        <v>5.6</v>
      </c>
      <c r="DH26" s="57">
        <v>5.3</v>
      </c>
      <c r="DI26" s="57">
        <v>5.7</v>
      </c>
      <c r="DJ26" s="57" t="s">
        <v>271</v>
      </c>
      <c r="DK26" s="57" t="s">
        <v>271</v>
      </c>
      <c r="DL26" s="57" t="s">
        <v>271</v>
      </c>
      <c r="DM26" s="57" t="s">
        <v>271</v>
      </c>
      <c r="DN26" s="57" t="s">
        <v>271</v>
      </c>
      <c r="DO26" s="57" t="s">
        <v>271</v>
      </c>
      <c r="DP26" s="55"/>
      <c r="DQ26" s="56"/>
      <c r="DR26" s="62" t="s">
        <v>270</v>
      </c>
      <c r="DS26" s="57" t="s">
        <v>271</v>
      </c>
      <c r="DT26" s="57" t="s">
        <v>271</v>
      </c>
      <c r="DU26" s="57" t="s">
        <v>271</v>
      </c>
      <c r="DV26" s="57" t="s">
        <v>271</v>
      </c>
      <c r="DW26" s="57" t="s">
        <v>271</v>
      </c>
      <c r="DX26" s="57" t="s">
        <v>271</v>
      </c>
      <c r="DY26" s="57" t="s">
        <v>271</v>
      </c>
      <c r="DZ26" s="57" t="s">
        <v>271</v>
      </c>
      <c r="EA26" s="57">
        <v>7.5</v>
      </c>
      <c r="EB26" s="57">
        <v>7.6</v>
      </c>
      <c r="EC26" s="57">
        <v>7.3</v>
      </c>
      <c r="ED26" s="57">
        <v>8</v>
      </c>
      <c r="EE26" s="57">
        <v>6.2</v>
      </c>
      <c r="EF26" s="57">
        <v>5.9</v>
      </c>
      <c r="EG26" s="57">
        <v>6</v>
      </c>
      <c r="EH26" s="57" t="s">
        <v>271</v>
      </c>
      <c r="EI26" s="57" t="s">
        <v>271</v>
      </c>
      <c r="EJ26" s="57" t="s">
        <v>271</v>
      </c>
      <c r="EK26" s="57" t="s">
        <v>271</v>
      </c>
      <c r="EL26" s="57" t="s">
        <v>271</v>
      </c>
      <c r="EM26" s="57" t="s">
        <v>271</v>
      </c>
      <c r="EO26" s="100"/>
      <c r="EP26" s="126" t="s">
        <v>225</v>
      </c>
      <c r="EQ26" s="102" t="s">
        <v>226</v>
      </c>
      <c r="ER26" s="102" t="s">
        <v>226</v>
      </c>
      <c r="ES26" s="102" t="s">
        <v>226</v>
      </c>
      <c r="ET26" s="102" t="s">
        <v>226</v>
      </c>
      <c r="EU26" s="102" t="s">
        <v>226</v>
      </c>
      <c r="EV26" s="102" t="s">
        <v>226</v>
      </c>
      <c r="EW26" s="102" t="s">
        <v>226</v>
      </c>
      <c r="EX26" s="102" t="s">
        <v>226</v>
      </c>
      <c r="EY26" s="102" t="s">
        <v>226</v>
      </c>
      <c r="EZ26" s="102" t="s">
        <v>226</v>
      </c>
      <c r="FA26" s="102" t="s">
        <v>226</v>
      </c>
      <c r="FB26" s="102">
        <v>6.8</v>
      </c>
      <c r="FC26" s="102">
        <v>6.2</v>
      </c>
      <c r="FD26" s="102">
        <v>6.1</v>
      </c>
      <c r="FE26" s="102">
        <v>6.8</v>
      </c>
      <c r="FF26" s="102" t="s">
        <v>226</v>
      </c>
      <c r="FG26" s="102" t="s">
        <v>226</v>
      </c>
      <c r="FH26" s="102" t="s">
        <v>226</v>
      </c>
      <c r="FI26" s="102" t="s">
        <v>226</v>
      </c>
      <c r="FJ26" s="102" t="s">
        <v>226</v>
      </c>
      <c r="FK26" s="102" t="s">
        <v>226</v>
      </c>
      <c r="FM26" s="100"/>
      <c r="FN26" s="126" t="s">
        <v>225</v>
      </c>
      <c r="FO26" s="102" t="s">
        <v>226</v>
      </c>
      <c r="FP26" s="102" t="s">
        <v>226</v>
      </c>
      <c r="FQ26" s="102" t="s">
        <v>226</v>
      </c>
      <c r="FR26" s="102" t="s">
        <v>226</v>
      </c>
      <c r="FS26" s="102" t="s">
        <v>226</v>
      </c>
      <c r="FT26" s="102" t="s">
        <v>226</v>
      </c>
      <c r="FU26" s="102" t="s">
        <v>226</v>
      </c>
      <c r="FV26" s="102" t="s">
        <v>226</v>
      </c>
      <c r="FW26" s="102" t="s">
        <v>226</v>
      </c>
      <c r="FX26" s="102" t="s">
        <v>226</v>
      </c>
      <c r="FY26" s="102" t="s">
        <v>226</v>
      </c>
      <c r="FZ26" s="102">
        <v>3.8</v>
      </c>
      <c r="GA26" s="102">
        <v>5.2</v>
      </c>
      <c r="GB26" s="102">
        <v>3.7</v>
      </c>
      <c r="GC26" s="102">
        <v>4.2</v>
      </c>
      <c r="GD26" s="102" t="s">
        <v>226</v>
      </c>
      <c r="GE26" s="102" t="s">
        <v>226</v>
      </c>
      <c r="GF26" s="102" t="s">
        <v>226</v>
      </c>
      <c r="GG26" s="102" t="s">
        <v>226</v>
      </c>
      <c r="GH26" s="102" t="s">
        <v>226</v>
      </c>
      <c r="GI26" s="102" t="s">
        <v>226</v>
      </c>
      <c r="GK26" s="100"/>
      <c r="GL26" s="126" t="s">
        <v>225</v>
      </c>
      <c r="GM26" s="102" t="s">
        <v>226</v>
      </c>
      <c r="GN26" s="102" t="s">
        <v>226</v>
      </c>
      <c r="GO26" s="102" t="s">
        <v>226</v>
      </c>
      <c r="GP26" s="102" t="s">
        <v>226</v>
      </c>
      <c r="GQ26" s="102" t="s">
        <v>226</v>
      </c>
      <c r="GR26" s="102" t="s">
        <v>226</v>
      </c>
      <c r="GS26" s="102" t="s">
        <v>226</v>
      </c>
      <c r="GT26" s="102" t="s">
        <v>226</v>
      </c>
      <c r="GU26" s="102" t="s">
        <v>226</v>
      </c>
      <c r="GV26" s="102" t="s">
        <v>226</v>
      </c>
      <c r="GW26" s="102">
        <v>3.4</v>
      </c>
      <c r="GX26" s="102">
        <v>4</v>
      </c>
      <c r="GY26" s="102">
        <v>3.7</v>
      </c>
      <c r="GZ26" s="102">
        <v>3.4</v>
      </c>
      <c r="HA26" s="102">
        <v>3.5</v>
      </c>
      <c r="HB26" s="102" t="s">
        <v>226</v>
      </c>
      <c r="HC26" s="102" t="s">
        <v>226</v>
      </c>
      <c r="HD26" s="102" t="s">
        <v>226</v>
      </c>
      <c r="HE26" s="102" t="s">
        <v>226</v>
      </c>
      <c r="HF26" s="102" t="s">
        <v>226</v>
      </c>
      <c r="HG26" s="102" t="s">
        <v>226</v>
      </c>
    </row>
    <row r="27" spans="1:215" ht="15">
      <c r="A27" s="100"/>
      <c r="B27" s="106" t="s">
        <v>227</v>
      </c>
      <c r="C27" s="100">
        <v>0</v>
      </c>
      <c r="D27" s="102" t="s">
        <v>226</v>
      </c>
      <c r="E27" s="102" t="s">
        <v>226</v>
      </c>
      <c r="F27" s="102" t="s">
        <v>226</v>
      </c>
      <c r="G27" s="102" t="s">
        <v>226</v>
      </c>
      <c r="H27" s="102" t="s">
        <v>226</v>
      </c>
      <c r="I27" s="102" t="s">
        <v>226</v>
      </c>
      <c r="J27" s="102" t="s">
        <v>226</v>
      </c>
      <c r="K27" s="102" t="s">
        <v>226</v>
      </c>
      <c r="L27" s="102" t="s">
        <v>226</v>
      </c>
      <c r="M27" s="102" t="s">
        <v>226</v>
      </c>
      <c r="N27" s="102" t="s">
        <v>226</v>
      </c>
      <c r="O27" s="102" t="s">
        <v>226</v>
      </c>
      <c r="P27" s="102" t="s">
        <v>226</v>
      </c>
      <c r="Q27" s="102" t="s">
        <v>226</v>
      </c>
      <c r="R27" s="102" t="s">
        <v>226</v>
      </c>
      <c r="S27" s="102" t="s">
        <v>226</v>
      </c>
      <c r="T27" s="102" t="s">
        <v>226</v>
      </c>
      <c r="U27" s="102" t="s">
        <v>226</v>
      </c>
      <c r="V27" s="102" t="s">
        <v>226</v>
      </c>
      <c r="W27" s="102" t="s">
        <v>226</v>
      </c>
      <c r="Y27" s="100"/>
      <c r="Z27" s="106" t="s">
        <v>227</v>
      </c>
      <c r="AA27" s="100">
        <v>0</v>
      </c>
      <c r="AB27" s="102" t="s">
        <v>226</v>
      </c>
      <c r="AC27" s="102" t="s">
        <v>226</v>
      </c>
      <c r="AD27" s="102" t="s">
        <v>226</v>
      </c>
      <c r="AE27" s="102" t="s">
        <v>226</v>
      </c>
      <c r="AF27" s="102" t="s">
        <v>226</v>
      </c>
      <c r="AG27" s="102" t="s">
        <v>226</v>
      </c>
      <c r="AH27" s="102" t="s">
        <v>226</v>
      </c>
      <c r="AI27" s="102" t="s">
        <v>226</v>
      </c>
      <c r="AJ27" s="102" t="s">
        <v>226</v>
      </c>
      <c r="AK27" s="102" t="s">
        <v>226</v>
      </c>
      <c r="AL27" s="102" t="s">
        <v>226</v>
      </c>
      <c r="AM27" s="102" t="s">
        <v>226</v>
      </c>
      <c r="AN27" s="102" t="s">
        <v>226</v>
      </c>
      <c r="AO27" s="102" t="s">
        <v>226</v>
      </c>
      <c r="AP27" s="102" t="s">
        <v>226</v>
      </c>
      <c r="AQ27" s="102" t="s">
        <v>226</v>
      </c>
      <c r="AR27" s="102" t="s">
        <v>226</v>
      </c>
      <c r="AS27" s="102" t="s">
        <v>226</v>
      </c>
      <c r="AT27" s="102" t="s">
        <v>226</v>
      </c>
      <c r="AU27" s="102" t="s">
        <v>226</v>
      </c>
      <c r="AW27" s="56"/>
      <c r="AX27" s="62" t="s">
        <v>272</v>
      </c>
      <c r="AY27" s="56">
        <v>0</v>
      </c>
      <c r="AZ27" s="57" t="s">
        <v>271</v>
      </c>
      <c r="BA27" s="57" t="s">
        <v>271</v>
      </c>
      <c r="BB27" s="57" t="s">
        <v>271</v>
      </c>
      <c r="BC27" s="57" t="s">
        <v>271</v>
      </c>
      <c r="BD27" s="57" t="s">
        <v>271</v>
      </c>
      <c r="BE27" s="57" t="s">
        <v>271</v>
      </c>
      <c r="BF27" s="57" t="s">
        <v>271</v>
      </c>
      <c r="BG27" s="57" t="s">
        <v>271</v>
      </c>
      <c r="BH27" s="57" t="s">
        <v>271</v>
      </c>
      <c r="BI27" s="57" t="s">
        <v>271</v>
      </c>
      <c r="BJ27" s="57" t="s">
        <v>271</v>
      </c>
      <c r="BK27" s="57" t="s">
        <v>271</v>
      </c>
      <c r="BL27" s="57" t="s">
        <v>271</v>
      </c>
      <c r="BM27" s="57" t="s">
        <v>271</v>
      </c>
      <c r="BN27" s="57" t="s">
        <v>271</v>
      </c>
      <c r="BO27" s="57" t="s">
        <v>271</v>
      </c>
      <c r="BP27" s="57" t="s">
        <v>271</v>
      </c>
      <c r="BQ27" s="57" t="s">
        <v>271</v>
      </c>
      <c r="BR27" s="57" t="s">
        <v>271</v>
      </c>
      <c r="BS27" s="57" t="s">
        <v>271</v>
      </c>
      <c r="BT27" s="55"/>
      <c r="BU27" s="56"/>
      <c r="BV27" s="62" t="s">
        <v>272</v>
      </c>
      <c r="BW27" s="56">
        <v>0</v>
      </c>
      <c r="BX27" s="57" t="s">
        <v>271</v>
      </c>
      <c r="BY27" s="57" t="s">
        <v>271</v>
      </c>
      <c r="BZ27" s="57" t="s">
        <v>271</v>
      </c>
      <c r="CA27" s="57" t="s">
        <v>271</v>
      </c>
      <c r="CB27" s="57" t="s">
        <v>271</v>
      </c>
      <c r="CC27" s="57" t="s">
        <v>271</v>
      </c>
      <c r="CD27" s="57" t="s">
        <v>271</v>
      </c>
      <c r="CE27" s="57" t="s">
        <v>271</v>
      </c>
      <c r="CF27" s="57" t="s">
        <v>271</v>
      </c>
      <c r="CG27" s="57" t="s">
        <v>271</v>
      </c>
      <c r="CH27" s="57" t="s">
        <v>271</v>
      </c>
      <c r="CI27" s="57" t="s">
        <v>271</v>
      </c>
      <c r="CJ27" s="57" t="s">
        <v>271</v>
      </c>
      <c r="CK27" s="57" t="s">
        <v>271</v>
      </c>
      <c r="CL27" s="57" t="s">
        <v>271</v>
      </c>
      <c r="CM27" s="57" t="s">
        <v>271</v>
      </c>
      <c r="CN27" s="57" t="s">
        <v>271</v>
      </c>
      <c r="CO27" s="57" t="s">
        <v>271</v>
      </c>
      <c r="CP27" s="57" t="s">
        <v>271</v>
      </c>
      <c r="CQ27" s="57" t="s">
        <v>271</v>
      </c>
      <c r="CR27" s="55"/>
      <c r="CS27" s="56"/>
      <c r="CT27" s="62" t="s">
        <v>272</v>
      </c>
      <c r="CU27" s="56">
        <v>0</v>
      </c>
      <c r="CV27" s="57" t="s">
        <v>271</v>
      </c>
      <c r="CW27" s="57" t="s">
        <v>271</v>
      </c>
      <c r="CX27" s="57" t="s">
        <v>271</v>
      </c>
      <c r="CY27" s="57" t="s">
        <v>271</v>
      </c>
      <c r="CZ27" s="57" t="s">
        <v>271</v>
      </c>
      <c r="DA27" s="57" t="s">
        <v>271</v>
      </c>
      <c r="DB27" s="57" t="s">
        <v>271</v>
      </c>
      <c r="DC27" s="57" t="s">
        <v>271</v>
      </c>
      <c r="DD27" s="57" t="s">
        <v>271</v>
      </c>
      <c r="DE27" s="57" t="s">
        <v>271</v>
      </c>
      <c r="DF27" s="57" t="s">
        <v>271</v>
      </c>
      <c r="DG27" s="57" t="s">
        <v>271</v>
      </c>
      <c r="DH27" s="57" t="s">
        <v>271</v>
      </c>
      <c r="DI27" s="57" t="s">
        <v>271</v>
      </c>
      <c r="DJ27" s="57" t="s">
        <v>271</v>
      </c>
      <c r="DK27" s="57" t="s">
        <v>271</v>
      </c>
      <c r="DL27" s="57" t="s">
        <v>271</v>
      </c>
      <c r="DM27" s="57" t="s">
        <v>271</v>
      </c>
      <c r="DN27" s="57" t="s">
        <v>271</v>
      </c>
      <c r="DO27" s="57" t="s">
        <v>271</v>
      </c>
      <c r="DP27" s="55"/>
      <c r="DQ27" s="56"/>
      <c r="DR27" s="62" t="s">
        <v>272</v>
      </c>
      <c r="DS27" s="56">
        <v>0</v>
      </c>
      <c r="DT27" s="57" t="s">
        <v>271</v>
      </c>
      <c r="DU27" s="57" t="s">
        <v>271</v>
      </c>
      <c r="DV27" s="57" t="s">
        <v>271</v>
      </c>
      <c r="DW27" s="57" t="s">
        <v>271</v>
      </c>
      <c r="DX27" s="57" t="s">
        <v>271</v>
      </c>
      <c r="DY27" s="57" t="s">
        <v>271</v>
      </c>
      <c r="DZ27" s="57" t="s">
        <v>271</v>
      </c>
      <c r="EA27" s="57" t="s">
        <v>271</v>
      </c>
      <c r="EB27" s="57" t="s">
        <v>271</v>
      </c>
      <c r="EC27" s="57" t="s">
        <v>271</v>
      </c>
      <c r="ED27" s="57" t="s">
        <v>271</v>
      </c>
      <c r="EE27" s="57" t="s">
        <v>271</v>
      </c>
      <c r="EF27" s="57" t="s">
        <v>271</v>
      </c>
      <c r="EG27" s="57" t="s">
        <v>271</v>
      </c>
      <c r="EH27" s="57" t="s">
        <v>271</v>
      </c>
      <c r="EI27" s="57" t="s">
        <v>271</v>
      </c>
      <c r="EJ27" s="57" t="s">
        <v>271</v>
      </c>
      <c r="EK27" s="57" t="s">
        <v>271</v>
      </c>
      <c r="EL27" s="57" t="s">
        <v>271</v>
      </c>
      <c r="EM27" s="57" t="s">
        <v>271</v>
      </c>
      <c r="EO27" s="100"/>
      <c r="EP27" s="126" t="s">
        <v>227</v>
      </c>
      <c r="EQ27" s="100">
        <v>0</v>
      </c>
      <c r="ER27" s="102" t="s">
        <v>226</v>
      </c>
      <c r="ES27" s="102" t="s">
        <v>226</v>
      </c>
      <c r="ET27" s="102" t="s">
        <v>226</v>
      </c>
      <c r="EU27" s="102" t="s">
        <v>226</v>
      </c>
      <c r="EV27" s="102" t="s">
        <v>226</v>
      </c>
      <c r="EW27" s="102" t="s">
        <v>226</v>
      </c>
      <c r="EX27" s="102" t="s">
        <v>226</v>
      </c>
      <c r="EY27" s="102" t="s">
        <v>226</v>
      </c>
      <c r="EZ27" s="102" t="s">
        <v>226</v>
      </c>
      <c r="FA27" s="102" t="s">
        <v>226</v>
      </c>
      <c r="FB27" s="102" t="s">
        <v>226</v>
      </c>
      <c r="FC27" s="102" t="s">
        <v>226</v>
      </c>
      <c r="FD27" s="102" t="s">
        <v>226</v>
      </c>
      <c r="FE27" s="102" t="s">
        <v>226</v>
      </c>
      <c r="FF27" s="102" t="s">
        <v>226</v>
      </c>
      <c r="FG27" s="102" t="s">
        <v>226</v>
      </c>
      <c r="FH27" s="102" t="s">
        <v>226</v>
      </c>
      <c r="FI27" s="102" t="s">
        <v>226</v>
      </c>
      <c r="FJ27" s="102" t="s">
        <v>226</v>
      </c>
      <c r="FK27" s="102" t="s">
        <v>226</v>
      </c>
      <c r="FM27" s="100"/>
      <c r="FN27" s="126" t="s">
        <v>227</v>
      </c>
      <c r="FO27" s="100">
        <v>0</v>
      </c>
      <c r="FP27" s="102" t="s">
        <v>226</v>
      </c>
      <c r="FQ27" s="102" t="s">
        <v>226</v>
      </c>
      <c r="FR27" s="102" t="s">
        <v>226</v>
      </c>
      <c r="FS27" s="102" t="s">
        <v>226</v>
      </c>
      <c r="FT27" s="102" t="s">
        <v>226</v>
      </c>
      <c r="FU27" s="102" t="s">
        <v>226</v>
      </c>
      <c r="FV27" s="102" t="s">
        <v>226</v>
      </c>
      <c r="FW27" s="102" t="s">
        <v>226</v>
      </c>
      <c r="FX27" s="102" t="s">
        <v>226</v>
      </c>
      <c r="FY27" s="102" t="s">
        <v>226</v>
      </c>
      <c r="FZ27" s="102" t="s">
        <v>226</v>
      </c>
      <c r="GA27" s="102" t="s">
        <v>226</v>
      </c>
      <c r="GB27" s="102" t="s">
        <v>226</v>
      </c>
      <c r="GC27" s="102" t="s">
        <v>226</v>
      </c>
      <c r="GD27" s="102" t="s">
        <v>226</v>
      </c>
      <c r="GE27" s="102" t="s">
        <v>226</v>
      </c>
      <c r="GF27" s="102" t="s">
        <v>226</v>
      </c>
      <c r="GG27" s="102" t="s">
        <v>226</v>
      </c>
      <c r="GH27" s="102" t="s">
        <v>226</v>
      </c>
      <c r="GI27" s="102" t="s">
        <v>226</v>
      </c>
      <c r="GK27" s="100"/>
      <c r="GL27" s="126" t="s">
        <v>227</v>
      </c>
      <c r="GM27" s="100">
        <v>0</v>
      </c>
      <c r="GN27" s="102" t="s">
        <v>226</v>
      </c>
      <c r="GO27" s="102" t="s">
        <v>226</v>
      </c>
      <c r="GP27" s="102" t="s">
        <v>226</v>
      </c>
      <c r="GQ27" s="102" t="s">
        <v>226</v>
      </c>
      <c r="GR27" s="102" t="s">
        <v>226</v>
      </c>
      <c r="GS27" s="102" t="s">
        <v>226</v>
      </c>
      <c r="GT27" s="102" t="s">
        <v>226</v>
      </c>
      <c r="GU27" s="102" t="s">
        <v>226</v>
      </c>
      <c r="GV27" s="102" t="s">
        <v>226</v>
      </c>
      <c r="GW27" s="102" t="s">
        <v>226</v>
      </c>
      <c r="GX27" s="102" t="s">
        <v>226</v>
      </c>
      <c r="GY27" s="102" t="s">
        <v>226</v>
      </c>
      <c r="GZ27" s="102" t="s">
        <v>226</v>
      </c>
      <c r="HA27" s="102" t="s">
        <v>226</v>
      </c>
      <c r="HB27" s="102" t="s">
        <v>226</v>
      </c>
      <c r="HC27" s="102" t="s">
        <v>226</v>
      </c>
      <c r="HD27" s="102" t="s">
        <v>226</v>
      </c>
      <c r="HE27" s="102" t="s">
        <v>226</v>
      </c>
      <c r="HF27" s="102" t="s">
        <v>226</v>
      </c>
      <c r="HG27" s="102" t="s">
        <v>226</v>
      </c>
    </row>
    <row r="28" spans="1:215" ht="15">
      <c r="A28" s="100"/>
      <c r="B28" s="106" t="s">
        <v>228</v>
      </c>
      <c r="C28" s="100">
        <v>0.1</v>
      </c>
      <c r="D28" s="100">
        <v>0.1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228</v>
      </c>
      <c r="AA28" s="100">
        <v>0.1</v>
      </c>
      <c r="AB28" s="100">
        <v>0.1</v>
      </c>
      <c r="AC28" s="100">
        <v>0</v>
      </c>
      <c r="AD28" s="100">
        <v>0</v>
      </c>
      <c r="AE28" s="100">
        <v>0</v>
      </c>
      <c r="AF28" s="100">
        <v>0</v>
      </c>
      <c r="AG28" s="100">
        <v>0.1</v>
      </c>
      <c r="AH28" s="100">
        <v>0.1</v>
      </c>
      <c r="AI28" s="100">
        <v>0.1</v>
      </c>
      <c r="AJ28" s="100">
        <v>0.1</v>
      </c>
      <c r="AK28" s="100">
        <v>0.1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W28" s="56"/>
      <c r="AX28" s="62" t="s">
        <v>273</v>
      </c>
      <c r="AY28" s="56">
        <v>0.1</v>
      </c>
      <c r="AZ28" s="56">
        <v>0.1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5"/>
      <c r="BU28" s="56"/>
      <c r="BV28" s="62" t="s">
        <v>273</v>
      </c>
      <c r="BW28" s="56">
        <v>0.1</v>
      </c>
      <c r="BX28" s="56">
        <v>0.1</v>
      </c>
      <c r="BY28" s="56">
        <v>0</v>
      </c>
      <c r="BZ28" s="56">
        <v>0</v>
      </c>
      <c r="CA28" s="56">
        <v>0</v>
      </c>
      <c r="CB28" s="56">
        <v>0</v>
      </c>
      <c r="CC28" s="56">
        <v>0.1</v>
      </c>
      <c r="CD28" s="56">
        <v>0.1</v>
      </c>
      <c r="CE28" s="56">
        <v>0.1</v>
      </c>
      <c r="CF28" s="56">
        <v>0</v>
      </c>
      <c r="CG28" s="56">
        <v>0.1</v>
      </c>
      <c r="CH28" s="56">
        <v>0.1</v>
      </c>
      <c r="CI28" s="56">
        <v>0.1</v>
      </c>
      <c r="CJ28" s="56">
        <v>0.1</v>
      </c>
      <c r="CK28" s="56">
        <v>0.1</v>
      </c>
      <c r="CL28" s="56">
        <v>0.1</v>
      </c>
      <c r="CM28" s="56">
        <v>0.1</v>
      </c>
      <c r="CN28" s="56">
        <v>0.1</v>
      </c>
      <c r="CO28" s="56">
        <v>0.1</v>
      </c>
      <c r="CP28" s="56">
        <v>0.1</v>
      </c>
      <c r="CQ28" s="56">
        <v>0.1</v>
      </c>
      <c r="CR28" s="55"/>
      <c r="CS28" s="56"/>
      <c r="CT28" s="62" t="s">
        <v>273</v>
      </c>
      <c r="CU28" s="56">
        <v>0.3</v>
      </c>
      <c r="CV28" s="56">
        <v>0.4</v>
      </c>
      <c r="CW28" s="56">
        <v>0.2</v>
      </c>
      <c r="CX28" s="56">
        <v>0.2</v>
      </c>
      <c r="CY28" s="56">
        <v>0.2</v>
      </c>
      <c r="CZ28" s="56">
        <v>0.2</v>
      </c>
      <c r="DA28" s="56">
        <v>0.3</v>
      </c>
      <c r="DB28" s="56">
        <v>0.4</v>
      </c>
      <c r="DC28" s="56">
        <v>0.4</v>
      </c>
      <c r="DD28" s="56">
        <v>0.3</v>
      </c>
      <c r="DE28" s="56">
        <v>0.3</v>
      </c>
      <c r="DF28" s="56">
        <v>0.4</v>
      </c>
      <c r="DG28" s="56">
        <v>0.4</v>
      </c>
      <c r="DH28" s="56">
        <v>0.3</v>
      </c>
      <c r="DI28" s="56">
        <v>0.3</v>
      </c>
      <c r="DJ28" s="56">
        <v>0.3</v>
      </c>
      <c r="DK28" s="56">
        <v>0.3</v>
      </c>
      <c r="DL28" s="56">
        <v>0.3</v>
      </c>
      <c r="DM28" s="56">
        <v>0.2</v>
      </c>
      <c r="DN28" s="56">
        <v>0.2</v>
      </c>
      <c r="DO28" s="56">
        <v>0.3</v>
      </c>
      <c r="DP28" s="55"/>
      <c r="DQ28" s="56"/>
      <c r="DR28" s="62" t="s">
        <v>273</v>
      </c>
      <c r="DS28" s="56">
        <v>0.5</v>
      </c>
      <c r="DT28" s="56">
        <v>0.4</v>
      </c>
      <c r="DU28" s="56">
        <v>0.2</v>
      </c>
      <c r="DV28" s="56">
        <v>0.2</v>
      </c>
      <c r="DW28" s="56">
        <v>0.2</v>
      </c>
      <c r="DX28" s="56">
        <v>0.1</v>
      </c>
      <c r="DY28" s="56">
        <v>0.1</v>
      </c>
      <c r="DZ28" s="56">
        <v>0.2</v>
      </c>
      <c r="EA28" s="56">
        <v>0.2</v>
      </c>
      <c r="EB28" s="56">
        <v>0.1</v>
      </c>
      <c r="EC28" s="56">
        <v>0.1</v>
      </c>
      <c r="ED28" s="56">
        <v>0.1</v>
      </c>
      <c r="EE28" s="56">
        <v>0.1</v>
      </c>
      <c r="EF28" s="56">
        <v>0.1</v>
      </c>
      <c r="EG28" s="56">
        <v>0.1</v>
      </c>
      <c r="EH28" s="56">
        <v>0.1</v>
      </c>
      <c r="EI28" s="56">
        <v>0.1</v>
      </c>
      <c r="EJ28" s="56">
        <v>0.1</v>
      </c>
      <c r="EK28" s="56">
        <v>0.1</v>
      </c>
      <c r="EL28" s="56">
        <v>0.1</v>
      </c>
      <c r="EM28" s="56">
        <v>0.1</v>
      </c>
      <c r="EO28" s="100"/>
      <c r="EP28" s="126" t="s">
        <v>228</v>
      </c>
      <c r="EQ28" s="100">
        <v>0.3</v>
      </c>
      <c r="ER28" s="100">
        <v>0.4</v>
      </c>
      <c r="ES28" s="100">
        <v>0.2</v>
      </c>
      <c r="ET28" s="100">
        <v>0.1</v>
      </c>
      <c r="EU28" s="100">
        <v>0.1</v>
      </c>
      <c r="EV28" s="100">
        <v>0.1</v>
      </c>
      <c r="EW28" s="100">
        <v>0.1</v>
      </c>
      <c r="EX28" s="100">
        <v>0.1</v>
      </c>
      <c r="EY28" s="100">
        <v>0.1</v>
      </c>
      <c r="EZ28" s="100">
        <v>0.1</v>
      </c>
      <c r="FA28" s="100">
        <v>0.1</v>
      </c>
      <c r="FB28" s="100">
        <v>0.1</v>
      </c>
      <c r="FC28" s="100">
        <v>0.1</v>
      </c>
      <c r="FD28" s="100">
        <v>0.1</v>
      </c>
      <c r="FE28" s="100">
        <v>0.1</v>
      </c>
      <c r="FF28" s="100">
        <v>0.1</v>
      </c>
      <c r="FG28" s="100">
        <v>0.1</v>
      </c>
      <c r="FH28" s="100">
        <v>0.1</v>
      </c>
      <c r="FI28" s="100">
        <v>0.1</v>
      </c>
      <c r="FJ28" s="100">
        <v>0.1</v>
      </c>
      <c r="FK28" s="100">
        <v>0</v>
      </c>
      <c r="FM28" s="100"/>
      <c r="FN28" s="126" t="s">
        <v>228</v>
      </c>
      <c r="FO28" s="100">
        <v>1</v>
      </c>
      <c r="FP28" s="100">
        <v>0.9</v>
      </c>
      <c r="FQ28" s="100">
        <v>0.7</v>
      </c>
      <c r="FR28" s="100">
        <v>0.6</v>
      </c>
      <c r="FS28" s="100">
        <v>0.6</v>
      </c>
      <c r="FT28" s="100">
        <v>0.3</v>
      </c>
      <c r="FU28" s="100">
        <v>0.6</v>
      </c>
      <c r="FV28" s="100">
        <v>0.5</v>
      </c>
      <c r="FW28" s="100">
        <v>0.4</v>
      </c>
      <c r="FX28" s="100">
        <v>0.3</v>
      </c>
      <c r="FY28" s="100">
        <v>0.2</v>
      </c>
      <c r="FZ28" s="100">
        <v>0.3</v>
      </c>
      <c r="GA28" s="100">
        <v>0.3</v>
      </c>
      <c r="GB28" s="100">
        <v>0.3</v>
      </c>
      <c r="GC28" s="100">
        <v>0.2</v>
      </c>
      <c r="GD28" s="100">
        <v>0.2</v>
      </c>
      <c r="GE28" s="100">
        <v>0.2</v>
      </c>
      <c r="GF28" s="100">
        <v>0.2</v>
      </c>
      <c r="GG28" s="100">
        <v>0.2</v>
      </c>
      <c r="GH28" s="100">
        <v>0.1</v>
      </c>
      <c r="GI28" s="100">
        <v>0.2</v>
      </c>
      <c r="GK28" s="100"/>
      <c r="GL28" s="126" t="s">
        <v>228</v>
      </c>
      <c r="GM28" s="100">
        <v>1.1000000000000001</v>
      </c>
      <c r="GN28" s="100">
        <v>1.1000000000000001</v>
      </c>
      <c r="GO28" s="100">
        <v>1</v>
      </c>
      <c r="GP28" s="100">
        <v>0.8</v>
      </c>
      <c r="GQ28" s="100">
        <v>0.7</v>
      </c>
      <c r="GR28" s="100">
        <v>0.6</v>
      </c>
      <c r="GS28" s="100">
        <v>0.8</v>
      </c>
      <c r="GT28" s="100">
        <v>1.1000000000000001</v>
      </c>
      <c r="GU28" s="100">
        <v>1.4</v>
      </c>
      <c r="GV28" s="100">
        <v>0.9</v>
      </c>
      <c r="GW28" s="100">
        <v>0.9</v>
      </c>
      <c r="GX28" s="100">
        <v>0.9</v>
      </c>
      <c r="GY28" s="100">
        <v>0.8</v>
      </c>
      <c r="GZ28" s="100">
        <v>0.7</v>
      </c>
      <c r="HA28" s="100">
        <v>0.5</v>
      </c>
      <c r="HB28" s="100">
        <v>0.5</v>
      </c>
      <c r="HC28" s="100">
        <v>0.4</v>
      </c>
      <c r="HD28" s="100">
        <v>0.4</v>
      </c>
      <c r="HE28" s="100">
        <v>0.6</v>
      </c>
      <c r="HF28" s="100">
        <v>0.6</v>
      </c>
      <c r="HG28" s="100">
        <v>0.5</v>
      </c>
    </row>
    <row r="29" spans="1:215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8"/>
      <c r="AX29" s="428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5"/>
      <c r="BU29" s="428"/>
      <c r="BV29" s="428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5"/>
      <c r="CS29" s="428"/>
      <c r="CT29" s="428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5"/>
      <c r="DQ29" s="428"/>
      <c r="DR29" s="428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O29" s="421"/>
      <c r="EP29" s="421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111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111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56"/>
      <c r="AX30" s="63" t="s">
        <v>275</v>
      </c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5"/>
      <c r="BU30" s="56"/>
      <c r="BV30" s="63" t="s">
        <v>275</v>
      </c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5"/>
      <c r="CS30" s="56"/>
      <c r="CT30" s="63" t="s">
        <v>275</v>
      </c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5"/>
      <c r="DQ30" s="56"/>
      <c r="DR30" s="63" t="s">
        <v>275</v>
      </c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O30" s="100"/>
      <c r="EP30" s="124" t="s">
        <v>111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111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111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112</v>
      </c>
      <c r="C31" s="100">
        <v>811</v>
      </c>
      <c r="D31" s="100">
        <v>786</v>
      </c>
      <c r="E31" s="100">
        <v>896</v>
      </c>
      <c r="F31" s="100">
        <v>939</v>
      </c>
      <c r="G31" s="100">
        <v>981</v>
      </c>
      <c r="H31" s="127">
        <v>1004</v>
      </c>
      <c r="I31" s="100">
        <v>986</v>
      </c>
      <c r="J31" s="127">
        <v>1013</v>
      </c>
      <c r="K31" s="127">
        <v>1059</v>
      </c>
      <c r="L31" s="100">
        <v>989</v>
      </c>
      <c r="M31" s="127">
        <v>1059</v>
      </c>
      <c r="N31" s="127">
        <v>1198</v>
      </c>
      <c r="O31" s="127">
        <v>1216</v>
      </c>
      <c r="P31" s="127">
        <v>1073</v>
      </c>
      <c r="Q31" s="127">
        <v>1078</v>
      </c>
      <c r="R31" s="127">
        <v>1116</v>
      </c>
      <c r="S31" s="127">
        <v>1268</v>
      </c>
      <c r="T31" s="127">
        <v>1400</v>
      </c>
      <c r="U31" s="127">
        <v>1359</v>
      </c>
      <c r="V31" s="127">
        <v>1418</v>
      </c>
      <c r="W31" s="127">
        <v>1339</v>
      </c>
      <c r="Y31" s="100"/>
      <c r="Z31" s="109" t="s">
        <v>112</v>
      </c>
      <c r="AA31" s="127">
        <v>5593</v>
      </c>
      <c r="AB31" s="127">
        <v>5246</v>
      </c>
      <c r="AC31" s="127">
        <v>5560</v>
      </c>
      <c r="AD31" s="127">
        <v>5826</v>
      </c>
      <c r="AE31" s="127">
        <v>5991</v>
      </c>
      <c r="AF31" s="127">
        <v>5961</v>
      </c>
      <c r="AG31" s="127">
        <v>6041</v>
      </c>
      <c r="AH31" s="127">
        <v>5798</v>
      </c>
      <c r="AI31" s="127">
        <v>6163</v>
      </c>
      <c r="AJ31" s="127">
        <v>5641</v>
      </c>
      <c r="AK31" s="127">
        <v>6021</v>
      </c>
      <c r="AL31" s="127">
        <v>6961</v>
      </c>
      <c r="AM31" s="127">
        <v>7199</v>
      </c>
      <c r="AN31" s="127">
        <v>6354</v>
      </c>
      <c r="AO31" s="127">
        <v>5924</v>
      </c>
      <c r="AP31" s="127">
        <v>7777</v>
      </c>
      <c r="AQ31" s="127">
        <v>8399</v>
      </c>
      <c r="AR31" s="127">
        <v>9107</v>
      </c>
      <c r="AS31" s="127">
        <v>9708</v>
      </c>
      <c r="AT31" s="127">
        <v>9841</v>
      </c>
      <c r="AU31" s="127">
        <v>8727</v>
      </c>
      <c r="AW31" s="56"/>
      <c r="AX31" s="64" t="s">
        <v>276</v>
      </c>
      <c r="AY31" s="66">
        <v>4492</v>
      </c>
      <c r="AZ31" s="66">
        <v>4406</v>
      </c>
      <c r="BA31" s="66">
        <v>4677</v>
      </c>
      <c r="BB31" s="66">
        <v>4852</v>
      </c>
      <c r="BC31" s="66">
        <v>4870</v>
      </c>
      <c r="BD31" s="66">
        <v>4968</v>
      </c>
      <c r="BE31" s="66">
        <v>4852</v>
      </c>
      <c r="BF31" s="66">
        <v>4984</v>
      </c>
      <c r="BG31" s="66">
        <v>5183</v>
      </c>
      <c r="BH31" s="66">
        <v>4758</v>
      </c>
      <c r="BI31" s="66">
        <v>5273</v>
      </c>
      <c r="BJ31" s="66">
        <v>6643</v>
      </c>
      <c r="BK31" s="66">
        <v>6673</v>
      </c>
      <c r="BL31" s="66">
        <v>5530</v>
      </c>
      <c r="BM31" s="66">
        <v>4984</v>
      </c>
      <c r="BN31" s="66">
        <v>6403</v>
      </c>
      <c r="BO31" s="66">
        <v>7732</v>
      </c>
      <c r="BP31" s="66">
        <v>7053</v>
      </c>
      <c r="BQ31" s="66">
        <v>7245</v>
      </c>
      <c r="BR31" s="66">
        <v>7265</v>
      </c>
      <c r="BS31" s="66">
        <v>6547</v>
      </c>
      <c r="BT31" s="55"/>
      <c r="BU31" s="56"/>
      <c r="BV31" s="64" t="s">
        <v>276</v>
      </c>
      <c r="BW31" s="66">
        <v>25368</v>
      </c>
      <c r="BX31" s="66">
        <v>26153</v>
      </c>
      <c r="BY31" s="66">
        <v>27277</v>
      </c>
      <c r="BZ31" s="66">
        <v>28924</v>
      </c>
      <c r="CA31" s="66">
        <v>29374</v>
      </c>
      <c r="CB31" s="66">
        <v>30151</v>
      </c>
      <c r="CC31" s="66">
        <v>30113</v>
      </c>
      <c r="CD31" s="66">
        <v>32366</v>
      </c>
      <c r="CE31" s="66">
        <v>31295</v>
      </c>
      <c r="CF31" s="66">
        <v>33034</v>
      </c>
      <c r="CG31" s="66">
        <v>34276</v>
      </c>
      <c r="CH31" s="66">
        <v>37185</v>
      </c>
      <c r="CI31" s="66">
        <v>37340</v>
      </c>
      <c r="CJ31" s="66">
        <v>38421</v>
      </c>
      <c r="CK31" s="66">
        <v>37672</v>
      </c>
      <c r="CL31" s="66">
        <v>39954</v>
      </c>
      <c r="CM31" s="66">
        <v>43096</v>
      </c>
      <c r="CN31" s="66">
        <v>47159</v>
      </c>
      <c r="CO31" s="66">
        <v>49275</v>
      </c>
      <c r="CP31" s="66">
        <v>52133</v>
      </c>
      <c r="CQ31" s="66">
        <v>45836</v>
      </c>
      <c r="CR31" s="55"/>
      <c r="CS31" s="56"/>
      <c r="CT31" s="64" t="s">
        <v>276</v>
      </c>
      <c r="CU31" s="66">
        <v>56790</v>
      </c>
      <c r="CV31" s="66">
        <v>58077</v>
      </c>
      <c r="CW31" s="66">
        <v>62188</v>
      </c>
      <c r="CX31" s="66">
        <v>64811</v>
      </c>
      <c r="CY31" s="66">
        <v>68787</v>
      </c>
      <c r="CZ31" s="66">
        <v>73115</v>
      </c>
      <c r="DA31" s="66">
        <v>72848</v>
      </c>
      <c r="DB31" s="66">
        <v>75897</v>
      </c>
      <c r="DC31" s="66">
        <v>77199</v>
      </c>
      <c r="DD31" s="66">
        <v>82091</v>
      </c>
      <c r="DE31" s="66">
        <v>86547</v>
      </c>
      <c r="DF31" s="66">
        <v>88675</v>
      </c>
      <c r="DG31" s="66">
        <v>84808</v>
      </c>
      <c r="DH31" s="66">
        <v>92974</v>
      </c>
      <c r="DI31" s="66">
        <v>92964</v>
      </c>
      <c r="DJ31" s="66">
        <v>97755</v>
      </c>
      <c r="DK31" s="66">
        <v>104445</v>
      </c>
      <c r="DL31" s="66">
        <v>107956</v>
      </c>
      <c r="DM31" s="66">
        <v>115697</v>
      </c>
      <c r="DN31" s="66">
        <v>122356</v>
      </c>
      <c r="DO31" s="66">
        <v>101064</v>
      </c>
      <c r="DP31" s="55"/>
      <c r="DQ31" s="56"/>
      <c r="DR31" s="64" t="s">
        <v>276</v>
      </c>
      <c r="DS31" s="66">
        <v>4730</v>
      </c>
      <c r="DT31" s="66">
        <v>4614</v>
      </c>
      <c r="DU31" s="66">
        <v>4963</v>
      </c>
      <c r="DV31" s="66">
        <v>5143</v>
      </c>
      <c r="DW31" s="66">
        <v>5344</v>
      </c>
      <c r="DX31" s="66">
        <v>5204</v>
      </c>
      <c r="DY31" s="66">
        <v>5624</v>
      </c>
      <c r="DZ31" s="66">
        <v>5748</v>
      </c>
      <c r="EA31" s="66">
        <v>5520</v>
      </c>
      <c r="EB31" s="66">
        <v>5837</v>
      </c>
      <c r="EC31" s="66">
        <v>6701</v>
      </c>
      <c r="ED31" s="66">
        <v>6710</v>
      </c>
      <c r="EE31" s="66">
        <v>8642</v>
      </c>
      <c r="EF31" s="66">
        <v>9090</v>
      </c>
      <c r="EG31" s="66">
        <v>9446</v>
      </c>
      <c r="EH31" s="66">
        <v>9388</v>
      </c>
      <c r="EI31" s="66">
        <v>10033</v>
      </c>
      <c r="EJ31" s="66">
        <v>10211</v>
      </c>
      <c r="EK31" s="66">
        <v>11551</v>
      </c>
      <c r="EL31" s="66">
        <v>11816</v>
      </c>
      <c r="EM31" s="66">
        <v>10876</v>
      </c>
      <c r="EO31" s="100"/>
      <c r="EP31" s="109" t="s">
        <v>112</v>
      </c>
      <c r="EQ31" s="127">
        <v>5383</v>
      </c>
      <c r="ER31" s="127">
        <v>5301</v>
      </c>
      <c r="ES31" s="127">
        <v>5941</v>
      </c>
      <c r="ET31" s="127">
        <v>6278</v>
      </c>
      <c r="EU31" s="127">
        <v>6159</v>
      </c>
      <c r="EV31" s="127">
        <v>6120</v>
      </c>
      <c r="EW31" s="127">
        <v>6317</v>
      </c>
      <c r="EX31" s="127">
        <v>7200</v>
      </c>
      <c r="EY31" s="127">
        <v>8091</v>
      </c>
      <c r="EZ31" s="127">
        <v>8751</v>
      </c>
      <c r="FA31" s="127">
        <v>9351</v>
      </c>
      <c r="FB31" s="127">
        <v>8153</v>
      </c>
      <c r="FC31" s="127">
        <v>9929</v>
      </c>
      <c r="FD31" s="127">
        <v>10751</v>
      </c>
      <c r="FE31" s="127">
        <v>10363</v>
      </c>
      <c r="FF31" s="127">
        <v>11458</v>
      </c>
      <c r="FG31" s="127">
        <v>12130</v>
      </c>
      <c r="FH31" s="127">
        <v>12519</v>
      </c>
      <c r="FI31" s="127">
        <v>12492</v>
      </c>
      <c r="FJ31" s="127">
        <v>12687</v>
      </c>
      <c r="FK31" s="127">
        <v>11751</v>
      </c>
      <c r="FM31" s="100"/>
      <c r="FN31" s="109" t="s">
        <v>112</v>
      </c>
      <c r="FO31" s="127">
        <v>17412</v>
      </c>
      <c r="FP31" s="127">
        <v>18549</v>
      </c>
      <c r="FQ31" s="127">
        <v>19352</v>
      </c>
      <c r="FR31" s="127">
        <v>18481</v>
      </c>
      <c r="FS31" s="127">
        <v>18126</v>
      </c>
      <c r="FT31" s="127">
        <v>19427</v>
      </c>
      <c r="FU31" s="127">
        <v>18919</v>
      </c>
      <c r="FV31" s="127">
        <v>20917</v>
      </c>
      <c r="FW31" s="127">
        <v>20597</v>
      </c>
      <c r="FX31" s="127">
        <v>20393</v>
      </c>
      <c r="FY31" s="127">
        <v>20632</v>
      </c>
      <c r="FZ31" s="127">
        <v>19590</v>
      </c>
      <c r="GA31" s="127">
        <v>21915</v>
      </c>
      <c r="GB31" s="127">
        <v>24276</v>
      </c>
      <c r="GC31" s="127">
        <v>26189</v>
      </c>
      <c r="GD31" s="127">
        <v>25825</v>
      </c>
      <c r="GE31" s="127">
        <v>28003</v>
      </c>
      <c r="GF31" s="127">
        <v>29438</v>
      </c>
      <c r="GG31" s="127">
        <v>30843</v>
      </c>
      <c r="GH31" s="127">
        <v>32840</v>
      </c>
      <c r="GI31" s="127">
        <v>28009</v>
      </c>
      <c r="GK31" s="100"/>
      <c r="GL31" s="109" t="s">
        <v>112</v>
      </c>
      <c r="GM31" s="127">
        <v>20364</v>
      </c>
      <c r="GN31" s="127">
        <v>20201</v>
      </c>
      <c r="GO31" s="127">
        <v>20718</v>
      </c>
      <c r="GP31" s="127">
        <v>20807</v>
      </c>
      <c r="GQ31" s="127">
        <v>21899</v>
      </c>
      <c r="GR31" s="127">
        <v>21150</v>
      </c>
      <c r="GS31" s="127">
        <v>19385</v>
      </c>
      <c r="GT31" s="127">
        <v>20894</v>
      </c>
      <c r="GU31" s="127">
        <v>20308</v>
      </c>
      <c r="GV31" s="127">
        <v>20793</v>
      </c>
      <c r="GW31" s="127">
        <v>21704</v>
      </c>
      <c r="GX31" s="127">
        <v>20840</v>
      </c>
      <c r="GY31" s="127">
        <v>21865</v>
      </c>
      <c r="GZ31" s="127">
        <v>23036</v>
      </c>
      <c r="HA31" s="127">
        <v>24322</v>
      </c>
      <c r="HB31" s="127">
        <v>25938</v>
      </c>
      <c r="HC31" s="127">
        <v>29665</v>
      </c>
      <c r="HD31" s="127">
        <v>30930</v>
      </c>
      <c r="HE31" s="127">
        <v>32370</v>
      </c>
      <c r="HF31" s="127">
        <v>33129</v>
      </c>
      <c r="HG31" s="127">
        <v>31043</v>
      </c>
    </row>
    <row r="32" spans="1:215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8"/>
      <c r="AX32" s="428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5"/>
      <c r="BU32" s="428"/>
      <c r="BV32" s="428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5"/>
      <c r="CS32" s="428"/>
      <c r="CT32" s="428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5"/>
      <c r="DQ32" s="428"/>
      <c r="DR32" s="428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O32" s="421"/>
      <c r="EP32" s="421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24" t="s">
        <v>113</v>
      </c>
      <c r="C33" s="101">
        <v>2.6</v>
      </c>
      <c r="D33" s="101">
        <v>2.79</v>
      </c>
      <c r="E33" s="101">
        <v>2.78</v>
      </c>
      <c r="F33" s="101">
        <v>2.77</v>
      </c>
      <c r="G33" s="101">
        <v>2.75</v>
      </c>
      <c r="H33" s="101">
        <v>2.75</v>
      </c>
      <c r="I33" s="101">
        <v>2.73</v>
      </c>
      <c r="J33" s="101">
        <v>2.71</v>
      </c>
      <c r="K33" s="101">
        <v>2.63</v>
      </c>
      <c r="L33" s="101">
        <v>2.63</v>
      </c>
      <c r="M33" s="101">
        <v>2.6</v>
      </c>
      <c r="N33" s="101">
        <v>2.57</v>
      </c>
      <c r="O33" s="101">
        <v>2.5499999999999998</v>
      </c>
      <c r="P33" s="101">
        <v>2.52</v>
      </c>
      <c r="Q33" s="101">
        <v>2.4900000000000002</v>
      </c>
      <c r="R33" s="101">
        <v>2.4700000000000002</v>
      </c>
      <c r="S33" s="101">
        <v>2.44</v>
      </c>
      <c r="T33" s="101">
        <v>2.4</v>
      </c>
      <c r="U33" s="101">
        <v>2.37</v>
      </c>
      <c r="V33" s="101">
        <v>2.34</v>
      </c>
      <c r="W33" s="101">
        <v>2.31</v>
      </c>
      <c r="Y33" s="123"/>
      <c r="Z33" s="124" t="s">
        <v>113</v>
      </c>
      <c r="AA33" s="101">
        <v>2.5099999999999998</v>
      </c>
      <c r="AB33" s="101">
        <v>2.48</v>
      </c>
      <c r="AC33" s="101">
        <v>2.4700000000000002</v>
      </c>
      <c r="AD33" s="101">
        <v>2.46</v>
      </c>
      <c r="AE33" s="101">
        <v>2.44</v>
      </c>
      <c r="AF33" s="101">
        <v>2.42</v>
      </c>
      <c r="AG33" s="101">
        <v>2.4</v>
      </c>
      <c r="AH33" s="101">
        <v>2.38</v>
      </c>
      <c r="AI33" s="101">
        <v>2.35</v>
      </c>
      <c r="AJ33" s="101">
        <v>2.33</v>
      </c>
      <c r="AK33" s="101">
        <v>2.31</v>
      </c>
      <c r="AL33" s="101">
        <v>2.2799999999999998</v>
      </c>
      <c r="AM33" s="101">
        <v>2.2599999999999998</v>
      </c>
      <c r="AN33" s="101">
        <v>2.2400000000000002</v>
      </c>
      <c r="AO33" s="101">
        <v>2.21</v>
      </c>
      <c r="AP33" s="101">
        <v>2.1800000000000002</v>
      </c>
      <c r="AQ33" s="101">
        <v>2.15</v>
      </c>
      <c r="AR33" s="101">
        <v>2.12</v>
      </c>
      <c r="AS33" s="101">
        <v>2.09</v>
      </c>
      <c r="AT33" s="101">
        <v>2.0699999999999998</v>
      </c>
      <c r="AU33" s="101">
        <v>2.06</v>
      </c>
      <c r="AW33" s="65"/>
      <c r="AX33" s="63" t="s">
        <v>277</v>
      </c>
      <c r="AY33" s="60">
        <v>2.56</v>
      </c>
      <c r="AZ33" s="60">
        <v>2.54</v>
      </c>
      <c r="BA33" s="60">
        <v>2.5299999999999998</v>
      </c>
      <c r="BB33" s="60">
        <v>2.52</v>
      </c>
      <c r="BC33" s="60">
        <v>2.52</v>
      </c>
      <c r="BD33" s="60">
        <v>2.5</v>
      </c>
      <c r="BE33" s="60">
        <v>2.4900000000000002</v>
      </c>
      <c r="BF33" s="60">
        <v>2.46</v>
      </c>
      <c r="BG33" s="60">
        <v>2.44</v>
      </c>
      <c r="BH33" s="60">
        <v>2.42</v>
      </c>
      <c r="BI33" s="60">
        <v>2.39</v>
      </c>
      <c r="BJ33" s="60">
        <v>2.36</v>
      </c>
      <c r="BK33" s="60">
        <v>2.34</v>
      </c>
      <c r="BL33" s="60">
        <v>2.31</v>
      </c>
      <c r="BM33" s="60">
        <v>2.31</v>
      </c>
      <c r="BN33" s="60">
        <v>2.2599999999999998</v>
      </c>
      <c r="BO33" s="60">
        <v>2.23</v>
      </c>
      <c r="BP33" s="60">
        <v>2.21</v>
      </c>
      <c r="BQ33" s="60">
        <v>2.1800000000000002</v>
      </c>
      <c r="BR33" s="60">
        <v>2.15</v>
      </c>
      <c r="BS33" s="60">
        <v>2.12</v>
      </c>
      <c r="BT33" s="55"/>
      <c r="BU33" s="65"/>
      <c r="BV33" s="63" t="s">
        <v>277</v>
      </c>
      <c r="BW33" s="60">
        <v>2.5</v>
      </c>
      <c r="BX33" s="60">
        <v>2.48</v>
      </c>
      <c r="BY33" s="60">
        <v>2.46</v>
      </c>
      <c r="BZ33" s="60">
        <v>2.46</v>
      </c>
      <c r="CA33" s="60">
        <v>2.4500000000000002</v>
      </c>
      <c r="CB33" s="60">
        <v>2.42</v>
      </c>
      <c r="CC33" s="60">
        <v>2.42</v>
      </c>
      <c r="CD33" s="60">
        <v>2.4</v>
      </c>
      <c r="CE33" s="60">
        <v>2.37</v>
      </c>
      <c r="CF33" s="60">
        <v>2.34</v>
      </c>
      <c r="CG33" s="60">
        <v>2.31</v>
      </c>
      <c r="CH33" s="60">
        <v>2.29</v>
      </c>
      <c r="CI33" s="60">
        <v>2.27</v>
      </c>
      <c r="CJ33" s="60">
        <v>2.2400000000000002</v>
      </c>
      <c r="CK33" s="60">
        <v>2.2200000000000002</v>
      </c>
      <c r="CL33" s="60">
        <v>2.21</v>
      </c>
      <c r="CM33" s="60">
        <v>2.19</v>
      </c>
      <c r="CN33" s="60">
        <v>2.17</v>
      </c>
      <c r="CO33" s="60">
        <v>2.14</v>
      </c>
      <c r="CP33" s="60">
        <v>2.12</v>
      </c>
      <c r="CQ33" s="60">
        <v>2.09</v>
      </c>
      <c r="CR33" s="55"/>
      <c r="CS33" s="65"/>
      <c r="CT33" s="63" t="s">
        <v>277</v>
      </c>
      <c r="CU33" s="60">
        <v>2.3199999999999998</v>
      </c>
      <c r="CV33" s="60">
        <v>2.2799999999999998</v>
      </c>
      <c r="CW33" s="60">
        <v>2.27</v>
      </c>
      <c r="CX33" s="60">
        <v>2.2599999999999998</v>
      </c>
      <c r="CY33" s="60">
        <v>2.25</v>
      </c>
      <c r="CZ33" s="60">
        <v>2.23</v>
      </c>
      <c r="DA33" s="60">
        <v>2.2200000000000002</v>
      </c>
      <c r="DB33" s="60">
        <v>2.2000000000000002</v>
      </c>
      <c r="DC33" s="60">
        <v>2.1800000000000002</v>
      </c>
      <c r="DD33" s="60">
        <v>2.16</v>
      </c>
      <c r="DE33" s="60">
        <v>2.14</v>
      </c>
      <c r="DF33" s="60">
        <v>2.13</v>
      </c>
      <c r="DG33" s="60">
        <v>2.11</v>
      </c>
      <c r="DH33" s="60">
        <v>2.09</v>
      </c>
      <c r="DI33" s="60">
        <v>2.08</v>
      </c>
      <c r="DJ33" s="60">
        <v>2.06</v>
      </c>
      <c r="DK33" s="60">
        <v>2.04</v>
      </c>
      <c r="DL33" s="60">
        <v>2.02</v>
      </c>
      <c r="DM33" s="60">
        <v>1.99</v>
      </c>
      <c r="DN33" s="60">
        <v>1.97</v>
      </c>
      <c r="DO33" s="60">
        <v>1.94</v>
      </c>
      <c r="DP33" s="55"/>
      <c r="DQ33" s="65"/>
      <c r="DR33" s="63" t="s">
        <v>277</v>
      </c>
      <c r="DS33" s="60">
        <v>3.03</v>
      </c>
      <c r="DT33" s="60">
        <v>3.01</v>
      </c>
      <c r="DU33" s="60">
        <v>3</v>
      </c>
      <c r="DV33" s="60">
        <v>3</v>
      </c>
      <c r="DW33" s="60">
        <v>3</v>
      </c>
      <c r="DX33" s="60">
        <v>2.96</v>
      </c>
      <c r="DY33" s="60">
        <v>2.95</v>
      </c>
      <c r="DZ33" s="60">
        <v>2.92</v>
      </c>
      <c r="EA33" s="60">
        <v>2.9</v>
      </c>
      <c r="EB33" s="60">
        <v>2.86</v>
      </c>
      <c r="EC33" s="60">
        <v>2.84</v>
      </c>
      <c r="ED33" s="60">
        <v>2.78</v>
      </c>
      <c r="EE33" s="60">
        <v>2.75</v>
      </c>
      <c r="EF33" s="60">
        <v>2.72</v>
      </c>
      <c r="EG33" s="60">
        <v>2.69</v>
      </c>
      <c r="EH33" s="60">
        <v>2.66</v>
      </c>
      <c r="EI33" s="60">
        <v>2.63</v>
      </c>
      <c r="EJ33" s="60">
        <v>2.6</v>
      </c>
      <c r="EK33" s="60">
        <v>2.57</v>
      </c>
      <c r="EL33" s="60">
        <v>2.54</v>
      </c>
      <c r="EM33" s="60">
        <v>2.5299999999999998</v>
      </c>
      <c r="EO33" s="123"/>
      <c r="EP33" s="124" t="s">
        <v>113</v>
      </c>
      <c r="EQ33" s="101">
        <v>2.79</v>
      </c>
      <c r="ER33" s="101">
        <v>2.78</v>
      </c>
      <c r="ES33" s="101">
        <v>2.77</v>
      </c>
      <c r="ET33" s="101">
        <v>2.76</v>
      </c>
      <c r="EU33" s="101">
        <v>2.75</v>
      </c>
      <c r="EV33" s="101">
        <v>2.74</v>
      </c>
      <c r="EW33" s="101">
        <v>2.71</v>
      </c>
      <c r="EX33" s="101">
        <v>2.68</v>
      </c>
      <c r="EY33" s="101">
        <v>2.64</v>
      </c>
      <c r="EZ33" s="101">
        <v>2.6</v>
      </c>
      <c r="FA33" s="101">
        <v>2.58</v>
      </c>
      <c r="FB33" s="101">
        <v>2.5499999999999998</v>
      </c>
      <c r="FC33" s="101">
        <v>2.4900000000000002</v>
      </c>
      <c r="FD33" s="101">
        <v>2.46</v>
      </c>
      <c r="FE33" s="101">
        <v>2.44</v>
      </c>
      <c r="FF33" s="101">
        <v>2.41</v>
      </c>
      <c r="FG33" s="101">
        <v>2.4</v>
      </c>
      <c r="FH33" s="101">
        <v>2.38</v>
      </c>
      <c r="FI33" s="101">
        <v>2.36</v>
      </c>
      <c r="FJ33" s="101">
        <v>2.35</v>
      </c>
      <c r="FK33" s="101">
        <v>2.33</v>
      </c>
      <c r="FM33" s="123"/>
      <c r="FN33" s="124" t="s">
        <v>113</v>
      </c>
      <c r="FO33" s="101">
        <v>2.94</v>
      </c>
      <c r="FP33" s="101">
        <v>2.91</v>
      </c>
      <c r="FQ33" s="101">
        <v>2.89</v>
      </c>
      <c r="FR33" s="101">
        <v>2.87</v>
      </c>
      <c r="FS33" s="101">
        <v>2.86</v>
      </c>
      <c r="FT33" s="101">
        <v>2.83</v>
      </c>
      <c r="FU33" s="101">
        <v>2.8</v>
      </c>
      <c r="FV33" s="101">
        <v>2.77</v>
      </c>
      <c r="FW33" s="101">
        <v>2.74</v>
      </c>
      <c r="FX33" s="101">
        <v>2.72</v>
      </c>
      <c r="FY33" s="101">
        <v>2.69</v>
      </c>
      <c r="FZ33" s="101">
        <v>2.68</v>
      </c>
      <c r="GA33" s="101">
        <v>2.64</v>
      </c>
      <c r="GB33" s="101">
        <v>2.61</v>
      </c>
      <c r="GC33" s="101">
        <v>2.59</v>
      </c>
      <c r="GD33" s="101">
        <v>2.56</v>
      </c>
      <c r="GE33" s="101">
        <v>2.5499999999999998</v>
      </c>
      <c r="GF33" s="101">
        <v>2.5299999999999998</v>
      </c>
      <c r="GG33" s="101">
        <v>2.5099999999999998</v>
      </c>
      <c r="GH33" s="101">
        <v>2.4900000000000002</v>
      </c>
      <c r="GI33" s="101">
        <v>2.48</v>
      </c>
      <c r="GK33" s="123"/>
      <c r="GL33" s="124" t="s">
        <v>113</v>
      </c>
      <c r="GM33" s="101">
        <v>2.56</v>
      </c>
      <c r="GN33" s="101">
        <v>2.5299999999999998</v>
      </c>
      <c r="GO33" s="101">
        <v>2.5299999999999998</v>
      </c>
      <c r="GP33" s="101">
        <v>2.52</v>
      </c>
      <c r="GQ33" s="101">
        <v>2.5099999999999998</v>
      </c>
      <c r="GR33" s="101">
        <v>2.5</v>
      </c>
      <c r="GS33" s="101">
        <v>2.4700000000000002</v>
      </c>
      <c r="GT33" s="101">
        <v>2.46</v>
      </c>
      <c r="GU33" s="101">
        <v>2.4500000000000002</v>
      </c>
      <c r="GV33" s="101">
        <v>2.4300000000000002</v>
      </c>
      <c r="GW33" s="101">
        <v>2.4</v>
      </c>
      <c r="GX33" s="101">
        <v>2.39</v>
      </c>
      <c r="GY33" s="101">
        <v>2.35</v>
      </c>
      <c r="GZ33" s="101">
        <v>2.34</v>
      </c>
      <c r="HA33" s="101">
        <v>2.3199999999999998</v>
      </c>
      <c r="HB33" s="101">
        <v>2.2999999999999998</v>
      </c>
      <c r="HC33" s="101">
        <v>2.27</v>
      </c>
      <c r="HD33" s="101">
        <v>2.25</v>
      </c>
      <c r="HE33" s="101">
        <v>2.23</v>
      </c>
      <c r="HF33" s="101">
        <v>2.19</v>
      </c>
      <c r="HG33" s="101">
        <v>2.17</v>
      </c>
    </row>
    <row r="34" spans="1:215" ht="15">
      <c r="A34" s="421"/>
      <c r="B34" s="421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1"/>
      <c r="Z34" s="421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8"/>
      <c r="AX34" s="428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5"/>
      <c r="BU34" s="428"/>
      <c r="BV34" s="428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5"/>
      <c r="CS34" s="428"/>
      <c r="CT34" s="428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5"/>
      <c r="DQ34" s="428"/>
      <c r="DR34" s="428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O34" s="421"/>
      <c r="EP34" s="421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21"/>
      <c r="FN34" s="421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1"/>
      <c r="GL34" s="421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8"/>
      <c r="AX35" s="428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5"/>
      <c r="BU35" s="428"/>
      <c r="BV35" s="428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5"/>
      <c r="CS35" s="428"/>
      <c r="CT35" s="428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5"/>
      <c r="DQ35" s="428"/>
      <c r="DR35" s="428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O35" s="421"/>
      <c r="EP35" s="421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55" t="s">
        <v>245</v>
      </c>
      <c r="C36" s="101">
        <v>0.1</v>
      </c>
      <c r="D36" s="101">
        <v>0.2</v>
      </c>
      <c r="E36" s="101">
        <v>0.2</v>
      </c>
      <c r="F36" s="101">
        <v>0.2</v>
      </c>
      <c r="G36" s="101">
        <v>0.2</v>
      </c>
      <c r="H36" s="101">
        <v>0.2</v>
      </c>
      <c r="I36" s="101">
        <v>0.2</v>
      </c>
      <c r="J36" s="101">
        <v>0.2</v>
      </c>
      <c r="K36" s="101">
        <v>0.2</v>
      </c>
      <c r="L36" s="101">
        <v>0.2</v>
      </c>
      <c r="M36" s="101">
        <v>0.2</v>
      </c>
      <c r="N36" s="101">
        <v>0.2</v>
      </c>
      <c r="O36" s="101">
        <v>0.2</v>
      </c>
      <c r="P36" s="101">
        <v>0.2</v>
      </c>
      <c r="Q36" s="101">
        <v>0.2</v>
      </c>
      <c r="R36" s="101">
        <v>0.2</v>
      </c>
      <c r="S36" s="101">
        <v>0.2</v>
      </c>
      <c r="T36" s="101">
        <v>0.2</v>
      </c>
      <c r="U36" s="101">
        <v>0.2</v>
      </c>
      <c r="V36" s="101">
        <v>0.2</v>
      </c>
      <c r="W36" s="101">
        <v>0.2</v>
      </c>
      <c r="Y36" s="101"/>
      <c r="Z36" s="155" t="s">
        <v>245</v>
      </c>
      <c r="AA36" s="101">
        <v>1</v>
      </c>
      <c r="AB36" s="101">
        <v>0.9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1</v>
      </c>
      <c r="AI36" s="101">
        <v>1</v>
      </c>
      <c r="AJ36" s="101">
        <v>0.9</v>
      </c>
      <c r="AK36" s="101">
        <v>0.9</v>
      </c>
      <c r="AL36" s="101">
        <v>1.1000000000000001</v>
      </c>
      <c r="AM36" s="101">
        <v>1.1000000000000001</v>
      </c>
      <c r="AN36" s="101">
        <v>1</v>
      </c>
      <c r="AO36" s="101">
        <v>0.9</v>
      </c>
      <c r="AP36" s="101">
        <v>1.1000000000000001</v>
      </c>
      <c r="AQ36" s="101">
        <v>1.2</v>
      </c>
      <c r="AR36" s="101">
        <v>1.3</v>
      </c>
      <c r="AS36" s="101">
        <v>1.4</v>
      </c>
      <c r="AT36" s="101">
        <v>1.4</v>
      </c>
      <c r="AU36" s="101">
        <v>1.2</v>
      </c>
      <c r="AW36" s="60"/>
      <c r="AX36" s="68" t="s">
        <v>305</v>
      </c>
      <c r="AY36" s="60">
        <v>0.8</v>
      </c>
      <c r="AZ36" s="60">
        <v>0.8</v>
      </c>
      <c r="BA36" s="60">
        <v>0.8</v>
      </c>
      <c r="BB36" s="60">
        <v>0.9</v>
      </c>
      <c r="BC36" s="60">
        <v>0.9</v>
      </c>
      <c r="BD36" s="60">
        <v>0.9</v>
      </c>
      <c r="BE36" s="60">
        <v>0.8</v>
      </c>
      <c r="BF36" s="60">
        <v>0.8</v>
      </c>
      <c r="BG36" s="60">
        <v>0.9</v>
      </c>
      <c r="BH36" s="60">
        <v>0.8</v>
      </c>
      <c r="BI36" s="60">
        <v>0.9</v>
      </c>
      <c r="BJ36" s="60">
        <v>1.1000000000000001</v>
      </c>
      <c r="BK36" s="60">
        <v>1.1000000000000001</v>
      </c>
      <c r="BL36" s="60">
        <v>0.9</v>
      </c>
      <c r="BM36" s="60">
        <v>0.8</v>
      </c>
      <c r="BN36" s="60">
        <v>1</v>
      </c>
      <c r="BO36" s="60">
        <v>1.2</v>
      </c>
      <c r="BP36" s="60">
        <v>1</v>
      </c>
      <c r="BQ36" s="60">
        <v>1.1000000000000001</v>
      </c>
      <c r="BR36" s="60">
        <v>1</v>
      </c>
      <c r="BS36" s="60">
        <v>0.9</v>
      </c>
      <c r="BT36" s="55"/>
      <c r="BU36" s="60"/>
      <c r="BV36" s="68" t="s">
        <v>305</v>
      </c>
      <c r="BW36" s="60">
        <v>4.5</v>
      </c>
      <c r="BX36" s="60">
        <v>4.5999999999999996</v>
      </c>
      <c r="BY36" s="60">
        <v>4.8</v>
      </c>
      <c r="BZ36" s="60">
        <v>5</v>
      </c>
      <c r="CA36" s="60">
        <v>5.0999999999999996</v>
      </c>
      <c r="CB36" s="60">
        <v>5.0999999999999996</v>
      </c>
      <c r="CC36" s="60">
        <v>5.0999999999999996</v>
      </c>
      <c r="CD36" s="60">
        <v>5.4</v>
      </c>
      <c r="CE36" s="60">
        <v>5.0999999999999996</v>
      </c>
      <c r="CF36" s="60">
        <v>5.3</v>
      </c>
      <c r="CG36" s="60">
        <v>5.4</v>
      </c>
      <c r="CH36" s="60">
        <v>5.8</v>
      </c>
      <c r="CI36" s="60">
        <v>5.7</v>
      </c>
      <c r="CJ36" s="60">
        <v>5.8</v>
      </c>
      <c r="CK36" s="60">
        <v>5.6</v>
      </c>
      <c r="CL36" s="60">
        <v>5.9</v>
      </c>
      <c r="CM36" s="60">
        <v>6.3</v>
      </c>
      <c r="CN36" s="60">
        <v>6.9</v>
      </c>
      <c r="CO36" s="60">
        <v>7.1</v>
      </c>
      <c r="CP36" s="60">
        <v>7.4</v>
      </c>
      <c r="CQ36" s="60">
        <v>6.4</v>
      </c>
      <c r="CR36" s="55"/>
      <c r="CS36" s="60"/>
      <c r="CT36" s="68" t="s">
        <v>305</v>
      </c>
      <c r="CU36" s="60">
        <v>9.3000000000000007</v>
      </c>
      <c r="CV36" s="60">
        <v>9.4</v>
      </c>
      <c r="CW36" s="60">
        <v>10</v>
      </c>
      <c r="CX36" s="60">
        <v>10.4</v>
      </c>
      <c r="CY36" s="60">
        <v>10.9</v>
      </c>
      <c r="CZ36" s="60">
        <v>11.4</v>
      </c>
      <c r="DA36" s="60">
        <v>11.2</v>
      </c>
      <c r="DB36" s="60">
        <v>11.5</v>
      </c>
      <c r="DC36" s="60">
        <v>11.5</v>
      </c>
      <c r="DD36" s="60">
        <v>12.1</v>
      </c>
      <c r="DE36" s="60">
        <v>12.6</v>
      </c>
      <c r="DF36" s="60">
        <v>12.8</v>
      </c>
      <c r="DG36" s="60">
        <v>12.1</v>
      </c>
      <c r="DH36" s="60">
        <v>13.1</v>
      </c>
      <c r="DI36" s="60">
        <v>13</v>
      </c>
      <c r="DJ36" s="60">
        <v>13.5</v>
      </c>
      <c r="DK36" s="60">
        <v>14.3</v>
      </c>
      <c r="DL36" s="60">
        <v>14.6</v>
      </c>
      <c r="DM36" s="60">
        <v>15.5</v>
      </c>
      <c r="DN36" s="60">
        <v>16.2</v>
      </c>
      <c r="DO36" s="60">
        <v>13.2</v>
      </c>
      <c r="DP36" s="55"/>
      <c r="DQ36" s="60"/>
      <c r="DR36" s="68" t="s">
        <v>305</v>
      </c>
      <c r="DS36" s="60">
        <v>1</v>
      </c>
      <c r="DT36" s="60">
        <v>1</v>
      </c>
      <c r="DU36" s="60">
        <v>1.1000000000000001</v>
      </c>
      <c r="DV36" s="60">
        <v>1.1000000000000001</v>
      </c>
      <c r="DW36" s="60">
        <v>1.1000000000000001</v>
      </c>
      <c r="DX36" s="60">
        <v>1.1000000000000001</v>
      </c>
      <c r="DY36" s="60">
        <v>1.2</v>
      </c>
      <c r="DZ36" s="60">
        <v>1.2</v>
      </c>
      <c r="EA36" s="60">
        <v>1.1000000000000001</v>
      </c>
      <c r="EB36" s="60">
        <v>1.1000000000000001</v>
      </c>
      <c r="EC36" s="60">
        <v>1.3</v>
      </c>
      <c r="ED36" s="60">
        <v>1.3</v>
      </c>
      <c r="EE36" s="60">
        <v>1.6</v>
      </c>
      <c r="EF36" s="60">
        <v>1.7</v>
      </c>
      <c r="EG36" s="60">
        <v>1.7</v>
      </c>
      <c r="EH36" s="60">
        <v>1.7</v>
      </c>
      <c r="EI36" s="60">
        <v>1.8</v>
      </c>
      <c r="EJ36" s="60">
        <v>1.8</v>
      </c>
      <c r="EK36" s="60">
        <v>2</v>
      </c>
      <c r="EL36" s="60">
        <v>2</v>
      </c>
      <c r="EM36" s="60">
        <v>1.8</v>
      </c>
      <c r="EO36" s="101"/>
      <c r="EP36" s="155" t="s">
        <v>245</v>
      </c>
      <c r="EQ36" s="101">
        <v>1.1000000000000001</v>
      </c>
      <c r="ER36" s="101">
        <v>1</v>
      </c>
      <c r="ES36" s="101">
        <v>1.2</v>
      </c>
      <c r="ET36" s="101">
        <v>1.2</v>
      </c>
      <c r="EU36" s="101">
        <v>1.2</v>
      </c>
      <c r="EV36" s="101">
        <v>1.2</v>
      </c>
      <c r="EW36" s="101">
        <v>1.2</v>
      </c>
      <c r="EX36" s="101">
        <v>1.3</v>
      </c>
      <c r="EY36" s="101">
        <v>1.5</v>
      </c>
      <c r="EZ36" s="101">
        <v>1.6</v>
      </c>
      <c r="FA36" s="101">
        <v>1.6</v>
      </c>
      <c r="FB36" s="101">
        <v>1.4</v>
      </c>
      <c r="FC36" s="101">
        <v>1.7</v>
      </c>
      <c r="FD36" s="101">
        <v>1.8</v>
      </c>
      <c r="FE36" s="101">
        <v>1.7</v>
      </c>
      <c r="FF36" s="101">
        <v>1.9</v>
      </c>
      <c r="FG36" s="101">
        <v>2</v>
      </c>
      <c r="FH36" s="101">
        <v>2</v>
      </c>
      <c r="FI36" s="101">
        <v>2</v>
      </c>
      <c r="FJ36" s="101">
        <v>2</v>
      </c>
      <c r="FK36" s="101">
        <v>1.8</v>
      </c>
      <c r="FM36" s="101"/>
      <c r="FN36" s="155" t="s">
        <v>245</v>
      </c>
      <c r="FO36" s="101">
        <v>3.6</v>
      </c>
      <c r="FP36" s="101">
        <v>3.8</v>
      </c>
      <c r="FQ36" s="101">
        <v>4</v>
      </c>
      <c r="FR36" s="101">
        <v>3.7</v>
      </c>
      <c r="FS36" s="101">
        <v>3.6</v>
      </c>
      <c r="FT36" s="101">
        <v>3.8</v>
      </c>
      <c r="FU36" s="101">
        <v>3.7</v>
      </c>
      <c r="FV36" s="101">
        <v>4</v>
      </c>
      <c r="FW36" s="101">
        <v>3.9</v>
      </c>
      <c r="FX36" s="101">
        <v>3.8</v>
      </c>
      <c r="FY36" s="101">
        <v>3.8</v>
      </c>
      <c r="FZ36" s="101">
        <v>3.6</v>
      </c>
      <c r="GA36" s="101">
        <v>3.9</v>
      </c>
      <c r="GB36" s="101">
        <v>4.3</v>
      </c>
      <c r="GC36" s="101">
        <v>4.5</v>
      </c>
      <c r="GD36" s="101">
        <v>4.4000000000000004</v>
      </c>
      <c r="GE36" s="101">
        <v>4.8</v>
      </c>
      <c r="GF36" s="101">
        <v>5</v>
      </c>
      <c r="GG36" s="101">
        <v>5.2</v>
      </c>
      <c r="GH36" s="101">
        <v>5.5</v>
      </c>
      <c r="GI36" s="101">
        <v>4.7</v>
      </c>
      <c r="GK36" s="101"/>
      <c r="GL36" s="155" t="s">
        <v>245</v>
      </c>
      <c r="GM36" s="101">
        <v>3.7</v>
      </c>
      <c r="GN36" s="101">
        <v>3.6</v>
      </c>
      <c r="GO36" s="101">
        <v>3.7</v>
      </c>
      <c r="GP36" s="101">
        <v>3.7</v>
      </c>
      <c r="GQ36" s="101">
        <v>3.9</v>
      </c>
      <c r="GR36" s="101">
        <v>3.7</v>
      </c>
      <c r="GS36" s="101">
        <v>3.3</v>
      </c>
      <c r="GT36" s="101">
        <v>3.5</v>
      </c>
      <c r="GU36" s="101">
        <v>3.4</v>
      </c>
      <c r="GV36" s="101">
        <v>3.4</v>
      </c>
      <c r="GW36" s="101">
        <v>3.5</v>
      </c>
      <c r="GX36" s="101">
        <v>3.4</v>
      </c>
      <c r="GY36" s="101">
        <v>3.5</v>
      </c>
      <c r="GZ36" s="101">
        <v>3.6</v>
      </c>
      <c r="HA36" s="101">
        <v>3.8</v>
      </c>
      <c r="HB36" s="101">
        <v>4</v>
      </c>
      <c r="HC36" s="101">
        <v>4.5</v>
      </c>
      <c r="HD36" s="101">
        <v>4.7</v>
      </c>
      <c r="HE36" s="101">
        <v>4.8</v>
      </c>
      <c r="HF36" s="101">
        <v>4.9000000000000004</v>
      </c>
      <c r="HG36" s="101">
        <v>4.5</v>
      </c>
    </row>
    <row r="37" spans="1:215" ht="15">
      <c r="A37" s="100"/>
      <c r="B37" s="108" t="s">
        <v>230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108" t="s">
        <v>230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56"/>
      <c r="AX37" s="61" t="s">
        <v>279</v>
      </c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5"/>
      <c r="BU37" s="56"/>
      <c r="BV37" s="61" t="s">
        <v>279</v>
      </c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5"/>
      <c r="CS37" s="56"/>
      <c r="CT37" s="61" t="s">
        <v>279</v>
      </c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5"/>
      <c r="DQ37" s="56"/>
      <c r="DR37" s="61" t="s">
        <v>279</v>
      </c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O37" s="100"/>
      <c r="EP37" s="108" t="s">
        <v>230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108" t="s">
        <v>230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108" t="s">
        <v>230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222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222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56"/>
      <c r="AX38" s="67" t="s">
        <v>267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5"/>
      <c r="BU38" s="56"/>
      <c r="BV38" s="67" t="s">
        <v>267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5"/>
      <c r="CS38" s="56"/>
      <c r="CT38" s="67" t="s">
        <v>267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  <c r="DD38" s="56">
        <v>0</v>
      </c>
      <c r="DE38" s="56">
        <v>0</v>
      </c>
      <c r="DF38" s="56">
        <v>0</v>
      </c>
      <c r="DG38" s="56">
        <v>0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5"/>
      <c r="DQ38" s="56"/>
      <c r="DR38" s="67" t="s">
        <v>267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0</v>
      </c>
      <c r="EF38" s="56">
        <v>0</v>
      </c>
      <c r="EG38" s="56">
        <v>0</v>
      </c>
      <c r="EH38" s="56">
        <v>0</v>
      </c>
      <c r="EI38" s="56">
        <v>0</v>
      </c>
      <c r="EJ38" s="56">
        <v>0</v>
      </c>
      <c r="EK38" s="56">
        <v>0</v>
      </c>
      <c r="EL38" s="56">
        <v>0</v>
      </c>
      <c r="EM38" s="56">
        <v>0</v>
      </c>
      <c r="EO38" s="100"/>
      <c r="EP38" s="107" t="s">
        <v>222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222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222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223</v>
      </c>
      <c r="C39" s="100">
        <v>0.1</v>
      </c>
      <c r="D39" s="100">
        <v>0.2</v>
      </c>
      <c r="E39" s="100">
        <v>0.2</v>
      </c>
      <c r="F39" s="100">
        <v>0.2</v>
      </c>
      <c r="G39" s="100">
        <v>0.2</v>
      </c>
      <c r="H39" s="100">
        <v>0.2</v>
      </c>
      <c r="I39" s="100">
        <v>0.2</v>
      </c>
      <c r="J39" s="100">
        <v>0.2</v>
      </c>
      <c r="K39" s="100">
        <v>0.2</v>
      </c>
      <c r="L39" s="100">
        <v>0.2</v>
      </c>
      <c r="M39" s="100">
        <v>0.2</v>
      </c>
      <c r="N39" s="100">
        <v>0.2</v>
      </c>
      <c r="O39" s="100">
        <v>0.2</v>
      </c>
      <c r="P39" s="100">
        <v>0.2</v>
      </c>
      <c r="Q39" s="100">
        <v>0.2</v>
      </c>
      <c r="R39" s="100">
        <v>0.2</v>
      </c>
      <c r="S39" s="100">
        <v>0.2</v>
      </c>
      <c r="T39" s="100">
        <v>0.2</v>
      </c>
      <c r="U39" s="100">
        <v>0.2</v>
      </c>
      <c r="V39" s="100">
        <v>0.2</v>
      </c>
      <c r="W39" s="100">
        <v>0.2</v>
      </c>
      <c r="Y39" s="100"/>
      <c r="Z39" s="106" t="s">
        <v>223</v>
      </c>
      <c r="AA39" s="100">
        <v>1</v>
      </c>
      <c r="AB39" s="100">
        <v>0.9</v>
      </c>
      <c r="AC39" s="100">
        <v>1</v>
      </c>
      <c r="AD39" s="100">
        <v>1</v>
      </c>
      <c r="AE39" s="100">
        <v>1</v>
      </c>
      <c r="AF39" s="100">
        <v>1</v>
      </c>
      <c r="AG39" s="100">
        <v>1</v>
      </c>
      <c r="AH39" s="100">
        <v>1</v>
      </c>
      <c r="AI39" s="100">
        <v>1</v>
      </c>
      <c r="AJ39" s="100">
        <v>0.9</v>
      </c>
      <c r="AK39" s="100">
        <v>0.9</v>
      </c>
      <c r="AL39" s="100">
        <v>1</v>
      </c>
      <c r="AM39" s="100">
        <v>1.1000000000000001</v>
      </c>
      <c r="AN39" s="100">
        <v>0.9</v>
      </c>
      <c r="AO39" s="100">
        <v>0.9</v>
      </c>
      <c r="AP39" s="100">
        <v>1.1000000000000001</v>
      </c>
      <c r="AQ39" s="100">
        <v>1.2</v>
      </c>
      <c r="AR39" s="100">
        <v>1.3</v>
      </c>
      <c r="AS39" s="100">
        <v>1.4</v>
      </c>
      <c r="AT39" s="100">
        <v>1.4</v>
      </c>
      <c r="AU39" s="100">
        <v>1.2</v>
      </c>
      <c r="AW39" s="56"/>
      <c r="AX39" s="62" t="s">
        <v>268</v>
      </c>
      <c r="AY39" s="56">
        <v>0.8</v>
      </c>
      <c r="AZ39" s="56">
        <v>0.8</v>
      </c>
      <c r="BA39" s="56">
        <v>0.8</v>
      </c>
      <c r="BB39" s="56">
        <v>0.8</v>
      </c>
      <c r="BC39" s="56">
        <v>0.8</v>
      </c>
      <c r="BD39" s="56">
        <v>0.8</v>
      </c>
      <c r="BE39" s="56">
        <v>0.8</v>
      </c>
      <c r="BF39" s="56">
        <v>0.8</v>
      </c>
      <c r="BG39" s="56">
        <v>0.9</v>
      </c>
      <c r="BH39" s="56">
        <v>0.8</v>
      </c>
      <c r="BI39" s="56">
        <v>0.9</v>
      </c>
      <c r="BJ39" s="56">
        <v>1</v>
      </c>
      <c r="BK39" s="56">
        <v>1</v>
      </c>
      <c r="BL39" s="56">
        <v>0.8</v>
      </c>
      <c r="BM39" s="56">
        <v>0.8</v>
      </c>
      <c r="BN39" s="56">
        <v>1</v>
      </c>
      <c r="BO39" s="56">
        <v>1.2</v>
      </c>
      <c r="BP39" s="56">
        <v>1</v>
      </c>
      <c r="BQ39" s="56">
        <v>1.1000000000000001</v>
      </c>
      <c r="BR39" s="56">
        <v>1</v>
      </c>
      <c r="BS39" s="56">
        <v>0.9</v>
      </c>
      <c r="BT39" s="55"/>
      <c r="BU39" s="56"/>
      <c r="BV39" s="62" t="s">
        <v>268</v>
      </c>
      <c r="BW39" s="56">
        <v>4.4000000000000004</v>
      </c>
      <c r="BX39" s="56">
        <v>4.5</v>
      </c>
      <c r="BY39" s="56">
        <v>4.7</v>
      </c>
      <c r="BZ39" s="56">
        <v>5</v>
      </c>
      <c r="CA39" s="56">
        <v>5</v>
      </c>
      <c r="CB39" s="56">
        <v>5.0999999999999996</v>
      </c>
      <c r="CC39" s="56">
        <v>5</v>
      </c>
      <c r="CD39" s="56">
        <v>5.3</v>
      </c>
      <c r="CE39" s="56">
        <v>5.0999999999999996</v>
      </c>
      <c r="CF39" s="56">
        <v>5.3</v>
      </c>
      <c r="CG39" s="56">
        <v>5.4</v>
      </c>
      <c r="CH39" s="56">
        <v>5.5</v>
      </c>
      <c r="CI39" s="56">
        <v>5.5</v>
      </c>
      <c r="CJ39" s="56">
        <v>5.6</v>
      </c>
      <c r="CK39" s="56">
        <v>5.4</v>
      </c>
      <c r="CL39" s="56">
        <v>5.9</v>
      </c>
      <c r="CM39" s="56">
        <v>6.2</v>
      </c>
      <c r="CN39" s="56">
        <v>6.8</v>
      </c>
      <c r="CO39" s="56">
        <v>7</v>
      </c>
      <c r="CP39" s="56">
        <v>7.3</v>
      </c>
      <c r="CQ39" s="56">
        <v>6.3</v>
      </c>
      <c r="CR39" s="55"/>
      <c r="CS39" s="56"/>
      <c r="CT39" s="62" t="s">
        <v>268</v>
      </c>
      <c r="CU39" s="56">
        <v>9.1999999999999993</v>
      </c>
      <c r="CV39" s="56">
        <v>9.3000000000000007</v>
      </c>
      <c r="CW39" s="56">
        <v>9.9</v>
      </c>
      <c r="CX39" s="56">
        <v>10.199999999999999</v>
      </c>
      <c r="CY39" s="56">
        <v>10.7</v>
      </c>
      <c r="CZ39" s="56">
        <v>11.3</v>
      </c>
      <c r="DA39" s="56">
        <v>11.2</v>
      </c>
      <c r="DB39" s="56">
        <v>11.1</v>
      </c>
      <c r="DC39" s="56">
        <v>11</v>
      </c>
      <c r="DD39" s="56">
        <v>11.6</v>
      </c>
      <c r="DE39" s="56">
        <v>12</v>
      </c>
      <c r="DF39" s="56">
        <v>12</v>
      </c>
      <c r="DG39" s="56">
        <v>11.3</v>
      </c>
      <c r="DH39" s="56">
        <v>12.3</v>
      </c>
      <c r="DI39" s="56">
        <v>12.1</v>
      </c>
      <c r="DJ39" s="56">
        <v>13.3</v>
      </c>
      <c r="DK39" s="56">
        <v>14.1</v>
      </c>
      <c r="DL39" s="56">
        <v>14.4</v>
      </c>
      <c r="DM39" s="56">
        <v>15.2</v>
      </c>
      <c r="DN39" s="56">
        <v>15.9</v>
      </c>
      <c r="DO39" s="56">
        <v>12.9</v>
      </c>
      <c r="DP39" s="55"/>
      <c r="DQ39" s="56"/>
      <c r="DR39" s="62" t="s">
        <v>268</v>
      </c>
      <c r="DS39" s="56">
        <v>1</v>
      </c>
      <c r="DT39" s="56">
        <v>1</v>
      </c>
      <c r="DU39" s="56">
        <v>1</v>
      </c>
      <c r="DV39" s="56">
        <v>1.1000000000000001</v>
      </c>
      <c r="DW39" s="56">
        <v>1.1000000000000001</v>
      </c>
      <c r="DX39" s="56">
        <v>1.1000000000000001</v>
      </c>
      <c r="DY39" s="56">
        <v>1.1000000000000001</v>
      </c>
      <c r="DZ39" s="56">
        <v>1.2</v>
      </c>
      <c r="EA39" s="56">
        <v>1</v>
      </c>
      <c r="EB39" s="56">
        <v>1</v>
      </c>
      <c r="EC39" s="56">
        <v>1.2</v>
      </c>
      <c r="ED39" s="56">
        <v>1.2</v>
      </c>
      <c r="EE39" s="56">
        <v>1.5</v>
      </c>
      <c r="EF39" s="56">
        <v>1.6</v>
      </c>
      <c r="EG39" s="56">
        <v>1.6</v>
      </c>
      <c r="EH39" s="56">
        <v>1.7</v>
      </c>
      <c r="EI39" s="56">
        <v>1.8</v>
      </c>
      <c r="EJ39" s="56">
        <v>1.8</v>
      </c>
      <c r="EK39" s="56">
        <v>2</v>
      </c>
      <c r="EL39" s="56">
        <v>2</v>
      </c>
      <c r="EM39" s="56">
        <v>1.8</v>
      </c>
      <c r="EO39" s="100"/>
      <c r="EP39" s="126" t="s">
        <v>223</v>
      </c>
      <c r="EQ39" s="100">
        <v>1</v>
      </c>
      <c r="ER39" s="100">
        <v>1</v>
      </c>
      <c r="ES39" s="100">
        <v>1.1000000000000001</v>
      </c>
      <c r="ET39" s="100">
        <v>1.1000000000000001</v>
      </c>
      <c r="EU39" s="100">
        <v>1.1000000000000001</v>
      </c>
      <c r="EV39" s="100">
        <v>1.1000000000000001</v>
      </c>
      <c r="EW39" s="100">
        <v>1.2</v>
      </c>
      <c r="EX39" s="100">
        <v>1.3</v>
      </c>
      <c r="EY39" s="100">
        <v>1.4</v>
      </c>
      <c r="EZ39" s="100">
        <v>1.5</v>
      </c>
      <c r="FA39" s="100">
        <v>1.6</v>
      </c>
      <c r="FB39" s="100">
        <v>1.3</v>
      </c>
      <c r="FC39" s="100">
        <v>1.5</v>
      </c>
      <c r="FD39" s="100">
        <v>1.6</v>
      </c>
      <c r="FE39" s="100">
        <v>1.6</v>
      </c>
      <c r="FF39" s="100">
        <v>1.8</v>
      </c>
      <c r="FG39" s="100">
        <v>1.9</v>
      </c>
      <c r="FH39" s="100">
        <v>2</v>
      </c>
      <c r="FI39" s="100">
        <v>2</v>
      </c>
      <c r="FJ39" s="100">
        <v>2</v>
      </c>
      <c r="FK39" s="100">
        <v>1.8</v>
      </c>
      <c r="FM39" s="100"/>
      <c r="FN39" s="126" t="s">
        <v>223</v>
      </c>
      <c r="FO39" s="100">
        <v>3.4</v>
      </c>
      <c r="FP39" s="100">
        <v>3.6</v>
      </c>
      <c r="FQ39" s="100">
        <v>3.7</v>
      </c>
      <c r="FR39" s="100">
        <v>3.6</v>
      </c>
      <c r="FS39" s="100">
        <v>3.5</v>
      </c>
      <c r="FT39" s="100">
        <v>3.7</v>
      </c>
      <c r="FU39" s="100">
        <v>3.6</v>
      </c>
      <c r="FV39" s="100">
        <v>3.9</v>
      </c>
      <c r="FW39" s="100">
        <v>3.8</v>
      </c>
      <c r="FX39" s="100">
        <v>3.7</v>
      </c>
      <c r="FY39" s="100">
        <v>3.7</v>
      </c>
      <c r="FZ39" s="100">
        <v>3.4</v>
      </c>
      <c r="GA39" s="100">
        <v>3.7</v>
      </c>
      <c r="GB39" s="100">
        <v>4.0999999999999996</v>
      </c>
      <c r="GC39" s="100">
        <v>4.3</v>
      </c>
      <c r="GD39" s="100">
        <v>4.4000000000000004</v>
      </c>
      <c r="GE39" s="100">
        <v>4.7</v>
      </c>
      <c r="GF39" s="100">
        <v>4.9000000000000004</v>
      </c>
      <c r="GG39" s="100">
        <v>5.0999999999999996</v>
      </c>
      <c r="GH39" s="100">
        <v>5.4</v>
      </c>
      <c r="GI39" s="100">
        <v>4.5999999999999996</v>
      </c>
      <c r="GK39" s="100"/>
      <c r="GL39" s="126" t="s">
        <v>223</v>
      </c>
      <c r="GM39" s="100">
        <v>3.5</v>
      </c>
      <c r="GN39" s="100">
        <v>3.4</v>
      </c>
      <c r="GO39" s="100">
        <v>3.5</v>
      </c>
      <c r="GP39" s="100">
        <v>3.5</v>
      </c>
      <c r="GQ39" s="100">
        <v>3.7</v>
      </c>
      <c r="GR39" s="100">
        <v>3.5</v>
      </c>
      <c r="GS39" s="100">
        <v>3.3</v>
      </c>
      <c r="GT39" s="100">
        <v>3.5</v>
      </c>
      <c r="GU39" s="100">
        <v>3.3</v>
      </c>
      <c r="GV39" s="100">
        <v>3.4</v>
      </c>
      <c r="GW39" s="100">
        <v>3.4</v>
      </c>
      <c r="GX39" s="100">
        <v>3.2</v>
      </c>
      <c r="GY39" s="100">
        <v>3.3</v>
      </c>
      <c r="GZ39" s="100">
        <v>3.4</v>
      </c>
      <c r="HA39" s="100">
        <v>3.6</v>
      </c>
      <c r="HB39" s="100">
        <v>3.9</v>
      </c>
      <c r="HC39" s="100">
        <v>4.4000000000000004</v>
      </c>
      <c r="HD39" s="100">
        <v>4.5</v>
      </c>
      <c r="HE39" s="100">
        <v>4.7</v>
      </c>
      <c r="HF39" s="100">
        <v>4.7</v>
      </c>
      <c r="HG39" s="100">
        <v>4.4000000000000004</v>
      </c>
    </row>
    <row r="40" spans="1:215" ht="15">
      <c r="A40" s="100"/>
      <c r="B40" s="106" t="s">
        <v>224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224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56"/>
      <c r="AX40" s="62" t="s">
        <v>269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5"/>
      <c r="BU40" s="56"/>
      <c r="BV40" s="62" t="s">
        <v>269</v>
      </c>
      <c r="BW40" s="56">
        <v>0.1</v>
      </c>
      <c r="BX40" s="56">
        <v>0.1</v>
      </c>
      <c r="BY40" s="56">
        <v>0.1</v>
      </c>
      <c r="BZ40" s="56">
        <v>0.1</v>
      </c>
      <c r="CA40" s="56">
        <v>0.1</v>
      </c>
      <c r="CB40" s="56">
        <v>0.1</v>
      </c>
      <c r="CC40" s="56">
        <v>0</v>
      </c>
      <c r="CD40" s="56">
        <v>0</v>
      </c>
      <c r="CE40" s="56">
        <v>0</v>
      </c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0.1</v>
      </c>
      <c r="CM40" s="56">
        <v>0.1</v>
      </c>
      <c r="CN40" s="56">
        <v>0.1</v>
      </c>
      <c r="CO40" s="56">
        <v>0.1</v>
      </c>
      <c r="CP40" s="56">
        <v>0.1</v>
      </c>
      <c r="CQ40" s="56">
        <v>0.1</v>
      </c>
      <c r="CR40" s="55"/>
      <c r="CS40" s="56"/>
      <c r="CT40" s="62" t="s">
        <v>269</v>
      </c>
      <c r="CU40" s="56">
        <v>0.1</v>
      </c>
      <c r="CV40" s="56">
        <v>0.1</v>
      </c>
      <c r="CW40" s="56">
        <v>0.1</v>
      </c>
      <c r="CX40" s="56">
        <v>0.1</v>
      </c>
      <c r="CY40" s="56">
        <v>0.1</v>
      </c>
      <c r="CZ40" s="56">
        <v>0.1</v>
      </c>
      <c r="DA40" s="56">
        <v>0</v>
      </c>
      <c r="DB40" s="56">
        <v>0</v>
      </c>
      <c r="DC40" s="56">
        <v>0</v>
      </c>
      <c r="DD40" s="56">
        <v>0</v>
      </c>
      <c r="DE40" s="56">
        <v>0.1</v>
      </c>
      <c r="DF40" s="56">
        <v>0.1</v>
      </c>
      <c r="DG40" s="56">
        <v>0.1</v>
      </c>
      <c r="DH40" s="56">
        <v>0.1</v>
      </c>
      <c r="DI40" s="56">
        <v>0.1</v>
      </c>
      <c r="DJ40" s="56">
        <v>0.2</v>
      </c>
      <c r="DK40" s="56">
        <v>0.2</v>
      </c>
      <c r="DL40" s="56">
        <v>0.2</v>
      </c>
      <c r="DM40" s="56">
        <v>0.2</v>
      </c>
      <c r="DN40" s="56">
        <v>0.2</v>
      </c>
      <c r="DO40" s="56">
        <v>0.2</v>
      </c>
      <c r="DP40" s="55"/>
      <c r="DQ40" s="56"/>
      <c r="DR40" s="62" t="s">
        <v>269</v>
      </c>
      <c r="DS40" s="56">
        <v>0</v>
      </c>
      <c r="DT40" s="56">
        <v>0</v>
      </c>
      <c r="DU40" s="56">
        <v>0</v>
      </c>
      <c r="DV40" s="56">
        <v>0</v>
      </c>
      <c r="DW40" s="56">
        <v>0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0</v>
      </c>
      <c r="EE40" s="56">
        <v>0</v>
      </c>
      <c r="EF40" s="56">
        <v>0</v>
      </c>
      <c r="EG40" s="56">
        <v>0</v>
      </c>
      <c r="EH40" s="56">
        <v>0</v>
      </c>
      <c r="EI40" s="56">
        <v>0</v>
      </c>
      <c r="EJ40" s="56">
        <v>0</v>
      </c>
      <c r="EK40" s="56">
        <v>0</v>
      </c>
      <c r="EL40" s="56">
        <v>0</v>
      </c>
      <c r="EM40" s="56">
        <v>0</v>
      </c>
      <c r="EO40" s="100"/>
      <c r="EP40" s="126" t="s">
        <v>224</v>
      </c>
      <c r="EQ40" s="100">
        <v>0.1</v>
      </c>
      <c r="ER40" s="100">
        <v>0.1</v>
      </c>
      <c r="ES40" s="100">
        <v>0.1</v>
      </c>
      <c r="ET40" s="100">
        <v>0.1</v>
      </c>
      <c r="EU40" s="100">
        <v>0.1</v>
      </c>
      <c r="EV40" s="100">
        <v>0.1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224</v>
      </c>
      <c r="FO40" s="100">
        <v>0.2</v>
      </c>
      <c r="FP40" s="100">
        <v>0.2</v>
      </c>
      <c r="FQ40" s="100">
        <v>0.2</v>
      </c>
      <c r="FR40" s="100">
        <v>0.2</v>
      </c>
      <c r="FS40" s="100">
        <v>0.1</v>
      </c>
      <c r="FT40" s="100">
        <v>0.2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0.1</v>
      </c>
      <c r="GD40" s="100">
        <v>0.1</v>
      </c>
      <c r="GE40" s="100">
        <v>0.1</v>
      </c>
      <c r="GF40" s="100">
        <v>0.1</v>
      </c>
      <c r="GG40" s="100">
        <v>0.1</v>
      </c>
      <c r="GH40" s="100">
        <v>0.1</v>
      </c>
      <c r="GI40" s="100">
        <v>0.1</v>
      </c>
      <c r="GK40" s="100"/>
      <c r="GL40" s="126" t="s">
        <v>224</v>
      </c>
      <c r="GM40" s="100">
        <v>0.2</v>
      </c>
      <c r="GN40" s="100">
        <v>0.2</v>
      </c>
      <c r="GO40" s="100">
        <v>0.2</v>
      </c>
      <c r="GP40" s="100">
        <v>0.2</v>
      </c>
      <c r="GQ40" s="100">
        <v>0.2</v>
      </c>
      <c r="GR40" s="100">
        <v>0.2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0.1</v>
      </c>
      <c r="HA40" s="100">
        <v>0.1</v>
      </c>
      <c r="HB40" s="100">
        <v>0.1</v>
      </c>
      <c r="HC40" s="100">
        <v>0.1</v>
      </c>
      <c r="HD40" s="100">
        <v>0.1</v>
      </c>
      <c r="HE40" s="100">
        <v>0.1</v>
      </c>
      <c r="HF40" s="100">
        <v>0.1</v>
      </c>
      <c r="HG40" s="100">
        <v>0.1</v>
      </c>
    </row>
    <row r="41" spans="1:215" ht="15">
      <c r="A41" s="100"/>
      <c r="B41" s="106" t="s">
        <v>225</v>
      </c>
      <c r="C41" s="102" t="s">
        <v>226</v>
      </c>
      <c r="D41" s="102" t="s">
        <v>226</v>
      </c>
      <c r="E41" s="102" t="s">
        <v>226</v>
      </c>
      <c r="F41" s="102" t="s">
        <v>226</v>
      </c>
      <c r="G41" s="102" t="s">
        <v>226</v>
      </c>
      <c r="H41" s="102" t="s">
        <v>226</v>
      </c>
      <c r="I41" s="102" t="s">
        <v>226</v>
      </c>
      <c r="J41" s="102" t="s">
        <v>226</v>
      </c>
      <c r="K41" s="102" t="s">
        <v>226</v>
      </c>
      <c r="L41" s="102" t="s">
        <v>226</v>
      </c>
      <c r="M41" s="102" t="s">
        <v>226</v>
      </c>
      <c r="N41" s="102">
        <v>0</v>
      </c>
      <c r="O41" s="102">
        <v>0</v>
      </c>
      <c r="P41" s="102">
        <v>0</v>
      </c>
      <c r="Q41" s="102">
        <v>0</v>
      </c>
      <c r="R41" s="102" t="s">
        <v>226</v>
      </c>
      <c r="S41" s="102" t="s">
        <v>226</v>
      </c>
      <c r="T41" s="102" t="s">
        <v>226</v>
      </c>
      <c r="U41" s="102" t="s">
        <v>226</v>
      </c>
      <c r="V41" s="102" t="s">
        <v>226</v>
      </c>
      <c r="W41" s="102" t="s">
        <v>226</v>
      </c>
      <c r="Y41" s="100"/>
      <c r="Z41" s="106" t="s">
        <v>225</v>
      </c>
      <c r="AA41" s="102" t="s">
        <v>226</v>
      </c>
      <c r="AB41" s="102" t="s">
        <v>226</v>
      </c>
      <c r="AC41" s="102" t="s">
        <v>226</v>
      </c>
      <c r="AD41" s="102" t="s">
        <v>226</v>
      </c>
      <c r="AE41" s="102" t="s">
        <v>226</v>
      </c>
      <c r="AF41" s="102" t="s">
        <v>226</v>
      </c>
      <c r="AG41" s="102" t="s">
        <v>226</v>
      </c>
      <c r="AH41" s="102" t="s">
        <v>226</v>
      </c>
      <c r="AI41" s="102" t="s">
        <v>226</v>
      </c>
      <c r="AJ41" s="102" t="s">
        <v>226</v>
      </c>
      <c r="AK41" s="102" t="s">
        <v>226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226</v>
      </c>
      <c r="AQ41" s="102" t="s">
        <v>226</v>
      </c>
      <c r="AR41" s="102" t="s">
        <v>226</v>
      </c>
      <c r="AS41" s="102" t="s">
        <v>226</v>
      </c>
      <c r="AT41" s="102" t="s">
        <v>226</v>
      </c>
      <c r="AU41" s="102" t="s">
        <v>226</v>
      </c>
      <c r="AW41" s="56"/>
      <c r="AX41" s="62" t="s">
        <v>270</v>
      </c>
      <c r="AY41" s="57" t="s">
        <v>271</v>
      </c>
      <c r="AZ41" s="57" t="s">
        <v>271</v>
      </c>
      <c r="BA41" s="57" t="s">
        <v>271</v>
      </c>
      <c r="BB41" s="57" t="s">
        <v>271</v>
      </c>
      <c r="BC41" s="57" t="s">
        <v>271</v>
      </c>
      <c r="BD41" s="57" t="s">
        <v>271</v>
      </c>
      <c r="BE41" s="57" t="s">
        <v>271</v>
      </c>
      <c r="BF41" s="57" t="s">
        <v>271</v>
      </c>
      <c r="BG41" s="57" t="s">
        <v>271</v>
      </c>
      <c r="BH41" s="57" t="s">
        <v>271</v>
      </c>
      <c r="BI41" s="57" t="s">
        <v>271</v>
      </c>
      <c r="BJ41" s="57">
        <v>0</v>
      </c>
      <c r="BK41" s="57">
        <v>0</v>
      </c>
      <c r="BL41" s="57">
        <v>0</v>
      </c>
      <c r="BM41" s="57">
        <v>0</v>
      </c>
      <c r="BN41" s="57" t="s">
        <v>271</v>
      </c>
      <c r="BO41" s="57" t="s">
        <v>271</v>
      </c>
      <c r="BP41" s="57" t="s">
        <v>271</v>
      </c>
      <c r="BQ41" s="57" t="s">
        <v>271</v>
      </c>
      <c r="BR41" s="57" t="s">
        <v>271</v>
      </c>
      <c r="BS41" s="57" t="s">
        <v>271</v>
      </c>
      <c r="BT41" s="55"/>
      <c r="BU41" s="56"/>
      <c r="BV41" s="62" t="s">
        <v>270</v>
      </c>
      <c r="BW41" s="57" t="s">
        <v>271</v>
      </c>
      <c r="BX41" s="57" t="s">
        <v>271</v>
      </c>
      <c r="BY41" s="57" t="s">
        <v>271</v>
      </c>
      <c r="BZ41" s="57" t="s">
        <v>271</v>
      </c>
      <c r="CA41" s="57" t="s">
        <v>271</v>
      </c>
      <c r="CB41" s="57" t="s">
        <v>271</v>
      </c>
      <c r="CC41" s="57" t="s">
        <v>271</v>
      </c>
      <c r="CD41" s="57" t="s">
        <v>271</v>
      </c>
      <c r="CE41" s="57" t="s">
        <v>271</v>
      </c>
      <c r="CF41" s="57" t="s">
        <v>271</v>
      </c>
      <c r="CG41" s="57" t="s">
        <v>271</v>
      </c>
      <c r="CH41" s="57">
        <v>0.2</v>
      </c>
      <c r="CI41" s="57">
        <v>0.2</v>
      </c>
      <c r="CJ41" s="57">
        <v>0.2</v>
      </c>
      <c r="CK41" s="57">
        <v>0.2</v>
      </c>
      <c r="CL41" s="57" t="s">
        <v>271</v>
      </c>
      <c r="CM41" s="57" t="s">
        <v>271</v>
      </c>
      <c r="CN41" s="57" t="s">
        <v>271</v>
      </c>
      <c r="CO41" s="57" t="s">
        <v>271</v>
      </c>
      <c r="CP41" s="57" t="s">
        <v>271</v>
      </c>
      <c r="CQ41" s="57" t="s">
        <v>271</v>
      </c>
      <c r="CR41" s="55"/>
      <c r="CS41" s="56"/>
      <c r="CT41" s="62" t="s">
        <v>270</v>
      </c>
      <c r="CU41" s="57" t="s">
        <v>271</v>
      </c>
      <c r="CV41" s="57" t="s">
        <v>271</v>
      </c>
      <c r="CW41" s="57" t="s">
        <v>271</v>
      </c>
      <c r="CX41" s="57" t="s">
        <v>271</v>
      </c>
      <c r="CY41" s="57" t="s">
        <v>271</v>
      </c>
      <c r="CZ41" s="57" t="s">
        <v>271</v>
      </c>
      <c r="DA41" s="57" t="s">
        <v>271</v>
      </c>
      <c r="DB41" s="57">
        <v>0.4</v>
      </c>
      <c r="DC41" s="57">
        <v>0.5</v>
      </c>
      <c r="DD41" s="57">
        <v>0.5</v>
      </c>
      <c r="DE41" s="57">
        <v>0.6</v>
      </c>
      <c r="DF41" s="57">
        <v>0.7</v>
      </c>
      <c r="DG41" s="57">
        <v>0.7</v>
      </c>
      <c r="DH41" s="57">
        <v>0.7</v>
      </c>
      <c r="DI41" s="57">
        <v>0.7</v>
      </c>
      <c r="DJ41" s="57" t="s">
        <v>271</v>
      </c>
      <c r="DK41" s="57" t="s">
        <v>271</v>
      </c>
      <c r="DL41" s="57" t="s">
        <v>271</v>
      </c>
      <c r="DM41" s="57" t="s">
        <v>271</v>
      </c>
      <c r="DN41" s="57" t="s">
        <v>271</v>
      </c>
      <c r="DO41" s="57" t="s">
        <v>271</v>
      </c>
      <c r="DP41" s="55"/>
      <c r="DQ41" s="56"/>
      <c r="DR41" s="62" t="s">
        <v>270</v>
      </c>
      <c r="DS41" s="57" t="s">
        <v>271</v>
      </c>
      <c r="DT41" s="57" t="s">
        <v>271</v>
      </c>
      <c r="DU41" s="57" t="s">
        <v>271</v>
      </c>
      <c r="DV41" s="57" t="s">
        <v>271</v>
      </c>
      <c r="DW41" s="57" t="s">
        <v>271</v>
      </c>
      <c r="DX41" s="57" t="s">
        <v>271</v>
      </c>
      <c r="DY41" s="57" t="s">
        <v>271</v>
      </c>
      <c r="DZ41" s="57" t="s">
        <v>271</v>
      </c>
      <c r="EA41" s="57">
        <v>0.1</v>
      </c>
      <c r="EB41" s="57">
        <v>0.1</v>
      </c>
      <c r="EC41" s="57">
        <v>0.1</v>
      </c>
      <c r="ED41" s="57">
        <v>0.1</v>
      </c>
      <c r="EE41" s="57">
        <v>0.1</v>
      </c>
      <c r="EF41" s="57">
        <v>0.1</v>
      </c>
      <c r="EG41" s="57">
        <v>0.1</v>
      </c>
      <c r="EH41" s="57" t="s">
        <v>271</v>
      </c>
      <c r="EI41" s="57" t="s">
        <v>271</v>
      </c>
      <c r="EJ41" s="57" t="s">
        <v>271</v>
      </c>
      <c r="EK41" s="57" t="s">
        <v>271</v>
      </c>
      <c r="EL41" s="57" t="s">
        <v>271</v>
      </c>
      <c r="EM41" s="57" t="s">
        <v>271</v>
      </c>
      <c r="EO41" s="100"/>
      <c r="EP41" s="126" t="s">
        <v>225</v>
      </c>
      <c r="EQ41" s="102" t="s">
        <v>226</v>
      </c>
      <c r="ER41" s="102" t="s">
        <v>226</v>
      </c>
      <c r="ES41" s="102" t="s">
        <v>226</v>
      </c>
      <c r="ET41" s="102" t="s">
        <v>226</v>
      </c>
      <c r="EU41" s="102" t="s">
        <v>226</v>
      </c>
      <c r="EV41" s="102" t="s">
        <v>226</v>
      </c>
      <c r="EW41" s="102" t="s">
        <v>226</v>
      </c>
      <c r="EX41" s="102" t="s">
        <v>226</v>
      </c>
      <c r="EY41" s="102" t="s">
        <v>226</v>
      </c>
      <c r="EZ41" s="102" t="s">
        <v>226</v>
      </c>
      <c r="FA41" s="102" t="s">
        <v>226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226</v>
      </c>
      <c r="FG41" s="102" t="s">
        <v>226</v>
      </c>
      <c r="FH41" s="102" t="s">
        <v>226</v>
      </c>
      <c r="FI41" s="102" t="s">
        <v>226</v>
      </c>
      <c r="FJ41" s="102" t="s">
        <v>226</v>
      </c>
      <c r="FK41" s="102" t="s">
        <v>226</v>
      </c>
      <c r="FM41" s="100"/>
      <c r="FN41" s="126" t="s">
        <v>225</v>
      </c>
      <c r="FO41" s="102" t="s">
        <v>226</v>
      </c>
      <c r="FP41" s="102" t="s">
        <v>226</v>
      </c>
      <c r="FQ41" s="102" t="s">
        <v>226</v>
      </c>
      <c r="FR41" s="102" t="s">
        <v>226</v>
      </c>
      <c r="FS41" s="102" t="s">
        <v>226</v>
      </c>
      <c r="FT41" s="102" t="s">
        <v>226</v>
      </c>
      <c r="FU41" s="102" t="s">
        <v>226</v>
      </c>
      <c r="FV41" s="102" t="s">
        <v>226</v>
      </c>
      <c r="FW41" s="102" t="s">
        <v>226</v>
      </c>
      <c r="FX41" s="102" t="s">
        <v>226</v>
      </c>
      <c r="FY41" s="102" t="s">
        <v>226</v>
      </c>
      <c r="FZ41" s="102">
        <v>0.1</v>
      </c>
      <c r="GA41" s="102">
        <v>0.2</v>
      </c>
      <c r="GB41" s="102">
        <v>0.2</v>
      </c>
      <c r="GC41" s="102">
        <v>0.2</v>
      </c>
      <c r="GD41" s="102" t="s">
        <v>226</v>
      </c>
      <c r="GE41" s="102" t="s">
        <v>226</v>
      </c>
      <c r="GF41" s="102" t="s">
        <v>226</v>
      </c>
      <c r="GG41" s="102" t="s">
        <v>226</v>
      </c>
      <c r="GH41" s="102" t="s">
        <v>226</v>
      </c>
      <c r="GI41" s="102" t="s">
        <v>226</v>
      </c>
      <c r="GK41" s="100"/>
      <c r="GL41" s="126" t="s">
        <v>225</v>
      </c>
      <c r="GM41" s="102" t="s">
        <v>226</v>
      </c>
      <c r="GN41" s="102" t="s">
        <v>226</v>
      </c>
      <c r="GO41" s="102" t="s">
        <v>226</v>
      </c>
      <c r="GP41" s="102" t="s">
        <v>226</v>
      </c>
      <c r="GQ41" s="102" t="s">
        <v>226</v>
      </c>
      <c r="GR41" s="102" t="s">
        <v>226</v>
      </c>
      <c r="GS41" s="102" t="s">
        <v>226</v>
      </c>
      <c r="GT41" s="102" t="s">
        <v>226</v>
      </c>
      <c r="GU41" s="102" t="s">
        <v>226</v>
      </c>
      <c r="GV41" s="102" t="s">
        <v>226</v>
      </c>
      <c r="GW41" s="102">
        <v>0.1</v>
      </c>
      <c r="GX41" s="102">
        <v>0.1</v>
      </c>
      <c r="GY41" s="102">
        <v>0.1</v>
      </c>
      <c r="GZ41" s="102">
        <v>0.1</v>
      </c>
      <c r="HA41" s="102">
        <v>0.1</v>
      </c>
      <c r="HB41" s="102" t="s">
        <v>226</v>
      </c>
      <c r="HC41" s="102" t="s">
        <v>226</v>
      </c>
      <c r="HD41" s="102" t="s">
        <v>226</v>
      </c>
      <c r="HE41" s="102" t="s">
        <v>226</v>
      </c>
      <c r="HF41" s="102" t="s">
        <v>226</v>
      </c>
      <c r="HG41" s="102" t="s">
        <v>226</v>
      </c>
    </row>
    <row r="42" spans="1:215" ht="15">
      <c r="A42" s="100"/>
      <c r="B42" s="106" t="s">
        <v>227</v>
      </c>
      <c r="C42" s="100">
        <v>0</v>
      </c>
      <c r="D42" s="102" t="s">
        <v>226</v>
      </c>
      <c r="E42" s="102" t="s">
        <v>226</v>
      </c>
      <c r="F42" s="102" t="s">
        <v>226</v>
      </c>
      <c r="G42" s="102" t="s">
        <v>226</v>
      </c>
      <c r="H42" s="102" t="s">
        <v>226</v>
      </c>
      <c r="I42" s="102" t="s">
        <v>226</v>
      </c>
      <c r="J42" s="102" t="s">
        <v>226</v>
      </c>
      <c r="K42" s="102" t="s">
        <v>226</v>
      </c>
      <c r="L42" s="102" t="s">
        <v>226</v>
      </c>
      <c r="M42" s="102" t="s">
        <v>226</v>
      </c>
      <c r="N42" s="102" t="s">
        <v>226</v>
      </c>
      <c r="O42" s="102" t="s">
        <v>226</v>
      </c>
      <c r="P42" s="102" t="s">
        <v>226</v>
      </c>
      <c r="Q42" s="102" t="s">
        <v>226</v>
      </c>
      <c r="R42" s="102" t="s">
        <v>226</v>
      </c>
      <c r="S42" s="102" t="s">
        <v>226</v>
      </c>
      <c r="T42" s="102" t="s">
        <v>226</v>
      </c>
      <c r="U42" s="102" t="s">
        <v>226</v>
      </c>
      <c r="V42" s="102" t="s">
        <v>226</v>
      </c>
      <c r="W42" s="102" t="s">
        <v>226</v>
      </c>
      <c r="Y42" s="100"/>
      <c r="Z42" s="106" t="s">
        <v>227</v>
      </c>
      <c r="AA42" s="100">
        <v>0</v>
      </c>
      <c r="AB42" s="102" t="s">
        <v>226</v>
      </c>
      <c r="AC42" s="102" t="s">
        <v>226</v>
      </c>
      <c r="AD42" s="102" t="s">
        <v>226</v>
      </c>
      <c r="AE42" s="102" t="s">
        <v>226</v>
      </c>
      <c r="AF42" s="102" t="s">
        <v>226</v>
      </c>
      <c r="AG42" s="102" t="s">
        <v>226</v>
      </c>
      <c r="AH42" s="102" t="s">
        <v>226</v>
      </c>
      <c r="AI42" s="102" t="s">
        <v>226</v>
      </c>
      <c r="AJ42" s="102" t="s">
        <v>226</v>
      </c>
      <c r="AK42" s="102" t="s">
        <v>226</v>
      </c>
      <c r="AL42" s="102" t="s">
        <v>226</v>
      </c>
      <c r="AM42" s="102" t="s">
        <v>226</v>
      </c>
      <c r="AN42" s="102" t="s">
        <v>226</v>
      </c>
      <c r="AO42" s="102" t="s">
        <v>226</v>
      </c>
      <c r="AP42" s="102" t="s">
        <v>226</v>
      </c>
      <c r="AQ42" s="102" t="s">
        <v>226</v>
      </c>
      <c r="AR42" s="102" t="s">
        <v>226</v>
      </c>
      <c r="AS42" s="102" t="s">
        <v>226</v>
      </c>
      <c r="AT42" s="102" t="s">
        <v>226</v>
      </c>
      <c r="AU42" s="102" t="s">
        <v>226</v>
      </c>
      <c r="AW42" s="56"/>
      <c r="AX42" s="62" t="s">
        <v>272</v>
      </c>
      <c r="AY42" s="56">
        <v>0</v>
      </c>
      <c r="AZ42" s="57" t="s">
        <v>271</v>
      </c>
      <c r="BA42" s="57" t="s">
        <v>271</v>
      </c>
      <c r="BB42" s="57" t="s">
        <v>271</v>
      </c>
      <c r="BC42" s="57" t="s">
        <v>271</v>
      </c>
      <c r="BD42" s="57" t="s">
        <v>271</v>
      </c>
      <c r="BE42" s="57" t="s">
        <v>271</v>
      </c>
      <c r="BF42" s="57" t="s">
        <v>271</v>
      </c>
      <c r="BG42" s="57" t="s">
        <v>271</v>
      </c>
      <c r="BH42" s="57" t="s">
        <v>271</v>
      </c>
      <c r="BI42" s="57" t="s">
        <v>271</v>
      </c>
      <c r="BJ42" s="57" t="s">
        <v>271</v>
      </c>
      <c r="BK42" s="57" t="s">
        <v>271</v>
      </c>
      <c r="BL42" s="57" t="s">
        <v>271</v>
      </c>
      <c r="BM42" s="57" t="s">
        <v>271</v>
      </c>
      <c r="BN42" s="57" t="s">
        <v>271</v>
      </c>
      <c r="BO42" s="57" t="s">
        <v>271</v>
      </c>
      <c r="BP42" s="57" t="s">
        <v>271</v>
      </c>
      <c r="BQ42" s="57" t="s">
        <v>271</v>
      </c>
      <c r="BR42" s="57" t="s">
        <v>271</v>
      </c>
      <c r="BS42" s="57" t="s">
        <v>271</v>
      </c>
      <c r="BT42" s="55"/>
      <c r="BU42" s="56"/>
      <c r="BV42" s="62" t="s">
        <v>272</v>
      </c>
      <c r="BW42" s="56">
        <v>0</v>
      </c>
      <c r="BX42" s="57" t="s">
        <v>271</v>
      </c>
      <c r="BY42" s="57" t="s">
        <v>271</v>
      </c>
      <c r="BZ42" s="57" t="s">
        <v>271</v>
      </c>
      <c r="CA42" s="57" t="s">
        <v>271</v>
      </c>
      <c r="CB42" s="57" t="s">
        <v>271</v>
      </c>
      <c r="CC42" s="57" t="s">
        <v>271</v>
      </c>
      <c r="CD42" s="57" t="s">
        <v>271</v>
      </c>
      <c r="CE42" s="57" t="s">
        <v>271</v>
      </c>
      <c r="CF42" s="57" t="s">
        <v>271</v>
      </c>
      <c r="CG42" s="57" t="s">
        <v>271</v>
      </c>
      <c r="CH42" s="57" t="s">
        <v>271</v>
      </c>
      <c r="CI42" s="57" t="s">
        <v>271</v>
      </c>
      <c r="CJ42" s="57" t="s">
        <v>271</v>
      </c>
      <c r="CK42" s="57" t="s">
        <v>271</v>
      </c>
      <c r="CL42" s="57" t="s">
        <v>271</v>
      </c>
      <c r="CM42" s="57" t="s">
        <v>271</v>
      </c>
      <c r="CN42" s="57" t="s">
        <v>271</v>
      </c>
      <c r="CO42" s="57" t="s">
        <v>271</v>
      </c>
      <c r="CP42" s="57" t="s">
        <v>271</v>
      </c>
      <c r="CQ42" s="57" t="s">
        <v>271</v>
      </c>
      <c r="CR42" s="55"/>
      <c r="CS42" s="56"/>
      <c r="CT42" s="62" t="s">
        <v>272</v>
      </c>
      <c r="CU42" s="56">
        <v>0</v>
      </c>
      <c r="CV42" s="57" t="s">
        <v>271</v>
      </c>
      <c r="CW42" s="57" t="s">
        <v>271</v>
      </c>
      <c r="CX42" s="57" t="s">
        <v>271</v>
      </c>
      <c r="CY42" s="57" t="s">
        <v>271</v>
      </c>
      <c r="CZ42" s="57" t="s">
        <v>271</v>
      </c>
      <c r="DA42" s="57" t="s">
        <v>271</v>
      </c>
      <c r="DB42" s="57" t="s">
        <v>271</v>
      </c>
      <c r="DC42" s="57" t="s">
        <v>271</v>
      </c>
      <c r="DD42" s="57" t="s">
        <v>271</v>
      </c>
      <c r="DE42" s="57" t="s">
        <v>271</v>
      </c>
      <c r="DF42" s="57" t="s">
        <v>271</v>
      </c>
      <c r="DG42" s="57" t="s">
        <v>271</v>
      </c>
      <c r="DH42" s="57" t="s">
        <v>271</v>
      </c>
      <c r="DI42" s="57" t="s">
        <v>271</v>
      </c>
      <c r="DJ42" s="57" t="s">
        <v>271</v>
      </c>
      <c r="DK42" s="57" t="s">
        <v>271</v>
      </c>
      <c r="DL42" s="57" t="s">
        <v>271</v>
      </c>
      <c r="DM42" s="57" t="s">
        <v>271</v>
      </c>
      <c r="DN42" s="57" t="s">
        <v>271</v>
      </c>
      <c r="DO42" s="57" t="s">
        <v>271</v>
      </c>
      <c r="DP42" s="55"/>
      <c r="DQ42" s="56"/>
      <c r="DR42" s="62" t="s">
        <v>272</v>
      </c>
      <c r="DS42" s="56">
        <v>0</v>
      </c>
      <c r="DT42" s="57" t="s">
        <v>271</v>
      </c>
      <c r="DU42" s="57" t="s">
        <v>271</v>
      </c>
      <c r="DV42" s="57" t="s">
        <v>271</v>
      </c>
      <c r="DW42" s="57" t="s">
        <v>271</v>
      </c>
      <c r="DX42" s="57" t="s">
        <v>271</v>
      </c>
      <c r="DY42" s="57" t="s">
        <v>271</v>
      </c>
      <c r="DZ42" s="57" t="s">
        <v>271</v>
      </c>
      <c r="EA42" s="57" t="s">
        <v>271</v>
      </c>
      <c r="EB42" s="57" t="s">
        <v>271</v>
      </c>
      <c r="EC42" s="57" t="s">
        <v>271</v>
      </c>
      <c r="ED42" s="57" t="s">
        <v>271</v>
      </c>
      <c r="EE42" s="57" t="s">
        <v>271</v>
      </c>
      <c r="EF42" s="57" t="s">
        <v>271</v>
      </c>
      <c r="EG42" s="57" t="s">
        <v>271</v>
      </c>
      <c r="EH42" s="57" t="s">
        <v>271</v>
      </c>
      <c r="EI42" s="57" t="s">
        <v>271</v>
      </c>
      <c r="EJ42" s="57" t="s">
        <v>271</v>
      </c>
      <c r="EK42" s="57" t="s">
        <v>271</v>
      </c>
      <c r="EL42" s="57" t="s">
        <v>271</v>
      </c>
      <c r="EM42" s="57" t="s">
        <v>271</v>
      </c>
      <c r="EO42" s="100"/>
      <c r="EP42" s="126" t="s">
        <v>227</v>
      </c>
      <c r="EQ42" s="100">
        <v>0</v>
      </c>
      <c r="ER42" s="102" t="s">
        <v>226</v>
      </c>
      <c r="ES42" s="102" t="s">
        <v>226</v>
      </c>
      <c r="ET42" s="102" t="s">
        <v>226</v>
      </c>
      <c r="EU42" s="102" t="s">
        <v>226</v>
      </c>
      <c r="EV42" s="102" t="s">
        <v>226</v>
      </c>
      <c r="EW42" s="102" t="s">
        <v>226</v>
      </c>
      <c r="EX42" s="102" t="s">
        <v>226</v>
      </c>
      <c r="EY42" s="102" t="s">
        <v>226</v>
      </c>
      <c r="EZ42" s="102" t="s">
        <v>226</v>
      </c>
      <c r="FA42" s="102" t="s">
        <v>226</v>
      </c>
      <c r="FB42" s="102" t="s">
        <v>226</v>
      </c>
      <c r="FC42" s="102" t="s">
        <v>226</v>
      </c>
      <c r="FD42" s="102" t="s">
        <v>226</v>
      </c>
      <c r="FE42" s="102" t="s">
        <v>226</v>
      </c>
      <c r="FF42" s="102" t="s">
        <v>226</v>
      </c>
      <c r="FG42" s="102" t="s">
        <v>226</v>
      </c>
      <c r="FH42" s="102" t="s">
        <v>226</v>
      </c>
      <c r="FI42" s="102" t="s">
        <v>226</v>
      </c>
      <c r="FJ42" s="102" t="s">
        <v>226</v>
      </c>
      <c r="FK42" s="102" t="s">
        <v>226</v>
      </c>
      <c r="FM42" s="100"/>
      <c r="FN42" s="126" t="s">
        <v>227</v>
      </c>
      <c r="FO42" s="100">
        <v>0</v>
      </c>
      <c r="FP42" s="102" t="s">
        <v>226</v>
      </c>
      <c r="FQ42" s="102" t="s">
        <v>226</v>
      </c>
      <c r="FR42" s="102" t="s">
        <v>226</v>
      </c>
      <c r="FS42" s="102" t="s">
        <v>226</v>
      </c>
      <c r="FT42" s="102" t="s">
        <v>226</v>
      </c>
      <c r="FU42" s="102" t="s">
        <v>226</v>
      </c>
      <c r="FV42" s="102" t="s">
        <v>226</v>
      </c>
      <c r="FW42" s="102" t="s">
        <v>226</v>
      </c>
      <c r="FX42" s="102" t="s">
        <v>226</v>
      </c>
      <c r="FY42" s="102" t="s">
        <v>226</v>
      </c>
      <c r="FZ42" s="102" t="s">
        <v>226</v>
      </c>
      <c r="GA42" s="102" t="s">
        <v>226</v>
      </c>
      <c r="GB42" s="102" t="s">
        <v>226</v>
      </c>
      <c r="GC42" s="102" t="s">
        <v>226</v>
      </c>
      <c r="GD42" s="102" t="s">
        <v>226</v>
      </c>
      <c r="GE42" s="102" t="s">
        <v>226</v>
      </c>
      <c r="GF42" s="102" t="s">
        <v>226</v>
      </c>
      <c r="GG42" s="102" t="s">
        <v>226</v>
      </c>
      <c r="GH42" s="102" t="s">
        <v>226</v>
      </c>
      <c r="GI42" s="102" t="s">
        <v>226</v>
      </c>
      <c r="GK42" s="100"/>
      <c r="GL42" s="126" t="s">
        <v>227</v>
      </c>
      <c r="GM42" s="100">
        <v>0</v>
      </c>
      <c r="GN42" s="102" t="s">
        <v>226</v>
      </c>
      <c r="GO42" s="102" t="s">
        <v>226</v>
      </c>
      <c r="GP42" s="102" t="s">
        <v>226</v>
      </c>
      <c r="GQ42" s="102" t="s">
        <v>226</v>
      </c>
      <c r="GR42" s="102" t="s">
        <v>226</v>
      </c>
      <c r="GS42" s="102" t="s">
        <v>226</v>
      </c>
      <c r="GT42" s="102" t="s">
        <v>226</v>
      </c>
      <c r="GU42" s="102" t="s">
        <v>226</v>
      </c>
      <c r="GV42" s="102" t="s">
        <v>226</v>
      </c>
      <c r="GW42" s="102" t="s">
        <v>226</v>
      </c>
      <c r="GX42" s="102" t="s">
        <v>226</v>
      </c>
      <c r="GY42" s="102" t="s">
        <v>226</v>
      </c>
      <c r="GZ42" s="102" t="s">
        <v>226</v>
      </c>
      <c r="HA42" s="102" t="s">
        <v>226</v>
      </c>
      <c r="HB42" s="102" t="s">
        <v>226</v>
      </c>
      <c r="HC42" s="102" t="s">
        <v>226</v>
      </c>
      <c r="HD42" s="102" t="s">
        <v>226</v>
      </c>
      <c r="HE42" s="102" t="s">
        <v>226</v>
      </c>
      <c r="HF42" s="102" t="s">
        <v>226</v>
      </c>
      <c r="HG42" s="102" t="s">
        <v>226</v>
      </c>
    </row>
    <row r="43" spans="1:215" ht="15">
      <c r="A43" s="100"/>
      <c r="B43" s="106" t="s">
        <v>228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228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56"/>
      <c r="AX43" s="62" t="s">
        <v>273</v>
      </c>
      <c r="AY43" s="56">
        <v>0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5"/>
      <c r="BU43" s="56"/>
      <c r="BV43" s="62" t="s">
        <v>273</v>
      </c>
      <c r="BW43" s="56"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</v>
      </c>
      <c r="CO43" s="56">
        <v>0</v>
      </c>
      <c r="CP43" s="56">
        <v>0</v>
      </c>
      <c r="CQ43" s="56">
        <v>0</v>
      </c>
      <c r="CR43" s="55"/>
      <c r="CS43" s="56"/>
      <c r="CT43" s="62" t="s">
        <v>273</v>
      </c>
      <c r="CU43" s="56">
        <v>0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0</v>
      </c>
      <c r="DC43" s="56">
        <v>0</v>
      </c>
      <c r="DD43" s="56">
        <v>0</v>
      </c>
      <c r="DE43" s="56">
        <v>0</v>
      </c>
      <c r="DF43" s="56">
        <v>0</v>
      </c>
      <c r="DG43" s="56">
        <v>0</v>
      </c>
      <c r="DH43" s="56">
        <v>0</v>
      </c>
      <c r="DI43" s="56">
        <v>0</v>
      </c>
      <c r="DJ43" s="56">
        <v>0</v>
      </c>
      <c r="DK43" s="56">
        <v>0</v>
      </c>
      <c r="DL43" s="56">
        <v>0</v>
      </c>
      <c r="DM43" s="56">
        <v>0</v>
      </c>
      <c r="DN43" s="56">
        <v>0</v>
      </c>
      <c r="DO43" s="56">
        <v>0</v>
      </c>
      <c r="DP43" s="55"/>
      <c r="DQ43" s="56"/>
      <c r="DR43" s="62" t="s">
        <v>273</v>
      </c>
      <c r="DS43" s="56">
        <v>0</v>
      </c>
      <c r="DT43" s="56">
        <v>0</v>
      </c>
      <c r="DU43" s="56">
        <v>0</v>
      </c>
      <c r="DV43" s="56">
        <v>0</v>
      </c>
      <c r="DW43" s="56">
        <v>0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0</v>
      </c>
      <c r="EE43" s="56">
        <v>0</v>
      </c>
      <c r="EF43" s="56">
        <v>0</v>
      </c>
      <c r="EG43" s="56">
        <v>0</v>
      </c>
      <c r="EH43" s="56">
        <v>0</v>
      </c>
      <c r="EI43" s="56">
        <v>0</v>
      </c>
      <c r="EJ43" s="56">
        <v>0</v>
      </c>
      <c r="EK43" s="56">
        <v>0</v>
      </c>
      <c r="EL43" s="56">
        <v>0</v>
      </c>
      <c r="EM43" s="56">
        <v>0</v>
      </c>
      <c r="EO43" s="100"/>
      <c r="EP43" s="126" t="s">
        <v>228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228</v>
      </c>
      <c r="FO43" s="100">
        <v>0</v>
      </c>
      <c r="FP43" s="100">
        <v>0</v>
      </c>
      <c r="FQ43" s="100">
        <v>0</v>
      </c>
      <c r="FR43" s="100">
        <v>0</v>
      </c>
      <c r="FS43" s="100">
        <v>0</v>
      </c>
      <c r="FT43" s="100">
        <v>0</v>
      </c>
      <c r="FU43" s="100">
        <v>0</v>
      </c>
      <c r="FV43" s="100">
        <v>0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228</v>
      </c>
      <c r="GM43" s="100">
        <v>0</v>
      </c>
      <c r="GN43" s="100">
        <v>0</v>
      </c>
      <c r="GO43" s="100">
        <v>0</v>
      </c>
      <c r="GP43" s="100">
        <v>0</v>
      </c>
      <c r="GQ43" s="100">
        <v>0</v>
      </c>
      <c r="GR43" s="100">
        <v>0</v>
      </c>
      <c r="GS43" s="100">
        <v>0</v>
      </c>
      <c r="GT43" s="100">
        <v>0</v>
      </c>
      <c r="GU43" s="100">
        <v>0</v>
      </c>
      <c r="GV43" s="100">
        <v>0</v>
      </c>
      <c r="GW43" s="100">
        <v>0</v>
      </c>
      <c r="GX43" s="100">
        <v>0</v>
      </c>
      <c r="GY43" s="100">
        <v>0</v>
      </c>
      <c r="GZ43" s="100">
        <v>0</v>
      </c>
      <c r="HA43" s="100">
        <v>0</v>
      </c>
      <c r="HB43" s="100">
        <v>0</v>
      </c>
      <c r="HC43" s="100">
        <v>0</v>
      </c>
      <c r="HD43" s="100">
        <v>0</v>
      </c>
      <c r="HE43" s="100">
        <v>0</v>
      </c>
      <c r="HF43" s="100">
        <v>0</v>
      </c>
      <c r="HG43" s="100">
        <v>0</v>
      </c>
    </row>
    <row r="44" spans="1:215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8"/>
      <c r="AX44" s="428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5"/>
      <c r="BU44" s="428"/>
      <c r="BV44" s="428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5"/>
      <c r="CS44" s="428"/>
      <c r="CT44" s="428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5"/>
      <c r="DQ44" s="428"/>
      <c r="DR44" s="428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O44" s="421"/>
      <c r="EP44" s="421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56"/>
      <c r="AX45" s="61" t="s">
        <v>274</v>
      </c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5"/>
      <c r="BU45" s="56"/>
      <c r="BV45" s="61" t="s">
        <v>274</v>
      </c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5"/>
      <c r="CS45" s="56"/>
      <c r="CT45" s="61" t="s">
        <v>274</v>
      </c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5"/>
      <c r="DQ45" s="56"/>
      <c r="DR45" s="61" t="s">
        <v>274</v>
      </c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O45" s="100"/>
      <c r="EP45" s="108" t="s">
        <v>87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222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222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56"/>
      <c r="AX46" s="67" t="s">
        <v>267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5"/>
      <c r="BU46" s="56"/>
      <c r="BV46" s="67" t="s">
        <v>267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5"/>
      <c r="CS46" s="56"/>
      <c r="CT46" s="67" t="s">
        <v>267</v>
      </c>
      <c r="CU46" s="56">
        <v>0</v>
      </c>
      <c r="CV46" s="56">
        <v>0</v>
      </c>
      <c r="CW46" s="56">
        <v>0</v>
      </c>
      <c r="CX46" s="56">
        <v>0</v>
      </c>
      <c r="CY46" s="56">
        <v>0</v>
      </c>
      <c r="CZ46" s="56">
        <v>0</v>
      </c>
      <c r="DA46" s="56">
        <v>0</v>
      </c>
      <c r="DB46" s="56">
        <v>0</v>
      </c>
      <c r="DC46" s="56">
        <v>0</v>
      </c>
      <c r="DD46" s="56">
        <v>0</v>
      </c>
      <c r="DE46" s="56">
        <v>0</v>
      </c>
      <c r="DF46" s="56">
        <v>0</v>
      </c>
      <c r="DG46" s="56">
        <v>0</v>
      </c>
      <c r="DH46" s="56">
        <v>0</v>
      </c>
      <c r="DI46" s="56">
        <v>0</v>
      </c>
      <c r="DJ46" s="56">
        <v>0</v>
      </c>
      <c r="DK46" s="56">
        <v>0</v>
      </c>
      <c r="DL46" s="56">
        <v>0</v>
      </c>
      <c r="DM46" s="56">
        <v>0</v>
      </c>
      <c r="DN46" s="56">
        <v>0</v>
      </c>
      <c r="DO46" s="56">
        <v>0</v>
      </c>
      <c r="DP46" s="55"/>
      <c r="DQ46" s="56"/>
      <c r="DR46" s="67" t="s">
        <v>267</v>
      </c>
      <c r="DS46" s="56">
        <v>0</v>
      </c>
      <c r="DT46" s="56">
        <v>0</v>
      </c>
      <c r="DU46" s="56">
        <v>0</v>
      </c>
      <c r="DV46" s="56">
        <v>0</v>
      </c>
      <c r="DW46" s="56">
        <v>0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0</v>
      </c>
      <c r="EE46" s="56">
        <v>0</v>
      </c>
      <c r="EF46" s="56">
        <v>0</v>
      </c>
      <c r="EG46" s="56">
        <v>0</v>
      </c>
      <c r="EH46" s="56">
        <v>0</v>
      </c>
      <c r="EI46" s="56">
        <v>0</v>
      </c>
      <c r="EJ46" s="56">
        <v>0</v>
      </c>
      <c r="EK46" s="56">
        <v>0</v>
      </c>
      <c r="EL46" s="56">
        <v>0</v>
      </c>
      <c r="EM46" s="56">
        <v>0</v>
      </c>
      <c r="EO46" s="100"/>
      <c r="EP46" s="107" t="s">
        <v>222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222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222</v>
      </c>
      <c r="GM46" s="100">
        <v>0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</v>
      </c>
      <c r="GT46" s="100">
        <v>0</v>
      </c>
      <c r="GU46" s="100">
        <v>0</v>
      </c>
      <c r="GV46" s="100">
        <v>0</v>
      </c>
      <c r="GW46" s="100">
        <v>0</v>
      </c>
      <c r="GX46" s="100">
        <v>0</v>
      </c>
      <c r="GY46" s="100">
        <v>0</v>
      </c>
      <c r="GZ46" s="100">
        <v>0</v>
      </c>
      <c r="HA46" s="100">
        <v>0</v>
      </c>
      <c r="HB46" s="100">
        <v>0</v>
      </c>
      <c r="HC46" s="100">
        <v>0</v>
      </c>
      <c r="HD46" s="100">
        <v>0</v>
      </c>
      <c r="HE46" s="100">
        <v>0</v>
      </c>
      <c r="HF46" s="100">
        <v>0</v>
      </c>
      <c r="HG46" s="100">
        <v>0</v>
      </c>
    </row>
    <row r="47" spans="1:215" ht="15">
      <c r="A47" s="100"/>
      <c r="B47" s="106" t="s">
        <v>223</v>
      </c>
      <c r="C47" s="100">
        <v>97.4</v>
      </c>
      <c r="D47" s="100">
        <v>97.2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99.7</v>
      </c>
      <c r="N47" s="100">
        <v>96.1</v>
      </c>
      <c r="O47" s="100">
        <v>96.2</v>
      </c>
      <c r="P47" s="100">
        <v>98.9</v>
      </c>
      <c r="Q47" s="100">
        <v>86.7</v>
      </c>
      <c r="R47" s="100">
        <v>99.3</v>
      </c>
      <c r="S47" s="100">
        <v>99.1</v>
      </c>
      <c r="T47" s="100">
        <v>99.1</v>
      </c>
      <c r="U47" s="100">
        <v>99.1</v>
      </c>
      <c r="V47" s="100">
        <v>99.2</v>
      </c>
      <c r="W47" s="100">
        <v>99.1</v>
      </c>
      <c r="Y47" s="100"/>
      <c r="Z47" s="106" t="s">
        <v>223</v>
      </c>
      <c r="AA47" s="100">
        <v>98.1</v>
      </c>
      <c r="AB47" s="100">
        <v>98.1</v>
      </c>
      <c r="AC47" s="100">
        <v>97.9</v>
      </c>
      <c r="AD47" s="100">
        <v>97.5</v>
      </c>
      <c r="AE47" s="100">
        <v>97.6</v>
      </c>
      <c r="AF47" s="100">
        <v>98.1</v>
      </c>
      <c r="AG47" s="100">
        <v>99.5</v>
      </c>
      <c r="AH47" s="100">
        <v>99.5</v>
      </c>
      <c r="AI47" s="100">
        <v>99.5</v>
      </c>
      <c r="AJ47" s="100">
        <v>99.4</v>
      </c>
      <c r="AK47" s="100">
        <v>99.5</v>
      </c>
      <c r="AL47" s="100">
        <v>96</v>
      </c>
      <c r="AM47" s="100">
        <v>96.2</v>
      </c>
      <c r="AN47" s="100">
        <v>98.4</v>
      </c>
      <c r="AO47" s="100">
        <v>99.2</v>
      </c>
      <c r="AP47" s="100">
        <v>99.4</v>
      </c>
      <c r="AQ47" s="100">
        <v>99.4</v>
      </c>
      <c r="AR47" s="100">
        <v>99.3</v>
      </c>
      <c r="AS47" s="100">
        <v>99.3</v>
      </c>
      <c r="AT47" s="100">
        <v>99.3</v>
      </c>
      <c r="AU47" s="100">
        <v>99.1</v>
      </c>
      <c r="AW47" s="56"/>
      <c r="AX47" s="62" t="s">
        <v>268</v>
      </c>
      <c r="AY47" s="56">
        <v>96.2</v>
      </c>
      <c r="AZ47" s="56">
        <v>96.5</v>
      </c>
      <c r="BA47" s="56">
        <v>96.7</v>
      </c>
      <c r="BB47" s="56">
        <v>96.2</v>
      </c>
      <c r="BC47" s="56">
        <v>97.1</v>
      </c>
      <c r="BD47" s="56">
        <v>96.5</v>
      </c>
      <c r="BE47" s="56">
        <v>98.9</v>
      </c>
      <c r="BF47" s="56">
        <v>99.2</v>
      </c>
      <c r="BG47" s="56">
        <v>99.3</v>
      </c>
      <c r="BH47" s="56">
        <v>99.2</v>
      </c>
      <c r="BI47" s="56">
        <v>99.2</v>
      </c>
      <c r="BJ47" s="56">
        <v>95.7</v>
      </c>
      <c r="BK47" s="56">
        <v>96</v>
      </c>
      <c r="BL47" s="56">
        <v>97.8</v>
      </c>
      <c r="BM47" s="56">
        <v>98.6</v>
      </c>
      <c r="BN47" s="56">
        <v>99.5</v>
      </c>
      <c r="BO47" s="56">
        <v>99.4</v>
      </c>
      <c r="BP47" s="56">
        <v>99.4</v>
      </c>
      <c r="BQ47" s="56">
        <v>99.4</v>
      </c>
      <c r="BR47" s="56">
        <v>99.4</v>
      </c>
      <c r="BS47" s="56">
        <v>99.3</v>
      </c>
      <c r="BT47" s="55"/>
      <c r="BU47" s="56"/>
      <c r="BV47" s="62" t="s">
        <v>268</v>
      </c>
      <c r="BW47" s="56">
        <v>98.3</v>
      </c>
      <c r="BX47" s="56">
        <v>98.5</v>
      </c>
      <c r="BY47" s="56">
        <v>98.8</v>
      </c>
      <c r="BZ47" s="56">
        <v>98.7</v>
      </c>
      <c r="CA47" s="56">
        <v>98.8</v>
      </c>
      <c r="CB47" s="56">
        <v>98.7</v>
      </c>
      <c r="CC47" s="56">
        <v>99.3</v>
      </c>
      <c r="CD47" s="56">
        <v>99.3</v>
      </c>
      <c r="CE47" s="56">
        <v>99.2</v>
      </c>
      <c r="CF47" s="56">
        <v>99.3</v>
      </c>
      <c r="CG47" s="56">
        <v>99.2</v>
      </c>
      <c r="CH47" s="56">
        <v>95.7</v>
      </c>
      <c r="CI47" s="56">
        <v>95.9</v>
      </c>
      <c r="CJ47" s="56">
        <v>95.8</v>
      </c>
      <c r="CK47" s="56">
        <v>95.5</v>
      </c>
      <c r="CL47" s="56">
        <v>98.9</v>
      </c>
      <c r="CM47" s="56">
        <v>98.6</v>
      </c>
      <c r="CN47" s="56">
        <v>98.7</v>
      </c>
      <c r="CO47" s="56">
        <v>98.7</v>
      </c>
      <c r="CP47" s="56">
        <v>98.7</v>
      </c>
      <c r="CQ47" s="56">
        <v>98.5</v>
      </c>
      <c r="CR47" s="55"/>
      <c r="CS47" s="56"/>
      <c r="CT47" s="62" t="s">
        <v>268</v>
      </c>
      <c r="CU47" s="56">
        <v>98.6</v>
      </c>
      <c r="CV47" s="56">
        <v>98.6</v>
      </c>
      <c r="CW47" s="56">
        <v>98.9</v>
      </c>
      <c r="CX47" s="56">
        <v>98.8</v>
      </c>
      <c r="CY47" s="56">
        <v>98.8</v>
      </c>
      <c r="CZ47" s="56">
        <v>98.7</v>
      </c>
      <c r="DA47" s="56">
        <v>99.4</v>
      </c>
      <c r="DB47" s="56">
        <v>95.8</v>
      </c>
      <c r="DC47" s="56">
        <v>95</v>
      </c>
      <c r="DD47" s="56">
        <v>95.1</v>
      </c>
      <c r="DE47" s="56">
        <v>94.8</v>
      </c>
      <c r="DF47" s="56">
        <v>94</v>
      </c>
      <c r="DG47" s="56">
        <v>93.4</v>
      </c>
      <c r="DH47" s="56">
        <v>93.7</v>
      </c>
      <c r="DI47" s="56">
        <v>93.3</v>
      </c>
      <c r="DJ47" s="56">
        <v>98.7</v>
      </c>
      <c r="DK47" s="56">
        <v>98.5</v>
      </c>
      <c r="DL47" s="56">
        <v>98.5</v>
      </c>
      <c r="DM47" s="56">
        <v>98.4</v>
      </c>
      <c r="DN47" s="56">
        <v>98.4</v>
      </c>
      <c r="DO47" s="56">
        <v>98.2</v>
      </c>
      <c r="DP47" s="55"/>
      <c r="DQ47" s="56"/>
      <c r="DR47" s="62" t="s">
        <v>268</v>
      </c>
      <c r="DS47" s="56">
        <v>97.9</v>
      </c>
      <c r="DT47" s="56">
        <v>98.3</v>
      </c>
      <c r="DU47" s="56">
        <v>98.3</v>
      </c>
      <c r="DV47" s="56">
        <v>98</v>
      </c>
      <c r="DW47" s="56">
        <v>98.3</v>
      </c>
      <c r="DX47" s="56">
        <v>98.1</v>
      </c>
      <c r="DY47" s="56">
        <v>99.2</v>
      </c>
      <c r="DZ47" s="56">
        <v>99.2</v>
      </c>
      <c r="EA47" s="56">
        <v>91.6</v>
      </c>
      <c r="EB47" s="56">
        <v>91.5</v>
      </c>
      <c r="EC47" s="56">
        <v>92.1</v>
      </c>
      <c r="ED47" s="56">
        <v>91.5</v>
      </c>
      <c r="EE47" s="56">
        <v>93.4</v>
      </c>
      <c r="EF47" s="56">
        <v>93.8</v>
      </c>
      <c r="EG47" s="56">
        <v>93.8</v>
      </c>
      <c r="EH47" s="56">
        <v>99.7</v>
      </c>
      <c r="EI47" s="56">
        <v>99.7</v>
      </c>
      <c r="EJ47" s="56">
        <v>99.6</v>
      </c>
      <c r="EK47" s="56">
        <v>99.6</v>
      </c>
      <c r="EL47" s="56">
        <v>99.6</v>
      </c>
      <c r="EM47" s="56">
        <v>99.6</v>
      </c>
      <c r="EO47" s="100"/>
      <c r="EP47" s="126" t="s">
        <v>223</v>
      </c>
      <c r="EQ47" s="100">
        <v>93.9</v>
      </c>
      <c r="ER47" s="100">
        <v>94.6</v>
      </c>
      <c r="ES47" s="100">
        <v>94.1</v>
      </c>
      <c r="ET47" s="100">
        <v>93.3</v>
      </c>
      <c r="EU47" s="100">
        <v>93.8</v>
      </c>
      <c r="EV47" s="100">
        <v>93.1</v>
      </c>
      <c r="EW47" s="100">
        <v>97</v>
      </c>
      <c r="EX47" s="100">
        <v>97.4</v>
      </c>
      <c r="EY47" s="100">
        <v>97.7</v>
      </c>
      <c r="EZ47" s="100">
        <v>97.5</v>
      </c>
      <c r="FA47" s="100">
        <v>98</v>
      </c>
      <c r="FB47" s="100">
        <v>91.3</v>
      </c>
      <c r="FC47" s="100">
        <v>92.4</v>
      </c>
      <c r="FD47" s="100">
        <v>92.7</v>
      </c>
      <c r="FE47" s="100">
        <v>92.1</v>
      </c>
      <c r="FF47" s="100">
        <v>98.8</v>
      </c>
      <c r="FG47" s="100">
        <v>98.9</v>
      </c>
      <c r="FH47" s="100">
        <v>98.8</v>
      </c>
      <c r="FI47" s="100">
        <v>98.7</v>
      </c>
      <c r="FJ47" s="100">
        <v>98.7</v>
      </c>
      <c r="FK47" s="100">
        <v>98.5</v>
      </c>
      <c r="FM47" s="100"/>
      <c r="FN47" s="126" t="s">
        <v>223</v>
      </c>
      <c r="FO47" s="100">
        <v>94.8</v>
      </c>
      <c r="FP47" s="100">
        <v>94</v>
      </c>
      <c r="FQ47" s="100">
        <v>93.7</v>
      </c>
      <c r="FR47" s="100">
        <v>94.8</v>
      </c>
      <c r="FS47" s="100">
        <v>95.6</v>
      </c>
      <c r="FT47" s="100">
        <v>95.3</v>
      </c>
      <c r="FU47" s="100">
        <v>98.7</v>
      </c>
      <c r="FV47" s="100">
        <v>98.7</v>
      </c>
      <c r="FW47" s="100">
        <v>98.7</v>
      </c>
      <c r="FX47" s="100">
        <v>98.5</v>
      </c>
      <c r="FY47" s="100">
        <v>98.5</v>
      </c>
      <c r="FZ47" s="100">
        <v>94.6</v>
      </c>
      <c r="GA47" s="100">
        <v>93.6</v>
      </c>
      <c r="GB47" s="100">
        <v>95.1</v>
      </c>
      <c r="GC47" s="100">
        <v>94.5</v>
      </c>
      <c r="GD47" s="100">
        <v>98.5</v>
      </c>
      <c r="GE47" s="100">
        <v>98.6</v>
      </c>
      <c r="GF47" s="100">
        <v>98.6</v>
      </c>
      <c r="GG47" s="100">
        <v>98.5</v>
      </c>
      <c r="GH47" s="100">
        <v>98.5</v>
      </c>
      <c r="GI47" s="100">
        <v>98.1</v>
      </c>
      <c r="GK47" s="100"/>
      <c r="GL47" s="126" t="s">
        <v>223</v>
      </c>
      <c r="GM47" s="100">
        <v>94.1</v>
      </c>
      <c r="GN47" s="100">
        <v>93</v>
      </c>
      <c r="GO47" s="100">
        <v>93.1</v>
      </c>
      <c r="GP47" s="100">
        <v>93.6</v>
      </c>
      <c r="GQ47" s="100">
        <v>94.8</v>
      </c>
      <c r="GR47" s="100">
        <v>94.9</v>
      </c>
      <c r="GS47" s="100">
        <v>98.3</v>
      </c>
      <c r="GT47" s="100">
        <v>97.9</v>
      </c>
      <c r="GU47" s="100">
        <v>97.4</v>
      </c>
      <c r="GV47" s="100">
        <v>98</v>
      </c>
      <c r="GW47" s="100">
        <v>94.6</v>
      </c>
      <c r="GX47" s="100">
        <v>94</v>
      </c>
      <c r="GY47" s="100">
        <v>94.3</v>
      </c>
      <c r="GZ47" s="100">
        <v>94.5</v>
      </c>
      <c r="HA47" s="100">
        <v>94.4</v>
      </c>
      <c r="HB47" s="100">
        <v>97.6</v>
      </c>
      <c r="HC47" s="100">
        <v>97.6</v>
      </c>
      <c r="HD47" s="100">
        <v>97.4</v>
      </c>
      <c r="HE47" s="100">
        <v>96.9</v>
      </c>
      <c r="HF47" s="100">
        <v>96.8</v>
      </c>
      <c r="HG47" s="100">
        <v>96.4</v>
      </c>
    </row>
    <row r="48" spans="1:215" ht="15">
      <c r="A48" s="100"/>
      <c r="B48" s="106" t="s">
        <v>224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0.3</v>
      </c>
      <c r="P48" s="100">
        <v>0.3</v>
      </c>
      <c r="Q48" s="100">
        <v>0.4</v>
      </c>
      <c r="R48" s="100">
        <v>0.7</v>
      </c>
      <c r="S48" s="100">
        <v>0.9</v>
      </c>
      <c r="T48" s="100">
        <v>0.9</v>
      </c>
      <c r="U48" s="100">
        <v>0.9</v>
      </c>
      <c r="V48" s="100">
        <v>0.8</v>
      </c>
      <c r="W48" s="100">
        <v>0.9</v>
      </c>
      <c r="Y48" s="100"/>
      <c r="Z48" s="106" t="s">
        <v>224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0.4</v>
      </c>
      <c r="AH48" s="100">
        <v>0.4</v>
      </c>
      <c r="AI48" s="100">
        <v>0.5</v>
      </c>
      <c r="AJ48" s="100">
        <v>0.5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0.7</v>
      </c>
      <c r="AS48" s="100">
        <v>0.7</v>
      </c>
      <c r="AT48" s="100">
        <v>0.7</v>
      </c>
      <c r="AU48" s="100">
        <v>0.9</v>
      </c>
      <c r="AW48" s="56"/>
      <c r="AX48" s="62" t="s">
        <v>269</v>
      </c>
      <c r="AY48" s="56">
        <v>3.7</v>
      </c>
      <c r="AZ48" s="56">
        <v>3.4</v>
      </c>
      <c r="BA48" s="56">
        <v>3.3</v>
      </c>
      <c r="BB48" s="56">
        <v>3.8</v>
      </c>
      <c r="BC48" s="56">
        <v>2.9</v>
      </c>
      <c r="BD48" s="56">
        <v>3.5</v>
      </c>
      <c r="BE48" s="56">
        <v>1.1000000000000001</v>
      </c>
      <c r="BF48" s="56">
        <v>0.8</v>
      </c>
      <c r="BG48" s="56">
        <v>0.6</v>
      </c>
      <c r="BH48" s="56">
        <v>0.8</v>
      </c>
      <c r="BI48" s="56">
        <v>0.8</v>
      </c>
      <c r="BJ48" s="56">
        <v>0.8</v>
      </c>
      <c r="BK48" s="56">
        <v>0.5</v>
      </c>
      <c r="BL48" s="56">
        <v>0.4</v>
      </c>
      <c r="BM48" s="56">
        <v>0.5</v>
      </c>
      <c r="BN48" s="56">
        <v>0.5</v>
      </c>
      <c r="BO48" s="56">
        <v>0.6</v>
      </c>
      <c r="BP48" s="56">
        <v>0.5</v>
      </c>
      <c r="BQ48" s="56">
        <v>0.6</v>
      </c>
      <c r="BR48" s="56">
        <v>0.5</v>
      </c>
      <c r="BS48" s="56">
        <v>0.6</v>
      </c>
      <c r="BT48" s="55"/>
      <c r="BU48" s="56"/>
      <c r="BV48" s="62" t="s">
        <v>269</v>
      </c>
      <c r="BW48" s="56">
        <v>1.7</v>
      </c>
      <c r="BX48" s="56">
        <v>1.4</v>
      </c>
      <c r="BY48" s="56">
        <v>1.2</v>
      </c>
      <c r="BZ48" s="56">
        <v>1.3</v>
      </c>
      <c r="CA48" s="56">
        <v>1.2</v>
      </c>
      <c r="CB48" s="56">
        <v>1.3</v>
      </c>
      <c r="CC48" s="56">
        <v>0.7</v>
      </c>
      <c r="CD48" s="56">
        <v>0.6</v>
      </c>
      <c r="CE48" s="56">
        <v>0.7</v>
      </c>
      <c r="CF48" s="56">
        <v>0.7</v>
      </c>
      <c r="CG48" s="56">
        <v>0.7</v>
      </c>
      <c r="CH48" s="56">
        <v>0.7</v>
      </c>
      <c r="CI48" s="56">
        <v>0.7</v>
      </c>
      <c r="CJ48" s="56">
        <v>0.8</v>
      </c>
      <c r="CK48" s="56">
        <v>0.8</v>
      </c>
      <c r="CL48" s="56">
        <v>1.1000000000000001</v>
      </c>
      <c r="CM48" s="56">
        <v>1.3</v>
      </c>
      <c r="CN48" s="56">
        <v>1.3</v>
      </c>
      <c r="CO48" s="56">
        <v>1.3</v>
      </c>
      <c r="CP48" s="56">
        <v>1.2</v>
      </c>
      <c r="CQ48" s="56">
        <v>1.5</v>
      </c>
      <c r="CR48" s="55"/>
      <c r="CS48" s="56"/>
      <c r="CT48" s="62" t="s">
        <v>269</v>
      </c>
      <c r="CU48" s="56">
        <v>1.1000000000000001</v>
      </c>
      <c r="CV48" s="56">
        <v>1</v>
      </c>
      <c r="CW48" s="56">
        <v>1</v>
      </c>
      <c r="CX48" s="56">
        <v>1</v>
      </c>
      <c r="CY48" s="56">
        <v>1</v>
      </c>
      <c r="CZ48" s="56">
        <v>1.1000000000000001</v>
      </c>
      <c r="DA48" s="56">
        <v>0.3</v>
      </c>
      <c r="DB48" s="56">
        <v>0.3</v>
      </c>
      <c r="DC48" s="56">
        <v>0.3</v>
      </c>
      <c r="DD48" s="56">
        <v>0.4</v>
      </c>
      <c r="DE48" s="56">
        <v>0.5</v>
      </c>
      <c r="DF48" s="56">
        <v>0.5</v>
      </c>
      <c r="DG48" s="56">
        <v>0.6</v>
      </c>
      <c r="DH48" s="56">
        <v>0.7</v>
      </c>
      <c r="DI48" s="56">
        <v>0.9</v>
      </c>
      <c r="DJ48" s="56">
        <v>1.1000000000000001</v>
      </c>
      <c r="DK48" s="56">
        <v>1.2</v>
      </c>
      <c r="DL48" s="56">
        <v>1.3</v>
      </c>
      <c r="DM48" s="56">
        <v>1.4</v>
      </c>
      <c r="DN48" s="56">
        <v>1.4</v>
      </c>
      <c r="DO48" s="56">
        <v>1.6</v>
      </c>
      <c r="DP48" s="55"/>
      <c r="DQ48" s="56"/>
      <c r="DR48" s="62" t="s">
        <v>269</v>
      </c>
      <c r="DS48" s="56">
        <v>1.7</v>
      </c>
      <c r="DT48" s="56">
        <v>1.4</v>
      </c>
      <c r="DU48" s="56">
        <v>1.6</v>
      </c>
      <c r="DV48" s="56">
        <v>1.8</v>
      </c>
      <c r="DW48" s="56">
        <v>1.5</v>
      </c>
      <c r="DX48" s="56">
        <v>1.8</v>
      </c>
      <c r="DY48" s="56">
        <v>0.6</v>
      </c>
      <c r="DZ48" s="56">
        <v>0.7</v>
      </c>
      <c r="EA48" s="56">
        <v>0.8</v>
      </c>
      <c r="EB48" s="56">
        <v>0.7</v>
      </c>
      <c r="EC48" s="56">
        <v>0.6</v>
      </c>
      <c r="ED48" s="56">
        <v>0.5</v>
      </c>
      <c r="EE48" s="56">
        <v>0.4</v>
      </c>
      <c r="EF48" s="56">
        <v>0.3</v>
      </c>
      <c r="EG48" s="56">
        <v>0.3</v>
      </c>
      <c r="EH48" s="56">
        <v>0.3</v>
      </c>
      <c r="EI48" s="56">
        <v>0.3</v>
      </c>
      <c r="EJ48" s="56">
        <v>0.3</v>
      </c>
      <c r="EK48" s="56">
        <v>0.3</v>
      </c>
      <c r="EL48" s="56">
        <v>0.3</v>
      </c>
      <c r="EM48" s="56">
        <v>0.3</v>
      </c>
      <c r="EO48" s="100"/>
      <c r="EP48" s="126" t="s">
        <v>224</v>
      </c>
      <c r="EQ48" s="100">
        <v>5.8</v>
      </c>
      <c r="ER48" s="100">
        <v>5.0999999999999996</v>
      </c>
      <c r="ES48" s="100">
        <v>5.8</v>
      </c>
      <c r="ET48" s="100">
        <v>6.6</v>
      </c>
      <c r="EU48" s="100">
        <v>6.1</v>
      </c>
      <c r="EV48" s="100">
        <v>6.9</v>
      </c>
      <c r="EW48" s="100">
        <v>2.9</v>
      </c>
      <c r="EX48" s="100">
        <v>2.5</v>
      </c>
      <c r="EY48" s="100">
        <v>2.2000000000000002</v>
      </c>
      <c r="EZ48" s="100">
        <v>2.4</v>
      </c>
      <c r="FA48" s="100">
        <v>1.9</v>
      </c>
      <c r="FB48" s="100">
        <v>1.9</v>
      </c>
      <c r="FC48" s="100">
        <v>1.4</v>
      </c>
      <c r="FD48" s="100">
        <v>1.2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224</v>
      </c>
      <c r="FO48" s="100">
        <v>4.3</v>
      </c>
      <c r="FP48" s="100">
        <v>5.0999999999999996</v>
      </c>
      <c r="FQ48" s="100">
        <v>5.8</v>
      </c>
      <c r="FR48" s="100">
        <v>4.5999999999999996</v>
      </c>
      <c r="FS48" s="100">
        <v>3.9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</v>
      </c>
      <c r="GB48" s="100">
        <v>1</v>
      </c>
      <c r="GC48" s="100">
        <v>1.1000000000000001</v>
      </c>
      <c r="GD48" s="100">
        <v>1.3</v>
      </c>
      <c r="GE48" s="100">
        <v>1.2</v>
      </c>
      <c r="GF48" s="100">
        <v>1.2</v>
      </c>
      <c r="GG48" s="100">
        <v>1.4</v>
      </c>
      <c r="GH48" s="100">
        <v>1.4</v>
      </c>
      <c r="GI48" s="100">
        <v>1.7</v>
      </c>
      <c r="GK48" s="100"/>
      <c r="GL48" s="126" t="s">
        <v>224</v>
      </c>
      <c r="GM48" s="100">
        <v>4.9000000000000004</v>
      </c>
      <c r="GN48" s="100">
        <v>6</v>
      </c>
      <c r="GO48" s="100">
        <v>6</v>
      </c>
      <c r="GP48" s="100">
        <v>5.7</v>
      </c>
      <c r="GQ48" s="100">
        <v>4.5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1.2</v>
      </c>
      <c r="GW48" s="100">
        <v>1.2</v>
      </c>
      <c r="GX48" s="100">
        <v>1.2</v>
      </c>
      <c r="GY48" s="100">
        <v>1.3</v>
      </c>
      <c r="GZ48" s="100">
        <v>1.5</v>
      </c>
      <c r="HA48" s="100">
        <v>1.7</v>
      </c>
      <c r="HB48" s="100">
        <v>1.9</v>
      </c>
      <c r="HC48" s="100">
        <v>2.1</v>
      </c>
      <c r="HD48" s="100">
        <v>2.2000000000000002</v>
      </c>
      <c r="HE48" s="100">
        <v>2.5</v>
      </c>
      <c r="HF48" s="100">
        <v>2.7</v>
      </c>
      <c r="HG48" s="100">
        <v>3.1</v>
      </c>
    </row>
    <row r="49" spans="1:215" ht="15">
      <c r="A49" s="100"/>
      <c r="B49" s="106" t="s">
        <v>225</v>
      </c>
      <c r="C49" s="102" t="s">
        <v>226</v>
      </c>
      <c r="D49" s="102" t="s">
        <v>226</v>
      </c>
      <c r="E49" s="102" t="s">
        <v>226</v>
      </c>
      <c r="F49" s="102" t="s">
        <v>226</v>
      </c>
      <c r="G49" s="102" t="s">
        <v>226</v>
      </c>
      <c r="H49" s="102" t="s">
        <v>226</v>
      </c>
      <c r="I49" s="102" t="s">
        <v>226</v>
      </c>
      <c r="J49" s="102" t="s">
        <v>226</v>
      </c>
      <c r="K49" s="102" t="s">
        <v>226</v>
      </c>
      <c r="L49" s="102" t="s">
        <v>226</v>
      </c>
      <c r="M49" s="102" t="s">
        <v>226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226</v>
      </c>
      <c r="S49" s="102" t="s">
        <v>226</v>
      </c>
      <c r="T49" s="102" t="s">
        <v>226</v>
      </c>
      <c r="U49" s="102" t="s">
        <v>226</v>
      </c>
      <c r="V49" s="102" t="s">
        <v>226</v>
      </c>
      <c r="W49" s="102" t="s">
        <v>226</v>
      </c>
      <c r="Y49" s="100"/>
      <c r="Z49" s="106" t="s">
        <v>225</v>
      </c>
      <c r="AA49" s="102" t="s">
        <v>226</v>
      </c>
      <c r="AB49" s="102" t="s">
        <v>226</v>
      </c>
      <c r="AC49" s="102" t="s">
        <v>226</v>
      </c>
      <c r="AD49" s="102" t="s">
        <v>226</v>
      </c>
      <c r="AE49" s="102" t="s">
        <v>226</v>
      </c>
      <c r="AF49" s="102" t="s">
        <v>226</v>
      </c>
      <c r="AG49" s="102" t="s">
        <v>226</v>
      </c>
      <c r="AH49" s="102" t="s">
        <v>226</v>
      </c>
      <c r="AI49" s="102" t="s">
        <v>226</v>
      </c>
      <c r="AJ49" s="102" t="s">
        <v>226</v>
      </c>
      <c r="AK49" s="102" t="s">
        <v>226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226</v>
      </c>
      <c r="AQ49" s="102" t="s">
        <v>226</v>
      </c>
      <c r="AR49" s="102" t="s">
        <v>226</v>
      </c>
      <c r="AS49" s="102" t="s">
        <v>226</v>
      </c>
      <c r="AT49" s="102" t="s">
        <v>226</v>
      </c>
      <c r="AU49" s="102" t="s">
        <v>226</v>
      </c>
      <c r="AW49" s="56"/>
      <c r="AX49" s="62" t="s">
        <v>270</v>
      </c>
      <c r="AY49" s="57" t="s">
        <v>271</v>
      </c>
      <c r="AZ49" s="57" t="s">
        <v>271</v>
      </c>
      <c r="BA49" s="57" t="s">
        <v>271</v>
      </c>
      <c r="BB49" s="57" t="s">
        <v>271</v>
      </c>
      <c r="BC49" s="57" t="s">
        <v>271</v>
      </c>
      <c r="BD49" s="57" t="s">
        <v>271</v>
      </c>
      <c r="BE49" s="57" t="s">
        <v>271</v>
      </c>
      <c r="BF49" s="57" t="s">
        <v>271</v>
      </c>
      <c r="BG49" s="57" t="s">
        <v>271</v>
      </c>
      <c r="BH49" s="57" t="s">
        <v>271</v>
      </c>
      <c r="BI49" s="57" t="s">
        <v>271</v>
      </c>
      <c r="BJ49" s="57">
        <v>3.5</v>
      </c>
      <c r="BK49" s="57">
        <v>3.5</v>
      </c>
      <c r="BL49" s="57">
        <v>1.7</v>
      </c>
      <c r="BM49" s="57">
        <v>0.9</v>
      </c>
      <c r="BN49" s="57" t="s">
        <v>271</v>
      </c>
      <c r="BO49" s="57" t="s">
        <v>271</v>
      </c>
      <c r="BP49" s="57" t="s">
        <v>271</v>
      </c>
      <c r="BQ49" s="57" t="s">
        <v>271</v>
      </c>
      <c r="BR49" s="57" t="s">
        <v>271</v>
      </c>
      <c r="BS49" s="57" t="s">
        <v>271</v>
      </c>
      <c r="BT49" s="55"/>
      <c r="BU49" s="56"/>
      <c r="BV49" s="62" t="s">
        <v>270</v>
      </c>
      <c r="BW49" s="57" t="s">
        <v>271</v>
      </c>
      <c r="BX49" s="57" t="s">
        <v>271</v>
      </c>
      <c r="BY49" s="57" t="s">
        <v>271</v>
      </c>
      <c r="BZ49" s="57" t="s">
        <v>271</v>
      </c>
      <c r="CA49" s="57" t="s">
        <v>271</v>
      </c>
      <c r="CB49" s="57" t="s">
        <v>271</v>
      </c>
      <c r="CC49" s="57" t="s">
        <v>271</v>
      </c>
      <c r="CD49" s="57" t="s">
        <v>271</v>
      </c>
      <c r="CE49" s="57" t="s">
        <v>271</v>
      </c>
      <c r="CF49" s="57" t="s">
        <v>271</v>
      </c>
      <c r="CG49" s="57" t="s">
        <v>271</v>
      </c>
      <c r="CH49" s="57">
        <v>3.5</v>
      </c>
      <c r="CI49" s="57">
        <v>3.3</v>
      </c>
      <c r="CJ49" s="57">
        <v>3.3</v>
      </c>
      <c r="CK49" s="57">
        <v>3.6</v>
      </c>
      <c r="CL49" s="57" t="s">
        <v>271</v>
      </c>
      <c r="CM49" s="57" t="s">
        <v>271</v>
      </c>
      <c r="CN49" s="57" t="s">
        <v>271</v>
      </c>
      <c r="CO49" s="57" t="s">
        <v>271</v>
      </c>
      <c r="CP49" s="57" t="s">
        <v>271</v>
      </c>
      <c r="CQ49" s="57" t="s">
        <v>271</v>
      </c>
      <c r="CR49" s="55"/>
      <c r="CS49" s="56"/>
      <c r="CT49" s="62" t="s">
        <v>270</v>
      </c>
      <c r="CU49" s="57" t="s">
        <v>271</v>
      </c>
      <c r="CV49" s="57" t="s">
        <v>271</v>
      </c>
      <c r="CW49" s="57" t="s">
        <v>271</v>
      </c>
      <c r="CX49" s="57" t="s">
        <v>271</v>
      </c>
      <c r="CY49" s="57" t="s">
        <v>271</v>
      </c>
      <c r="CZ49" s="57" t="s">
        <v>271</v>
      </c>
      <c r="DA49" s="57" t="s">
        <v>271</v>
      </c>
      <c r="DB49" s="57">
        <v>3.6</v>
      </c>
      <c r="DC49" s="57">
        <v>4.4000000000000004</v>
      </c>
      <c r="DD49" s="57">
        <v>4.2</v>
      </c>
      <c r="DE49" s="57">
        <v>4.5</v>
      </c>
      <c r="DF49" s="57">
        <v>5.0999999999999996</v>
      </c>
      <c r="DG49" s="57">
        <v>5.5</v>
      </c>
      <c r="DH49" s="57">
        <v>5.3</v>
      </c>
      <c r="DI49" s="57">
        <v>5.6</v>
      </c>
      <c r="DJ49" s="57" t="s">
        <v>271</v>
      </c>
      <c r="DK49" s="57" t="s">
        <v>271</v>
      </c>
      <c r="DL49" s="57" t="s">
        <v>271</v>
      </c>
      <c r="DM49" s="57" t="s">
        <v>271</v>
      </c>
      <c r="DN49" s="57" t="s">
        <v>271</v>
      </c>
      <c r="DO49" s="57" t="s">
        <v>271</v>
      </c>
      <c r="DP49" s="55"/>
      <c r="DQ49" s="56"/>
      <c r="DR49" s="62" t="s">
        <v>270</v>
      </c>
      <c r="DS49" s="57" t="s">
        <v>271</v>
      </c>
      <c r="DT49" s="57" t="s">
        <v>271</v>
      </c>
      <c r="DU49" s="57" t="s">
        <v>271</v>
      </c>
      <c r="DV49" s="57" t="s">
        <v>271</v>
      </c>
      <c r="DW49" s="57" t="s">
        <v>271</v>
      </c>
      <c r="DX49" s="57" t="s">
        <v>271</v>
      </c>
      <c r="DY49" s="57" t="s">
        <v>271</v>
      </c>
      <c r="DZ49" s="57" t="s">
        <v>271</v>
      </c>
      <c r="EA49" s="57">
        <v>7.5</v>
      </c>
      <c r="EB49" s="57">
        <v>7.6</v>
      </c>
      <c r="EC49" s="57">
        <v>7.3</v>
      </c>
      <c r="ED49" s="57">
        <v>7.9</v>
      </c>
      <c r="EE49" s="57">
        <v>6.2</v>
      </c>
      <c r="EF49" s="57">
        <v>5.8</v>
      </c>
      <c r="EG49" s="57">
        <v>5.9</v>
      </c>
      <c r="EH49" s="57" t="s">
        <v>271</v>
      </c>
      <c r="EI49" s="57" t="s">
        <v>271</v>
      </c>
      <c r="EJ49" s="57" t="s">
        <v>271</v>
      </c>
      <c r="EK49" s="57" t="s">
        <v>271</v>
      </c>
      <c r="EL49" s="57" t="s">
        <v>271</v>
      </c>
      <c r="EM49" s="57" t="s">
        <v>271</v>
      </c>
      <c r="EO49" s="100"/>
      <c r="EP49" s="126" t="s">
        <v>225</v>
      </c>
      <c r="EQ49" s="102" t="s">
        <v>226</v>
      </c>
      <c r="ER49" s="102" t="s">
        <v>226</v>
      </c>
      <c r="ES49" s="102" t="s">
        <v>226</v>
      </c>
      <c r="ET49" s="102" t="s">
        <v>226</v>
      </c>
      <c r="EU49" s="102" t="s">
        <v>226</v>
      </c>
      <c r="EV49" s="102" t="s">
        <v>226</v>
      </c>
      <c r="EW49" s="102" t="s">
        <v>226</v>
      </c>
      <c r="EX49" s="102" t="s">
        <v>226</v>
      </c>
      <c r="EY49" s="102" t="s">
        <v>226</v>
      </c>
      <c r="EZ49" s="102" t="s">
        <v>226</v>
      </c>
      <c r="FA49" s="102" t="s">
        <v>226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226</v>
      </c>
      <c r="FG49" s="102" t="s">
        <v>226</v>
      </c>
      <c r="FH49" s="102" t="s">
        <v>226</v>
      </c>
      <c r="FI49" s="102" t="s">
        <v>226</v>
      </c>
      <c r="FJ49" s="102" t="s">
        <v>226</v>
      </c>
      <c r="FK49" s="102" t="s">
        <v>226</v>
      </c>
      <c r="FM49" s="100"/>
      <c r="FN49" s="126" t="s">
        <v>225</v>
      </c>
      <c r="FO49" s="102" t="s">
        <v>226</v>
      </c>
      <c r="FP49" s="102" t="s">
        <v>226</v>
      </c>
      <c r="FQ49" s="102" t="s">
        <v>226</v>
      </c>
      <c r="FR49" s="102" t="s">
        <v>226</v>
      </c>
      <c r="FS49" s="102" t="s">
        <v>226</v>
      </c>
      <c r="FT49" s="102" t="s">
        <v>226</v>
      </c>
      <c r="FU49" s="102" t="s">
        <v>226</v>
      </c>
      <c r="FV49" s="102" t="s">
        <v>226</v>
      </c>
      <c r="FW49" s="102" t="s">
        <v>226</v>
      </c>
      <c r="FX49" s="102" t="s">
        <v>226</v>
      </c>
      <c r="FY49" s="102" t="s">
        <v>226</v>
      </c>
      <c r="FZ49" s="102">
        <v>3.8</v>
      </c>
      <c r="GA49" s="102">
        <v>5.0999999999999996</v>
      </c>
      <c r="GB49" s="102">
        <v>3.6</v>
      </c>
      <c r="GC49" s="102">
        <v>4.2</v>
      </c>
      <c r="GD49" s="102" t="s">
        <v>226</v>
      </c>
      <c r="GE49" s="102" t="s">
        <v>226</v>
      </c>
      <c r="GF49" s="102" t="s">
        <v>226</v>
      </c>
      <c r="GG49" s="102" t="s">
        <v>226</v>
      </c>
      <c r="GH49" s="102" t="s">
        <v>226</v>
      </c>
      <c r="GI49" s="102" t="s">
        <v>226</v>
      </c>
      <c r="GK49" s="100"/>
      <c r="GL49" s="126" t="s">
        <v>225</v>
      </c>
      <c r="GM49" s="102" t="s">
        <v>226</v>
      </c>
      <c r="GN49" s="102" t="s">
        <v>226</v>
      </c>
      <c r="GO49" s="102" t="s">
        <v>226</v>
      </c>
      <c r="GP49" s="102" t="s">
        <v>226</v>
      </c>
      <c r="GQ49" s="102" t="s">
        <v>226</v>
      </c>
      <c r="GR49" s="102" t="s">
        <v>226</v>
      </c>
      <c r="GS49" s="102" t="s">
        <v>226</v>
      </c>
      <c r="GT49" s="102" t="s">
        <v>226</v>
      </c>
      <c r="GU49" s="102" t="s">
        <v>226</v>
      </c>
      <c r="GV49" s="102" t="s">
        <v>226</v>
      </c>
      <c r="GW49" s="102">
        <v>3.4</v>
      </c>
      <c r="GX49" s="102">
        <v>4</v>
      </c>
      <c r="GY49" s="102">
        <v>3.7</v>
      </c>
      <c r="GZ49" s="102">
        <v>3.3</v>
      </c>
      <c r="HA49" s="102">
        <v>3.4</v>
      </c>
      <c r="HB49" s="102" t="s">
        <v>226</v>
      </c>
      <c r="HC49" s="102" t="s">
        <v>226</v>
      </c>
      <c r="HD49" s="102" t="s">
        <v>226</v>
      </c>
      <c r="HE49" s="102" t="s">
        <v>226</v>
      </c>
      <c r="HF49" s="102" t="s">
        <v>226</v>
      </c>
      <c r="HG49" s="102" t="s">
        <v>226</v>
      </c>
    </row>
    <row r="50" spans="1:215" ht="15">
      <c r="A50" s="100"/>
      <c r="B50" s="106" t="s">
        <v>227</v>
      </c>
      <c r="C50" s="100">
        <v>0</v>
      </c>
      <c r="D50" s="102" t="s">
        <v>226</v>
      </c>
      <c r="E50" s="102" t="s">
        <v>226</v>
      </c>
      <c r="F50" s="102" t="s">
        <v>226</v>
      </c>
      <c r="G50" s="102" t="s">
        <v>226</v>
      </c>
      <c r="H50" s="102" t="s">
        <v>226</v>
      </c>
      <c r="I50" s="102" t="s">
        <v>226</v>
      </c>
      <c r="J50" s="102" t="s">
        <v>226</v>
      </c>
      <c r="K50" s="102" t="s">
        <v>226</v>
      </c>
      <c r="L50" s="102" t="s">
        <v>226</v>
      </c>
      <c r="M50" s="102" t="s">
        <v>226</v>
      </c>
      <c r="N50" s="102" t="s">
        <v>226</v>
      </c>
      <c r="O50" s="102" t="s">
        <v>226</v>
      </c>
      <c r="P50" s="102" t="s">
        <v>226</v>
      </c>
      <c r="Q50" s="102" t="s">
        <v>226</v>
      </c>
      <c r="R50" s="102" t="s">
        <v>226</v>
      </c>
      <c r="S50" s="102" t="s">
        <v>226</v>
      </c>
      <c r="T50" s="102" t="s">
        <v>226</v>
      </c>
      <c r="U50" s="102" t="s">
        <v>226</v>
      </c>
      <c r="V50" s="102" t="s">
        <v>226</v>
      </c>
      <c r="W50" s="102" t="s">
        <v>226</v>
      </c>
      <c r="Y50" s="100"/>
      <c r="Z50" s="106" t="s">
        <v>227</v>
      </c>
      <c r="AA50" s="100">
        <v>0</v>
      </c>
      <c r="AB50" s="102" t="s">
        <v>226</v>
      </c>
      <c r="AC50" s="102" t="s">
        <v>226</v>
      </c>
      <c r="AD50" s="102" t="s">
        <v>226</v>
      </c>
      <c r="AE50" s="102" t="s">
        <v>226</v>
      </c>
      <c r="AF50" s="102" t="s">
        <v>226</v>
      </c>
      <c r="AG50" s="102" t="s">
        <v>226</v>
      </c>
      <c r="AH50" s="102" t="s">
        <v>226</v>
      </c>
      <c r="AI50" s="102" t="s">
        <v>226</v>
      </c>
      <c r="AJ50" s="102" t="s">
        <v>226</v>
      </c>
      <c r="AK50" s="102" t="s">
        <v>226</v>
      </c>
      <c r="AL50" s="102" t="s">
        <v>226</v>
      </c>
      <c r="AM50" s="102" t="s">
        <v>226</v>
      </c>
      <c r="AN50" s="102" t="s">
        <v>226</v>
      </c>
      <c r="AO50" s="102" t="s">
        <v>226</v>
      </c>
      <c r="AP50" s="102" t="s">
        <v>226</v>
      </c>
      <c r="AQ50" s="102" t="s">
        <v>226</v>
      </c>
      <c r="AR50" s="102" t="s">
        <v>226</v>
      </c>
      <c r="AS50" s="102" t="s">
        <v>226</v>
      </c>
      <c r="AT50" s="102" t="s">
        <v>226</v>
      </c>
      <c r="AU50" s="102" t="s">
        <v>226</v>
      </c>
      <c r="AW50" s="56"/>
      <c r="AX50" s="62" t="s">
        <v>272</v>
      </c>
      <c r="AY50" s="56">
        <v>0</v>
      </c>
      <c r="AZ50" s="57" t="s">
        <v>271</v>
      </c>
      <c r="BA50" s="57" t="s">
        <v>271</v>
      </c>
      <c r="BB50" s="57" t="s">
        <v>271</v>
      </c>
      <c r="BC50" s="57" t="s">
        <v>271</v>
      </c>
      <c r="BD50" s="57" t="s">
        <v>271</v>
      </c>
      <c r="BE50" s="57" t="s">
        <v>271</v>
      </c>
      <c r="BF50" s="57" t="s">
        <v>271</v>
      </c>
      <c r="BG50" s="57" t="s">
        <v>271</v>
      </c>
      <c r="BH50" s="57" t="s">
        <v>271</v>
      </c>
      <c r="BI50" s="57" t="s">
        <v>271</v>
      </c>
      <c r="BJ50" s="57" t="s">
        <v>271</v>
      </c>
      <c r="BK50" s="57" t="s">
        <v>271</v>
      </c>
      <c r="BL50" s="57" t="s">
        <v>271</v>
      </c>
      <c r="BM50" s="57" t="s">
        <v>271</v>
      </c>
      <c r="BN50" s="57" t="s">
        <v>271</v>
      </c>
      <c r="BO50" s="57" t="s">
        <v>271</v>
      </c>
      <c r="BP50" s="57" t="s">
        <v>271</v>
      </c>
      <c r="BQ50" s="57" t="s">
        <v>271</v>
      </c>
      <c r="BR50" s="57" t="s">
        <v>271</v>
      </c>
      <c r="BS50" s="57" t="s">
        <v>271</v>
      </c>
      <c r="BT50" s="55"/>
      <c r="BU50" s="56"/>
      <c r="BV50" s="62" t="s">
        <v>272</v>
      </c>
      <c r="BW50" s="56">
        <v>0</v>
      </c>
      <c r="BX50" s="57" t="s">
        <v>271</v>
      </c>
      <c r="BY50" s="57" t="s">
        <v>271</v>
      </c>
      <c r="BZ50" s="57" t="s">
        <v>271</v>
      </c>
      <c r="CA50" s="57" t="s">
        <v>271</v>
      </c>
      <c r="CB50" s="57" t="s">
        <v>271</v>
      </c>
      <c r="CC50" s="57" t="s">
        <v>271</v>
      </c>
      <c r="CD50" s="57" t="s">
        <v>271</v>
      </c>
      <c r="CE50" s="57" t="s">
        <v>271</v>
      </c>
      <c r="CF50" s="57" t="s">
        <v>271</v>
      </c>
      <c r="CG50" s="57" t="s">
        <v>271</v>
      </c>
      <c r="CH50" s="57" t="s">
        <v>271</v>
      </c>
      <c r="CI50" s="57" t="s">
        <v>271</v>
      </c>
      <c r="CJ50" s="57" t="s">
        <v>271</v>
      </c>
      <c r="CK50" s="57" t="s">
        <v>271</v>
      </c>
      <c r="CL50" s="57" t="s">
        <v>271</v>
      </c>
      <c r="CM50" s="57" t="s">
        <v>271</v>
      </c>
      <c r="CN50" s="57" t="s">
        <v>271</v>
      </c>
      <c r="CO50" s="57" t="s">
        <v>271</v>
      </c>
      <c r="CP50" s="57" t="s">
        <v>271</v>
      </c>
      <c r="CQ50" s="57" t="s">
        <v>271</v>
      </c>
      <c r="CR50" s="55"/>
      <c r="CS50" s="56"/>
      <c r="CT50" s="62" t="s">
        <v>272</v>
      </c>
      <c r="CU50" s="56">
        <v>0</v>
      </c>
      <c r="CV50" s="57" t="s">
        <v>271</v>
      </c>
      <c r="CW50" s="57" t="s">
        <v>271</v>
      </c>
      <c r="CX50" s="57" t="s">
        <v>271</v>
      </c>
      <c r="CY50" s="57" t="s">
        <v>271</v>
      </c>
      <c r="CZ50" s="57" t="s">
        <v>271</v>
      </c>
      <c r="DA50" s="57" t="s">
        <v>271</v>
      </c>
      <c r="DB50" s="57" t="s">
        <v>271</v>
      </c>
      <c r="DC50" s="57" t="s">
        <v>271</v>
      </c>
      <c r="DD50" s="57" t="s">
        <v>271</v>
      </c>
      <c r="DE50" s="57" t="s">
        <v>271</v>
      </c>
      <c r="DF50" s="57" t="s">
        <v>271</v>
      </c>
      <c r="DG50" s="57" t="s">
        <v>271</v>
      </c>
      <c r="DH50" s="57" t="s">
        <v>271</v>
      </c>
      <c r="DI50" s="57" t="s">
        <v>271</v>
      </c>
      <c r="DJ50" s="57" t="s">
        <v>271</v>
      </c>
      <c r="DK50" s="57" t="s">
        <v>271</v>
      </c>
      <c r="DL50" s="57" t="s">
        <v>271</v>
      </c>
      <c r="DM50" s="57" t="s">
        <v>271</v>
      </c>
      <c r="DN50" s="57" t="s">
        <v>271</v>
      </c>
      <c r="DO50" s="57" t="s">
        <v>271</v>
      </c>
      <c r="DP50" s="55"/>
      <c r="DQ50" s="56"/>
      <c r="DR50" s="62" t="s">
        <v>272</v>
      </c>
      <c r="DS50" s="56">
        <v>0</v>
      </c>
      <c r="DT50" s="57" t="s">
        <v>271</v>
      </c>
      <c r="DU50" s="57" t="s">
        <v>271</v>
      </c>
      <c r="DV50" s="57" t="s">
        <v>271</v>
      </c>
      <c r="DW50" s="57" t="s">
        <v>271</v>
      </c>
      <c r="DX50" s="57" t="s">
        <v>271</v>
      </c>
      <c r="DY50" s="57" t="s">
        <v>271</v>
      </c>
      <c r="DZ50" s="57" t="s">
        <v>271</v>
      </c>
      <c r="EA50" s="57" t="s">
        <v>271</v>
      </c>
      <c r="EB50" s="57" t="s">
        <v>271</v>
      </c>
      <c r="EC50" s="57" t="s">
        <v>271</v>
      </c>
      <c r="ED50" s="57" t="s">
        <v>271</v>
      </c>
      <c r="EE50" s="57" t="s">
        <v>271</v>
      </c>
      <c r="EF50" s="57" t="s">
        <v>271</v>
      </c>
      <c r="EG50" s="57" t="s">
        <v>271</v>
      </c>
      <c r="EH50" s="57" t="s">
        <v>271</v>
      </c>
      <c r="EI50" s="57" t="s">
        <v>271</v>
      </c>
      <c r="EJ50" s="57" t="s">
        <v>271</v>
      </c>
      <c r="EK50" s="57" t="s">
        <v>271</v>
      </c>
      <c r="EL50" s="57" t="s">
        <v>271</v>
      </c>
      <c r="EM50" s="57" t="s">
        <v>271</v>
      </c>
      <c r="EO50" s="100"/>
      <c r="EP50" s="126" t="s">
        <v>227</v>
      </c>
      <c r="EQ50" s="100">
        <v>0</v>
      </c>
      <c r="ER50" s="102" t="s">
        <v>226</v>
      </c>
      <c r="ES50" s="102" t="s">
        <v>226</v>
      </c>
      <c r="ET50" s="102" t="s">
        <v>226</v>
      </c>
      <c r="EU50" s="102" t="s">
        <v>226</v>
      </c>
      <c r="EV50" s="102" t="s">
        <v>226</v>
      </c>
      <c r="EW50" s="102" t="s">
        <v>226</v>
      </c>
      <c r="EX50" s="102" t="s">
        <v>226</v>
      </c>
      <c r="EY50" s="102" t="s">
        <v>226</v>
      </c>
      <c r="EZ50" s="102" t="s">
        <v>226</v>
      </c>
      <c r="FA50" s="102" t="s">
        <v>226</v>
      </c>
      <c r="FB50" s="102" t="s">
        <v>226</v>
      </c>
      <c r="FC50" s="102" t="s">
        <v>226</v>
      </c>
      <c r="FD50" s="102" t="s">
        <v>226</v>
      </c>
      <c r="FE50" s="102" t="s">
        <v>226</v>
      </c>
      <c r="FF50" s="102" t="s">
        <v>226</v>
      </c>
      <c r="FG50" s="102" t="s">
        <v>226</v>
      </c>
      <c r="FH50" s="102" t="s">
        <v>226</v>
      </c>
      <c r="FI50" s="102" t="s">
        <v>226</v>
      </c>
      <c r="FJ50" s="102" t="s">
        <v>226</v>
      </c>
      <c r="FK50" s="102" t="s">
        <v>226</v>
      </c>
      <c r="FM50" s="100"/>
      <c r="FN50" s="126" t="s">
        <v>227</v>
      </c>
      <c r="FO50" s="100">
        <v>0</v>
      </c>
      <c r="FP50" s="102" t="s">
        <v>226</v>
      </c>
      <c r="FQ50" s="102" t="s">
        <v>226</v>
      </c>
      <c r="FR50" s="102" t="s">
        <v>226</v>
      </c>
      <c r="FS50" s="102" t="s">
        <v>226</v>
      </c>
      <c r="FT50" s="102" t="s">
        <v>226</v>
      </c>
      <c r="FU50" s="102" t="s">
        <v>226</v>
      </c>
      <c r="FV50" s="102" t="s">
        <v>226</v>
      </c>
      <c r="FW50" s="102" t="s">
        <v>226</v>
      </c>
      <c r="FX50" s="102" t="s">
        <v>226</v>
      </c>
      <c r="FY50" s="102" t="s">
        <v>226</v>
      </c>
      <c r="FZ50" s="102" t="s">
        <v>226</v>
      </c>
      <c r="GA50" s="102" t="s">
        <v>226</v>
      </c>
      <c r="GB50" s="102" t="s">
        <v>226</v>
      </c>
      <c r="GC50" s="102" t="s">
        <v>226</v>
      </c>
      <c r="GD50" s="102" t="s">
        <v>226</v>
      </c>
      <c r="GE50" s="102" t="s">
        <v>226</v>
      </c>
      <c r="GF50" s="102" t="s">
        <v>226</v>
      </c>
      <c r="GG50" s="102" t="s">
        <v>226</v>
      </c>
      <c r="GH50" s="102" t="s">
        <v>226</v>
      </c>
      <c r="GI50" s="102" t="s">
        <v>226</v>
      </c>
      <c r="GK50" s="100"/>
      <c r="GL50" s="126" t="s">
        <v>227</v>
      </c>
      <c r="GM50" s="100">
        <v>0</v>
      </c>
      <c r="GN50" s="102" t="s">
        <v>226</v>
      </c>
      <c r="GO50" s="102" t="s">
        <v>226</v>
      </c>
      <c r="GP50" s="102" t="s">
        <v>226</v>
      </c>
      <c r="GQ50" s="102" t="s">
        <v>226</v>
      </c>
      <c r="GR50" s="102" t="s">
        <v>226</v>
      </c>
      <c r="GS50" s="102" t="s">
        <v>226</v>
      </c>
      <c r="GT50" s="102" t="s">
        <v>226</v>
      </c>
      <c r="GU50" s="102" t="s">
        <v>226</v>
      </c>
      <c r="GV50" s="102" t="s">
        <v>226</v>
      </c>
      <c r="GW50" s="102" t="s">
        <v>226</v>
      </c>
      <c r="GX50" s="102" t="s">
        <v>226</v>
      </c>
      <c r="GY50" s="102" t="s">
        <v>226</v>
      </c>
      <c r="GZ50" s="102" t="s">
        <v>226</v>
      </c>
      <c r="HA50" s="102" t="s">
        <v>226</v>
      </c>
      <c r="HB50" s="102" t="s">
        <v>226</v>
      </c>
      <c r="HC50" s="102" t="s">
        <v>226</v>
      </c>
      <c r="HD50" s="102" t="s">
        <v>226</v>
      </c>
      <c r="HE50" s="102" t="s">
        <v>226</v>
      </c>
      <c r="HF50" s="102" t="s">
        <v>226</v>
      </c>
      <c r="HG50" s="102" t="s">
        <v>226</v>
      </c>
    </row>
    <row r="51" spans="1:215" ht="15">
      <c r="A51" s="100"/>
      <c r="B51" s="106" t="s">
        <v>228</v>
      </c>
      <c r="C51" s="100">
        <v>0.1</v>
      </c>
      <c r="D51" s="100">
        <v>0.1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228</v>
      </c>
      <c r="AA51" s="100">
        <v>0</v>
      </c>
      <c r="AB51" s="100">
        <v>0.1</v>
      </c>
      <c r="AC51" s="100">
        <v>0</v>
      </c>
      <c r="AD51" s="100">
        <v>0</v>
      </c>
      <c r="AE51" s="100">
        <v>0</v>
      </c>
      <c r="AF51" s="100">
        <v>0</v>
      </c>
      <c r="AG51" s="100">
        <v>0.1</v>
      </c>
      <c r="AH51" s="100">
        <v>0.1</v>
      </c>
      <c r="AI51" s="100">
        <v>0.1</v>
      </c>
      <c r="AJ51" s="100">
        <v>0.1</v>
      </c>
      <c r="AK51" s="100">
        <v>0.1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W51" s="56"/>
      <c r="AX51" s="62" t="s">
        <v>273</v>
      </c>
      <c r="AY51" s="56">
        <v>0.1</v>
      </c>
      <c r="AZ51" s="56">
        <v>0.1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5"/>
      <c r="BU51" s="56"/>
      <c r="BV51" s="62" t="s">
        <v>273</v>
      </c>
      <c r="BW51" s="56">
        <v>0.1</v>
      </c>
      <c r="BX51" s="56">
        <v>0.1</v>
      </c>
      <c r="BY51" s="56">
        <v>0</v>
      </c>
      <c r="BZ51" s="56">
        <v>0</v>
      </c>
      <c r="CA51" s="56">
        <v>0</v>
      </c>
      <c r="CB51" s="56">
        <v>0</v>
      </c>
      <c r="CC51" s="56">
        <v>0.1</v>
      </c>
      <c r="CD51" s="56">
        <v>0.1</v>
      </c>
      <c r="CE51" s="56">
        <v>0.1</v>
      </c>
      <c r="CF51" s="56">
        <v>0</v>
      </c>
      <c r="CG51" s="56">
        <v>0.1</v>
      </c>
      <c r="CH51" s="56">
        <v>0.1</v>
      </c>
      <c r="CI51" s="56">
        <v>0.1</v>
      </c>
      <c r="CJ51" s="56">
        <v>0.1</v>
      </c>
      <c r="CK51" s="56">
        <v>0.1</v>
      </c>
      <c r="CL51" s="56">
        <v>0.1</v>
      </c>
      <c r="CM51" s="56">
        <v>0.1</v>
      </c>
      <c r="CN51" s="56">
        <v>0.1</v>
      </c>
      <c r="CO51" s="56">
        <v>0.1</v>
      </c>
      <c r="CP51" s="56">
        <v>0.1</v>
      </c>
      <c r="CQ51" s="56">
        <v>0</v>
      </c>
      <c r="CR51" s="55"/>
      <c r="CS51" s="56"/>
      <c r="CT51" s="62" t="s">
        <v>273</v>
      </c>
      <c r="CU51" s="56">
        <v>0.3</v>
      </c>
      <c r="CV51" s="56">
        <v>0.3</v>
      </c>
      <c r="CW51" s="56">
        <v>0.2</v>
      </c>
      <c r="CX51" s="56">
        <v>0.2</v>
      </c>
      <c r="CY51" s="56">
        <v>0.2</v>
      </c>
      <c r="CZ51" s="56">
        <v>0.1</v>
      </c>
      <c r="DA51" s="56">
        <v>0.3</v>
      </c>
      <c r="DB51" s="56">
        <v>0.3</v>
      </c>
      <c r="DC51" s="56">
        <v>0.3</v>
      </c>
      <c r="DD51" s="56">
        <v>0.3</v>
      </c>
      <c r="DE51" s="56">
        <v>0.3</v>
      </c>
      <c r="DF51" s="56">
        <v>0.3</v>
      </c>
      <c r="DG51" s="56">
        <v>0.4</v>
      </c>
      <c r="DH51" s="56">
        <v>0.3</v>
      </c>
      <c r="DI51" s="56">
        <v>0.2</v>
      </c>
      <c r="DJ51" s="56">
        <v>0.2</v>
      </c>
      <c r="DK51" s="56">
        <v>0.3</v>
      </c>
      <c r="DL51" s="56">
        <v>0.3</v>
      </c>
      <c r="DM51" s="56">
        <v>0.2</v>
      </c>
      <c r="DN51" s="56">
        <v>0.2</v>
      </c>
      <c r="DO51" s="56">
        <v>0.2</v>
      </c>
      <c r="DP51" s="55"/>
      <c r="DQ51" s="56"/>
      <c r="DR51" s="62" t="s">
        <v>273</v>
      </c>
      <c r="DS51" s="56">
        <v>0.4</v>
      </c>
      <c r="DT51" s="56">
        <v>0.3</v>
      </c>
      <c r="DU51" s="56">
        <v>0.2</v>
      </c>
      <c r="DV51" s="56">
        <v>0.2</v>
      </c>
      <c r="DW51" s="56">
        <v>0.2</v>
      </c>
      <c r="DX51" s="56">
        <v>0.1</v>
      </c>
      <c r="DY51" s="56">
        <v>0.1</v>
      </c>
      <c r="DZ51" s="56">
        <v>0.1</v>
      </c>
      <c r="EA51" s="56">
        <v>0.2</v>
      </c>
      <c r="EB51" s="56">
        <v>0.1</v>
      </c>
      <c r="EC51" s="56">
        <v>0.1</v>
      </c>
      <c r="ED51" s="56">
        <v>0.1</v>
      </c>
      <c r="EE51" s="56">
        <v>0.1</v>
      </c>
      <c r="EF51" s="56">
        <v>0.1</v>
      </c>
      <c r="EG51" s="56">
        <v>0.1</v>
      </c>
      <c r="EH51" s="56">
        <v>0.1</v>
      </c>
      <c r="EI51" s="56">
        <v>0</v>
      </c>
      <c r="EJ51" s="56">
        <v>0.1</v>
      </c>
      <c r="EK51" s="56">
        <v>0.1</v>
      </c>
      <c r="EL51" s="56">
        <v>0.1</v>
      </c>
      <c r="EM51" s="56">
        <v>0.1</v>
      </c>
      <c r="EO51" s="100"/>
      <c r="EP51" s="126" t="s">
        <v>228</v>
      </c>
      <c r="EQ51" s="100">
        <v>0.3</v>
      </c>
      <c r="ER51" s="100">
        <v>0.3</v>
      </c>
      <c r="ES51" s="100">
        <v>0.2</v>
      </c>
      <c r="ET51" s="100">
        <v>0.1</v>
      </c>
      <c r="EU51" s="100">
        <v>0.1</v>
      </c>
      <c r="EV51" s="100">
        <v>0.1</v>
      </c>
      <c r="EW51" s="100">
        <v>0.1</v>
      </c>
      <c r="EX51" s="100">
        <v>0.1</v>
      </c>
      <c r="EY51" s="100">
        <v>0.1</v>
      </c>
      <c r="EZ51" s="100">
        <v>0.1</v>
      </c>
      <c r="FA51" s="100">
        <v>0.1</v>
      </c>
      <c r="FB51" s="100">
        <v>0.1</v>
      </c>
      <c r="FC51" s="100">
        <v>0.1</v>
      </c>
      <c r="FD51" s="100">
        <v>0.1</v>
      </c>
      <c r="FE51" s="100">
        <v>0.1</v>
      </c>
      <c r="FF51" s="100">
        <v>0.1</v>
      </c>
      <c r="FG51" s="100">
        <v>0.1</v>
      </c>
      <c r="FH51" s="100">
        <v>0</v>
      </c>
      <c r="FI51" s="100">
        <v>0.1</v>
      </c>
      <c r="FJ51" s="100">
        <v>0.1</v>
      </c>
      <c r="FK51" s="100">
        <v>0</v>
      </c>
      <c r="FM51" s="100"/>
      <c r="FN51" s="126" t="s">
        <v>228</v>
      </c>
      <c r="FO51" s="100">
        <v>0.9</v>
      </c>
      <c r="FP51" s="100">
        <v>0.8</v>
      </c>
      <c r="FQ51" s="100">
        <v>0.6</v>
      </c>
      <c r="FR51" s="100">
        <v>0.5</v>
      </c>
      <c r="FS51" s="100">
        <v>0.5</v>
      </c>
      <c r="FT51" s="100">
        <v>0.3</v>
      </c>
      <c r="FU51" s="100">
        <v>0.5</v>
      </c>
      <c r="FV51" s="100">
        <v>0.5</v>
      </c>
      <c r="FW51" s="100">
        <v>0.3</v>
      </c>
      <c r="FX51" s="100">
        <v>0.3</v>
      </c>
      <c r="FY51" s="100">
        <v>0.2</v>
      </c>
      <c r="FZ51" s="100">
        <v>0.3</v>
      </c>
      <c r="GA51" s="100">
        <v>0.2</v>
      </c>
      <c r="GB51" s="100">
        <v>0.3</v>
      </c>
      <c r="GC51" s="100">
        <v>0.2</v>
      </c>
      <c r="GD51" s="100">
        <v>0.2</v>
      </c>
      <c r="GE51" s="100">
        <v>0.2</v>
      </c>
      <c r="GF51" s="100">
        <v>0.2</v>
      </c>
      <c r="GG51" s="100">
        <v>0.1</v>
      </c>
      <c r="GH51" s="100">
        <v>0.1</v>
      </c>
      <c r="GI51" s="100">
        <v>0.1</v>
      </c>
      <c r="GK51" s="100"/>
      <c r="GL51" s="126" t="s">
        <v>228</v>
      </c>
      <c r="GM51" s="100">
        <v>1</v>
      </c>
      <c r="GN51" s="100">
        <v>1</v>
      </c>
      <c r="GO51" s="100">
        <v>0.8</v>
      </c>
      <c r="GP51" s="100">
        <v>0.7</v>
      </c>
      <c r="GQ51" s="100">
        <v>0.6</v>
      </c>
      <c r="GR51" s="100">
        <v>0.5</v>
      </c>
      <c r="GS51" s="100">
        <v>0.7</v>
      </c>
      <c r="GT51" s="100">
        <v>1</v>
      </c>
      <c r="GU51" s="100">
        <v>1.2</v>
      </c>
      <c r="GV51" s="100">
        <v>0.8</v>
      </c>
      <c r="GW51" s="100">
        <v>0.8</v>
      </c>
      <c r="GX51" s="100">
        <v>0.8</v>
      </c>
      <c r="GY51" s="100">
        <v>0.7</v>
      </c>
      <c r="GZ51" s="100">
        <v>0.6</v>
      </c>
      <c r="HA51" s="100">
        <v>0.5</v>
      </c>
      <c r="HB51" s="100">
        <v>0.5</v>
      </c>
      <c r="HC51" s="100">
        <v>0.4</v>
      </c>
      <c r="HD51" s="100">
        <v>0.4</v>
      </c>
      <c r="HE51" s="100">
        <v>0.6</v>
      </c>
      <c r="HF51" s="100">
        <v>0.5</v>
      </c>
      <c r="HG51" s="100">
        <v>0.5</v>
      </c>
    </row>
    <row r="52" spans="1:215" ht="15">
      <c r="A52" s="421"/>
      <c r="B52" s="421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21"/>
      <c r="Z52" s="421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28"/>
      <c r="AX52" s="428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5"/>
      <c r="BU52" s="428"/>
      <c r="BV52" s="428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5"/>
      <c r="CS52" s="428"/>
      <c r="CT52" s="428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5"/>
      <c r="DQ52" s="428"/>
      <c r="DR52" s="428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O52" s="421"/>
      <c r="EP52" s="421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21"/>
      <c r="FN52" s="421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21"/>
      <c r="GL52" s="421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115</v>
      </c>
      <c r="C53" s="101">
        <v>70.7</v>
      </c>
      <c r="D53" s="101">
        <v>70.8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115</v>
      </c>
      <c r="AA53" s="101">
        <v>70.7</v>
      </c>
      <c r="AB53" s="101">
        <v>70.8</v>
      </c>
      <c r="AC53" s="101">
        <v>70.8</v>
      </c>
      <c r="AD53" s="101">
        <v>70.8</v>
      </c>
      <c r="AE53" s="101">
        <v>70.400000000000006</v>
      </c>
      <c r="AF53" s="101">
        <v>70</v>
      </c>
      <c r="AG53" s="101">
        <v>69.5</v>
      </c>
      <c r="AH53" s="101">
        <v>69.099999999999994</v>
      </c>
      <c r="AI53" s="101">
        <v>68.7</v>
      </c>
      <c r="AJ53" s="101">
        <v>68.5</v>
      </c>
      <c r="AK53" s="101">
        <v>68.2</v>
      </c>
      <c r="AL53" s="101">
        <v>67.8</v>
      </c>
      <c r="AM53" s="101">
        <v>67.5</v>
      </c>
      <c r="AN53" s="101">
        <v>67.3</v>
      </c>
      <c r="AO53" s="101">
        <v>67.099999999999994</v>
      </c>
      <c r="AP53" s="101">
        <v>67.099999999999994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60"/>
      <c r="AX53" s="60" t="s">
        <v>306</v>
      </c>
      <c r="AY53" s="60">
        <v>70.7</v>
      </c>
      <c r="AZ53" s="60">
        <v>70.8</v>
      </c>
      <c r="BA53" s="60">
        <v>70.8</v>
      </c>
      <c r="BB53" s="60">
        <v>70.8</v>
      </c>
      <c r="BC53" s="60">
        <v>70.400000000000006</v>
      </c>
      <c r="BD53" s="60">
        <v>70</v>
      </c>
      <c r="BE53" s="60">
        <v>69.5</v>
      </c>
      <c r="BF53" s="60">
        <v>69.099999999999994</v>
      </c>
      <c r="BG53" s="60">
        <v>68.7</v>
      </c>
      <c r="BH53" s="60">
        <v>68.5</v>
      </c>
      <c r="BI53" s="60">
        <v>68.2</v>
      </c>
      <c r="BJ53" s="60">
        <v>67.8</v>
      </c>
      <c r="BK53" s="60">
        <v>67.5</v>
      </c>
      <c r="BL53" s="60">
        <v>67.3</v>
      </c>
      <c r="BM53" s="60">
        <v>67.099999999999994</v>
      </c>
      <c r="BN53" s="60">
        <v>67.099999999999994</v>
      </c>
      <c r="BO53" s="60">
        <v>67.099999999999994</v>
      </c>
      <c r="BP53" s="60">
        <v>67.099999999999994</v>
      </c>
      <c r="BQ53" s="60">
        <v>67.099999999999994</v>
      </c>
      <c r="BR53" s="60">
        <v>67.099999999999994</v>
      </c>
      <c r="BS53" s="60">
        <v>67.099999999999994</v>
      </c>
      <c r="BT53" s="55"/>
      <c r="BU53" s="60"/>
      <c r="BV53" s="60" t="s">
        <v>306</v>
      </c>
      <c r="BW53" s="60">
        <v>70.7</v>
      </c>
      <c r="BX53" s="60">
        <v>70.8</v>
      </c>
      <c r="BY53" s="60">
        <v>70.8</v>
      </c>
      <c r="BZ53" s="60">
        <v>70.8</v>
      </c>
      <c r="CA53" s="60">
        <v>70.3</v>
      </c>
      <c r="CB53" s="60">
        <v>70</v>
      </c>
      <c r="CC53" s="60">
        <v>69.5</v>
      </c>
      <c r="CD53" s="60">
        <v>69.099999999999994</v>
      </c>
      <c r="CE53" s="60">
        <v>68.7</v>
      </c>
      <c r="CF53" s="60">
        <v>68.5</v>
      </c>
      <c r="CG53" s="60">
        <v>68.2</v>
      </c>
      <c r="CH53" s="60">
        <v>67.8</v>
      </c>
      <c r="CI53" s="60">
        <v>67.5</v>
      </c>
      <c r="CJ53" s="60">
        <v>67.3</v>
      </c>
      <c r="CK53" s="60">
        <v>67</v>
      </c>
      <c r="CL53" s="60">
        <v>67.099999999999994</v>
      </c>
      <c r="CM53" s="60">
        <v>67.099999999999994</v>
      </c>
      <c r="CN53" s="60">
        <v>67.099999999999994</v>
      </c>
      <c r="CO53" s="60">
        <v>67.099999999999994</v>
      </c>
      <c r="CP53" s="60">
        <v>67.099999999999994</v>
      </c>
      <c r="CQ53" s="60">
        <v>67.099999999999994</v>
      </c>
      <c r="CR53" s="55"/>
      <c r="CS53" s="60"/>
      <c r="CT53" s="60" t="s">
        <v>306</v>
      </c>
      <c r="CU53" s="60">
        <v>70.7</v>
      </c>
      <c r="CV53" s="60">
        <v>70.8</v>
      </c>
      <c r="CW53" s="60">
        <v>70.8</v>
      </c>
      <c r="CX53" s="60">
        <v>70.8</v>
      </c>
      <c r="CY53" s="60">
        <v>70.3</v>
      </c>
      <c r="CZ53" s="60">
        <v>70</v>
      </c>
      <c r="DA53" s="60">
        <v>69.5</v>
      </c>
      <c r="DB53" s="60">
        <v>69.099999999999994</v>
      </c>
      <c r="DC53" s="60">
        <v>68.7</v>
      </c>
      <c r="DD53" s="60">
        <v>68.400000000000006</v>
      </c>
      <c r="DE53" s="60">
        <v>68.099999999999994</v>
      </c>
      <c r="DF53" s="60">
        <v>67.8</v>
      </c>
      <c r="DG53" s="60">
        <v>67.5</v>
      </c>
      <c r="DH53" s="60">
        <v>67.3</v>
      </c>
      <c r="DI53" s="60">
        <v>67</v>
      </c>
      <c r="DJ53" s="60">
        <v>67.099999999999994</v>
      </c>
      <c r="DK53" s="60">
        <v>67.099999999999994</v>
      </c>
      <c r="DL53" s="60">
        <v>67.099999999999994</v>
      </c>
      <c r="DM53" s="60">
        <v>67.099999999999994</v>
      </c>
      <c r="DN53" s="60">
        <v>67.099999999999994</v>
      </c>
      <c r="DO53" s="60">
        <v>67.099999999999994</v>
      </c>
      <c r="DP53" s="55"/>
      <c r="DQ53" s="60"/>
      <c r="DR53" s="60" t="s">
        <v>306</v>
      </c>
      <c r="DS53" s="60">
        <v>70.7</v>
      </c>
      <c r="DT53" s="60">
        <v>70.8</v>
      </c>
      <c r="DU53" s="60">
        <v>70.8</v>
      </c>
      <c r="DV53" s="60">
        <v>70.8</v>
      </c>
      <c r="DW53" s="60">
        <v>70.3</v>
      </c>
      <c r="DX53" s="60">
        <v>70</v>
      </c>
      <c r="DY53" s="60">
        <v>69.5</v>
      </c>
      <c r="DZ53" s="60">
        <v>69.099999999999994</v>
      </c>
      <c r="EA53" s="60">
        <v>68.7</v>
      </c>
      <c r="EB53" s="60">
        <v>68.400000000000006</v>
      </c>
      <c r="EC53" s="60">
        <v>68.099999999999994</v>
      </c>
      <c r="ED53" s="60">
        <v>67.8</v>
      </c>
      <c r="EE53" s="60">
        <v>67.5</v>
      </c>
      <c r="EF53" s="60">
        <v>67.2</v>
      </c>
      <c r="EG53" s="60">
        <v>67</v>
      </c>
      <c r="EH53" s="60">
        <v>67.099999999999994</v>
      </c>
      <c r="EI53" s="60">
        <v>67.099999999999994</v>
      </c>
      <c r="EJ53" s="60">
        <v>67.099999999999994</v>
      </c>
      <c r="EK53" s="60">
        <v>67.099999999999994</v>
      </c>
      <c r="EL53" s="60">
        <v>67.099999999999994</v>
      </c>
      <c r="EM53" s="60">
        <v>67.099999999999994</v>
      </c>
      <c r="EO53" s="101"/>
      <c r="EP53" s="101" t="s">
        <v>115</v>
      </c>
      <c r="EQ53" s="101">
        <v>70.7</v>
      </c>
      <c r="ER53" s="101">
        <v>70.8</v>
      </c>
      <c r="ES53" s="101">
        <v>70.8</v>
      </c>
      <c r="ET53" s="101">
        <v>70.900000000000006</v>
      </c>
      <c r="EU53" s="101">
        <v>70.400000000000006</v>
      </c>
      <c r="EV53" s="101">
        <v>70.099999999999994</v>
      </c>
      <c r="EW53" s="101">
        <v>69.599999999999994</v>
      </c>
      <c r="EX53" s="101">
        <v>69.2</v>
      </c>
      <c r="EY53" s="101">
        <v>68.8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115</v>
      </c>
      <c r="FO53" s="101">
        <v>70.7</v>
      </c>
      <c r="FP53" s="101">
        <v>70.8</v>
      </c>
      <c r="FQ53" s="101">
        <v>70.8</v>
      </c>
      <c r="FR53" s="101">
        <v>70.8</v>
      </c>
      <c r="FS53" s="101">
        <v>70.3</v>
      </c>
      <c r="FT53" s="101">
        <v>70</v>
      </c>
      <c r="FU53" s="101">
        <v>69.5</v>
      </c>
      <c r="FV53" s="101">
        <v>69.099999999999994</v>
      </c>
      <c r="FW53" s="101">
        <v>68.7</v>
      </c>
      <c r="FX53" s="101">
        <v>68.5</v>
      </c>
      <c r="FY53" s="101">
        <v>68.2</v>
      </c>
      <c r="FZ53" s="101">
        <v>67.8</v>
      </c>
      <c r="GA53" s="101">
        <v>67.5</v>
      </c>
      <c r="GB53" s="101">
        <v>67.3</v>
      </c>
      <c r="GC53" s="101">
        <v>67</v>
      </c>
      <c r="GD53" s="101">
        <v>67.099999999999994</v>
      </c>
      <c r="GE53" s="101">
        <v>67.099999999999994</v>
      </c>
      <c r="GF53" s="101">
        <v>67.099999999999994</v>
      </c>
      <c r="GG53" s="101">
        <v>67.099999999999994</v>
      </c>
      <c r="GH53" s="101">
        <v>67.099999999999994</v>
      </c>
      <c r="GI53" s="101">
        <v>67.099999999999994</v>
      </c>
      <c r="GK53" s="101"/>
      <c r="GL53" s="101" t="s">
        <v>115</v>
      </c>
      <c r="GM53" s="101">
        <v>70.599999999999994</v>
      </c>
      <c r="GN53" s="101">
        <v>70.7</v>
      </c>
      <c r="GO53" s="101">
        <v>70.8</v>
      </c>
      <c r="GP53" s="101">
        <v>70.8</v>
      </c>
      <c r="GQ53" s="101">
        <v>70.3</v>
      </c>
      <c r="GR53" s="101">
        <v>70</v>
      </c>
      <c r="GS53" s="101">
        <v>69.5</v>
      </c>
      <c r="GT53" s="101">
        <v>69</v>
      </c>
      <c r="GU53" s="101">
        <v>68.7</v>
      </c>
      <c r="GV53" s="101">
        <v>68.400000000000006</v>
      </c>
      <c r="GW53" s="101">
        <v>68.099999999999994</v>
      </c>
      <c r="GX53" s="101">
        <v>67.8</v>
      </c>
      <c r="GY53" s="101">
        <v>67.5</v>
      </c>
      <c r="GZ53" s="101">
        <v>67.3</v>
      </c>
      <c r="HA53" s="101">
        <v>67.099999999999994</v>
      </c>
      <c r="HB53" s="101">
        <v>67.099999999999994</v>
      </c>
      <c r="HC53" s="101">
        <v>67.099999999999994</v>
      </c>
      <c r="HD53" s="101">
        <v>67.099999999999994</v>
      </c>
      <c r="HE53" s="101">
        <v>67.099999999999994</v>
      </c>
      <c r="HF53" s="101">
        <v>67.099999999999994</v>
      </c>
      <c r="HG53" s="101">
        <v>67.2</v>
      </c>
    </row>
    <row r="54" spans="1:215" ht="15">
      <c r="A54" s="421"/>
      <c r="B54" s="421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21"/>
      <c r="Z54" s="421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28"/>
      <c r="AX54" s="428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5"/>
      <c r="BU54" s="428"/>
      <c r="BV54" s="428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5"/>
      <c r="CS54" s="428"/>
      <c r="CT54" s="428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5"/>
      <c r="DQ54" s="428"/>
      <c r="DR54" s="428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O54" s="421"/>
      <c r="EP54" s="421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21"/>
      <c r="FN54" s="421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21"/>
      <c r="GL54" s="421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26"/>
      <c r="B55" s="42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6"/>
      <c r="Z55" s="42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7"/>
      <c r="AX55" s="427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5"/>
      <c r="BU55" s="427"/>
      <c r="BV55" s="427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5"/>
      <c r="CS55" s="427"/>
      <c r="CT55" s="427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5"/>
      <c r="DQ55" s="427"/>
      <c r="DR55" s="427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  <c r="EG55" s="56"/>
      <c r="EH55" s="56"/>
      <c r="EI55" s="56"/>
      <c r="EJ55" s="56"/>
      <c r="EK55" s="56"/>
      <c r="EL55" s="56"/>
      <c r="EM55" s="56"/>
      <c r="EO55" s="426"/>
      <c r="EP55" s="42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26"/>
      <c r="FN55" s="42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6"/>
      <c r="GL55" s="42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52AF-A302-42E3-927B-212155058455}">
  <dimension ref="A1:HG55"/>
  <sheetViews>
    <sheetView topLeftCell="A10" workbookViewId="0">
      <selection activeCell="GN1" sqref="GN1:HF1048576"/>
    </sheetView>
  </sheetViews>
  <sheetFormatPr defaultRowHeight="12.75"/>
  <cols>
    <col min="2" max="2" width="33.1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69"/>
      <c r="BU1" s="428"/>
      <c r="BV1" s="428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69"/>
      <c r="CS1" s="428"/>
      <c r="CT1" s="428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69"/>
      <c r="DQ1" s="428"/>
      <c r="DR1" s="428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69"/>
      <c r="BU2" s="428"/>
      <c r="BV2" s="428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69"/>
      <c r="CS2" s="428"/>
      <c r="CT2" s="428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69"/>
      <c r="DQ2" s="428"/>
      <c r="DR2" s="428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69"/>
      <c r="BU3" s="428"/>
      <c r="BV3" s="428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69"/>
      <c r="CS3" s="428"/>
      <c r="CT3" s="428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69"/>
      <c r="DQ3" s="428"/>
      <c r="DR3" s="428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69"/>
      <c r="BU4" s="428"/>
      <c r="BV4" s="428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69"/>
      <c r="CS4" s="428"/>
      <c r="CT4" s="428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69"/>
      <c r="DQ4" s="428"/>
      <c r="DR4" s="428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88"/>
      <c r="AZ5" s="88"/>
      <c r="BA5" s="88"/>
      <c r="BB5" s="88"/>
      <c r="BC5" s="88"/>
      <c r="BD5" s="88"/>
      <c r="BE5" s="88"/>
      <c r="BF5" s="88"/>
      <c r="BG5" s="142"/>
      <c r="BH5" s="88"/>
      <c r="BI5" s="88"/>
      <c r="BJ5" s="88"/>
      <c r="BK5" s="88"/>
      <c r="BL5" s="142"/>
      <c r="BM5" s="88"/>
      <c r="BN5" s="142"/>
      <c r="BO5" s="142"/>
      <c r="BP5" s="88"/>
      <c r="BQ5" s="142"/>
      <c r="BR5" s="142"/>
      <c r="BS5" s="88" t="s">
        <v>259</v>
      </c>
      <c r="BT5" s="69"/>
      <c r="BU5" s="430" t="s">
        <v>258</v>
      </c>
      <c r="BV5" s="430"/>
      <c r="BW5" s="88"/>
      <c r="BX5" s="88"/>
      <c r="BY5" s="88"/>
      <c r="BZ5" s="88"/>
      <c r="CA5" s="88"/>
      <c r="CB5" s="88"/>
      <c r="CC5" s="88"/>
      <c r="CD5" s="88"/>
      <c r="CE5" s="142"/>
      <c r="CF5" s="88"/>
      <c r="CG5" s="88"/>
      <c r="CH5" s="88"/>
      <c r="CI5" s="88"/>
      <c r="CJ5" s="142"/>
      <c r="CK5" s="88"/>
      <c r="CL5" s="142"/>
      <c r="CM5" s="142"/>
      <c r="CN5" s="88"/>
      <c r="CO5" s="142"/>
      <c r="CP5" s="142"/>
      <c r="CQ5" s="88" t="s">
        <v>259</v>
      </c>
      <c r="CR5" s="69"/>
      <c r="CS5" s="430" t="s">
        <v>258</v>
      </c>
      <c r="CT5" s="430"/>
      <c r="CU5" s="88"/>
      <c r="CV5" s="88"/>
      <c r="CW5" s="88"/>
      <c r="CX5" s="88"/>
      <c r="CY5" s="88"/>
      <c r="CZ5" s="88"/>
      <c r="DA5" s="88"/>
      <c r="DB5" s="88"/>
      <c r="DC5" s="142"/>
      <c r="DD5" s="88"/>
      <c r="DE5" s="88"/>
      <c r="DF5" s="88"/>
      <c r="DG5" s="88"/>
      <c r="DH5" s="142"/>
      <c r="DI5" s="88"/>
      <c r="DJ5" s="142"/>
      <c r="DK5" s="142"/>
      <c r="DL5" s="88"/>
      <c r="DM5" s="142"/>
      <c r="DN5" s="142"/>
      <c r="DO5" s="88" t="s">
        <v>259</v>
      </c>
      <c r="DP5" s="69"/>
      <c r="DQ5" s="430" t="s">
        <v>258</v>
      </c>
      <c r="DR5" s="430"/>
      <c r="DS5" s="88"/>
      <c r="DT5" s="88"/>
      <c r="DU5" s="88"/>
      <c r="DV5" s="88"/>
      <c r="DW5" s="88"/>
      <c r="DX5" s="88"/>
      <c r="DY5" s="88"/>
      <c r="DZ5" s="88"/>
      <c r="EA5" s="142"/>
      <c r="EB5" s="88"/>
      <c r="EC5" s="88"/>
      <c r="ED5" s="88"/>
      <c r="EE5" s="88"/>
      <c r="EF5" s="142"/>
      <c r="EG5" s="88"/>
      <c r="EH5" s="142"/>
      <c r="EI5" s="142"/>
      <c r="EJ5" s="88"/>
      <c r="EK5" s="142"/>
      <c r="EL5" s="142"/>
      <c r="EM5" s="88" t="s">
        <v>259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69"/>
      <c r="BU6" s="428"/>
      <c r="BV6" s="428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69"/>
      <c r="CS6" s="428"/>
      <c r="CT6" s="428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69"/>
      <c r="DQ6" s="428"/>
      <c r="DR6" s="428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69"/>
      <c r="BU7" s="429" t="s">
        <v>260</v>
      </c>
      <c r="BV7" s="429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69"/>
      <c r="CS7" s="429" t="s">
        <v>261</v>
      </c>
      <c r="CT7" s="429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69"/>
      <c r="DQ7" s="429" t="s">
        <v>262</v>
      </c>
      <c r="DR7" s="429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O7" s="423" t="s">
        <v>105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246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246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307</v>
      </c>
      <c r="AX8" s="429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69"/>
      <c r="BU8" s="429" t="s">
        <v>307</v>
      </c>
      <c r="BV8" s="429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69"/>
      <c r="CS8" s="429" t="s">
        <v>307</v>
      </c>
      <c r="CT8" s="429"/>
      <c r="CU8" s="172"/>
      <c r="CV8" s="172"/>
      <c r="CW8" s="172"/>
      <c r="CX8" s="172"/>
      <c r="CY8" s="172"/>
      <c r="CZ8" s="172"/>
      <c r="DA8" s="172"/>
      <c r="DB8" s="172"/>
      <c r="DC8" s="172"/>
      <c r="DD8" s="172"/>
      <c r="DE8" s="172"/>
      <c r="DF8" s="172"/>
      <c r="DG8" s="172"/>
      <c r="DH8" s="172"/>
      <c r="DI8" s="172"/>
      <c r="DJ8" s="172"/>
      <c r="DK8" s="172"/>
      <c r="DL8" s="172"/>
      <c r="DM8" s="172"/>
      <c r="DN8" s="172"/>
      <c r="DO8" s="172"/>
      <c r="DP8" s="69"/>
      <c r="DQ8" s="429" t="s">
        <v>307</v>
      </c>
      <c r="DR8" s="429"/>
      <c r="DS8" s="172"/>
      <c r="DT8" s="172"/>
      <c r="DU8" s="172"/>
      <c r="DV8" s="172"/>
      <c r="DW8" s="172"/>
      <c r="DX8" s="172"/>
      <c r="DY8" s="172"/>
      <c r="DZ8" s="172"/>
      <c r="EA8" s="172"/>
      <c r="EB8" s="172"/>
      <c r="EC8" s="172"/>
      <c r="ED8" s="172"/>
      <c r="EE8" s="172"/>
      <c r="EF8" s="172"/>
      <c r="EG8" s="172"/>
      <c r="EH8" s="172"/>
      <c r="EI8" s="172"/>
      <c r="EJ8" s="172"/>
      <c r="EK8" s="172"/>
      <c r="EL8" s="172"/>
      <c r="EM8" s="172"/>
      <c r="EO8" s="423" t="s">
        <v>246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246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246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69"/>
      <c r="BU9" s="428"/>
      <c r="BV9" s="428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69"/>
      <c r="CS9" s="428"/>
      <c r="CT9" s="428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69"/>
      <c r="DQ9" s="428"/>
      <c r="DR9" s="428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69"/>
      <c r="BU10" s="428"/>
      <c r="BV10" s="428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69"/>
      <c r="CS10" s="428"/>
      <c r="CT10" s="428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2"/>
      <c r="DH10" s="142"/>
      <c r="DI10" s="142"/>
      <c r="DJ10" s="142"/>
      <c r="DK10" s="142"/>
      <c r="DL10" s="142"/>
      <c r="DM10" s="142"/>
      <c r="DN10" s="142"/>
      <c r="DO10" s="142"/>
      <c r="DP10" s="69"/>
      <c r="DQ10" s="428"/>
      <c r="DR10" s="428"/>
      <c r="DS10" s="142"/>
      <c r="DT10" s="142"/>
      <c r="DU10" s="142"/>
      <c r="DV10" s="142"/>
      <c r="DW10" s="142"/>
      <c r="DX10" s="142"/>
      <c r="DY10" s="142"/>
      <c r="DZ10" s="142"/>
      <c r="EA10" s="142"/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  <c r="EM10" s="142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154">
        <v>2000</v>
      </c>
      <c r="AZ11" s="154">
        <v>2001</v>
      </c>
      <c r="BA11" s="154">
        <v>2002</v>
      </c>
      <c r="BB11" s="154">
        <v>2003</v>
      </c>
      <c r="BC11" s="154">
        <v>2004</v>
      </c>
      <c r="BD11" s="154">
        <v>2005</v>
      </c>
      <c r="BE11" s="154">
        <v>2006</v>
      </c>
      <c r="BF11" s="154">
        <v>2007</v>
      </c>
      <c r="BG11" s="154">
        <v>2008</v>
      </c>
      <c r="BH11" s="154">
        <v>2009</v>
      </c>
      <c r="BI11" s="154">
        <v>2010</v>
      </c>
      <c r="BJ11" s="154">
        <v>2011</v>
      </c>
      <c r="BK11" s="154">
        <v>2012</v>
      </c>
      <c r="BL11" s="154">
        <v>2013</v>
      </c>
      <c r="BM11" s="154">
        <v>2014</v>
      </c>
      <c r="BN11" s="154">
        <v>2015</v>
      </c>
      <c r="BO11" s="154">
        <v>2016</v>
      </c>
      <c r="BP11" s="154">
        <v>2017</v>
      </c>
      <c r="BQ11" s="154">
        <v>2018</v>
      </c>
      <c r="BR11" s="154">
        <v>2019</v>
      </c>
      <c r="BS11" s="154">
        <v>2020</v>
      </c>
      <c r="BT11" s="69"/>
      <c r="BU11" s="428"/>
      <c r="BV11" s="428"/>
      <c r="BW11" s="154">
        <v>2000</v>
      </c>
      <c r="BX11" s="154">
        <v>2001</v>
      </c>
      <c r="BY11" s="154">
        <v>2002</v>
      </c>
      <c r="BZ11" s="154">
        <v>2003</v>
      </c>
      <c r="CA11" s="154">
        <v>2004</v>
      </c>
      <c r="CB11" s="154">
        <v>2005</v>
      </c>
      <c r="CC11" s="154">
        <v>2006</v>
      </c>
      <c r="CD11" s="154">
        <v>2007</v>
      </c>
      <c r="CE11" s="154">
        <v>2008</v>
      </c>
      <c r="CF11" s="154">
        <v>2009</v>
      </c>
      <c r="CG11" s="154">
        <v>2010</v>
      </c>
      <c r="CH11" s="154">
        <v>2011</v>
      </c>
      <c r="CI11" s="154">
        <v>2012</v>
      </c>
      <c r="CJ11" s="154">
        <v>2013</v>
      </c>
      <c r="CK11" s="154">
        <v>2014</v>
      </c>
      <c r="CL11" s="154">
        <v>2015</v>
      </c>
      <c r="CM11" s="154">
        <v>2016</v>
      </c>
      <c r="CN11" s="154">
        <v>2017</v>
      </c>
      <c r="CO11" s="154">
        <v>2018</v>
      </c>
      <c r="CP11" s="154">
        <v>2019</v>
      </c>
      <c r="CQ11" s="154">
        <v>2020</v>
      </c>
      <c r="CR11" s="69"/>
      <c r="CS11" s="428"/>
      <c r="CT11" s="428"/>
      <c r="CU11" s="154">
        <v>2000</v>
      </c>
      <c r="CV11" s="154">
        <v>2001</v>
      </c>
      <c r="CW11" s="154">
        <v>2002</v>
      </c>
      <c r="CX11" s="154">
        <v>2003</v>
      </c>
      <c r="CY11" s="154">
        <v>2004</v>
      </c>
      <c r="CZ11" s="154">
        <v>2005</v>
      </c>
      <c r="DA11" s="154">
        <v>2006</v>
      </c>
      <c r="DB11" s="154">
        <v>2007</v>
      </c>
      <c r="DC11" s="154">
        <v>2008</v>
      </c>
      <c r="DD11" s="154">
        <v>2009</v>
      </c>
      <c r="DE11" s="154">
        <v>2010</v>
      </c>
      <c r="DF11" s="154">
        <v>2011</v>
      </c>
      <c r="DG11" s="154">
        <v>2012</v>
      </c>
      <c r="DH11" s="154">
        <v>2013</v>
      </c>
      <c r="DI11" s="154">
        <v>2014</v>
      </c>
      <c r="DJ11" s="154">
        <v>2015</v>
      </c>
      <c r="DK11" s="154">
        <v>2016</v>
      </c>
      <c r="DL11" s="154">
        <v>2017</v>
      </c>
      <c r="DM11" s="154">
        <v>2018</v>
      </c>
      <c r="DN11" s="154">
        <v>2019</v>
      </c>
      <c r="DO11" s="154">
        <v>2020</v>
      </c>
      <c r="DP11" s="69"/>
      <c r="DQ11" s="428"/>
      <c r="DR11" s="428"/>
      <c r="DS11" s="154">
        <v>2000</v>
      </c>
      <c r="DT11" s="154">
        <v>2001</v>
      </c>
      <c r="DU11" s="154">
        <v>2002</v>
      </c>
      <c r="DV11" s="154">
        <v>2003</v>
      </c>
      <c r="DW11" s="154">
        <v>2004</v>
      </c>
      <c r="DX11" s="154">
        <v>2005</v>
      </c>
      <c r="DY11" s="154">
        <v>2006</v>
      </c>
      <c r="DZ11" s="154">
        <v>2007</v>
      </c>
      <c r="EA11" s="154">
        <v>2008</v>
      </c>
      <c r="EB11" s="154">
        <v>2009</v>
      </c>
      <c r="EC11" s="154">
        <v>2010</v>
      </c>
      <c r="ED11" s="154">
        <v>2011</v>
      </c>
      <c r="EE11" s="154">
        <v>2012</v>
      </c>
      <c r="EF11" s="154">
        <v>2013</v>
      </c>
      <c r="EG11" s="154">
        <v>2014</v>
      </c>
      <c r="EH11" s="154">
        <v>2015</v>
      </c>
      <c r="EI11" s="154">
        <v>2016</v>
      </c>
      <c r="EJ11" s="154">
        <v>2017</v>
      </c>
      <c r="EK11" s="154">
        <v>2018</v>
      </c>
      <c r="EL11" s="154">
        <v>2019</v>
      </c>
      <c r="EM11" s="154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7"/>
      <c r="AX12" s="427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69"/>
      <c r="BU12" s="427"/>
      <c r="BV12" s="427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69"/>
      <c r="CS12" s="427"/>
      <c r="CT12" s="427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  <c r="DK12" s="142"/>
      <c r="DL12" s="142"/>
      <c r="DM12" s="142"/>
      <c r="DN12" s="142"/>
      <c r="DO12" s="142"/>
      <c r="DP12" s="69"/>
      <c r="DQ12" s="427"/>
      <c r="DR12" s="427"/>
      <c r="DS12" s="142"/>
      <c r="DT12" s="142"/>
      <c r="DU12" s="142"/>
      <c r="DV12" s="142"/>
      <c r="DW12" s="142"/>
      <c r="DX12" s="142"/>
      <c r="DY12" s="142"/>
      <c r="DZ12" s="142"/>
      <c r="EA12" s="142"/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  <c r="EM12" s="142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01"/>
      <c r="B13" s="104" t="s">
        <v>247</v>
      </c>
      <c r="C13" s="101">
        <v>0.6</v>
      </c>
      <c r="D13" s="101">
        <v>0.7</v>
      </c>
      <c r="E13" s="101">
        <v>0.7</v>
      </c>
      <c r="F13" s="101">
        <v>0.8</v>
      </c>
      <c r="G13" s="101">
        <v>0.8</v>
      </c>
      <c r="H13" s="101">
        <v>0.8</v>
      </c>
      <c r="I13" s="101">
        <v>0.8</v>
      </c>
      <c r="J13" s="101">
        <v>0.8</v>
      </c>
      <c r="K13" s="101">
        <v>0.8</v>
      </c>
      <c r="L13" s="101">
        <v>0.8</v>
      </c>
      <c r="M13" s="101">
        <v>0.8</v>
      </c>
      <c r="N13" s="101">
        <v>0.9</v>
      </c>
      <c r="O13" s="101">
        <v>0.9</v>
      </c>
      <c r="P13" s="101">
        <v>0.8</v>
      </c>
      <c r="Q13" s="101">
        <v>0.8</v>
      </c>
      <c r="R13" s="101">
        <v>0.8</v>
      </c>
      <c r="S13" s="101">
        <v>0.9</v>
      </c>
      <c r="T13" s="101">
        <v>1</v>
      </c>
      <c r="U13" s="101">
        <v>0.9</v>
      </c>
      <c r="V13" s="101">
        <v>1</v>
      </c>
      <c r="W13" s="101">
        <v>0.9</v>
      </c>
      <c r="Y13" s="101"/>
      <c r="Z13" s="104" t="s">
        <v>247</v>
      </c>
      <c r="AA13" s="101">
        <v>4.0999999999999996</v>
      </c>
      <c r="AB13" s="101">
        <v>3.8</v>
      </c>
      <c r="AC13" s="101">
        <v>4</v>
      </c>
      <c r="AD13" s="101">
        <v>4.0999999999999996</v>
      </c>
      <c r="AE13" s="101">
        <v>4.2</v>
      </c>
      <c r="AF13" s="101">
        <v>4.2</v>
      </c>
      <c r="AG13" s="101">
        <v>4.2</v>
      </c>
      <c r="AH13" s="101">
        <v>4</v>
      </c>
      <c r="AI13" s="101">
        <v>4.2</v>
      </c>
      <c r="AJ13" s="101">
        <v>3.8</v>
      </c>
      <c r="AK13" s="101">
        <v>4</v>
      </c>
      <c r="AL13" s="101">
        <v>4.5999999999999996</v>
      </c>
      <c r="AM13" s="101">
        <v>4.7</v>
      </c>
      <c r="AN13" s="101">
        <v>4.0999999999999996</v>
      </c>
      <c r="AO13" s="101">
        <v>3.8</v>
      </c>
      <c r="AP13" s="101">
        <v>4.9000000000000004</v>
      </c>
      <c r="AQ13" s="101">
        <v>5.2</v>
      </c>
      <c r="AR13" s="101">
        <v>5.5</v>
      </c>
      <c r="AS13" s="101">
        <v>5.8</v>
      </c>
      <c r="AT13" s="101">
        <v>5.8</v>
      </c>
      <c r="AU13" s="101">
        <v>5.2</v>
      </c>
      <c r="AW13" s="70"/>
      <c r="AX13" s="148" t="s">
        <v>308</v>
      </c>
      <c r="AY13" s="70">
        <v>3.4</v>
      </c>
      <c r="AZ13" s="70">
        <v>3.3</v>
      </c>
      <c r="BA13" s="70">
        <v>3.4</v>
      </c>
      <c r="BB13" s="70">
        <v>3.6</v>
      </c>
      <c r="BC13" s="70">
        <v>3.6</v>
      </c>
      <c r="BD13" s="70">
        <v>3.6</v>
      </c>
      <c r="BE13" s="70">
        <v>3.5</v>
      </c>
      <c r="BF13" s="70">
        <v>3.6</v>
      </c>
      <c r="BG13" s="70">
        <v>3.7</v>
      </c>
      <c r="BH13" s="70">
        <v>3.3</v>
      </c>
      <c r="BI13" s="70">
        <v>3.6</v>
      </c>
      <c r="BJ13" s="70">
        <v>4.5</v>
      </c>
      <c r="BK13" s="70">
        <v>4.5</v>
      </c>
      <c r="BL13" s="70">
        <v>3.7</v>
      </c>
      <c r="BM13" s="70">
        <v>3.3</v>
      </c>
      <c r="BN13" s="70">
        <v>4.2</v>
      </c>
      <c r="BO13" s="70">
        <v>5</v>
      </c>
      <c r="BP13" s="70">
        <v>4.5</v>
      </c>
      <c r="BQ13" s="70">
        <v>4.5</v>
      </c>
      <c r="BR13" s="70">
        <v>4.5</v>
      </c>
      <c r="BS13" s="70">
        <v>4</v>
      </c>
      <c r="BT13" s="69"/>
      <c r="BU13" s="70"/>
      <c r="BV13" s="148" t="s">
        <v>308</v>
      </c>
      <c r="BW13" s="70">
        <v>25.1</v>
      </c>
      <c r="BX13" s="70">
        <v>25.8</v>
      </c>
      <c r="BY13" s="70">
        <v>26.5</v>
      </c>
      <c r="BZ13" s="70">
        <v>28</v>
      </c>
      <c r="CA13" s="70">
        <v>28.4</v>
      </c>
      <c r="CB13" s="70">
        <v>28.8</v>
      </c>
      <c r="CC13" s="70">
        <v>28.8</v>
      </c>
      <c r="CD13" s="70">
        <v>30.7</v>
      </c>
      <c r="CE13" s="70">
        <v>29.3</v>
      </c>
      <c r="CF13" s="70">
        <v>30.5</v>
      </c>
      <c r="CG13" s="70">
        <v>31.2</v>
      </c>
      <c r="CH13" s="70">
        <v>33.5</v>
      </c>
      <c r="CI13" s="70">
        <v>33.4</v>
      </c>
      <c r="CJ13" s="70">
        <v>34</v>
      </c>
      <c r="CK13" s="70">
        <v>33.1</v>
      </c>
      <c r="CL13" s="70">
        <v>35</v>
      </c>
      <c r="CM13" s="70">
        <v>37.200000000000003</v>
      </c>
      <c r="CN13" s="70">
        <v>40.299999999999997</v>
      </c>
      <c r="CO13" s="70">
        <v>41.6</v>
      </c>
      <c r="CP13" s="70">
        <v>43.5</v>
      </c>
      <c r="CQ13" s="70">
        <v>37.700000000000003</v>
      </c>
      <c r="CR13" s="69"/>
      <c r="CS13" s="70"/>
      <c r="CT13" s="148" t="s">
        <v>308</v>
      </c>
      <c r="CU13" s="70">
        <v>44.6</v>
      </c>
      <c r="CV13" s="70">
        <v>45.1</v>
      </c>
      <c r="CW13" s="70">
        <v>47</v>
      </c>
      <c r="CX13" s="70">
        <v>48.7</v>
      </c>
      <c r="CY13" s="70">
        <v>51.6</v>
      </c>
      <c r="CZ13" s="70">
        <v>54.1</v>
      </c>
      <c r="DA13" s="70">
        <v>55</v>
      </c>
      <c r="DB13" s="70">
        <v>57</v>
      </c>
      <c r="DC13" s="70">
        <v>57.5</v>
      </c>
      <c r="DD13" s="70">
        <v>60.2</v>
      </c>
      <c r="DE13" s="70">
        <v>63</v>
      </c>
      <c r="DF13" s="70">
        <v>64.5</v>
      </c>
      <c r="DG13" s="70">
        <v>61.9</v>
      </c>
      <c r="DH13" s="70">
        <v>66.099999999999994</v>
      </c>
      <c r="DI13" s="70">
        <v>65.5</v>
      </c>
      <c r="DJ13" s="70">
        <v>68</v>
      </c>
      <c r="DK13" s="70">
        <v>72.599999999999994</v>
      </c>
      <c r="DL13" s="70">
        <v>74</v>
      </c>
      <c r="DM13" s="70">
        <v>77.3</v>
      </c>
      <c r="DN13" s="70">
        <v>80.7</v>
      </c>
      <c r="DO13" s="70">
        <v>66.2</v>
      </c>
      <c r="DP13" s="69"/>
      <c r="DQ13" s="70"/>
      <c r="DR13" s="148" t="s">
        <v>308</v>
      </c>
      <c r="DS13" s="70">
        <v>5</v>
      </c>
      <c r="DT13" s="70">
        <v>4.8</v>
      </c>
      <c r="DU13" s="70">
        <v>5.0999999999999996</v>
      </c>
      <c r="DV13" s="70">
        <v>5.3</v>
      </c>
      <c r="DW13" s="70">
        <v>5.5</v>
      </c>
      <c r="DX13" s="70">
        <v>5.2</v>
      </c>
      <c r="DY13" s="70">
        <v>5.6</v>
      </c>
      <c r="DZ13" s="70">
        <v>5.7</v>
      </c>
      <c r="EA13" s="70">
        <v>5.4</v>
      </c>
      <c r="EB13" s="70">
        <v>5.7</v>
      </c>
      <c r="EC13" s="70">
        <v>6.4</v>
      </c>
      <c r="ED13" s="70">
        <v>6.2</v>
      </c>
      <c r="EE13" s="70">
        <v>7.9</v>
      </c>
      <c r="EF13" s="70">
        <v>8.3000000000000007</v>
      </c>
      <c r="EG13" s="70">
        <v>8.5</v>
      </c>
      <c r="EH13" s="70">
        <v>8.3000000000000007</v>
      </c>
      <c r="EI13" s="70">
        <v>8.6999999999999993</v>
      </c>
      <c r="EJ13" s="70">
        <v>8.8000000000000007</v>
      </c>
      <c r="EK13" s="70">
        <v>9.9</v>
      </c>
      <c r="EL13" s="70">
        <v>10</v>
      </c>
      <c r="EM13" s="70">
        <v>9.1999999999999993</v>
      </c>
      <c r="EO13" s="101"/>
      <c r="EP13" s="104" t="s">
        <v>247</v>
      </c>
      <c r="EQ13" s="101">
        <v>8.8000000000000007</v>
      </c>
      <c r="ER13" s="101">
        <v>8.6999999999999993</v>
      </c>
      <c r="ES13" s="101">
        <v>9.6</v>
      </c>
      <c r="ET13" s="101">
        <v>10.1</v>
      </c>
      <c r="EU13" s="101">
        <v>9.8000000000000007</v>
      </c>
      <c r="EV13" s="101">
        <v>9.6999999999999993</v>
      </c>
      <c r="EW13" s="101">
        <v>9.9</v>
      </c>
      <c r="EX13" s="101">
        <v>11.1</v>
      </c>
      <c r="EY13" s="101">
        <v>12.3</v>
      </c>
      <c r="EZ13" s="101">
        <v>13.1</v>
      </c>
      <c r="FA13" s="101">
        <v>13.8</v>
      </c>
      <c r="FB13" s="101">
        <v>11.9</v>
      </c>
      <c r="FC13" s="101">
        <v>14.1</v>
      </c>
      <c r="FD13" s="101">
        <v>15</v>
      </c>
      <c r="FE13" s="101">
        <v>14.4</v>
      </c>
      <c r="FF13" s="101">
        <v>15.7</v>
      </c>
      <c r="FG13" s="101">
        <v>16.5</v>
      </c>
      <c r="FH13" s="101">
        <v>17</v>
      </c>
      <c r="FI13" s="101">
        <v>16.8</v>
      </c>
      <c r="FJ13" s="101">
        <v>17</v>
      </c>
      <c r="FK13" s="101">
        <v>15.6</v>
      </c>
      <c r="FM13" s="101"/>
      <c r="FN13" s="104" t="s">
        <v>247</v>
      </c>
      <c r="FO13" s="101">
        <v>30.8</v>
      </c>
      <c r="FP13" s="101">
        <v>32.299999999999997</v>
      </c>
      <c r="FQ13" s="101">
        <v>32.9</v>
      </c>
      <c r="FR13" s="101">
        <v>31</v>
      </c>
      <c r="FS13" s="101">
        <v>30.3</v>
      </c>
      <c r="FT13" s="101">
        <v>31.6</v>
      </c>
      <c r="FU13" s="101">
        <v>30.9</v>
      </c>
      <c r="FV13" s="101">
        <v>33.6</v>
      </c>
      <c r="FW13" s="101">
        <v>32.5</v>
      </c>
      <c r="FX13" s="101">
        <v>31.7</v>
      </c>
      <c r="FY13" s="101">
        <v>31.7</v>
      </c>
      <c r="FZ13" s="101">
        <v>30.2</v>
      </c>
      <c r="GA13" s="101">
        <v>33</v>
      </c>
      <c r="GB13" s="101">
        <v>36.200000000000003</v>
      </c>
      <c r="GC13" s="101">
        <v>38.5</v>
      </c>
      <c r="GD13" s="101">
        <v>37.700000000000003</v>
      </c>
      <c r="GE13" s="101">
        <v>40.5</v>
      </c>
      <c r="GF13" s="101">
        <v>42.3</v>
      </c>
      <c r="GG13" s="101">
        <v>44</v>
      </c>
      <c r="GH13" s="101">
        <v>46.4</v>
      </c>
      <c r="GI13" s="101">
        <v>39.6</v>
      </c>
      <c r="GK13" s="101"/>
      <c r="GL13" s="104" t="s">
        <v>247</v>
      </c>
      <c r="GM13" s="101">
        <v>21.6</v>
      </c>
      <c r="GN13" s="101">
        <v>21.3</v>
      </c>
      <c r="GO13" s="101">
        <v>21.6</v>
      </c>
      <c r="GP13" s="101">
        <v>21.4</v>
      </c>
      <c r="GQ13" s="101">
        <v>22.3</v>
      </c>
      <c r="GR13" s="101">
        <v>21.2</v>
      </c>
      <c r="GS13" s="101">
        <v>19.5</v>
      </c>
      <c r="GT13" s="101">
        <v>21.4</v>
      </c>
      <c r="GU13" s="101">
        <v>21.3</v>
      </c>
      <c r="GV13" s="101">
        <v>20.8</v>
      </c>
      <c r="GW13" s="101">
        <v>21.5</v>
      </c>
      <c r="GX13" s="101">
        <v>20.6</v>
      </c>
      <c r="GY13" s="101">
        <v>21.1</v>
      </c>
      <c r="GZ13" s="101">
        <v>21.8</v>
      </c>
      <c r="HA13" s="101">
        <v>22.6</v>
      </c>
      <c r="HB13" s="101">
        <v>23.8</v>
      </c>
      <c r="HC13" s="101">
        <v>26.6</v>
      </c>
      <c r="HD13" s="101">
        <v>27.4</v>
      </c>
      <c r="HE13" s="101">
        <v>29.1</v>
      </c>
      <c r="HF13" s="101">
        <v>29</v>
      </c>
      <c r="HG13" s="101">
        <v>26.7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42"/>
      <c r="AX14" s="135" t="s">
        <v>266</v>
      </c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69"/>
      <c r="BU14" s="142"/>
      <c r="BV14" s="135" t="s">
        <v>266</v>
      </c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69"/>
      <c r="CS14" s="142"/>
      <c r="CT14" s="135" t="s">
        <v>266</v>
      </c>
      <c r="CU14" s="142"/>
      <c r="CV14" s="142"/>
      <c r="CW14" s="142"/>
      <c r="CX14" s="142"/>
      <c r="CY14" s="142"/>
      <c r="CZ14" s="142"/>
      <c r="DA14" s="142"/>
      <c r="DB14" s="142"/>
      <c r="DC14" s="142"/>
      <c r="DD14" s="142"/>
      <c r="DE14" s="142"/>
      <c r="DF14" s="142"/>
      <c r="DG14" s="142"/>
      <c r="DH14" s="142"/>
      <c r="DI14" s="142"/>
      <c r="DJ14" s="142"/>
      <c r="DK14" s="142"/>
      <c r="DL14" s="142"/>
      <c r="DM14" s="142"/>
      <c r="DN14" s="142"/>
      <c r="DO14" s="142"/>
      <c r="DP14" s="69"/>
      <c r="DQ14" s="142"/>
      <c r="DR14" s="135" t="s">
        <v>266</v>
      </c>
      <c r="DS14" s="142"/>
      <c r="DT14" s="142"/>
      <c r="DU14" s="142"/>
      <c r="DV14" s="142"/>
      <c r="DW14" s="142"/>
      <c r="DX14" s="142"/>
      <c r="DY14" s="142"/>
      <c r="DZ14" s="142"/>
      <c r="EA14" s="142"/>
      <c r="EB14" s="142"/>
      <c r="EC14" s="142"/>
      <c r="ED14" s="142"/>
      <c r="EE14" s="142"/>
      <c r="EF14" s="142"/>
      <c r="EG14" s="142"/>
      <c r="EH14" s="142"/>
      <c r="EI14" s="142"/>
      <c r="EJ14" s="142"/>
      <c r="EK14" s="142"/>
      <c r="EL14" s="142"/>
      <c r="EM14" s="142"/>
      <c r="EO14" s="100"/>
      <c r="EP14" s="108" t="s">
        <v>221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7" t="s">
        <v>222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222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42"/>
      <c r="AX15" s="71" t="s">
        <v>267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69"/>
      <c r="BU15" s="142"/>
      <c r="BV15" s="71" t="s">
        <v>267</v>
      </c>
      <c r="BW15" s="142">
        <v>0</v>
      </c>
      <c r="BX15" s="142">
        <v>0</v>
      </c>
      <c r="BY15" s="142">
        <v>0</v>
      </c>
      <c r="BZ15" s="142">
        <v>0</v>
      </c>
      <c r="CA15" s="142">
        <v>0</v>
      </c>
      <c r="CB15" s="142">
        <v>0</v>
      </c>
      <c r="CC15" s="142">
        <v>0</v>
      </c>
      <c r="CD15" s="142">
        <v>0</v>
      </c>
      <c r="CE15" s="142">
        <v>0</v>
      </c>
      <c r="CF15" s="142">
        <v>0</v>
      </c>
      <c r="CG15" s="142">
        <v>0</v>
      </c>
      <c r="CH15" s="142">
        <v>0</v>
      </c>
      <c r="CI15" s="142">
        <v>0</v>
      </c>
      <c r="CJ15" s="142">
        <v>0</v>
      </c>
      <c r="CK15" s="142">
        <v>0</v>
      </c>
      <c r="CL15" s="142">
        <v>0</v>
      </c>
      <c r="CM15" s="142">
        <v>0</v>
      </c>
      <c r="CN15" s="142">
        <v>0</v>
      </c>
      <c r="CO15" s="142">
        <v>0</v>
      </c>
      <c r="CP15" s="142">
        <v>0</v>
      </c>
      <c r="CQ15" s="142">
        <v>0</v>
      </c>
      <c r="CR15" s="69"/>
      <c r="CS15" s="142"/>
      <c r="CT15" s="71" t="s">
        <v>267</v>
      </c>
      <c r="CU15" s="142">
        <v>0</v>
      </c>
      <c r="CV15" s="142">
        <v>0</v>
      </c>
      <c r="CW15" s="142">
        <v>0</v>
      </c>
      <c r="CX15" s="142">
        <v>0.1</v>
      </c>
      <c r="CY15" s="142">
        <v>0.1</v>
      </c>
      <c r="CZ15" s="142">
        <v>0.1</v>
      </c>
      <c r="DA15" s="142">
        <v>0.1</v>
      </c>
      <c r="DB15" s="142">
        <v>0.1</v>
      </c>
      <c r="DC15" s="142">
        <v>0.1</v>
      </c>
      <c r="DD15" s="142">
        <v>0.1</v>
      </c>
      <c r="DE15" s="142">
        <v>0.1</v>
      </c>
      <c r="DF15" s="142">
        <v>0.1</v>
      </c>
      <c r="DG15" s="142">
        <v>0</v>
      </c>
      <c r="DH15" s="142">
        <v>0</v>
      </c>
      <c r="DI15" s="142">
        <v>0</v>
      </c>
      <c r="DJ15" s="142">
        <v>0</v>
      </c>
      <c r="DK15" s="142">
        <v>0</v>
      </c>
      <c r="DL15" s="142">
        <v>0</v>
      </c>
      <c r="DM15" s="142">
        <v>0</v>
      </c>
      <c r="DN15" s="142">
        <v>0</v>
      </c>
      <c r="DO15" s="142">
        <v>0</v>
      </c>
      <c r="DP15" s="69"/>
      <c r="DQ15" s="142"/>
      <c r="DR15" s="71" t="s">
        <v>267</v>
      </c>
      <c r="DS15" s="142">
        <v>0</v>
      </c>
      <c r="DT15" s="142">
        <v>0</v>
      </c>
      <c r="DU15" s="142">
        <v>0</v>
      </c>
      <c r="DV15" s="142">
        <v>0</v>
      </c>
      <c r="DW15" s="142">
        <v>0</v>
      </c>
      <c r="DX15" s="142">
        <v>0</v>
      </c>
      <c r="DY15" s="142">
        <v>0</v>
      </c>
      <c r="DZ15" s="142">
        <v>0</v>
      </c>
      <c r="EA15" s="142">
        <v>0</v>
      </c>
      <c r="EB15" s="142">
        <v>0</v>
      </c>
      <c r="EC15" s="142">
        <v>0</v>
      </c>
      <c r="ED15" s="142">
        <v>0</v>
      </c>
      <c r="EE15" s="142">
        <v>0</v>
      </c>
      <c r="EF15" s="142">
        <v>0</v>
      </c>
      <c r="EG15" s="142">
        <v>0</v>
      </c>
      <c r="EH15" s="142">
        <v>0</v>
      </c>
      <c r="EI15" s="142">
        <v>0</v>
      </c>
      <c r="EJ15" s="142">
        <v>0</v>
      </c>
      <c r="EK15" s="142">
        <v>0</v>
      </c>
      <c r="EL15" s="142">
        <v>0</v>
      </c>
      <c r="EM15" s="142">
        <v>0</v>
      </c>
      <c r="EO15" s="100"/>
      <c r="EP15" s="107" t="s">
        <v>222</v>
      </c>
      <c r="EQ15" s="100">
        <v>0</v>
      </c>
      <c r="ER15" s="100">
        <v>0</v>
      </c>
      <c r="ES15" s="100">
        <v>0</v>
      </c>
      <c r="ET15" s="100">
        <v>0</v>
      </c>
      <c r="EU15" s="100">
        <v>0</v>
      </c>
      <c r="EV15" s="100">
        <v>0</v>
      </c>
      <c r="EW15" s="100">
        <v>0</v>
      </c>
      <c r="EX15" s="100">
        <v>0</v>
      </c>
      <c r="EY15" s="100">
        <v>0</v>
      </c>
      <c r="EZ15" s="100">
        <v>0</v>
      </c>
      <c r="FA15" s="100">
        <v>0</v>
      </c>
      <c r="FB15" s="100">
        <v>0</v>
      </c>
      <c r="FC15" s="100">
        <v>0</v>
      </c>
      <c r="FD15" s="100">
        <v>0</v>
      </c>
      <c r="FE15" s="100">
        <v>0</v>
      </c>
      <c r="FF15" s="100">
        <v>0</v>
      </c>
      <c r="FG15" s="100">
        <v>0</v>
      </c>
      <c r="FH15" s="100">
        <v>0</v>
      </c>
      <c r="FI15" s="100">
        <v>0</v>
      </c>
      <c r="FJ15" s="100">
        <v>0</v>
      </c>
      <c r="FK15" s="100">
        <v>0</v>
      </c>
      <c r="FM15" s="100"/>
      <c r="FN15" s="107" t="s">
        <v>222</v>
      </c>
      <c r="FO15" s="100">
        <v>0</v>
      </c>
      <c r="FP15" s="100">
        <v>0</v>
      </c>
      <c r="FQ15" s="100">
        <v>0</v>
      </c>
      <c r="FR15" s="100">
        <v>0</v>
      </c>
      <c r="FS15" s="100">
        <v>0</v>
      </c>
      <c r="FT15" s="100">
        <v>0</v>
      </c>
      <c r="FU15" s="100">
        <v>0</v>
      </c>
      <c r="FV15" s="100">
        <v>0</v>
      </c>
      <c r="FW15" s="100">
        <v>0</v>
      </c>
      <c r="FX15" s="100">
        <v>0</v>
      </c>
      <c r="FY15" s="100">
        <v>0</v>
      </c>
      <c r="FZ15" s="100">
        <v>0</v>
      </c>
      <c r="GA15" s="100">
        <v>0</v>
      </c>
      <c r="GB15" s="100">
        <v>0</v>
      </c>
      <c r="GC15" s="100">
        <v>0</v>
      </c>
      <c r="GD15" s="100">
        <v>0</v>
      </c>
      <c r="GE15" s="100">
        <v>0</v>
      </c>
      <c r="GF15" s="100">
        <v>0</v>
      </c>
      <c r="GG15" s="100">
        <v>0</v>
      </c>
      <c r="GH15" s="100">
        <v>0</v>
      </c>
      <c r="GI15" s="100">
        <v>0</v>
      </c>
      <c r="GK15" s="100"/>
      <c r="GL15" s="107" t="s">
        <v>222</v>
      </c>
      <c r="GM15" s="100">
        <v>0</v>
      </c>
      <c r="GN15" s="100">
        <v>0</v>
      </c>
      <c r="GO15" s="100">
        <v>0</v>
      </c>
      <c r="GP15" s="100">
        <v>0</v>
      </c>
      <c r="GQ15" s="100">
        <v>0</v>
      </c>
      <c r="GR15" s="100">
        <v>0</v>
      </c>
      <c r="GS15" s="100">
        <v>0</v>
      </c>
      <c r="GT15" s="100">
        <v>0</v>
      </c>
      <c r="GU15" s="100">
        <v>0</v>
      </c>
      <c r="GV15" s="100">
        <v>0</v>
      </c>
      <c r="GW15" s="100">
        <v>0</v>
      </c>
      <c r="GX15" s="100">
        <v>0.1</v>
      </c>
      <c r="GY15" s="100">
        <v>0.1</v>
      </c>
      <c r="GZ15" s="100">
        <v>0.1</v>
      </c>
      <c r="HA15" s="100">
        <v>0.1</v>
      </c>
      <c r="HB15" s="100">
        <v>0.1</v>
      </c>
      <c r="HC15" s="100">
        <v>0.1</v>
      </c>
      <c r="HD15" s="100">
        <v>0</v>
      </c>
      <c r="HE15" s="100">
        <v>0</v>
      </c>
      <c r="HF15" s="100">
        <v>0</v>
      </c>
      <c r="HG15" s="100">
        <v>0</v>
      </c>
    </row>
    <row r="16" spans="1:215" ht="15">
      <c r="A16" s="100"/>
      <c r="B16" s="106" t="s">
        <v>223</v>
      </c>
      <c r="C16" s="100">
        <v>0.6</v>
      </c>
      <c r="D16" s="100">
        <v>0.6</v>
      </c>
      <c r="E16" s="100">
        <v>0.7</v>
      </c>
      <c r="F16" s="100">
        <v>0.7</v>
      </c>
      <c r="G16" s="100">
        <v>0.8</v>
      </c>
      <c r="H16" s="100">
        <v>0.8</v>
      </c>
      <c r="I16" s="100">
        <v>0.8</v>
      </c>
      <c r="J16" s="100">
        <v>0.8</v>
      </c>
      <c r="K16" s="100">
        <v>0.8</v>
      </c>
      <c r="L16" s="100">
        <v>0.8</v>
      </c>
      <c r="M16" s="100">
        <v>0.8</v>
      </c>
      <c r="N16" s="100">
        <v>0.9</v>
      </c>
      <c r="O16" s="100">
        <v>0.9</v>
      </c>
      <c r="P16" s="100">
        <v>0.8</v>
      </c>
      <c r="Q16" s="100">
        <v>0.7</v>
      </c>
      <c r="R16" s="100">
        <v>0.8</v>
      </c>
      <c r="S16" s="100">
        <v>0.9</v>
      </c>
      <c r="T16" s="100">
        <v>1</v>
      </c>
      <c r="U16" s="100">
        <v>0.9</v>
      </c>
      <c r="V16" s="100">
        <v>1</v>
      </c>
      <c r="W16" s="100">
        <v>0.9</v>
      </c>
      <c r="Y16" s="100"/>
      <c r="Z16" s="106" t="s">
        <v>223</v>
      </c>
      <c r="AA16" s="100">
        <v>4</v>
      </c>
      <c r="AB16" s="100">
        <v>3.7</v>
      </c>
      <c r="AC16" s="100">
        <v>3.9</v>
      </c>
      <c r="AD16" s="100">
        <v>4</v>
      </c>
      <c r="AE16" s="100">
        <v>4.0999999999999996</v>
      </c>
      <c r="AF16" s="100">
        <v>4.0999999999999996</v>
      </c>
      <c r="AG16" s="100">
        <v>4.0999999999999996</v>
      </c>
      <c r="AH16" s="100">
        <v>3.9</v>
      </c>
      <c r="AI16" s="100">
        <v>4.0999999999999996</v>
      </c>
      <c r="AJ16" s="100">
        <v>3.7</v>
      </c>
      <c r="AK16" s="100">
        <v>4</v>
      </c>
      <c r="AL16" s="100">
        <v>4.4000000000000004</v>
      </c>
      <c r="AM16" s="100">
        <v>4.5</v>
      </c>
      <c r="AN16" s="100">
        <v>4</v>
      </c>
      <c r="AO16" s="100">
        <v>3.7</v>
      </c>
      <c r="AP16" s="100">
        <v>4.8</v>
      </c>
      <c r="AQ16" s="100">
        <v>5.0999999999999996</v>
      </c>
      <c r="AR16" s="100">
        <v>5.5</v>
      </c>
      <c r="AS16" s="100">
        <v>5.7</v>
      </c>
      <c r="AT16" s="100">
        <v>5.8</v>
      </c>
      <c r="AU16" s="100">
        <v>5.0999999999999996</v>
      </c>
      <c r="AW16" s="142"/>
      <c r="AX16" s="134" t="s">
        <v>268</v>
      </c>
      <c r="AY16" s="142">
        <v>3.2</v>
      </c>
      <c r="AZ16" s="142">
        <v>3.1</v>
      </c>
      <c r="BA16" s="142">
        <v>3.3</v>
      </c>
      <c r="BB16" s="142">
        <v>3.4</v>
      </c>
      <c r="BC16" s="142">
        <v>3.5</v>
      </c>
      <c r="BD16" s="142">
        <v>3.5</v>
      </c>
      <c r="BE16" s="142">
        <v>3.5</v>
      </c>
      <c r="BF16" s="142">
        <v>3.5</v>
      </c>
      <c r="BG16" s="142">
        <v>3.6</v>
      </c>
      <c r="BH16" s="142">
        <v>3.3</v>
      </c>
      <c r="BI16" s="142">
        <v>3.6</v>
      </c>
      <c r="BJ16" s="142">
        <v>4.3</v>
      </c>
      <c r="BK16" s="142">
        <v>4.3</v>
      </c>
      <c r="BL16" s="142">
        <v>3.6</v>
      </c>
      <c r="BM16" s="142">
        <v>3.3</v>
      </c>
      <c r="BN16" s="142">
        <v>4.2</v>
      </c>
      <c r="BO16" s="142">
        <v>4.9000000000000004</v>
      </c>
      <c r="BP16" s="142">
        <v>4.5</v>
      </c>
      <c r="BQ16" s="142">
        <v>4.5</v>
      </c>
      <c r="BR16" s="142">
        <v>4.5</v>
      </c>
      <c r="BS16" s="142">
        <v>4</v>
      </c>
      <c r="BT16" s="69"/>
      <c r="BU16" s="142"/>
      <c r="BV16" s="134" t="s">
        <v>268</v>
      </c>
      <c r="BW16" s="142">
        <v>24.4</v>
      </c>
      <c r="BX16" s="142">
        <v>25</v>
      </c>
      <c r="BY16" s="142">
        <v>26</v>
      </c>
      <c r="BZ16" s="142">
        <v>27.5</v>
      </c>
      <c r="CA16" s="142">
        <v>27.8</v>
      </c>
      <c r="CB16" s="142">
        <v>28.3</v>
      </c>
      <c r="CC16" s="142">
        <v>28.3</v>
      </c>
      <c r="CD16" s="142">
        <v>30.2</v>
      </c>
      <c r="CE16" s="142">
        <v>28.8</v>
      </c>
      <c r="CF16" s="142">
        <v>30.1</v>
      </c>
      <c r="CG16" s="142">
        <v>30.7</v>
      </c>
      <c r="CH16" s="142">
        <v>31.8</v>
      </c>
      <c r="CI16" s="142">
        <v>31.7</v>
      </c>
      <c r="CJ16" s="142">
        <v>32.299999999999997</v>
      </c>
      <c r="CK16" s="142">
        <v>31.3</v>
      </c>
      <c r="CL16" s="142">
        <v>34.299999999999997</v>
      </c>
      <c r="CM16" s="142">
        <v>36.4</v>
      </c>
      <c r="CN16" s="142">
        <v>39.5</v>
      </c>
      <c r="CO16" s="142">
        <v>40.799999999999997</v>
      </c>
      <c r="CP16" s="142">
        <v>42.7</v>
      </c>
      <c r="CQ16" s="142">
        <v>36.9</v>
      </c>
      <c r="CR16" s="69"/>
      <c r="CS16" s="142"/>
      <c r="CT16" s="134" t="s">
        <v>268</v>
      </c>
      <c r="CU16" s="142">
        <v>42</v>
      </c>
      <c r="CV16" s="142">
        <v>42.3</v>
      </c>
      <c r="CW16" s="142">
        <v>45.3</v>
      </c>
      <c r="CX16" s="142">
        <v>46.8</v>
      </c>
      <c r="CY16" s="142">
        <v>49.5</v>
      </c>
      <c r="CZ16" s="142">
        <v>52.2</v>
      </c>
      <c r="DA16" s="142">
        <v>52.2</v>
      </c>
      <c r="DB16" s="142">
        <v>52</v>
      </c>
      <c r="DC16" s="142">
        <v>51.8</v>
      </c>
      <c r="DD16" s="142">
        <v>55</v>
      </c>
      <c r="DE16" s="142">
        <v>57.3</v>
      </c>
      <c r="DF16" s="142">
        <v>57.8</v>
      </c>
      <c r="DG16" s="142">
        <v>54.5</v>
      </c>
      <c r="DH16" s="142">
        <v>59.6</v>
      </c>
      <c r="DI16" s="142">
        <v>59</v>
      </c>
      <c r="DJ16" s="142">
        <v>64.900000000000006</v>
      </c>
      <c r="DK16" s="142">
        <v>68.5</v>
      </c>
      <c r="DL16" s="142">
        <v>69.900000000000006</v>
      </c>
      <c r="DM16" s="142">
        <v>73.900000000000006</v>
      </c>
      <c r="DN16" s="142">
        <v>77.2</v>
      </c>
      <c r="DO16" s="142">
        <v>62.7</v>
      </c>
      <c r="DP16" s="69"/>
      <c r="DQ16" s="142"/>
      <c r="DR16" s="134" t="s">
        <v>268</v>
      </c>
      <c r="DS16" s="142">
        <v>4.5999999999999996</v>
      </c>
      <c r="DT16" s="142">
        <v>4.5</v>
      </c>
      <c r="DU16" s="142">
        <v>4.8</v>
      </c>
      <c r="DV16" s="142">
        <v>5</v>
      </c>
      <c r="DW16" s="142">
        <v>5.2</v>
      </c>
      <c r="DX16" s="142">
        <v>5</v>
      </c>
      <c r="DY16" s="142">
        <v>5.4</v>
      </c>
      <c r="DZ16" s="142">
        <v>5.5</v>
      </c>
      <c r="EA16" s="142">
        <v>4.9000000000000004</v>
      </c>
      <c r="EB16" s="142">
        <v>5.0999999999999996</v>
      </c>
      <c r="EC16" s="142">
        <v>5.8</v>
      </c>
      <c r="ED16" s="142">
        <v>5.6</v>
      </c>
      <c r="EE16" s="142">
        <v>7.3</v>
      </c>
      <c r="EF16" s="142">
        <v>7.6</v>
      </c>
      <c r="EG16" s="142">
        <v>7.8</v>
      </c>
      <c r="EH16" s="142">
        <v>8.1999999999999993</v>
      </c>
      <c r="EI16" s="142">
        <v>8.6</v>
      </c>
      <c r="EJ16" s="142">
        <v>8.6999999999999993</v>
      </c>
      <c r="EK16" s="142">
        <v>9.6999999999999993</v>
      </c>
      <c r="EL16" s="142">
        <v>9.9</v>
      </c>
      <c r="EM16" s="142">
        <v>9</v>
      </c>
      <c r="EO16" s="100"/>
      <c r="EP16" s="126" t="s">
        <v>223</v>
      </c>
      <c r="EQ16" s="100">
        <v>8</v>
      </c>
      <c r="ER16" s="100">
        <v>8</v>
      </c>
      <c r="ES16" s="100">
        <v>8.9</v>
      </c>
      <c r="ET16" s="100">
        <v>9.3000000000000007</v>
      </c>
      <c r="EU16" s="100">
        <v>9.1</v>
      </c>
      <c r="EV16" s="100">
        <v>9</v>
      </c>
      <c r="EW16" s="100">
        <v>9.5</v>
      </c>
      <c r="EX16" s="100">
        <v>10.8</v>
      </c>
      <c r="EY16" s="100">
        <v>11.9</v>
      </c>
      <c r="EZ16" s="100">
        <v>12.7</v>
      </c>
      <c r="FA16" s="100">
        <v>13.5</v>
      </c>
      <c r="FB16" s="100">
        <v>10.8</v>
      </c>
      <c r="FC16" s="100">
        <v>12.9</v>
      </c>
      <c r="FD16" s="100">
        <v>13.9</v>
      </c>
      <c r="FE16" s="100">
        <v>13.1</v>
      </c>
      <c r="FF16" s="100">
        <v>15.5</v>
      </c>
      <c r="FG16" s="100">
        <v>16.3</v>
      </c>
      <c r="FH16" s="100">
        <v>16.7</v>
      </c>
      <c r="FI16" s="100">
        <v>16.600000000000001</v>
      </c>
      <c r="FJ16" s="100">
        <v>16.7</v>
      </c>
      <c r="FK16" s="100">
        <v>15.3</v>
      </c>
      <c r="FM16" s="100"/>
      <c r="FN16" s="126" t="s">
        <v>223</v>
      </c>
      <c r="FO16" s="100">
        <v>27.2</v>
      </c>
      <c r="FP16" s="100">
        <v>28.4</v>
      </c>
      <c r="FQ16" s="100">
        <v>29.3</v>
      </c>
      <c r="FR16" s="100">
        <v>28.1</v>
      </c>
      <c r="FS16" s="100">
        <v>27.8</v>
      </c>
      <c r="FT16" s="100">
        <v>29.3</v>
      </c>
      <c r="FU16" s="100">
        <v>29.2</v>
      </c>
      <c r="FV16" s="100">
        <v>31.8</v>
      </c>
      <c r="FW16" s="100">
        <v>31.2</v>
      </c>
      <c r="FX16" s="100">
        <v>30.6</v>
      </c>
      <c r="FY16" s="100">
        <v>30.7</v>
      </c>
      <c r="FZ16" s="100">
        <v>27.8</v>
      </c>
      <c r="GA16" s="100">
        <v>30.3</v>
      </c>
      <c r="GB16" s="100">
        <v>33.700000000000003</v>
      </c>
      <c r="GC16" s="100">
        <v>35.799999999999997</v>
      </c>
      <c r="GD16" s="100">
        <v>36.5</v>
      </c>
      <c r="GE16" s="100">
        <v>39.4</v>
      </c>
      <c r="GF16" s="100">
        <v>41.2</v>
      </c>
      <c r="GG16" s="100">
        <v>42.9</v>
      </c>
      <c r="GH16" s="100">
        <v>45.3</v>
      </c>
      <c r="GI16" s="100">
        <v>38.4</v>
      </c>
      <c r="GK16" s="100"/>
      <c r="GL16" s="126" t="s">
        <v>223</v>
      </c>
      <c r="GM16" s="100">
        <v>18.3</v>
      </c>
      <c r="GN16" s="100">
        <v>17.8</v>
      </c>
      <c r="GO16" s="100">
        <v>18.3</v>
      </c>
      <c r="GP16" s="100">
        <v>18.5</v>
      </c>
      <c r="GQ16" s="100">
        <v>19.7</v>
      </c>
      <c r="GR16" s="100">
        <v>18.899999999999999</v>
      </c>
      <c r="GS16" s="100">
        <v>17.7</v>
      </c>
      <c r="GT16" s="100">
        <v>18.899999999999999</v>
      </c>
      <c r="GU16" s="100">
        <v>18.3</v>
      </c>
      <c r="GV16" s="100">
        <v>18.7</v>
      </c>
      <c r="GW16" s="100">
        <v>18.7</v>
      </c>
      <c r="GX16" s="100">
        <v>17.7</v>
      </c>
      <c r="GY16" s="100">
        <v>18.399999999999999</v>
      </c>
      <c r="GZ16" s="100">
        <v>19.3</v>
      </c>
      <c r="HA16" s="100">
        <v>20.3</v>
      </c>
      <c r="HB16" s="100">
        <v>22.1</v>
      </c>
      <c r="HC16" s="100">
        <v>25</v>
      </c>
      <c r="HD16" s="100">
        <v>25.7</v>
      </c>
      <c r="HE16" s="100">
        <v>26.6</v>
      </c>
      <c r="HF16" s="100">
        <v>26.6</v>
      </c>
      <c r="HG16" s="100">
        <v>24.6</v>
      </c>
    </row>
    <row r="17" spans="1:215" ht="15">
      <c r="A17" s="100"/>
      <c r="B17" s="106" t="s">
        <v>224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6" t="s">
        <v>224</v>
      </c>
      <c r="AA17" s="100">
        <v>0.1</v>
      </c>
      <c r="AB17" s="100">
        <v>0.1</v>
      </c>
      <c r="AC17" s="100">
        <v>0.1</v>
      </c>
      <c r="AD17" s="100">
        <v>0.1</v>
      </c>
      <c r="AE17" s="100">
        <v>0.1</v>
      </c>
      <c r="AF17" s="100">
        <v>0.1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42"/>
      <c r="AX17" s="134" t="s">
        <v>269</v>
      </c>
      <c r="AY17" s="142">
        <v>0.1</v>
      </c>
      <c r="AZ17" s="142">
        <v>0.1</v>
      </c>
      <c r="BA17" s="142">
        <v>0.1</v>
      </c>
      <c r="BB17" s="142">
        <v>0.1</v>
      </c>
      <c r="BC17" s="142">
        <v>0.1</v>
      </c>
      <c r="BD17" s="142">
        <v>0.1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69"/>
      <c r="BU17" s="142"/>
      <c r="BV17" s="134" t="s">
        <v>269</v>
      </c>
      <c r="BW17" s="142">
        <v>0.4</v>
      </c>
      <c r="BX17" s="142">
        <v>0.4</v>
      </c>
      <c r="BY17" s="142">
        <v>0.3</v>
      </c>
      <c r="BZ17" s="142">
        <v>0.4</v>
      </c>
      <c r="CA17" s="142">
        <v>0.3</v>
      </c>
      <c r="CB17" s="142">
        <v>0.4</v>
      </c>
      <c r="CC17" s="142">
        <v>0.2</v>
      </c>
      <c r="CD17" s="142">
        <v>0.2</v>
      </c>
      <c r="CE17" s="142">
        <v>0.2</v>
      </c>
      <c r="CF17" s="142">
        <v>0.2</v>
      </c>
      <c r="CG17" s="142">
        <v>0.2</v>
      </c>
      <c r="CH17" s="142">
        <v>0.2</v>
      </c>
      <c r="CI17" s="142">
        <v>0.2</v>
      </c>
      <c r="CJ17" s="142">
        <v>0.3</v>
      </c>
      <c r="CK17" s="142">
        <v>0.2</v>
      </c>
      <c r="CL17" s="142">
        <v>0.3</v>
      </c>
      <c r="CM17" s="142">
        <v>0.4</v>
      </c>
      <c r="CN17" s="142">
        <v>0.5</v>
      </c>
      <c r="CO17" s="142">
        <v>0.5</v>
      </c>
      <c r="CP17" s="142">
        <v>0.5</v>
      </c>
      <c r="CQ17" s="142">
        <v>0.5</v>
      </c>
      <c r="CR17" s="69"/>
      <c r="CS17" s="142"/>
      <c r="CT17" s="134" t="s">
        <v>269</v>
      </c>
      <c r="CU17" s="142">
        <v>0.5</v>
      </c>
      <c r="CV17" s="142">
        <v>0.5</v>
      </c>
      <c r="CW17" s="142">
        <v>0.5</v>
      </c>
      <c r="CX17" s="142">
        <v>0.5</v>
      </c>
      <c r="CY17" s="142">
        <v>0.5</v>
      </c>
      <c r="CZ17" s="142">
        <v>0.6</v>
      </c>
      <c r="DA17" s="142">
        <v>0.2</v>
      </c>
      <c r="DB17" s="142">
        <v>0.1</v>
      </c>
      <c r="DC17" s="142">
        <v>0.2</v>
      </c>
      <c r="DD17" s="142">
        <v>0.2</v>
      </c>
      <c r="DE17" s="142">
        <v>0.3</v>
      </c>
      <c r="DF17" s="142">
        <v>0.3</v>
      </c>
      <c r="DG17" s="142">
        <v>0.3</v>
      </c>
      <c r="DH17" s="142">
        <v>0.4</v>
      </c>
      <c r="DI17" s="142">
        <v>0.5</v>
      </c>
      <c r="DJ17" s="142">
        <v>0.7</v>
      </c>
      <c r="DK17" s="142">
        <v>0.7</v>
      </c>
      <c r="DL17" s="142">
        <v>0.8</v>
      </c>
      <c r="DM17" s="142">
        <v>1</v>
      </c>
      <c r="DN17" s="142">
        <v>1</v>
      </c>
      <c r="DO17" s="142">
        <v>0.9</v>
      </c>
      <c r="DP17" s="69"/>
      <c r="DQ17" s="142"/>
      <c r="DR17" s="134" t="s">
        <v>269</v>
      </c>
      <c r="DS17" s="142">
        <v>0.1</v>
      </c>
      <c r="DT17" s="142">
        <v>0.1</v>
      </c>
      <c r="DU17" s="142">
        <v>0.1</v>
      </c>
      <c r="DV17" s="142">
        <v>0.1</v>
      </c>
      <c r="DW17" s="142">
        <v>0.1</v>
      </c>
      <c r="DX17" s="142">
        <v>0.1</v>
      </c>
      <c r="DY17" s="142">
        <v>0</v>
      </c>
      <c r="DZ17" s="142">
        <v>0</v>
      </c>
      <c r="EA17" s="142">
        <v>0</v>
      </c>
      <c r="EB17" s="142">
        <v>0</v>
      </c>
      <c r="EC17" s="142">
        <v>0</v>
      </c>
      <c r="ED17" s="142">
        <v>0</v>
      </c>
      <c r="EE17" s="142">
        <v>0</v>
      </c>
      <c r="EF17" s="142">
        <v>0</v>
      </c>
      <c r="EG17" s="142">
        <v>0</v>
      </c>
      <c r="EH17" s="142">
        <v>0</v>
      </c>
      <c r="EI17" s="142">
        <v>0</v>
      </c>
      <c r="EJ17" s="142">
        <v>0</v>
      </c>
      <c r="EK17" s="142">
        <v>0</v>
      </c>
      <c r="EL17" s="142">
        <v>0</v>
      </c>
      <c r="EM17" s="142">
        <v>0</v>
      </c>
      <c r="EO17" s="100"/>
      <c r="EP17" s="126" t="s">
        <v>224</v>
      </c>
      <c r="EQ17" s="100">
        <v>0.5</v>
      </c>
      <c r="ER17" s="100">
        <v>0.4</v>
      </c>
      <c r="ES17" s="100">
        <v>0.5</v>
      </c>
      <c r="ET17" s="100">
        <v>0.7</v>
      </c>
      <c r="EU17" s="100">
        <v>0.6</v>
      </c>
      <c r="EV17" s="100">
        <v>0.7</v>
      </c>
      <c r="EW17" s="100">
        <v>0.3</v>
      </c>
      <c r="EX17" s="100">
        <v>0.3</v>
      </c>
      <c r="EY17" s="100">
        <v>0.3</v>
      </c>
      <c r="EZ17" s="100">
        <v>0.3</v>
      </c>
      <c r="FA17" s="100">
        <v>0.3</v>
      </c>
      <c r="FB17" s="100">
        <v>0.2</v>
      </c>
      <c r="FC17" s="100">
        <v>0.2</v>
      </c>
      <c r="FD17" s="100">
        <v>0.2</v>
      </c>
      <c r="FE17" s="100">
        <v>0.2</v>
      </c>
      <c r="FF17" s="100">
        <v>0.2</v>
      </c>
      <c r="FG17" s="100">
        <v>0.2</v>
      </c>
      <c r="FH17" s="100">
        <v>0.2</v>
      </c>
      <c r="FI17" s="100">
        <v>0.2</v>
      </c>
      <c r="FJ17" s="100">
        <v>0.2</v>
      </c>
      <c r="FK17" s="100">
        <v>0.2</v>
      </c>
      <c r="FM17" s="100"/>
      <c r="FN17" s="126" t="s">
        <v>224</v>
      </c>
      <c r="FO17" s="100">
        <v>1.2</v>
      </c>
      <c r="FP17" s="100">
        <v>1.5</v>
      </c>
      <c r="FQ17" s="100">
        <v>1.8</v>
      </c>
      <c r="FR17" s="100">
        <v>1.4</v>
      </c>
      <c r="FS17" s="100">
        <v>1.1000000000000001</v>
      </c>
      <c r="FT17" s="100">
        <v>1.3</v>
      </c>
      <c r="FU17" s="100">
        <v>0.3</v>
      </c>
      <c r="FV17" s="100">
        <v>0.3</v>
      </c>
      <c r="FW17" s="100">
        <v>0.3</v>
      </c>
      <c r="FX17" s="100">
        <v>0.4</v>
      </c>
      <c r="FY17" s="100">
        <v>0.4</v>
      </c>
      <c r="FZ17" s="100">
        <v>0.4</v>
      </c>
      <c r="GA17" s="100">
        <v>0.3</v>
      </c>
      <c r="GB17" s="100">
        <v>0.3</v>
      </c>
      <c r="GC17" s="100">
        <v>0.4</v>
      </c>
      <c r="GD17" s="100">
        <v>0.4</v>
      </c>
      <c r="GE17" s="100">
        <v>0.4</v>
      </c>
      <c r="GF17" s="100">
        <v>0.5</v>
      </c>
      <c r="GG17" s="100">
        <v>0.5</v>
      </c>
      <c r="GH17" s="100">
        <v>0.6</v>
      </c>
      <c r="GI17" s="100">
        <v>0.6</v>
      </c>
      <c r="GK17" s="100"/>
      <c r="GL17" s="126" t="s">
        <v>224</v>
      </c>
      <c r="GM17" s="100">
        <v>1</v>
      </c>
      <c r="GN17" s="100">
        <v>1.2</v>
      </c>
      <c r="GO17" s="100">
        <v>1.2</v>
      </c>
      <c r="GP17" s="100">
        <v>1.1000000000000001</v>
      </c>
      <c r="GQ17" s="100">
        <v>1</v>
      </c>
      <c r="GR17" s="100">
        <v>0.9</v>
      </c>
      <c r="GS17" s="100">
        <v>0.2</v>
      </c>
      <c r="GT17" s="100">
        <v>0.2</v>
      </c>
      <c r="GU17" s="100">
        <v>0.3</v>
      </c>
      <c r="GV17" s="100">
        <v>0.2</v>
      </c>
      <c r="GW17" s="100">
        <v>0.2</v>
      </c>
      <c r="GX17" s="100">
        <v>0.2</v>
      </c>
      <c r="GY17" s="100">
        <v>0.2</v>
      </c>
      <c r="GZ17" s="100">
        <v>0.3</v>
      </c>
      <c r="HA17" s="100">
        <v>0.3</v>
      </c>
      <c r="HB17" s="100">
        <v>0.4</v>
      </c>
      <c r="HC17" s="100">
        <v>0.5</v>
      </c>
      <c r="HD17" s="100">
        <v>0.5</v>
      </c>
      <c r="HE17" s="100">
        <v>0.6</v>
      </c>
      <c r="HF17" s="100">
        <v>0.7</v>
      </c>
      <c r="HG17" s="100">
        <v>0.7</v>
      </c>
    </row>
    <row r="18" spans="1:215" ht="15">
      <c r="A18" s="100"/>
      <c r="B18" s="106" t="s">
        <v>225</v>
      </c>
      <c r="C18" s="102" t="s">
        <v>226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>
        <v>0</v>
      </c>
      <c r="O18" s="102">
        <v>0</v>
      </c>
      <c r="P18" s="102">
        <v>0</v>
      </c>
      <c r="Q18" s="102">
        <v>0.1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225</v>
      </c>
      <c r="AA18" s="102" t="s">
        <v>226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>
        <v>0.2</v>
      </c>
      <c r="AM18" s="102">
        <v>0.2</v>
      </c>
      <c r="AN18" s="102">
        <v>0</v>
      </c>
      <c r="AO18" s="102">
        <v>0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142"/>
      <c r="AX18" s="134" t="s">
        <v>270</v>
      </c>
      <c r="AY18" s="88" t="s">
        <v>271</v>
      </c>
      <c r="AZ18" s="88" t="s">
        <v>271</v>
      </c>
      <c r="BA18" s="88" t="s">
        <v>271</v>
      </c>
      <c r="BB18" s="88" t="s">
        <v>271</v>
      </c>
      <c r="BC18" s="88" t="s">
        <v>271</v>
      </c>
      <c r="BD18" s="88" t="s">
        <v>271</v>
      </c>
      <c r="BE18" s="88" t="s">
        <v>271</v>
      </c>
      <c r="BF18" s="88" t="s">
        <v>271</v>
      </c>
      <c r="BG18" s="88" t="s">
        <v>271</v>
      </c>
      <c r="BH18" s="88" t="s">
        <v>271</v>
      </c>
      <c r="BI18" s="88" t="s">
        <v>271</v>
      </c>
      <c r="BJ18" s="88">
        <v>0.2</v>
      </c>
      <c r="BK18" s="88">
        <v>0.2</v>
      </c>
      <c r="BL18" s="88">
        <v>0.1</v>
      </c>
      <c r="BM18" s="88">
        <v>0</v>
      </c>
      <c r="BN18" s="88" t="s">
        <v>271</v>
      </c>
      <c r="BO18" s="88" t="s">
        <v>271</v>
      </c>
      <c r="BP18" s="88" t="s">
        <v>271</v>
      </c>
      <c r="BQ18" s="88" t="s">
        <v>271</v>
      </c>
      <c r="BR18" s="88" t="s">
        <v>271</v>
      </c>
      <c r="BS18" s="88" t="s">
        <v>271</v>
      </c>
      <c r="BT18" s="69"/>
      <c r="BU18" s="142"/>
      <c r="BV18" s="134" t="s">
        <v>270</v>
      </c>
      <c r="BW18" s="88" t="s">
        <v>271</v>
      </c>
      <c r="BX18" s="88" t="s">
        <v>271</v>
      </c>
      <c r="BY18" s="88" t="s">
        <v>271</v>
      </c>
      <c r="BZ18" s="88" t="s">
        <v>271</v>
      </c>
      <c r="CA18" s="88" t="s">
        <v>271</v>
      </c>
      <c r="CB18" s="88" t="s">
        <v>271</v>
      </c>
      <c r="CC18" s="88" t="s">
        <v>271</v>
      </c>
      <c r="CD18" s="88" t="s">
        <v>271</v>
      </c>
      <c r="CE18" s="88" t="s">
        <v>271</v>
      </c>
      <c r="CF18" s="88" t="s">
        <v>271</v>
      </c>
      <c r="CG18" s="88" t="s">
        <v>271</v>
      </c>
      <c r="CH18" s="88">
        <v>1.2</v>
      </c>
      <c r="CI18" s="88">
        <v>1.1000000000000001</v>
      </c>
      <c r="CJ18" s="88">
        <v>1.1000000000000001</v>
      </c>
      <c r="CK18" s="88">
        <v>1.2</v>
      </c>
      <c r="CL18" s="88" t="s">
        <v>271</v>
      </c>
      <c r="CM18" s="88" t="s">
        <v>271</v>
      </c>
      <c r="CN18" s="88" t="s">
        <v>271</v>
      </c>
      <c r="CO18" s="88" t="s">
        <v>271</v>
      </c>
      <c r="CP18" s="88" t="s">
        <v>271</v>
      </c>
      <c r="CQ18" s="88" t="s">
        <v>271</v>
      </c>
      <c r="CR18" s="69"/>
      <c r="CS18" s="142"/>
      <c r="CT18" s="134" t="s">
        <v>270</v>
      </c>
      <c r="CU18" s="88" t="s">
        <v>271</v>
      </c>
      <c r="CV18" s="88" t="s">
        <v>271</v>
      </c>
      <c r="CW18" s="88" t="s">
        <v>271</v>
      </c>
      <c r="CX18" s="88" t="s">
        <v>271</v>
      </c>
      <c r="CY18" s="88" t="s">
        <v>271</v>
      </c>
      <c r="CZ18" s="88" t="s">
        <v>271</v>
      </c>
      <c r="DA18" s="88" t="s">
        <v>271</v>
      </c>
      <c r="DB18" s="88">
        <v>1.9</v>
      </c>
      <c r="DC18" s="88">
        <v>2.4</v>
      </c>
      <c r="DD18" s="88">
        <v>2.5</v>
      </c>
      <c r="DE18" s="88">
        <v>2.7</v>
      </c>
      <c r="DF18" s="88">
        <v>3.2</v>
      </c>
      <c r="DG18" s="88">
        <v>3.3</v>
      </c>
      <c r="DH18" s="88">
        <v>3.4</v>
      </c>
      <c r="DI18" s="88">
        <v>3.6</v>
      </c>
      <c r="DJ18" s="88" t="s">
        <v>271</v>
      </c>
      <c r="DK18" s="88" t="s">
        <v>271</v>
      </c>
      <c r="DL18" s="88" t="s">
        <v>271</v>
      </c>
      <c r="DM18" s="88" t="s">
        <v>271</v>
      </c>
      <c r="DN18" s="88" t="s">
        <v>271</v>
      </c>
      <c r="DO18" s="88" t="s">
        <v>271</v>
      </c>
      <c r="DP18" s="69"/>
      <c r="DQ18" s="142"/>
      <c r="DR18" s="134" t="s">
        <v>270</v>
      </c>
      <c r="DS18" s="88" t="s">
        <v>271</v>
      </c>
      <c r="DT18" s="88" t="s">
        <v>271</v>
      </c>
      <c r="DU18" s="88" t="s">
        <v>271</v>
      </c>
      <c r="DV18" s="88" t="s">
        <v>271</v>
      </c>
      <c r="DW18" s="88" t="s">
        <v>271</v>
      </c>
      <c r="DX18" s="88" t="s">
        <v>271</v>
      </c>
      <c r="DY18" s="88" t="s">
        <v>271</v>
      </c>
      <c r="DZ18" s="88" t="s">
        <v>271</v>
      </c>
      <c r="EA18" s="88">
        <v>0.4</v>
      </c>
      <c r="EB18" s="88">
        <v>0.4</v>
      </c>
      <c r="EC18" s="88">
        <v>0.5</v>
      </c>
      <c r="ED18" s="88">
        <v>0.5</v>
      </c>
      <c r="EE18" s="88">
        <v>0.5</v>
      </c>
      <c r="EF18" s="88">
        <v>0.5</v>
      </c>
      <c r="EG18" s="88">
        <v>0.5</v>
      </c>
      <c r="EH18" s="88" t="s">
        <v>271</v>
      </c>
      <c r="EI18" s="88" t="s">
        <v>271</v>
      </c>
      <c r="EJ18" s="88" t="s">
        <v>271</v>
      </c>
      <c r="EK18" s="88" t="s">
        <v>271</v>
      </c>
      <c r="EL18" s="88" t="s">
        <v>271</v>
      </c>
      <c r="EM18" s="88" t="s">
        <v>271</v>
      </c>
      <c r="EO18" s="100"/>
      <c r="EP18" s="126" t="s">
        <v>225</v>
      </c>
      <c r="EQ18" s="102" t="s">
        <v>226</v>
      </c>
      <c r="ER18" s="102" t="s">
        <v>226</v>
      </c>
      <c r="ES18" s="102" t="s">
        <v>226</v>
      </c>
      <c r="ET18" s="102" t="s">
        <v>226</v>
      </c>
      <c r="EU18" s="102" t="s">
        <v>226</v>
      </c>
      <c r="EV18" s="102" t="s">
        <v>226</v>
      </c>
      <c r="EW18" s="102" t="s">
        <v>226</v>
      </c>
      <c r="EX18" s="102" t="s">
        <v>226</v>
      </c>
      <c r="EY18" s="102" t="s">
        <v>226</v>
      </c>
      <c r="EZ18" s="102" t="s">
        <v>226</v>
      </c>
      <c r="FA18" s="102" t="s">
        <v>226</v>
      </c>
      <c r="FB18" s="102">
        <v>0.8</v>
      </c>
      <c r="FC18" s="102">
        <v>0.9</v>
      </c>
      <c r="FD18" s="102">
        <v>0.9</v>
      </c>
      <c r="FE18" s="102">
        <v>1</v>
      </c>
      <c r="FF18" s="102" t="s">
        <v>226</v>
      </c>
      <c r="FG18" s="102" t="s">
        <v>226</v>
      </c>
      <c r="FH18" s="102" t="s">
        <v>226</v>
      </c>
      <c r="FI18" s="102" t="s">
        <v>226</v>
      </c>
      <c r="FJ18" s="102" t="s">
        <v>226</v>
      </c>
      <c r="FK18" s="102" t="s">
        <v>226</v>
      </c>
      <c r="FM18" s="100"/>
      <c r="FN18" s="126" t="s">
        <v>225</v>
      </c>
      <c r="FO18" s="102" t="s">
        <v>226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>
        <v>1.1000000000000001</v>
      </c>
      <c r="GA18" s="102">
        <v>1.7</v>
      </c>
      <c r="GB18" s="102">
        <v>1.3</v>
      </c>
      <c r="GC18" s="102">
        <v>1.6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225</v>
      </c>
      <c r="GM18" s="102" t="s">
        <v>226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>
        <v>0.7</v>
      </c>
      <c r="GX18" s="102">
        <v>0.8</v>
      </c>
      <c r="GY18" s="102">
        <v>0.7</v>
      </c>
      <c r="GZ18" s="102">
        <v>0.7</v>
      </c>
      <c r="HA18" s="102">
        <v>0.7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100"/>
      <c r="B19" s="106" t="s">
        <v>227</v>
      </c>
      <c r="C19" s="100">
        <v>0</v>
      </c>
      <c r="D19" s="102" t="s">
        <v>226</v>
      </c>
      <c r="E19" s="102" t="s">
        <v>226</v>
      </c>
      <c r="F19" s="102" t="s">
        <v>226</v>
      </c>
      <c r="G19" s="102" t="s">
        <v>226</v>
      </c>
      <c r="H19" s="102" t="s">
        <v>226</v>
      </c>
      <c r="I19" s="102" t="s">
        <v>226</v>
      </c>
      <c r="J19" s="102" t="s">
        <v>226</v>
      </c>
      <c r="K19" s="102" t="s">
        <v>226</v>
      </c>
      <c r="L19" s="102" t="s">
        <v>226</v>
      </c>
      <c r="M19" s="102" t="s">
        <v>226</v>
      </c>
      <c r="N19" s="102" t="s">
        <v>226</v>
      </c>
      <c r="O19" s="102" t="s">
        <v>226</v>
      </c>
      <c r="P19" s="102" t="s">
        <v>226</v>
      </c>
      <c r="Q19" s="102" t="s">
        <v>226</v>
      </c>
      <c r="R19" s="102" t="s">
        <v>226</v>
      </c>
      <c r="S19" s="102" t="s">
        <v>226</v>
      </c>
      <c r="T19" s="102" t="s">
        <v>226</v>
      </c>
      <c r="U19" s="102" t="s">
        <v>226</v>
      </c>
      <c r="V19" s="102" t="s">
        <v>226</v>
      </c>
      <c r="W19" s="102" t="s">
        <v>226</v>
      </c>
      <c r="Y19" s="100"/>
      <c r="Z19" s="106" t="s">
        <v>227</v>
      </c>
      <c r="AA19" s="100">
        <v>0</v>
      </c>
      <c r="AB19" s="102" t="s">
        <v>226</v>
      </c>
      <c r="AC19" s="102" t="s">
        <v>226</v>
      </c>
      <c r="AD19" s="102" t="s">
        <v>226</v>
      </c>
      <c r="AE19" s="102" t="s">
        <v>226</v>
      </c>
      <c r="AF19" s="102" t="s">
        <v>226</v>
      </c>
      <c r="AG19" s="102" t="s">
        <v>226</v>
      </c>
      <c r="AH19" s="102" t="s">
        <v>226</v>
      </c>
      <c r="AI19" s="102" t="s">
        <v>226</v>
      </c>
      <c r="AJ19" s="102" t="s">
        <v>226</v>
      </c>
      <c r="AK19" s="102" t="s">
        <v>226</v>
      </c>
      <c r="AL19" s="102" t="s">
        <v>226</v>
      </c>
      <c r="AM19" s="102" t="s">
        <v>226</v>
      </c>
      <c r="AN19" s="102" t="s">
        <v>226</v>
      </c>
      <c r="AO19" s="102" t="s">
        <v>226</v>
      </c>
      <c r="AP19" s="102" t="s">
        <v>226</v>
      </c>
      <c r="AQ19" s="102" t="s">
        <v>226</v>
      </c>
      <c r="AR19" s="102" t="s">
        <v>226</v>
      </c>
      <c r="AS19" s="102" t="s">
        <v>226</v>
      </c>
      <c r="AT19" s="102" t="s">
        <v>226</v>
      </c>
      <c r="AU19" s="102" t="s">
        <v>226</v>
      </c>
      <c r="AW19" s="142"/>
      <c r="AX19" s="134" t="s">
        <v>272</v>
      </c>
      <c r="AY19" s="142">
        <v>0</v>
      </c>
      <c r="AZ19" s="88" t="s">
        <v>271</v>
      </c>
      <c r="BA19" s="88" t="s">
        <v>271</v>
      </c>
      <c r="BB19" s="88" t="s">
        <v>271</v>
      </c>
      <c r="BC19" s="88" t="s">
        <v>271</v>
      </c>
      <c r="BD19" s="88" t="s">
        <v>271</v>
      </c>
      <c r="BE19" s="88" t="s">
        <v>271</v>
      </c>
      <c r="BF19" s="88" t="s">
        <v>271</v>
      </c>
      <c r="BG19" s="88" t="s">
        <v>271</v>
      </c>
      <c r="BH19" s="88" t="s">
        <v>271</v>
      </c>
      <c r="BI19" s="88" t="s">
        <v>271</v>
      </c>
      <c r="BJ19" s="88" t="s">
        <v>271</v>
      </c>
      <c r="BK19" s="88" t="s">
        <v>271</v>
      </c>
      <c r="BL19" s="88" t="s">
        <v>271</v>
      </c>
      <c r="BM19" s="88" t="s">
        <v>271</v>
      </c>
      <c r="BN19" s="88" t="s">
        <v>271</v>
      </c>
      <c r="BO19" s="88" t="s">
        <v>271</v>
      </c>
      <c r="BP19" s="88" t="s">
        <v>271</v>
      </c>
      <c r="BQ19" s="88" t="s">
        <v>271</v>
      </c>
      <c r="BR19" s="88" t="s">
        <v>271</v>
      </c>
      <c r="BS19" s="88" t="s">
        <v>271</v>
      </c>
      <c r="BT19" s="69"/>
      <c r="BU19" s="142"/>
      <c r="BV19" s="134" t="s">
        <v>272</v>
      </c>
      <c r="BW19" s="142">
        <v>0</v>
      </c>
      <c r="BX19" s="88" t="s">
        <v>271</v>
      </c>
      <c r="BY19" s="88" t="s">
        <v>271</v>
      </c>
      <c r="BZ19" s="88" t="s">
        <v>271</v>
      </c>
      <c r="CA19" s="88" t="s">
        <v>271</v>
      </c>
      <c r="CB19" s="88" t="s">
        <v>271</v>
      </c>
      <c r="CC19" s="88" t="s">
        <v>271</v>
      </c>
      <c r="CD19" s="88" t="s">
        <v>271</v>
      </c>
      <c r="CE19" s="88" t="s">
        <v>271</v>
      </c>
      <c r="CF19" s="88" t="s">
        <v>271</v>
      </c>
      <c r="CG19" s="88" t="s">
        <v>271</v>
      </c>
      <c r="CH19" s="88" t="s">
        <v>271</v>
      </c>
      <c r="CI19" s="88" t="s">
        <v>271</v>
      </c>
      <c r="CJ19" s="88" t="s">
        <v>271</v>
      </c>
      <c r="CK19" s="88" t="s">
        <v>271</v>
      </c>
      <c r="CL19" s="88" t="s">
        <v>271</v>
      </c>
      <c r="CM19" s="88" t="s">
        <v>271</v>
      </c>
      <c r="CN19" s="88" t="s">
        <v>271</v>
      </c>
      <c r="CO19" s="88" t="s">
        <v>271</v>
      </c>
      <c r="CP19" s="88" t="s">
        <v>271</v>
      </c>
      <c r="CQ19" s="88" t="s">
        <v>271</v>
      </c>
      <c r="CR19" s="69"/>
      <c r="CS19" s="142"/>
      <c r="CT19" s="134" t="s">
        <v>272</v>
      </c>
      <c r="CU19" s="142">
        <v>0</v>
      </c>
      <c r="CV19" s="88" t="s">
        <v>271</v>
      </c>
      <c r="CW19" s="88" t="s">
        <v>271</v>
      </c>
      <c r="CX19" s="88" t="s">
        <v>271</v>
      </c>
      <c r="CY19" s="88" t="s">
        <v>271</v>
      </c>
      <c r="CZ19" s="88" t="s">
        <v>271</v>
      </c>
      <c r="DA19" s="88" t="s">
        <v>271</v>
      </c>
      <c r="DB19" s="88" t="s">
        <v>271</v>
      </c>
      <c r="DC19" s="88" t="s">
        <v>271</v>
      </c>
      <c r="DD19" s="88" t="s">
        <v>271</v>
      </c>
      <c r="DE19" s="88" t="s">
        <v>271</v>
      </c>
      <c r="DF19" s="88" t="s">
        <v>271</v>
      </c>
      <c r="DG19" s="88" t="s">
        <v>271</v>
      </c>
      <c r="DH19" s="88" t="s">
        <v>271</v>
      </c>
      <c r="DI19" s="88" t="s">
        <v>271</v>
      </c>
      <c r="DJ19" s="88" t="s">
        <v>271</v>
      </c>
      <c r="DK19" s="88" t="s">
        <v>271</v>
      </c>
      <c r="DL19" s="88" t="s">
        <v>271</v>
      </c>
      <c r="DM19" s="88" t="s">
        <v>271</v>
      </c>
      <c r="DN19" s="88" t="s">
        <v>271</v>
      </c>
      <c r="DO19" s="88" t="s">
        <v>271</v>
      </c>
      <c r="DP19" s="69"/>
      <c r="DQ19" s="142"/>
      <c r="DR19" s="134" t="s">
        <v>272</v>
      </c>
      <c r="DS19" s="142">
        <v>0</v>
      </c>
      <c r="DT19" s="88" t="s">
        <v>271</v>
      </c>
      <c r="DU19" s="88" t="s">
        <v>271</v>
      </c>
      <c r="DV19" s="88" t="s">
        <v>271</v>
      </c>
      <c r="DW19" s="88" t="s">
        <v>271</v>
      </c>
      <c r="DX19" s="88" t="s">
        <v>271</v>
      </c>
      <c r="DY19" s="88" t="s">
        <v>271</v>
      </c>
      <c r="DZ19" s="88" t="s">
        <v>271</v>
      </c>
      <c r="EA19" s="88" t="s">
        <v>271</v>
      </c>
      <c r="EB19" s="88" t="s">
        <v>271</v>
      </c>
      <c r="EC19" s="88" t="s">
        <v>271</v>
      </c>
      <c r="ED19" s="88" t="s">
        <v>271</v>
      </c>
      <c r="EE19" s="88" t="s">
        <v>271</v>
      </c>
      <c r="EF19" s="88" t="s">
        <v>271</v>
      </c>
      <c r="EG19" s="88" t="s">
        <v>271</v>
      </c>
      <c r="EH19" s="88" t="s">
        <v>271</v>
      </c>
      <c r="EI19" s="88" t="s">
        <v>271</v>
      </c>
      <c r="EJ19" s="88" t="s">
        <v>271</v>
      </c>
      <c r="EK19" s="88" t="s">
        <v>271</v>
      </c>
      <c r="EL19" s="88" t="s">
        <v>271</v>
      </c>
      <c r="EM19" s="88" t="s">
        <v>271</v>
      </c>
      <c r="EO19" s="100"/>
      <c r="EP19" s="126" t="s">
        <v>227</v>
      </c>
      <c r="EQ19" s="100">
        <v>0</v>
      </c>
      <c r="ER19" s="102" t="s">
        <v>226</v>
      </c>
      <c r="ES19" s="102" t="s">
        <v>226</v>
      </c>
      <c r="ET19" s="102" t="s">
        <v>226</v>
      </c>
      <c r="EU19" s="102" t="s">
        <v>226</v>
      </c>
      <c r="EV19" s="102" t="s">
        <v>226</v>
      </c>
      <c r="EW19" s="102" t="s">
        <v>226</v>
      </c>
      <c r="EX19" s="102" t="s">
        <v>226</v>
      </c>
      <c r="EY19" s="102" t="s">
        <v>226</v>
      </c>
      <c r="EZ19" s="102" t="s">
        <v>226</v>
      </c>
      <c r="FA19" s="102" t="s">
        <v>226</v>
      </c>
      <c r="FB19" s="102" t="s">
        <v>226</v>
      </c>
      <c r="FC19" s="102" t="s">
        <v>226</v>
      </c>
      <c r="FD19" s="102" t="s">
        <v>226</v>
      </c>
      <c r="FE19" s="102" t="s">
        <v>226</v>
      </c>
      <c r="FF19" s="102" t="s">
        <v>226</v>
      </c>
      <c r="FG19" s="102" t="s">
        <v>226</v>
      </c>
      <c r="FH19" s="102" t="s">
        <v>226</v>
      </c>
      <c r="FI19" s="102" t="s">
        <v>226</v>
      </c>
      <c r="FJ19" s="102" t="s">
        <v>226</v>
      </c>
      <c r="FK19" s="102" t="s">
        <v>226</v>
      </c>
      <c r="FM19" s="100"/>
      <c r="FN19" s="126" t="s">
        <v>227</v>
      </c>
      <c r="FO19" s="100">
        <v>0</v>
      </c>
      <c r="FP19" s="102" t="s">
        <v>226</v>
      </c>
      <c r="FQ19" s="102" t="s">
        <v>226</v>
      </c>
      <c r="FR19" s="102" t="s">
        <v>226</v>
      </c>
      <c r="FS19" s="102" t="s">
        <v>226</v>
      </c>
      <c r="FT19" s="102" t="s">
        <v>226</v>
      </c>
      <c r="FU19" s="102" t="s">
        <v>226</v>
      </c>
      <c r="FV19" s="102" t="s">
        <v>226</v>
      </c>
      <c r="FW19" s="102" t="s">
        <v>226</v>
      </c>
      <c r="FX19" s="102" t="s">
        <v>226</v>
      </c>
      <c r="FY19" s="102" t="s">
        <v>226</v>
      </c>
      <c r="FZ19" s="102" t="s">
        <v>226</v>
      </c>
      <c r="GA19" s="102" t="s">
        <v>226</v>
      </c>
      <c r="GB19" s="102" t="s">
        <v>226</v>
      </c>
      <c r="GC19" s="102" t="s">
        <v>226</v>
      </c>
      <c r="GD19" s="102" t="s">
        <v>226</v>
      </c>
      <c r="GE19" s="102" t="s">
        <v>226</v>
      </c>
      <c r="GF19" s="102" t="s">
        <v>226</v>
      </c>
      <c r="GG19" s="102" t="s">
        <v>226</v>
      </c>
      <c r="GH19" s="102" t="s">
        <v>226</v>
      </c>
      <c r="GI19" s="102" t="s">
        <v>226</v>
      </c>
      <c r="GK19" s="100"/>
      <c r="GL19" s="126" t="s">
        <v>227</v>
      </c>
      <c r="GM19" s="100">
        <v>0</v>
      </c>
      <c r="GN19" s="102" t="s">
        <v>226</v>
      </c>
      <c r="GO19" s="102" t="s">
        <v>226</v>
      </c>
      <c r="GP19" s="102" t="s">
        <v>226</v>
      </c>
      <c r="GQ19" s="102" t="s">
        <v>226</v>
      </c>
      <c r="GR19" s="102" t="s">
        <v>226</v>
      </c>
      <c r="GS19" s="102" t="s">
        <v>226</v>
      </c>
      <c r="GT19" s="102" t="s">
        <v>226</v>
      </c>
      <c r="GU19" s="102" t="s">
        <v>226</v>
      </c>
      <c r="GV19" s="102" t="s">
        <v>226</v>
      </c>
      <c r="GW19" s="102" t="s">
        <v>226</v>
      </c>
      <c r="GX19" s="102" t="s">
        <v>226</v>
      </c>
      <c r="GY19" s="102" t="s">
        <v>226</v>
      </c>
      <c r="GZ19" s="102" t="s">
        <v>226</v>
      </c>
      <c r="HA19" s="102" t="s">
        <v>226</v>
      </c>
      <c r="HB19" s="102" t="s">
        <v>226</v>
      </c>
      <c r="HC19" s="102" t="s">
        <v>226</v>
      </c>
      <c r="HD19" s="102" t="s">
        <v>226</v>
      </c>
      <c r="HE19" s="102" t="s">
        <v>226</v>
      </c>
      <c r="HF19" s="102" t="s">
        <v>226</v>
      </c>
      <c r="HG19" s="102" t="s">
        <v>226</v>
      </c>
    </row>
    <row r="20" spans="1:215" ht="15">
      <c r="A20" s="100"/>
      <c r="B20" s="106" t="s">
        <v>228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Y20" s="100"/>
      <c r="Z20" s="106" t="s">
        <v>228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W20" s="142"/>
      <c r="AX20" s="134" t="s">
        <v>273</v>
      </c>
      <c r="AY20" s="142">
        <v>0.1</v>
      </c>
      <c r="AZ20" s="142">
        <v>0.1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>
        <v>0</v>
      </c>
      <c r="BM20" s="142">
        <v>0</v>
      </c>
      <c r="BN20" s="142">
        <v>0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69"/>
      <c r="BU20" s="142"/>
      <c r="BV20" s="134" t="s">
        <v>273</v>
      </c>
      <c r="BW20" s="142">
        <v>0.2</v>
      </c>
      <c r="BX20" s="142">
        <v>0.4</v>
      </c>
      <c r="BY20" s="142">
        <v>0.2</v>
      </c>
      <c r="BZ20" s="142">
        <v>0.1</v>
      </c>
      <c r="CA20" s="142">
        <v>0.2</v>
      </c>
      <c r="CB20" s="142">
        <v>0.1</v>
      </c>
      <c r="CC20" s="142">
        <v>0.3</v>
      </c>
      <c r="CD20" s="142">
        <v>0.4</v>
      </c>
      <c r="CE20" s="142">
        <v>0.3</v>
      </c>
      <c r="CF20" s="142">
        <v>0.2</v>
      </c>
      <c r="CG20" s="142">
        <v>0.3</v>
      </c>
      <c r="CH20" s="142">
        <v>0.3</v>
      </c>
      <c r="CI20" s="142">
        <v>0.3</v>
      </c>
      <c r="CJ20" s="142">
        <v>0.3</v>
      </c>
      <c r="CK20" s="142">
        <v>0.3</v>
      </c>
      <c r="CL20" s="142">
        <v>0.3</v>
      </c>
      <c r="CM20" s="142">
        <v>0.4</v>
      </c>
      <c r="CN20" s="142">
        <v>0.3</v>
      </c>
      <c r="CO20" s="142">
        <v>0.4</v>
      </c>
      <c r="CP20" s="142">
        <v>0.4</v>
      </c>
      <c r="CQ20" s="142">
        <v>0.3</v>
      </c>
      <c r="CR20" s="69"/>
      <c r="CS20" s="142"/>
      <c r="CT20" s="134" t="s">
        <v>273</v>
      </c>
      <c r="CU20" s="142">
        <v>2.1</v>
      </c>
      <c r="CV20" s="142">
        <v>2.2999999999999998</v>
      </c>
      <c r="CW20" s="142">
        <v>1.2</v>
      </c>
      <c r="CX20" s="142">
        <v>1.4</v>
      </c>
      <c r="CY20" s="142">
        <v>1.5</v>
      </c>
      <c r="CZ20" s="142">
        <v>1.3</v>
      </c>
      <c r="DA20" s="142">
        <v>2.5</v>
      </c>
      <c r="DB20" s="142">
        <v>2.8</v>
      </c>
      <c r="DC20" s="142">
        <v>3</v>
      </c>
      <c r="DD20" s="142">
        <v>2.4</v>
      </c>
      <c r="DE20" s="142">
        <v>2.6</v>
      </c>
      <c r="DF20" s="142">
        <v>3.2</v>
      </c>
      <c r="DG20" s="142">
        <v>3.7</v>
      </c>
      <c r="DH20" s="142">
        <v>2.6</v>
      </c>
      <c r="DI20" s="142">
        <v>2.4</v>
      </c>
      <c r="DJ20" s="142">
        <v>2.4</v>
      </c>
      <c r="DK20" s="142">
        <v>3.3</v>
      </c>
      <c r="DL20" s="142">
        <v>3.3</v>
      </c>
      <c r="DM20" s="142">
        <v>2.4</v>
      </c>
      <c r="DN20" s="142">
        <v>2.5</v>
      </c>
      <c r="DO20" s="142">
        <v>2.5</v>
      </c>
      <c r="DP20" s="69"/>
      <c r="DQ20" s="142"/>
      <c r="DR20" s="134" t="s">
        <v>273</v>
      </c>
      <c r="DS20" s="142">
        <v>0.3</v>
      </c>
      <c r="DT20" s="142">
        <v>0.3</v>
      </c>
      <c r="DU20" s="142">
        <v>0.2</v>
      </c>
      <c r="DV20" s="142">
        <v>0.2</v>
      </c>
      <c r="DW20" s="142">
        <v>0.1</v>
      </c>
      <c r="DX20" s="142">
        <v>0.1</v>
      </c>
      <c r="DY20" s="142">
        <v>0.1</v>
      </c>
      <c r="DZ20" s="142">
        <v>0.1</v>
      </c>
      <c r="EA20" s="142">
        <v>0.1</v>
      </c>
      <c r="EB20" s="142">
        <v>0.1</v>
      </c>
      <c r="EC20" s="142">
        <v>0.1</v>
      </c>
      <c r="ED20" s="142">
        <v>0.1</v>
      </c>
      <c r="EE20" s="142">
        <v>0.1</v>
      </c>
      <c r="EF20" s="142">
        <v>0.1</v>
      </c>
      <c r="EG20" s="142">
        <v>0.1</v>
      </c>
      <c r="EH20" s="142">
        <v>0.1</v>
      </c>
      <c r="EI20" s="142">
        <v>0.1</v>
      </c>
      <c r="EJ20" s="142">
        <v>0.1</v>
      </c>
      <c r="EK20" s="142">
        <v>0.1</v>
      </c>
      <c r="EL20" s="142">
        <v>0.1</v>
      </c>
      <c r="EM20" s="142">
        <v>0.1</v>
      </c>
      <c r="EO20" s="100"/>
      <c r="EP20" s="126" t="s">
        <v>228</v>
      </c>
      <c r="EQ20" s="100">
        <v>0.2</v>
      </c>
      <c r="ER20" s="100">
        <v>0.3</v>
      </c>
      <c r="ES20" s="100">
        <v>0.2</v>
      </c>
      <c r="ET20" s="100">
        <v>0.1</v>
      </c>
      <c r="EU20" s="100">
        <v>0.1</v>
      </c>
      <c r="EV20" s="100">
        <v>0.1</v>
      </c>
      <c r="EW20" s="100">
        <v>0.1</v>
      </c>
      <c r="EX20" s="100">
        <v>0.1</v>
      </c>
      <c r="EY20" s="100">
        <v>0.1</v>
      </c>
      <c r="EZ20" s="100">
        <v>0.1</v>
      </c>
      <c r="FA20" s="100">
        <v>0.1</v>
      </c>
      <c r="FB20" s="100">
        <v>0.1</v>
      </c>
      <c r="FC20" s="100">
        <v>0.1</v>
      </c>
      <c r="FD20" s="100">
        <v>0.1</v>
      </c>
      <c r="FE20" s="100">
        <v>0.1</v>
      </c>
      <c r="FF20" s="100">
        <v>0.1</v>
      </c>
      <c r="FG20" s="100">
        <v>0.1</v>
      </c>
      <c r="FH20" s="100">
        <v>0.1</v>
      </c>
      <c r="FI20" s="100">
        <v>0.1</v>
      </c>
      <c r="FJ20" s="100">
        <v>0.1</v>
      </c>
      <c r="FK20" s="100">
        <v>0.1</v>
      </c>
      <c r="FM20" s="100"/>
      <c r="FN20" s="126" t="s">
        <v>228</v>
      </c>
      <c r="FO20" s="100">
        <v>2.4</v>
      </c>
      <c r="FP20" s="100">
        <v>2.4</v>
      </c>
      <c r="FQ20" s="100">
        <v>1.8</v>
      </c>
      <c r="FR20" s="100">
        <v>1.6</v>
      </c>
      <c r="FS20" s="100">
        <v>1.4</v>
      </c>
      <c r="FT20" s="100">
        <v>0.9</v>
      </c>
      <c r="FU20" s="100">
        <v>1.4</v>
      </c>
      <c r="FV20" s="100">
        <v>1.5</v>
      </c>
      <c r="FW20" s="100">
        <v>1</v>
      </c>
      <c r="FX20" s="100">
        <v>0.8</v>
      </c>
      <c r="FY20" s="100">
        <v>0.6</v>
      </c>
      <c r="FZ20" s="100">
        <v>0.8</v>
      </c>
      <c r="GA20" s="100">
        <v>0.7</v>
      </c>
      <c r="GB20" s="100">
        <v>0.8</v>
      </c>
      <c r="GC20" s="100">
        <v>0.7</v>
      </c>
      <c r="GD20" s="100">
        <v>0.8</v>
      </c>
      <c r="GE20" s="100">
        <v>0.7</v>
      </c>
      <c r="GF20" s="100">
        <v>0.6</v>
      </c>
      <c r="GG20" s="100">
        <v>0.6</v>
      </c>
      <c r="GH20" s="100">
        <v>0.5</v>
      </c>
      <c r="GI20" s="100">
        <v>0.5</v>
      </c>
      <c r="GK20" s="100"/>
      <c r="GL20" s="126" t="s">
        <v>228</v>
      </c>
      <c r="GM20" s="100">
        <v>2.2999999999999998</v>
      </c>
      <c r="GN20" s="100">
        <v>2.2999999999999998</v>
      </c>
      <c r="GO20" s="100">
        <v>2.1</v>
      </c>
      <c r="GP20" s="100">
        <v>1.8</v>
      </c>
      <c r="GQ20" s="100">
        <v>1.6</v>
      </c>
      <c r="GR20" s="100">
        <v>1.3</v>
      </c>
      <c r="GS20" s="100">
        <v>1.6</v>
      </c>
      <c r="GT20" s="100">
        <v>2.2999999999999998</v>
      </c>
      <c r="GU20" s="100">
        <v>2.8</v>
      </c>
      <c r="GV20" s="100">
        <v>1.8</v>
      </c>
      <c r="GW20" s="100">
        <v>1.9</v>
      </c>
      <c r="GX20" s="100">
        <v>1.8</v>
      </c>
      <c r="GY20" s="100">
        <v>1.7</v>
      </c>
      <c r="GZ20" s="100">
        <v>1.5</v>
      </c>
      <c r="HA20" s="100">
        <v>1.2</v>
      </c>
      <c r="HB20" s="100">
        <v>1.3</v>
      </c>
      <c r="HC20" s="100">
        <v>1.1000000000000001</v>
      </c>
      <c r="HD20" s="100">
        <v>1.1000000000000001</v>
      </c>
      <c r="HE20" s="100">
        <v>1.8</v>
      </c>
      <c r="HF20" s="100">
        <v>1.7</v>
      </c>
      <c r="HG20" s="100">
        <v>1.3</v>
      </c>
    </row>
    <row r="21" spans="1:215" ht="15">
      <c r="A21" s="421"/>
      <c r="B21" s="42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21"/>
      <c r="Z21" s="421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28"/>
      <c r="AX21" s="428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69"/>
      <c r="BU21" s="428"/>
      <c r="BV21" s="428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69"/>
      <c r="CS21" s="428"/>
      <c r="CT21" s="428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69"/>
      <c r="DQ21" s="428"/>
      <c r="DR21" s="428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  <c r="EM21" s="142"/>
      <c r="EO21" s="421"/>
      <c r="EP21" s="421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21"/>
      <c r="FN21" s="421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21"/>
      <c r="GL21" s="421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</row>
    <row r="22" spans="1:215" ht="15">
      <c r="A22" s="100"/>
      <c r="B22" s="108" t="s">
        <v>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08" t="s">
        <v>87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42"/>
      <c r="AX22" s="135" t="s">
        <v>274</v>
      </c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69"/>
      <c r="BU22" s="142"/>
      <c r="BV22" s="135" t="s">
        <v>274</v>
      </c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69"/>
      <c r="CS22" s="142"/>
      <c r="CT22" s="135" t="s">
        <v>274</v>
      </c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69"/>
      <c r="DQ22" s="142"/>
      <c r="DR22" s="135" t="s">
        <v>274</v>
      </c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2"/>
      <c r="EO22" s="100"/>
      <c r="EP22" s="108" t="s">
        <v>87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08" t="s">
        <v>87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08" t="s">
        <v>87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</row>
    <row r="23" spans="1:215" ht="15">
      <c r="A23" s="100"/>
      <c r="B23" s="107" t="s">
        <v>222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Y23" s="100"/>
      <c r="Z23" s="107" t="s">
        <v>222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0.1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W23" s="142"/>
      <c r="AX23" s="71" t="s">
        <v>267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69"/>
      <c r="BU23" s="142"/>
      <c r="BV23" s="71" t="s">
        <v>267</v>
      </c>
      <c r="BW23" s="142">
        <v>0</v>
      </c>
      <c r="BX23" s="142">
        <v>0</v>
      </c>
      <c r="BY23" s="142">
        <v>0</v>
      </c>
      <c r="BZ23" s="142">
        <v>0</v>
      </c>
      <c r="CA23" s="142">
        <v>0</v>
      </c>
      <c r="CB23" s="142">
        <v>0</v>
      </c>
      <c r="CC23" s="142">
        <v>0</v>
      </c>
      <c r="CD23" s="142">
        <v>0</v>
      </c>
      <c r="CE23" s="142">
        <v>0</v>
      </c>
      <c r="CF23" s="142">
        <v>0</v>
      </c>
      <c r="CG23" s="142">
        <v>0</v>
      </c>
      <c r="CH23" s="142">
        <v>0</v>
      </c>
      <c r="CI23" s="142">
        <v>0</v>
      </c>
      <c r="CJ23" s="142">
        <v>0</v>
      </c>
      <c r="CK23" s="142">
        <v>0.1</v>
      </c>
      <c r="CL23" s="142">
        <v>0</v>
      </c>
      <c r="CM23" s="142">
        <v>0</v>
      </c>
      <c r="CN23" s="142">
        <v>0</v>
      </c>
      <c r="CO23" s="142">
        <v>0</v>
      </c>
      <c r="CP23" s="142">
        <v>0</v>
      </c>
      <c r="CQ23" s="142">
        <v>0</v>
      </c>
      <c r="CR23" s="69"/>
      <c r="CS23" s="142"/>
      <c r="CT23" s="71" t="s">
        <v>267</v>
      </c>
      <c r="CU23" s="142">
        <v>0.1</v>
      </c>
      <c r="CV23" s="142">
        <v>0.1</v>
      </c>
      <c r="CW23" s="142">
        <v>0.1</v>
      </c>
      <c r="CX23" s="142">
        <v>0.1</v>
      </c>
      <c r="CY23" s="142">
        <v>0.1</v>
      </c>
      <c r="CZ23" s="142">
        <v>0.1</v>
      </c>
      <c r="DA23" s="142">
        <v>0.2</v>
      </c>
      <c r="DB23" s="142">
        <v>0.2</v>
      </c>
      <c r="DC23" s="142">
        <v>0.2</v>
      </c>
      <c r="DD23" s="142">
        <v>0.1</v>
      </c>
      <c r="DE23" s="142">
        <v>0.1</v>
      </c>
      <c r="DF23" s="142">
        <v>0.1</v>
      </c>
      <c r="DG23" s="142">
        <v>0.1</v>
      </c>
      <c r="DH23" s="142">
        <v>0</v>
      </c>
      <c r="DI23" s="142">
        <v>0.1</v>
      </c>
      <c r="DJ23" s="142">
        <v>0</v>
      </c>
      <c r="DK23" s="142">
        <v>0</v>
      </c>
      <c r="DL23" s="142">
        <v>0</v>
      </c>
      <c r="DM23" s="142">
        <v>0</v>
      </c>
      <c r="DN23" s="142">
        <v>0</v>
      </c>
      <c r="DO23" s="142">
        <v>0</v>
      </c>
      <c r="DP23" s="69"/>
      <c r="DQ23" s="142"/>
      <c r="DR23" s="71" t="s">
        <v>267</v>
      </c>
      <c r="DS23" s="142">
        <v>0</v>
      </c>
      <c r="DT23" s="142">
        <v>0</v>
      </c>
      <c r="DU23" s="142">
        <v>0</v>
      </c>
      <c r="DV23" s="142">
        <v>0</v>
      </c>
      <c r="DW23" s="142">
        <v>0</v>
      </c>
      <c r="DX23" s="142">
        <v>0</v>
      </c>
      <c r="DY23" s="142">
        <v>0</v>
      </c>
      <c r="DZ23" s="142">
        <v>0</v>
      </c>
      <c r="EA23" s="142">
        <v>0</v>
      </c>
      <c r="EB23" s="142">
        <v>0</v>
      </c>
      <c r="EC23" s="142">
        <v>0</v>
      </c>
      <c r="ED23" s="142">
        <v>0</v>
      </c>
      <c r="EE23" s="142">
        <v>0</v>
      </c>
      <c r="EF23" s="142">
        <v>0</v>
      </c>
      <c r="EG23" s="142">
        <v>0</v>
      </c>
      <c r="EH23" s="142">
        <v>0</v>
      </c>
      <c r="EI23" s="142">
        <v>0</v>
      </c>
      <c r="EJ23" s="142">
        <v>0</v>
      </c>
      <c r="EK23" s="142">
        <v>0</v>
      </c>
      <c r="EL23" s="142">
        <v>0</v>
      </c>
      <c r="EM23" s="142">
        <v>0</v>
      </c>
      <c r="EO23" s="100"/>
      <c r="EP23" s="107" t="s">
        <v>222</v>
      </c>
      <c r="EQ23" s="100">
        <v>0</v>
      </c>
      <c r="ER23" s="100">
        <v>0</v>
      </c>
      <c r="ES23" s="100">
        <v>0</v>
      </c>
      <c r="ET23" s="100">
        <v>0</v>
      </c>
      <c r="EU23" s="100">
        <v>0</v>
      </c>
      <c r="EV23" s="100">
        <v>0</v>
      </c>
      <c r="EW23" s="100">
        <v>0</v>
      </c>
      <c r="EX23" s="100">
        <v>0</v>
      </c>
      <c r="EY23" s="100">
        <v>0</v>
      </c>
      <c r="EZ23" s="100">
        <v>0</v>
      </c>
      <c r="FA23" s="100">
        <v>0</v>
      </c>
      <c r="FB23" s="100">
        <v>0</v>
      </c>
      <c r="FC23" s="100">
        <v>0</v>
      </c>
      <c r="FD23" s="100">
        <v>0</v>
      </c>
      <c r="FE23" s="100">
        <v>0</v>
      </c>
      <c r="FF23" s="100">
        <v>0</v>
      </c>
      <c r="FG23" s="100">
        <v>0</v>
      </c>
      <c r="FH23" s="100">
        <v>0</v>
      </c>
      <c r="FI23" s="100">
        <v>0</v>
      </c>
      <c r="FJ23" s="100">
        <v>0</v>
      </c>
      <c r="FK23" s="100">
        <v>0</v>
      </c>
      <c r="FM23" s="100"/>
      <c r="FN23" s="107" t="s">
        <v>222</v>
      </c>
      <c r="FO23" s="100">
        <v>0</v>
      </c>
      <c r="FP23" s="100">
        <v>0</v>
      </c>
      <c r="FQ23" s="100">
        <v>0</v>
      </c>
      <c r="FR23" s="100">
        <v>0</v>
      </c>
      <c r="FS23" s="100">
        <v>0</v>
      </c>
      <c r="FT23" s="100">
        <v>0</v>
      </c>
      <c r="FU23" s="100">
        <v>0</v>
      </c>
      <c r="FV23" s="100">
        <v>0</v>
      </c>
      <c r="FW23" s="100">
        <v>0</v>
      </c>
      <c r="FX23" s="100">
        <v>0</v>
      </c>
      <c r="FY23" s="100">
        <v>0</v>
      </c>
      <c r="FZ23" s="100">
        <v>0.1</v>
      </c>
      <c r="GA23" s="100">
        <v>0</v>
      </c>
      <c r="GB23" s="100">
        <v>0</v>
      </c>
      <c r="GC23" s="100">
        <v>0.1</v>
      </c>
      <c r="GD23" s="100">
        <v>0.1</v>
      </c>
      <c r="GE23" s="100">
        <v>0</v>
      </c>
      <c r="GF23" s="100">
        <v>0</v>
      </c>
      <c r="GG23" s="100">
        <v>0</v>
      </c>
      <c r="GH23" s="100">
        <v>0</v>
      </c>
      <c r="GI23" s="100">
        <v>0</v>
      </c>
      <c r="GK23" s="100"/>
      <c r="GL23" s="107" t="s">
        <v>222</v>
      </c>
      <c r="GM23" s="100">
        <v>0.1</v>
      </c>
      <c r="GN23" s="100">
        <v>0.1</v>
      </c>
      <c r="GO23" s="100">
        <v>0</v>
      </c>
      <c r="GP23" s="100">
        <v>0</v>
      </c>
      <c r="GQ23" s="100">
        <v>0</v>
      </c>
      <c r="GR23" s="100">
        <v>0</v>
      </c>
      <c r="GS23" s="100">
        <v>0.1</v>
      </c>
      <c r="GT23" s="100">
        <v>0.1</v>
      </c>
      <c r="GU23" s="100">
        <v>0.1</v>
      </c>
      <c r="GV23" s="100">
        <v>0.1</v>
      </c>
      <c r="GW23" s="100">
        <v>0.2</v>
      </c>
      <c r="GX23" s="100">
        <v>0.4</v>
      </c>
      <c r="GY23" s="100">
        <v>0.4</v>
      </c>
      <c r="GZ23" s="100">
        <v>0.3</v>
      </c>
      <c r="HA23" s="100">
        <v>0.3</v>
      </c>
      <c r="HB23" s="100">
        <v>0.2</v>
      </c>
      <c r="HC23" s="100">
        <v>0.2</v>
      </c>
      <c r="HD23" s="100">
        <v>0.1</v>
      </c>
      <c r="HE23" s="100">
        <v>0.1</v>
      </c>
      <c r="HF23" s="100">
        <v>0.1</v>
      </c>
      <c r="HG23" s="100">
        <v>0.1</v>
      </c>
    </row>
    <row r="24" spans="1:215" ht="15">
      <c r="A24" s="100"/>
      <c r="B24" s="106" t="s">
        <v>223</v>
      </c>
      <c r="C24" s="100">
        <v>96.6</v>
      </c>
      <c r="D24" s="100">
        <v>95.7</v>
      </c>
      <c r="E24" s="100">
        <v>97.1</v>
      </c>
      <c r="F24" s="100">
        <v>97.2</v>
      </c>
      <c r="G24" s="100">
        <v>98.2</v>
      </c>
      <c r="H24" s="100">
        <v>98.1</v>
      </c>
      <c r="I24" s="100">
        <v>99.5</v>
      </c>
      <c r="J24" s="100">
        <v>99.6</v>
      </c>
      <c r="K24" s="100">
        <v>99.7</v>
      </c>
      <c r="L24" s="100">
        <v>99.5</v>
      </c>
      <c r="M24" s="100">
        <v>99.7</v>
      </c>
      <c r="N24" s="100">
        <v>96.1</v>
      </c>
      <c r="O24" s="100">
        <v>96.2</v>
      </c>
      <c r="P24" s="100">
        <v>98.8</v>
      </c>
      <c r="Q24" s="100">
        <v>86.6</v>
      </c>
      <c r="R24" s="100">
        <v>99.3</v>
      </c>
      <c r="S24" s="100">
        <v>99.2</v>
      </c>
      <c r="T24" s="100">
        <v>99.2</v>
      </c>
      <c r="U24" s="100">
        <v>99.1</v>
      </c>
      <c r="V24" s="100">
        <v>99.3</v>
      </c>
      <c r="W24" s="100">
        <v>99.1</v>
      </c>
      <c r="Y24" s="100"/>
      <c r="Z24" s="106" t="s">
        <v>223</v>
      </c>
      <c r="AA24" s="100">
        <v>97.4</v>
      </c>
      <c r="AB24" s="100">
        <v>97.2</v>
      </c>
      <c r="AC24" s="100">
        <v>97.2</v>
      </c>
      <c r="AD24" s="100">
        <v>96.9</v>
      </c>
      <c r="AE24" s="100">
        <v>97</v>
      </c>
      <c r="AF24" s="100">
        <v>97.6</v>
      </c>
      <c r="AG24" s="100">
        <v>98.7</v>
      </c>
      <c r="AH24" s="100">
        <v>98.7</v>
      </c>
      <c r="AI24" s="100">
        <v>98.6</v>
      </c>
      <c r="AJ24" s="100">
        <v>98.5</v>
      </c>
      <c r="AK24" s="100">
        <v>98.6</v>
      </c>
      <c r="AL24" s="100">
        <v>95.5</v>
      </c>
      <c r="AM24" s="100">
        <v>95.7</v>
      </c>
      <c r="AN24" s="100">
        <v>98</v>
      </c>
      <c r="AO24" s="100">
        <v>98.8</v>
      </c>
      <c r="AP24" s="100">
        <v>99</v>
      </c>
      <c r="AQ24" s="100">
        <v>99.1</v>
      </c>
      <c r="AR24" s="100">
        <v>99.1</v>
      </c>
      <c r="AS24" s="100">
        <v>99.3</v>
      </c>
      <c r="AT24" s="100">
        <v>99.3</v>
      </c>
      <c r="AU24" s="100">
        <v>99.2</v>
      </c>
      <c r="AW24" s="142"/>
      <c r="AX24" s="134" t="s">
        <v>268</v>
      </c>
      <c r="AY24" s="142">
        <v>94.8</v>
      </c>
      <c r="AZ24" s="142">
        <v>94.8</v>
      </c>
      <c r="BA24" s="142">
        <v>96.4</v>
      </c>
      <c r="BB24" s="142">
        <v>95.9</v>
      </c>
      <c r="BC24" s="142">
        <v>96.8</v>
      </c>
      <c r="BD24" s="142">
        <v>96.4</v>
      </c>
      <c r="BE24" s="142">
        <v>98.6</v>
      </c>
      <c r="BF24" s="142">
        <v>99</v>
      </c>
      <c r="BG24" s="142">
        <v>99</v>
      </c>
      <c r="BH24" s="142">
        <v>98.9</v>
      </c>
      <c r="BI24" s="142">
        <v>99</v>
      </c>
      <c r="BJ24" s="142">
        <v>95.5</v>
      </c>
      <c r="BK24" s="142">
        <v>95.9</v>
      </c>
      <c r="BL24" s="142">
        <v>97.7</v>
      </c>
      <c r="BM24" s="142">
        <v>98.5</v>
      </c>
      <c r="BN24" s="142">
        <v>99.3</v>
      </c>
      <c r="BO24" s="142">
        <v>99.3</v>
      </c>
      <c r="BP24" s="142">
        <v>99.4</v>
      </c>
      <c r="BQ24" s="142">
        <v>99.4</v>
      </c>
      <c r="BR24" s="142">
        <v>99.3</v>
      </c>
      <c r="BS24" s="142">
        <v>99.3</v>
      </c>
      <c r="BT24" s="69"/>
      <c r="BU24" s="142"/>
      <c r="BV24" s="134" t="s">
        <v>268</v>
      </c>
      <c r="BW24" s="142">
        <v>97.3</v>
      </c>
      <c r="BX24" s="142">
        <v>97</v>
      </c>
      <c r="BY24" s="142">
        <v>98.1</v>
      </c>
      <c r="BZ24" s="142">
        <v>98.2</v>
      </c>
      <c r="CA24" s="142">
        <v>98.1</v>
      </c>
      <c r="CB24" s="142">
        <v>98.2</v>
      </c>
      <c r="CC24" s="142">
        <v>98.3</v>
      </c>
      <c r="CD24" s="142">
        <v>98.2</v>
      </c>
      <c r="CE24" s="142">
        <v>98.3</v>
      </c>
      <c r="CF24" s="142">
        <v>98.6</v>
      </c>
      <c r="CG24" s="142">
        <v>98.4</v>
      </c>
      <c r="CH24" s="142">
        <v>95</v>
      </c>
      <c r="CI24" s="142">
        <v>95</v>
      </c>
      <c r="CJ24" s="142">
        <v>94.9</v>
      </c>
      <c r="CK24" s="142">
        <v>94.6</v>
      </c>
      <c r="CL24" s="142">
        <v>98</v>
      </c>
      <c r="CM24" s="142">
        <v>97.8</v>
      </c>
      <c r="CN24" s="142">
        <v>98</v>
      </c>
      <c r="CO24" s="142">
        <v>98</v>
      </c>
      <c r="CP24" s="142">
        <v>98</v>
      </c>
      <c r="CQ24" s="142">
        <v>97.9</v>
      </c>
      <c r="CR24" s="69"/>
      <c r="CS24" s="142"/>
      <c r="CT24" s="134" t="s">
        <v>268</v>
      </c>
      <c r="CU24" s="142">
        <v>94.2</v>
      </c>
      <c r="CV24" s="142">
        <v>93.8</v>
      </c>
      <c r="CW24" s="142">
        <v>96.3</v>
      </c>
      <c r="CX24" s="142">
        <v>96.1</v>
      </c>
      <c r="CY24" s="142">
        <v>96</v>
      </c>
      <c r="CZ24" s="142">
        <v>96.4</v>
      </c>
      <c r="DA24" s="142">
        <v>94.9</v>
      </c>
      <c r="DB24" s="142">
        <v>91.2</v>
      </c>
      <c r="DC24" s="142">
        <v>90.1</v>
      </c>
      <c r="DD24" s="142">
        <v>91.3</v>
      </c>
      <c r="DE24" s="142">
        <v>90.9</v>
      </c>
      <c r="DF24" s="142">
        <v>89.5</v>
      </c>
      <c r="DG24" s="142">
        <v>88.1</v>
      </c>
      <c r="DH24" s="142">
        <v>90.2</v>
      </c>
      <c r="DI24" s="142">
        <v>90.1</v>
      </c>
      <c r="DJ24" s="142">
        <v>95.5</v>
      </c>
      <c r="DK24" s="142">
        <v>94.4</v>
      </c>
      <c r="DL24" s="142">
        <v>94.5</v>
      </c>
      <c r="DM24" s="142">
        <v>95.6</v>
      </c>
      <c r="DN24" s="142">
        <v>95.7</v>
      </c>
      <c r="DO24" s="142">
        <v>94.8</v>
      </c>
      <c r="DP24" s="69"/>
      <c r="DQ24" s="142"/>
      <c r="DR24" s="134" t="s">
        <v>268</v>
      </c>
      <c r="DS24" s="142">
        <v>92.1</v>
      </c>
      <c r="DT24" s="142">
        <v>93.4</v>
      </c>
      <c r="DU24" s="142">
        <v>95.4</v>
      </c>
      <c r="DV24" s="142">
        <v>95.1</v>
      </c>
      <c r="DW24" s="142">
        <v>95.7</v>
      </c>
      <c r="DX24" s="142">
        <v>97</v>
      </c>
      <c r="DY24" s="142">
        <v>97.3</v>
      </c>
      <c r="DZ24" s="142">
        <v>97</v>
      </c>
      <c r="EA24" s="142">
        <v>89.2</v>
      </c>
      <c r="EB24" s="142">
        <v>89.8</v>
      </c>
      <c r="EC24" s="142">
        <v>90.9</v>
      </c>
      <c r="ED24" s="142">
        <v>90.3</v>
      </c>
      <c r="EE24" s="142">
        <v>92.2</v>
      </c>
      <c r="EF24" s="142">
        <v>92.5</v>
      </c>
      <c r="EG24" s="142">
        <v>92.8</v>
      </c>
      <c r="EH24" s="142">
        <v>98.8</v>
      </c>
      <c r="EI24" s="142">
        <v>99</v>
      </c>
      <c r="EJ24" s="142">
        <v>98.5</v>
      </c>
      <c r="EK24" s="142">
        <v>98.4</v>
      </c>
      <c r="EL24" s="142">
        <v>98.4</v>
      </c>
      <c r="EM24" s="142">
        <v>98.1</v>
      </c>
      <c r="EO24" s="100"/>
      <c r="EP24" s="126" t="s">
        <v>223</v>
      </c>
      <c r="EQ24" s="100">
        <v>91.8</v>
      </c>
      <c r="ER24" s="100">
        <v>92</v>
      </c>
      <c r="ES24" s="100">
        <v>92.8</v>
      </c>
      <c r="ET24" s="100">
        <v>92.5</v>
      </c>
      <c r="EU24" s="100">
        <v>92.8</v>
      </c>
      <c r="EV24" s="100">
        <v>92.7</v>
      </c>
      <c r="EW24" s="100">
        <v>96.2</v>
      </c>
      <c r="EX24" s="100">
        <v>96.7</v>
      </c>
      <c r="EY24" s="100">
        <v>96.9</v>
      </c>
      <c r="EZ24" s="100">
        <v>96.8</v>
      </c>
      <c r="FA24" s="100">
        <v>97.4</v>
      </c>
      <c r="FB24" s="100">
        <v>90.6</v>
      </c>
      <c r="FC24" s="100">
        <v>91.7</v>
      </c>
      <c r="FD24" s="100">
        <v>92.1</v>
      </c>
      <c r="FE24" s="100">
        <v>91.4</v>
      </c>
      <c r="FF24" s="100">
        <v>98.2</v>
      </c>
      <c r="FG24" s="100">
        <v>98.5</v>
      </c>
      <c r="FH24" s="100">
        <v>98.5</v>
      </c>
      <c r="FI24" s="100">
        <v>98.3</v>
      </c>
      <c r="FJ24" s="100">
        <v>98.3</v>
      </c>
      <c r="FK24" s="100">
        <v>98.3</v>
      </c>
      <c r="FM24" s="100"/>
      <c r="FN24" s="126" t="s">
        <v>223</v>
      </c>
      <c r="FO24" s="100">
        <v>88.2</v>
      </c>
      <c r="FP24" s="100">
        <v>87.9</v>
      </c>
      <c r="FQ24" s="100">
        <v>89.1</v>
      </c>
      <c r="FR24" s="100">
        <v>90.6</v>
      </c>
      <c r="FS24" s="100">
        <v>91.6</v>
      </c>
      <c r="FT24" s="100">
        <v>92.9</v>
      </c>
      <c r="FU24" s="100">
        <v>94.5</v>
      </c>
      <c r="FV24" s="100">
        <v>94.8</v>
      </c>
      <c r="FW24" s="100">
        <v>96</v>
      </c>
      <c r="FX24" s="100">
        <v>96.3</v>
      </c>
      <c r="FY24" s="100">
        <v>96.7</v>
      </c>
      <c r="FZ24" s="100">
        <v>92.3</v>
      </c>
      <c r="GA24" s="100">
        <v>91.8</v>
      </c>
      <c r="GB24" s="100">
        <v>93.1</v>
      </c>
      <c r="GC24" s="100">
        <v>93</v>
      </c>
      <c r="GD24" s="100">
        <v>96.8</v>
      </c>
      <c r="GE24" s="100">
        <v>97.2</v>
      </c>
      <c r="GF24" s="100">
        <v>97.5</v>
      </c>
      <c r="GG24" s="100">
        <v>97.5</v>
      </c>
      <c r="GH24" s="100">
        <v>97.6</v>
      </c>
      <c r="GI24" s="100">
        <v>97.1</v>
      </c>
      <c r="GK24" s="100"/>
      <c r="GL24" s="126" t="s">
        <v>223</v>
      </c>
      <c r="GM24" s="100">
        <v>84.8</v>
      </c>
      <c r="GN24" s="100">
        <v>83.6</v>
      </c>
      <c r="GO24" s="100">
        <v>84.9</v>
      </c>
      <c r="GP24" s="100">
        <v>86.4</v>
      </c>
      <c r="GQ24" s="100">
        <v>88.3</v>
      </c>
      <c r="GR24" s="100">
        <v>89.3</v>
      </c>
      <c r="GS24" s="100">
        <v>90.9</v>
      </c>
      <c r="GT24" s="100">
        <v>88.3</v>
      </c>
      <c r="GU24" s="100">
        <v>85.7</v>
      </c>
      <c r="GV24" s="100">
        <v>90</v>
      </c>
      <c r="GW24" s="100">
        <v>86.6</v>
      </c>
      <c r="GX24" s="100">
        <v>86.2</v>
      </c>
      <c r="GY24" s="100">
        <v>87.2</v>
      </c>
      <c r="GZ24" s="100">
        <v>88.5</v>
      </c>
      <c r="HA24" s="100">
        <v>89.6</v>
      </c>
      <c r="HB24" s="100">
        <v>92.8</v>
      </c>
      <c r="HC24" s="100">
        <v>94.1</v>
      </c>
      <c r="HD24" s="100">
        <v>93.8</v>
      </c>
      <c r="HE24" s="100">
        <v>91.5</v>
      </c>
      <c r="HF24" s="100">
        <v>91.6</v>
      </c>
      <c r="HG24" s="100">
        <v>92.2</v>
      </c>
    </row>
    <row r="25" spans="1:215" ht="15">
      <c r="A25" s="100"/>
      <c r="B25" s="106" t="s">
        <v>224</v>
      </c>
      <c r="C25" s="100">
        <v>2.5</v>
      </c>
      <c r="D25" s="100">
        <v>2.6</v>
      </c>
      <c r="E25" s="100">
        <v>2.9</v>
      </c>
      <c r="F25" s="100">
        <v>2.8</v>
      </c>
      <c r="G25" s="100">
        <v>1.8</v>
      </c>
      <c r="H25" s="100">
        <v>1.9</v>
      </c>
      <c r="I25" s="100">
        <v>0.5</v>
      </c>
      <c r="J25" s="100">
        <v>0.4</v>
      </c>
      <c r="K25" s="100">
        <v>0.3</v>
      </c>
      <c r="L25" s="100">
        <v>0.5</v>
      </c>
      <c r="M25" s="100">
        <v>0.3</v>
      </c>
      <c r="N25" s="100">
        <v>0.4</v>
      </c>
      <c r="O25" s="100">
        <v>0.3</v>
      </c>
      <c r="P25" s="100">
        <v>0.3</v>
      </c>
      <c r="Q25" s="100">
        <v>0.4</v>
      </c>
      <c r="R25" s="100">
        <v>0.7</v>
      </c>
      <c r="S25" s="100">
        <v>0.8</v>
      </c>
      <c r="T25" s="100">
        <v>0.8</v>
      </c>
      <c r="U25" s="100">
        <v>0.9</v>
      </c>
      <c r="V25" s="100">
        <v>0.7</v>
      </c>
      <c r="W25" s="100">
        <v>0.9</v>
      </c>
      <c r="Y25" s="100"/>
      <c r="Z25" s="106" t="s">
        <v>224</v>
      </c>
      <c r="AA25" s="100">
        <v>1.8</v>
      </c>
      <c r="AB25" s="100">
        <v>1.8</v>
      </c>
      <c r="AC25" s="100">
        <v>2.1</v>
      </c>
      <c r="AD25" s="100">
        <v>2.5</v>
      </c>
      <c r="AE25" s="100">
        <v>2.4</v>
      </c>
      <c r="AF25" s="100">
        <v>1.8</v>
      </c>
      <c r="AG25" s="100">
        <v>0.5</v>
      </c>
      <c r="AH25" s="100">
        <v>0.4</v>
      </c>
      <c r="AI25" s="100">
        <v>0.5</v>
      </c>
      <c r="AJ25" s="100">
        <v>0.6</v>
      </c>
      <c r="AK25" s="100">
        <v>0.5</v>
      </c>
      <c r="AL25" s="100">
        <v>0.5</v>
      </c>
      <c r="AM25" s="100">
        <v>0.4</v>
      </c>
      <c r="AN25" s="100">
        <v>0.4</v>
      </c>
      <c r="AO25" s="100">
        <v>0.5</v>
      </c>
      <c r="AP25" s="100">
        <v>0.5</v>
      </c>
      <c r="AQ25" s="100">
        <v>0.6</v>
      </c>
      <c r="AR25" s="100">
        <v>0.6</v>
      </c>
      <c r="AS25" s="100">
        <v>0.6</v>
      </c>
      <c r="AT25" s="100">
        <v>0.6</v>
      </c>
      <c r="AU25" s="100">
        <v>0.8</v>
      </c>
      <c r="AW25" s="142"/>
      <c r="AX25" s="134" t="s">
        <v>269</v>
      </c>
      <c r="AY25" s="142">
        <v>3.7</v>
      </c>
      <c r="AZ25" s="142">
        <v>3.4</v>
      </c>
      <c r="BA25" s="142">
        <v>3.3</v>
      </c>
      <c r="BB25" s="142">
        <v>3.8</v>
      </c>
      <c r="BC25" s="142">
        <v>2.9</v>
      </c>
      <c r="BD25" s="142">
        <v>3.5</v>
      </c>
      <c r="BE25" s="142">
        <v>1.1000000000000001</v>
      </c>
      <c r="BF25" s="142">
        <v>0.8</v>
      </c>
      <c r="BG25" s="142">
        <v>0.7</v>
      </c>
      <c r="BH25" s="142">
        <v>0.8</v>
      </c>
      <c r="BI25" s="142">
        <v>0.8</v>
      </c>
      <c r="BJ25" s="142">
        <v>0.8</v>
      </c>
      <c r="BK25" s="142">
        <v>0.5</v>
      </c>
      <c r="BL25" s="142">
        <v>0.4</v>
      </c>
      <c r="BM25" s="142">
        <v>0.5</v>
      </c>
      <c r="BN25" s="142">
        <v>0.5</v>
      </c>
      <c r="BO25" s="142">
        <v>0.5</v>
      </c>
      <c r="BP25" s="142">
        <v>0.5</v>
      </c>
      <c r="BQ25" s="142">
        <v>0.5</v>
      </c>
      <c r="BR25" s="142">
        <v>0.5</v>
      </c>
      <c r="BS25" s="142">
        <v>0.6</v>
      </c>
      <c r="BT25" s="69"/>
      <c r="BU25" s="142"/>
      <c r="BV25" s="134" t="s">
        <v>269</v>
      </c>
      <c r="BW25" s="142">
        <v>1.7</v>
      </c>
      <c r="BX25" s="142">
        <v>1.4</v>
      </c>
      <c r="BY25" s="142">
        <v>1.2</v>
      </c>
      <c r="BZ25" s="142">
        <v>1.4</v>
      </c>
      <c r="CA25" s="142">
        <v>1.2</v>
      </c>
      <c r="CB25" s="142">
        <v>1.3</v>
      </c>
      <c r="CC25" s="142">
        <v>0.7</v>
      </c>
      <c r="CD25" s="142">
        <v>0.6</v>
      </c>
      <c r="CE25" s="142">
        <v>0.7</v>
      </c>
      <c r="CF25" s="142">
        <v>0.7</v>
      </c>
      <c r="CG25" s="142">
        <v>0.7</v>
      </c>
      <c r="CH25" s="142">
        <v>0.7</v>
      </c>
      <c r="CI25" s="142">
        <v>0.7</v>
      </c>
      <c r="CJ25" s="142">
        <v>0.7</v>
      </c>
      <c r="CK25" s="142">
        <v>0.7</v>
      </c>
      <c r="CL25" s="142">
        <v>1</v>
      </c>
      <c r="CM25" s="142">
        <v>1.2</v>
      </c>
      <c r="CN25" s="142">
        <v>1.2</v>
      </c>
      <c r="CO25" s="142">
        <v>1.2</v>
      </c>
      <c r="CP25" s="142">
        <v>1.1000000000000001</v>
      </c>
      <c r="CQ25" s="142">
        <v>1.3</v>
      </c>
      <c r="CR25" s="69"/>
      <c r="CS25" s="142"/>
      <c r="CT25" s="134" t="s">
        <v>269</v>
      </c>
      <c r="CU25" s="142">
        <v>1</v>
      </c>
      <c r="CV25" s="142">
        <v>1</v>
      </c>
      <c r="CW25" s="142">
        <v>1</v>
      </c>
      <c r="CX25" s="142">
        <v>1</v>
      </c>
      <c r="CY25" s="142">
        <v>1</v>
      </c>
      <c r="CZ25" s="142">
        <v>1.1000000000000001</v>
      </c>
      <c r="DA25" s="142">
        <v>0.3</v>
      </c>
      <c r="DB25" s="142">
        <v>0.3</v>
      </c>
      <c r="DC25" s="142">
        <v>0.3</v>
      </c>
      <c r="DD25" s="142">
        <v>0.4</v>
      </c>
      <c r="DE25" s="142">
        <v>0.4</v>
      </c>
      <c r="DF25" s="142">
        <v>0.5</v>
      </c>
      <c r="DG25" s="142">
        <v>0.6</v>
      </c>
      <c r="DH25" s="142">
        <v>0.6</v>
      </c>
      <c r="DI25" s="142">
        <v>0.8</v>
      </c>
      <c r="DJ25" s="142">
        <v>1</v>
      </c>
      <c r="DK25" s="142">
        <v>1</v>
      </c>
      <c r="DL25" s="142">
        <v>1.1000000000000001</v>
      </c>
      <c r="DM25" s="142">
        <v>1.3</v>
      </c>
      <c r="DN25" s="142">
        <v>1.2</v>
      </c>
      <c r="DO25" s="142">
        <v>1.4</v>
      </c>
      <c r="DP25" s="69"/>
      <c r="DQ25" s="142"/>
      <c r="DR25" s="134" t="s">
        <v>269</v>
      </c>
      <c r="DS25" s="142">
        <v>1.6</v>
      </c>
      <c r="DT25" s="142">
        <v>1.3</v>
      </c>
      <c r="DU25" s="142">
        <v>1.5</v>
      </c>
      <c r="DV25" s="142">
        <v>1.8</v>
      </c>
      <c r="DW25" s="142">
        <v>1.5</v>
      </c>
      <c r="DX25" s="142">
        <v>1.8</v>
      </c>
      <c r="DY25" s="142">
        <v>0.6</v>
      </c>
      <c r="DZ25" s="142">
        <v>0.7</v>
      </c>
      <c r="EA25" s="142">
        <v>0.8</v>
      </c>
      <c r="EB25" s="142">
        <v>0.7</v>
      </c>
      <c r="EC25" s="142">
        <v>0.6</v>
      </c>
      <c r="ED25" s="142">
        <v>0.5</v>
      </c>
      <c r="EE25" s="142">
        <v>0.4</v>
      </c>
      <c r="EF25" s="142">
        <v>0.3</v>
      </c>
      <c r="EG25" s="142">
        <v>0.3</v>
      </c>
      <c r="EH25" s="142">
        <v>0.2</v>
      </c>
      <c r="EI25" s="142">
        <v>0.3</v>
      </c>
      <c r="EJ25" s="142">
        <v>0.3</v>
      </c>
      <c r="EK25" s="142">
        <v>0.3</v>
      </c>
      <c r="EL25" s="142">
        <v>0.3</v>
      </c>
      <c r="EM25" s="142">
        <v>0.3</v>
      </c>
      <c r="EO25" s="100"/>
      <c r="EP25" s="126" t="s">
        <v>224</v>
      </c>
      <c r="EQ25" s="100">
        <v>5.5</v>
      </c>
      <c r="ER25" s="100">
        <v>4.8</v>
      </c>
      <c r="ES25" s="100">
        <v>5.6</v>
      </c>
      <c r="ET25" s="100">
        <v>6.5</v>
      </c>
      <c r="EU25" s="100">
        <v>6</v>
      </c>
      <c r="EV25" s="100">
        <v>6.7</v>
      </c>
      <c r="EW25" s="100">
        <v>3</v>
      </c>
      <c r="EX25" s="100">
        <v>2.6</v>
      </c>
      <c r="EY25" s="100">
        <v>2.2999999999999998</v>
      </c>
      <c r="EZ25" s="100">
        <v>2.5</v>
      </c>
      <c r="FA25" s="100">
        <v>2</v>
      </c>
      <c r="FB25" s="100">
        <v>2</v>
      </c>
      <c r="FC25" s="100">
        <v>1.4</v>
      </c>
      <c r="FD25" s="100">
        <v>1.3</v>
      </c>
      <c r="FE25" s="100">
        <v>1.1000000000000001</v>
      </c>
      <c r="FF25" s="100">
        <v>1.1000000000000001</v>
      </c>
      <c r="FG25" s="100">
        <v>1</v>
      </c>
      <c r="FH25" s="100">
        <v>1.1000000000000001</v>
      </c>
      <c r="FI25" s="100">
        <v>1.2</v>
      </c>
      <c r="FJ25" s="100">
        <v>1.1000000000000001</v>
      </c>
      <c r="FK25" s="100">
        <v>1.3</v>
      </c>
      <c r="FM25" s="100"/>
      <c r="FN25" s="126" t="s">
        <v>224</v>
      </c>
      <c r="FO25" s="100">
        <v>4</v>
      </c>
      <c r="FP25" s="100">
        <v>4.7</v>
      </c>
      <c r="FQ25" s="100">
        <v>5.4</v>
      </c>
      <c r="FR25" s="100">
        <v>4.4000000000000004</v>
      </c>
      <c r="FS25" s="100">
        <v>3.7</v>
      </c>
      <c r="FT25" s="100">
        <v>4.2</v>
      </c>
      <c r="FU25" s="100">
        <v>0.8</v>
      </c>
      <c r="FV25" s="100">
        <v>0.8</v>
      </c>
      <c r="FW25" s="100">
        <v>0.9</v>
      </c>
      <c r="FX25" s="100">
        <v>1.2</v>
      </c>
      <c r="FY25" s="100">
        <v>1.3</v>
      </c>
      <c r="FZ25" s="100">
        <v>1.2</v>
      </c>
      <c r="GA25" s="100">
        <v>1</v>
      </c>
      <c r="GB25" s="100">
        <v>0.9</v>
      </c>
      <c r="GC25" s="100">
        <v>1</v>
      </c>
      <c r="GD25" s="100">
        <v>1.1000000000000001</v>
      </c>
      <c r="GE25" s="100">
        <v>1.1000000000000001</v>
      </c>
      <c r="GF25" s="100">
        <v>1.1000000000000001</v>
      </c>
      <c r="GG25" s="100">
        <v>1.2</v>
      </c>
      <c r="GH25" s="100">
        <v>1.2</v>
      </c>
      <c r="GI25" s="100">
        <v>1.6</v>
      </c>
      <c r="GK25" s="100"/>
      <c r="GL25" s="126" t="s">
        <v>224</v>
      </c>
      <c r="GM25" s="100">
        <v>4.4000000000000004</v>
      </c>
      <c r="GN25" s="100">
        <v>5.4</v>
      </c>
      <c r="GO25" s="100">
        <v>5.5</v>
      </c>
      <c r="GP25" s="100">
        <v>5.3</v>
      </c>
      <c r="GQ25" s="100">
        <v>4.3</v>
      </c>
      <c r="GR25" s="100">
        <v>4.3</v>
      </c>
      <c r="GS25" s="100">
        <v>1</v>
      </c>
      <c r="GT25" s="100">
        <v>1</v>
      </c>
      <c r="GU25" s="100">
        <v>1.2</v>
      </c>
      <c r="GV25" s="100">
        <v>1.1000000000000001</v>
      </c>
      <c r="GW25" s="100">
        <v>1.1000000000000001</v>
      </c>
      <c r="GX25" s="100">
        <v>1.1000000000000001</v>
      </c>
      <c r="GY25" s="100">
        <v>1.1000000000000001</v>
      </c>
      <c r="GZ25" s="100">
        <v>1.3</v>
      </c>
      <c r="HA25" s="100">
        <v>1.4</v>
      </c>
      <c r="HB25" s="100">
        <v>1.6</v>
      </c>
      <c r="HC25" s="100">
        <v>1.8</v>
      </c>
      <c r="HD25" s="100">
        <v>1.9</v>
      </c>
      <c r="HE25" s="100">
        <v>2.1</v>
      </c>
      <c r="HF25" s="100">
        <v>2.2999999999999998</v>
      </c>
      <c r="HG25" s="100">
        <v>2.7</v>
      </c>
    </row>
    <row r="26" spans="1:215" ht="15">
      <c r="A26" s="100"/>
      <c r="B26" s="106" t="s">
        <v>225</v>
      </c>
      <c r="C26" s="102" t="s">
        <v>226</v>
      </c>
      <c r="D26" s="102" t="s">
        <v>226</v>
      </c>
      <c r="E26" s="102" t="s">
        <v>226</v>
      </c>
      <c r="F26" s="102" t="s">
        <v>226</v>
      </c>
      <c r="G26" s="102" t="s">
        <v>226</v>
      </c>
      <c r="H26" s="102" t="s">
        <v>226</v>
      </c>
      <c r="I26" s="102" t="s">
        <v>226</v>
      </c>
      <c r="J26" s="102" t="s">
        <v>226</v>
      </c>
      <c r="K26" s="102" t="s">
        <v>226</v>
      </c>
      <c r="L26" s="102" t="s">
        <v>226</v>
      </c>
      <c r="M26" s="102" t="s">
        <v>226</v>
      </c>
      <c r="N26" s="102">
        <v>3.5</v>
      </c>
      <c r="O26" s="102">
        <v>3.5</v>
      </c>
      <c r="P26" s="102">
        <v>0.8</v>
      </c>
      <c r="Q26" s="102">
        <v>13</v>
      </c>
      <c r="R26" s="102" t="s">
        <v>226</v>
      </c>
      <c r="S26" s="102" t="s">
        <v>226</v>
      </c>
      <c r="T26" s="102" t="s">
        <v>226</v>
      </c>
      <c r="U26" s="102" t="s">
        <v>226</v>
      </c>
      <c r="V26" s="102" t="s">
        <v>226</v>
      </c>
      <c r="W26" s="102" t="s">
        <v>226</v>
      </c>
      <c r="Y26" s="100"/>
      <c r="Z26" s="106" t="s">
        <v>225</v>
      </c>
      <c r="AA26" s="102" t="s">
        <v>226</v>
      </c>
      <c r="AB26" s="102" t="s">
        <v>226</v>
      </c>
      <c r="AC26" s="102" t="s">
        <v>226</v>
      </c>
      <c r="AD26" s="102" t="s">
        <v>226</v>
      </c>
      <c r="AE26" s="102" t="s">
        <v>226</v>
      </c>
      <c r="AF26" s="102" t="s">
        <v>226</v>
      </c>
      <c r="AG26" s="102" t="s">
        <v>226</v>
      </c>
      <c r="AH26" s="102" t="s">
        <v>226</v>
      </c>
      <c r="AI26" s="102" t="s">
        <v>226</v>
      </c>
      <c r="AJ26" s="102" t="s">
        <v>226</v>
      </c>
      <c r="AK26" s="102" t="s">
        <v>226</v>
      </c>
      <c r="AL26" s="102">
        <v>3.4</v>
      </c>
      <c r="AM26" s="102">
        <v>3.5</v>
      </c>
      <c r="AN26" s="102">
        <v>1.1000000000000001</v>
      </c>
      <c r="AO26" s="102">
        <v>0.3</v>
      </c>
      <c r="AP26" s="102" t="s">
        <v>226</v>
      </c>
      <c r="AQ26" s="102" t="s">
        <v>226</v>
      </c>
      <c r="AR26" s="102" t="s">
        <v>226</v>
      </c>
      <c r="AS26" s="102" t="s">
        <v>226</v>
      </c>
      <c r="AT26" s="102" t="s">
        <v>226</v>
      </c>
      <c r="AU26" s="102" t="s">
        <v>226</v>
      </c>
      <c r="AW26" s="142"/>
      <c r="AX26" s="134" t="s">
        <v>270</v>
      </c>
      <c r="AY26" s="88" t="s">
        <v>271</v>
      </c>
      <c r="AZ26" s="88" t="s">
        <v>271</v>
      </c>
      <c r="BA26" s="88" t="s">
        <v>271</v>
      </c>
      <c r="BB26" s="88" t="s">
        <v>271</v>
      </c>
      <c r="BC26" s="88" t="s">
        <v>271</v>
      </c>
      <c r="BD26" s="88" t="s">
        <v>271</v>
      </c>
      <c r="BE26" s="88" t="s">
        <v>271</v>
      </c>
      <c r="BF26" s="88" t="s">
        <v>271</v>
      </c>
      <c r="BG26" s="88" t="s">
        <v>271</v>
      </c>
      <c r="BH26" s="88" t="s">
        <v>271</v>
      </c>
      <c r="BI26" s="88" t="s">
        <v>271</v>
      </c>
      <c r="BJ26" s="88">
        <v>3.5</v>
      </c>
      <c r="BK26" s="88">
        <v>3.5</v>
      </c>
      <c r="BL26" s="88">
        <v>1.7</v>
      </c>
      <c r="BM26" s="88">
        <v>1</v>
      </c>
      <c r="BN26" s="88" t="s">
        <v>271</v>
      </c>
      <c r="BO26" s="88" t="s">
        <v>271</v>
      </c>
      <c r="BP26" s="88" t="s">
        <v>271</v>
      </c>
      <c r="BQ26" s="88" t="s">
        <v>271</v>
      </c>
      <c r="BR26" s="88" t="s">
        <v>271</v>
      </c>
      <c r="BS26" s="88" t="s">
        <v>271</v>
      </c>
      <c r="BT26" s="69"/>
      <c r="BU26" s="142"/>
      <c r="BV26" s="134" t="s">
        <v>270</v>
      </c>
      <c r="BW26" s="88" t="s">
        <v>271</v>
      </c>
      <c r="BX26" s="88" t="s">
        <v>271</v>
      </c>
      <c r="BY26" s="88" t="s">
        <v>271</v>
      </c>
      <c r="BZ26" s="88" t="s">
        <v>271</v>
      </c>
      <c r="CA26" s="88" t="s">
        <v>271</v>
      </c>
      <c r="CB26" s="88" t="s">
        <v>271</v>
      </c>
      <c r="CC26" s="88" t="s">
        <v>271</v>
      </c>
      <c r="CD26" s="88" t="s">
        <v>271</v>
      </c>
      <c r="CE26" s="88" t="s">
        <v>271</v>
      </c>
      <c r="CF26" s="88" t="s">
        <v>271</v>
      </c>
      <c r="CG26" s="88" t="s">
        <v>271</v>
      </c>
      <c r="CH26" s="88">
        <v>3.5</v>
      </c>
      <c r="CI26" s="88">
        <v>3.3</v>
      </c>
      <c r="CJ26" s="88">
        <v>3.3</v>
      </c>
      <c r="CK26" s="88">
        <v>3.6</v>
      </c>
      <c r="CL26" s="88" t="s">
        <v>271</v>
      </c>
      <c r="CM26" s="88" t="s">
        <v>271</v>
      </c>
      <c r="CN26" s="88" t="s">
        <v>271</v>
      </c>
      <c r="CO26" s="88" t="s">
        <v>271</v>
      </c>
      <c r="CP26" s="88" t="s">
        <v>271</v>
      </c>
      <c r="CQ26" s="88" t="s">
        <v>271</v>
      </c>
      <c r="CR26" s="69"/>
      <c r="CS26" s="142"/>
      <c r="CT26" s="134" t="s">
        <v>270</v>
      </c>
      <c r="CU26" s="88" t="s">
        <v>271</v>
      </c>
      <c r="CV26" s="88" t="s">
        <v>271</v>
      </c>
      <c r="CW26" s="88" t="s">
        <v>271</v>
      </c>
      <c r="CX26" s="88" t="s">
        <v>271</v>
      </c>
      <c r="CY26" s="88" t="s">
        <v>271</v>
      </c>
      <c r="CZ26" s="88" t="s">
        <v>271</v>
      </c>
      <c r="DA26" s="88" t="s">
        <v>271</v>
      </c>
      <c r="DB26" s="88">
        <v>3.4</v>
      </c>
      <c r="DC26" s="88">
        <v>4.2</v>
      </c>
      <c r="DD26" s="88">
        <v>4.0999999999999996</v>
      </c>
      <c r="DE26" s="88">
        <v>4.3</v>
      </c>
      <c r="DF26" s="88">
        <v>4.9000000000000004</v>
      </c>
      <c r="DG26" s="88">
        <v>5.3</v>
      </c>
      <c r="DH26" s="88">
        <v>5.0999999999999996</v>
      </c>
      <c r="DI26" s="88">
        <v>5.5</v>
      </c>
      <c r="DJ26" s="88" t="s">
        <v>271</v>
      </c>
      <c r="DK26" s="88" t="s">
        <v>271</v>
      </c>
      <c r="DL26" s="88" t="s">
        <v>271</v>
      </c>
      <c r="DM26" s="88" t="s">
        <v>271</v>
      </c>
      <c r="DN26" s="88" t="s">
        <v>271</v>
      </c>
      <c r="DO26" s="88" t="s">
        <v>271</v>
      </c>
      <c r="DP26" s="69"/>
      <c r="DQ26" s="142"/>
      <c r="DR26" s="134" t="s">
        <v>270</v>
      </c>
      <c r="DS26" s="88" t="s">
        <v>271</v>
      </c>
      <c r="DT26" s="88" t="s">
        <v>271</v>
      </c>
      <c r="DU26" s="88" t="s">
        <v>271</v>
      </c>
      <c r="DV26" s="88" t="s">
        <v>271</v>
      </c>
      <c r="DW26" s="88" t="s">
        <v>271</v>
      </c>
      <c r="DX26" s="88" t="s">
        <v>271</v>
      </c>
      <c r="DY26" s="88" t="s">
        <v>271</v>
      </c>
      <c r="DZ26" s="88" t="s">
        <v>271</v>
      </c>
      <c r="EA26" s="88">
        <v>7.3</v>
      </c>
      <c r="EB26" s="88">
        <v>7.5</v>
      </c>
      <c r="EC26" s="88">
        <v>7.2</v>
      </c>
      <c r="ED26" s="88">
        <v>7.9</v>
      </c>
      <c r="EE26" s="88">
        <v>6.1</v>
      </c>
      <c r="EF26" s="88">
        <v>5.8</v>
      </c>
      <c r="EG26" s="88">
        <v>5.9</v>
      </c>
      <c r="EH26" s="88" t="s">
        <v>271</v>
      </c>
      <c r="EI26" s="88" t="s">
        <v>271</v>
      </c>
      <c r="EJ26" s="88" t="s">
        <v>271</v>
      </c>
      <c r="EK26" s="88" t="s">
        <v>271</v>
      </c>
      <c r="EL26" s="88" t="s">
        <v>271</v>
      </c>
      <c r="EM26" s="88" t="s">
        <v>271</v>
      </c>
      <c r="EO26" s="100"/>
      <c r="EP26" s="126" t="s">
        <v>225</v>
      </c>
      <c r="EQ26" s="102" t="s">
        <v>226</v>
      </c>
      <c r="ER26" s="102" t="s">
        <v>226</v>
      </c>
      <c r="ES26" s="102" t="s">
        <v>226</v>
      </c>
      <c r="ET26" s="102" t="s">
        <v>226</v>
      </c>
      <c r="EU26" s="102" t="s">
        <v>226</v>
      </c>
      <c r="EV26" s="102" t="s">
        <v>226</v>
      </c>
      <c r="EW26" s="102" t="s">
        <v>226</v>
      </c>
      <c r="EX26" s="102" t="s">
        <v>226</v>
      </c>
      <c r="EY26" s="102" t="s">
        <v>226</v>
      </c>
      <c r="EZ26" s="102" t="s">
        <v>226</v>
      </c>
      <c r="FA26" s="102" t="s">
        <v>226</v>
      </c>
      <c r="FB26" s="102">
        <v>6.7</v>
      </c>
      <c r="FC26" s="102">
        <v>6.1</v>
      </c>
      <c r="FD26" s="102">
        <v>6.1</v>
      </c>
      <c r="FE26" s="102">
        <v>6.7</v>
      </c>
      <c r="FF26" s="102" t="s">
        <v>226</v>
      </c>
      <c r="FG26" s="102" t="s">
        <v>226</v>
      </c>
      <c r="FH26" s="102" t="s">
        <v>226</v>
      </c>
      <c r="FI26" s="102" t="s">
        <v>226</v>
      </c>
      <c r="FJ26" s="102" t="s">
        <v>226</v>
      </c>
      <c r="FK26" s="102" t="s">
        <v>226</v>
      </c>
      <c r="FM26" s="100"/>
      <c r="FN26" s="126" t="s">
        <v>225</v>
      </c>
      <c r="FO26" s="102" t="s">
        <v>226</v>
      </c>
      <c r="FP26" s="102" t="s">
        <v>226</v>
      </c>
      <c r="FQ26" s="102" t="s">
        <v>226</v>
      </c>
      <c r="FR26" s="102" t="s">
        <v>226</v>
      </c>
      <c r="FS26" s="102" t="s">
        <v>226</v>
      </c>
      <c r="FT26" s="102" t="s">
        <v>226</v>
      </c>
      <c r="FU26" s="102" t="s">
        <v>226</v>
      </c>
      <c r="FV26" s="102" t="s">
        <v>226</v>
      </c>
      <c r="FW26" s="102" t="s">
        <v>226</v>
      </c>
      <c r="FX26" s="102" t="s">
        <v>226</v>
      </c>
      <c r="FY26" s="102" t="s">
        <v>226</v>
      </c>
      <c r="FZ26" s="102">
        <v>3.7</v>
      </c>
      <c r="GA26" s="102">
        <v>5.0999999999999996</v>
      </c>
      <c r="GB26" s="102">
        <v>3.6</v>
      </c>
      <c r="GC26" s="102">
        <v>4.2</v>
      </c>
      <c r="GD26" s="102" t="s">
        <v>226</v>
      </c>
      <c r="GE26" s="102" t="s">
        <v>226</v>
      </c>
      <c r="GF26" s="102" t="s">
        <v>226</v>
      </c>
      <c r="GG26" s="102" t="s">
        <v>226</v>
      </c>
      <c r="GH26" s="102" t="s">
        <v>226</v>
      </c>
      <c r="GI26" s="102" t="s">
        <v>226</v>
      </c>
      <c r="GK26" s="100"/>
      <c r="GL26" s="126" t="s">
        <v>225</v>
      </c>
      <c r="GM26" s="102" t="s">
        <v>226</v>
      </c>
      <c r="GN26" s="102" t="s">
        <v>226</v>
      </c>
      <c r="GO26" s="102" t="s">
        <v>226</v>
      </c>
      <c r="GP26" s="102" t="s">
        <v>226</v>
      </c>
      <c r="GQ26" s="102" t="s">
        <v>226</v>
      </c>
      <c r="GR26" s="102" t="s">
        <v>226</v>
      </c>
      <c r="GS26" s="102" t="s">
        <v>226</v>
      </c>
      <c r="GT26" s="102" t="s">
        <v>226</v>
      </c>
      <c r="GU26" s="102" t="s">
        <v>226</v>
      </c>
      <c r="GV26" s="102" t="s">
        <v>226</v>
      </c>
      <c r="GW26" s="102">
        <v>3.1</v>
      </c>
      <c r="GX26" s="102">
        <v>3.7</v>
      </c>
      <c r="GY26" s="102">
        <v>3.5</v>
      </c>
      <c r="GZ26" s="102">
        <v>3.2</v>
      </c>
      <c r="HA26" s="102">
        <v>3.3</v>
      </c>
      <c r="HB26" s="102" t="s">
        <v>226</v>
      </c>
      <c r="HC26" s="102" t="s">
        <v>226</v>
      </c>
      <c r="HD26" s="102" t="s">
        <v>226</v>
      </c>
      <c r="HE26" s="102" t="s">
        <v>226</v>
      </c>
      <c r="HF26" s="102" t="s">
        <v>226</v>
      </c>
      <c r="HG26" s="102" t="s">
        <v>226</v>
      </c>
    </row>
    <row r="27" spans="1:215" ht="15">
      <c r="A27" s="100"/>
      <c r="B27" s="106" t="s">
        <v>227</v>
      </c>
      <c r="C27" s="100">
        <v>0</v>
      </c>
      <c r="D27" s="102" t="s">
        <v>226</v>
      </c>
      <c r="E27" s="102" t="s">
        <v>226</v>
      </c>
      <c r="F27" s="102" t="s">
        <v>226</v>
      </c>
      <c r="G27" s="102" t="s">
        <v>226</v>
      </c>
      <c r="H27" s="102" t="s">
        <v>226</v>
      </c>
      <c r="I27" s="102" t="s">
        <v>226</v>
      </c>
      <c r="J27" s="102" t="s">
        <v>226</v>
      </c>
      <c r="K27" s="102" t="s">
        <v>226</v>
      </c>
      <c r="L27" s="102" t="s">
        <v>226</v>
      </c>
      <c r="M27" s="102" t="s">
        <v>226</v>
      </c>
      <c r="N27" s="102" t="s">
        <v>226</v>
      </c>
      <c r="O27" s="102" t="s">
        <v>226</v>
      </c>
      <c r="P27" s="102" t="s">
        <v>226</v>
      </c>
      <c r="Q27" s="102" t="s">
        <v>226</v>
      </c>
      <c r="R27" s="102" t="s">
        <v>226</v>
      </c>
      <c r="S27" s="102" t="s">
        <v>226</v>
      </c>
      <c r="T27" s="102" t="s">
        <v>226</v>
      </c>
      <c r="U27" s="102" t="s">
        <v>226</v>
      </c>
      <c r="V27" s="102" t="s">
        <v>226</v>
      </c>
      <c r="W27" s="102" t="s">
        <v>226</v>
      </c>
      <c r="Y27" s="100"/>
      <c r="Z27" s="106" t="s">
        <v>227</v>
      </c>
      <c r="AA27" s="100">
        <v>0</v>
      </c>
      <c r="AB27" s="102" t="s">
        <v>226</v>
      </c>
      <c r="AC27" s="102" t="s">
        <v>226</v>
      </c>
      <c r="AD27" s="102" t="s">
        <v>226</v>
      </c>
      <c r="AE27" s="102" t="s">
        <v>226</v>
      </c>
      <c r="AF27" s="102" t="s">
        <v>226</v>
      </c>
      <c r="AG27" s="102" t="s">
        <v>226</v>
      </c>
      <c r="AH27" s="102" t="s">
        <v>226</v>
      </c>
      <c r="AI27" s="102" t="s">
        <v>226</v>
      </c>
      <c r="AJ27" s="102" t="s">
        <v>226</v>
      </c>
      <c r="AK27" s="102" t="s">
        <v>226</v>
      </c>
      <c r="AL27" s="102" t="s">
        <v>226</v>
      </c>
      <c r="AM27" s="102" t="s">
        <v>226</v>
      </c>
      <c r="AN27" s="102" t="s">
        <v>226</v>
      </c>
      <c r="AO27" s="102" t="s">
        <v>226</v>
      </c>
      <c r="AP27" s="102" t="s">
        <v>226</v>
      </c>
      <c r="AQ27" s="102" t="s">
        <v>226</v>
      </c>
      <c r="AR27" s="102" t="s">
        <v>226</v>
      </c>
      <c r="AS27" s="102" t="s">
        <v>226</v>
      </c>
      <c r="AT27" s="102" t="s">
        <v>226</v>
      </c>
      <c r="AU27" s="102" t="s">
        <v>226</v>
      </c>
      <c r="AW27" s="142"/>
      <c r="AX27" s="134" t="s">
        <v>272</v>
      </c>
      <c r="AY27" s="142">
        <v>0</v>
      </c>
      <c r="AZ27" s="88" t="s">
        <v>271</v>
      </c>
      <c r="BA27" s="88" t="s">
        <v>271</v>
      </c>
      <c r="BB27" s="88" t="s">
        <v>271</v>
      </c>
      <c r="BC27" s="88" t="s">
        <v>271</v>
      </c>
      <c r="BD27" s="88" t="s">
        <v>271</v>
      </c>
      <c r="BE27" s="88" t="s">
        <v>271</v>
      </c>
      <c r="BF27" s="88" t="s">
        <v>271</v>
      </c>
      <c r="BG27" s="88" t="s">
        <v>271</v>
      </c>
      <c r="BH27" s="88" t="s">
        <v>271</v>
      </c>
      <c r="BI27" s="88" t="s">
        <v>271</v>
      </c>
      <c r="BJ27" s="88" t="s">
        <v>271</v>
      </c>
      <c r="BK27" s="88" t="s">
        <v>271</v>
      </c>
      <c r="BL27" s="88" t="s">
        <v>271</v>
      </c>
      <c r="BM27" s="88" t="s">
        <v>271</v>
      </c>
      <c r="BN27" s="88" t="s">
        <v>271</v>
      </c>
      <c r="BO27" s="88" t="s">
        <v>271</v>
      </c>
      <c r="BP27" s="88" t="s">
        <v>271</v>
      </c>
      <c r="BQ27" s="88" t="s">
        <v>271</v>
      </c>
      <c r="BR27" s="88" t="s">
        <v>271</v>
      </c>
      <c r="BS27" s="88" t="s">
        <v>271</v>
      </c>
      <c r="BT27" s="69"/>
      <c r="BU27" s="142"/>
      <c r="BV27" s="134" t="s">
        <v>272</v>
      </c>
      <c r="BW27" s="142">
        <v>0</v>
      </c>
      <c r="BX27" s="88" t="s">
        <v>271</v>
      </c>
      <c r="BY27" s="88" t="s">
        <v>271</v>
      </c>
      <c r="BZ27" s="88" t="s">
        <v>271</v>
      </c>
      <c r="CA27" s="88" t="s">
        <v>271</v>
      </c>
      <c r="CB27" s="88" t="s">
        <v>271</v>
      </c>
      <c r="CC27" s="88" t="s">
        <v>271</v>
      </c>
      <c r="CD27" s="88" t="s">
        <v>271</v>
      </c>
      <c r="CE27" s="88" t="s">
        <v>271</v>
      </c>
      <c r="CF27" s="88" t="s">
        <v>271</v>
      </c>
      <c r="CG27" s="88" t="s">
        <v>271</v>
      </c>
      <c r="CH27" s="88" t="s">
        <v>271</v>
      </c>
      <c r="CI27" s="88" t="s">
        <v>271</v>
      </c>
      <c r="CJ27" s="88" t="s">
        <v>271</v>
      </c>
      <c r="CK27" s="88" t="s">
        <v>271</v>
      </c>
      <c r="CL27" s="88" t="s">
        <v>271</v>
      </c>
      <c r="CM27" s="88" t="s">
        <v>271</v>
      </c>
      <c r="CN27" s="88" t="s">
        <v>271</v>
      </c>
      <c r="CO27" s="88" t="s">
        <v>271</v>
      </c>
      <c r="CP27" s="88" t="s">
        <v>271</v>
      </c>
      <c r="CQ27" s="88" t="s">
        <v>271</v>
      </c>
      <c r="CR27" s="69"/>
      <c r="CS27" s="142"/>
      <c r="CT27" s="134" t="s">
        <v>272</v>
      </c>
      <c r="CU27" s="142">
        <v>0</v>
      </c>
      <c r="CV27" s="88" t="s">
        <v>271</v>
      </c>
      <c r="CW27" s="88" t="s">
        <v>271</v>
      </c>
      <c r="CX27" s="88" t="s">
        <v>271</v>
      </c>
      <c r="CY27" s="88" t="s">
        <v>271</v>
      </c>
      <c r="CZ27" s="88" t="s">
        <v>271</v>
      </c>
      <c r="DA27" s="88" t="s">
        <v>271</v>
      </c>
      <c r="DB27" s="88" t="s">
        <v>271</v>
      </c>
      <c r="DC27" s="88" t="s">
        <v>271</v>
      </c>
      <c r="DD27" s="88" t="s">
        <v>271</v>
      </c>
      <c r="DE27" s="88" t="s">
        <v>271</v>
      </c>
      <c r="DF27" s="88" t="s">
        <v>271</v>
      </c>
      <c r="DG27" s="88" t="s">
        <v>271</v>
      </c>
      <c r="DH27" s="88" t="s">
        <v>271</v>
      </c>
      <c r="DI27" s="88" t="s">
        <v>271</v>
      </c>
      <c r="DJ27" s="88" t="s">
        <v>271</v>
      </c>
      <c r="DK27" s="88" t="s">
        <v>271</v>
      </c>
      <c r="DL27" s="88" t="s">
        <v>271</v>
      </c>
      <c r="DM27" s="88" t="s">
        <v>271</v>
      </c>
      <c r="DN27" s="88" t="s">
        <v>271</v>
      </c>
      <c r="DO27" s="88" t="s">
        <v>271</v>
      </c>
      <c r="DP27" s="69"/>
      <c r="DQ27" s="142"/>
      <c r="DR27" s="134" t="s">
        <v>272</v>
      </c>
      <c r="DS27" s="142">
        <v>0</v>
      </c>
      <c r="DT27" s="88" t="s">
        <v>271</v>
      </c>
      <c r="DU27" s="88" t="s">
        <v>271</v>
      </c>
      <c r="DV27" s="88" t="s">
        <v>271</v>
      </c>
      <c r="DW27" s="88" t="s">
        <v>271</v>
      </c>
      <c r="DX27" s="88" t="s">
        <v>271</v>
      </c>
      <c r="DY27" s="88" t="s">
        <v>271</v>
      </c>
      <c r="DZ27" s="88" t="s">
        <v>271</v>
      </c>
      <c r="EA27" s="88" t="s">
        <v>271</v>
      </c>
      <c r="EB27" s="88" t="s">
        <v>271</v>
      </c>
      <c r="EC27" s="88" t="s">
        <v>271</v>
      </c>
      <c r="ED27" s="88" t="s">
        <v>271</v>
      </c>
      <c r="EE27" s="88" t="s">
        <v>271</v>
      </c>
      <c r="EF27" s="88" t="s">
        <v>271</v>
      </c>
      <c r="EG27" s="88" t="s">
        <v>271</v>
      </c>
      <c r="EH27" s="88" t="s">
        <v>271</v>
      </c>
      <c r="EI27" s="88" t="s">
        <v>271</v>
      </c>
      <c r="EJ27" s="88" t="s">
        <v>271</v>
      </c>
      <c r="EK27" s="88" t="s">
        <v>271</v>
      </c>
      <c r="EL27" s="88" t="s">
        <v>271</v>
      </c>
      <c r="EM27" s="88" t="s">
        <v>271</v>
      </c>
      <c r="EO27" s="100"/>
      <c r="EP27" s="126" t="s">
        <v>227</v>
      </c>
      <c r="EQ27" s="100">
        <v>0</v>
      </c>
      <c r="ER27" s="102" t="s">
        <v>226</v>
      </c>
      <c r="ES27" s="102" t="s">
        <v>226</v>
      </c>
      <c r="ET27" s="102" t="s">
        <v>226</v>
      </c>
      <c r="EU27" s="102" t="s">
        <v>226</v>
      </c>
      <c r="EV27" s="102" t="s">
        <v>226</v>
      </c>
      <c r="EW27" s="102" t="s">
        <v>226</v>
      </c>
      <c r="EX27" s="102" t="s">
        <v>226</v>
      </c>
      <c r="EY27" s="102" t="s">
        <v>226</v>
      </c>
      <c r="EZ27" s="102" t="s">
        <v>226</v>
      </c>
      <c r="FA27" s="102" t="s">
        <v>226</v>
      </c>
      <c r="FB27" s="102" t="s">
        <v>226</v>
      </c>
      <c r="FC27" s="102" t="s">
        <v>226</v>
      </c>
      <c r="FD27" s="102" t="s">
        <v>226</v>
      </c>
      <c r="FE27" s="102" t="s">
        <v>226</v>
      </c>
      <c r="FF27" s="102" t="s">
        <v>226</v>
      </c>
      <c r="FG27" s="102" t="s">
        <v>226</v>
      </c>
      <c r="FH27" s="102" t="s">
        <v>226</v>
      </c>
      <c r="FI27" s="102" t="s">
        <v>226</v>
      </c>
      <c r="FJ27" s="102" t="s">
        <v>226</v>
      </c>
      <c r="FK27" s="102" t="s">
        <v>226</v>
      </c>
      <c r="FM27" s="100"/>
      <c r="FN27" s="126" t="s">
        <v>227</v>
      </c>
      <c r="FO27" s="100">
        <v>0</v>
      </c>
      <c r="FP27" s="102" t="s">
        <v>226</v>
      </c>
      <c r="FQ27" s="102" t="s">
        <v>226</v>
      </c>
      <c r="FR27" s="102" t="s">
        <v>226</v>
      </c>
      <c r="FS27" s="102" t="s">
        <v>226</v>
      </c>
      <c r="FT27" s="102" t="s">
        <v>226</v>
      </c>
      <c r="FU27" s="102" t="s">
        <v>226</v>
      </c>
      <c r="FV27" s="102" t="s">
        <v>226</v>
      </c>
      <c r="FW27" s="102" t="s">
        <v>226</v>
      </c>
      <c r="FX27" s="102" t="s">
        <v>226</v>
      </c>
      <c r="FY27" s="102" t="s">
        <v>226</v>
      </c>
      <c r="FZ27" s="102" t="s">
        <v>226</v>
      </c>
      <c r="GA27" s="102" t="s">
        <v>226</v>
      </c>
      <c r="GB27" s="102" t="s">
        <v>226</v>
      </c>
      <c r="GC27" s="102" t="s">
        <v>226</v>
      </c>
      <c r="GD27" s="102" t="s">
        <v>226</v>
      </c>
      <c r="GE27" s="102" t="s">
        <v>226</v>
      </c>
      <c r="GF27" s="102" t="s">
        <v>226</v>
      </c>
      <c r="GG27" s="102" t="s">
        <v>226</v>
      </c>
      <c r="GH27" s="102" t="s">
        <v>226</v>
      </c>
      <c r="GI27" s="102" t="s">
        <v>226</v>
      </c>
      <c r="GK27" s="100"/>
      <c r="GL27" s="126" t="s">
        <v>227</v>
      </c>
      <c r="GM27" s="100">
        <v>0</v>
      </c>
      <c r="GN27" s="102" t="s">
        <v>226</v>
      </c>
      <c r="GO27" s="102" t="s">
        <v>226</v>
      </c>
      <c r="GP27" s="102" t="s">
        <v>226</v>
      </c>
      <c r="GQ27" s="102" t="s">
        <v>226</v>
      </c>
      <c r="GR27" s="102" t="s">
        <v>226</v>
      </c>
      <c r="GS27" s="102" t="s">
        <v>226</v>
      </c>
      <c r="GT27" s="102" t="s">
        <v>226</v>
      </c>
      <c r="GU27" s="102" t="s">
        <v>226</v>
      </c>
      <c r="GV27" s="102" t="s">
        <v>226</v>
      </c>
      <c r="GW27" s="102" t="s">
        <v>226</v>
      </c>
      <c r="GX27" s="102" t="s">
        <v>226</v>
      </c>
      <c r="GY27" s="102" t="s">
        <v>226</v>
      </c>
      <c r="GZ27" s="102" t="s">
        <v>226</v>
      </c>
      <c r="HA27" s="102" t="s">
        <v>226</v>
      </c>
      <c r="HB27" s="102" t="s">
        <v>226</v>
      </c>
      <c r="HC27" s="102" t="s">
        <v>226</v>
      </c>
      <c r="HD27" s="102" t="s">
        <v>226</v>
      </c>
      <c r="HE27" s="102" t="s">
        <v>226</v>
      </c>
      <c r="HF27" s="102" t="s">
        <v>226</v>
      </c>
      <c r="HG27" s="102" t="s">
        <v>226</v>
      </c>
    </row>
    <row r="28" spans="1:215" ht="15">
      <c r="A28" s="100"/>
      <c r="B28" s="106" t="s">
        <v>228</v>
      </c>
      <c r="C28" s="100">
        <v>0.9</v>
      </c>
      <c r="D28" s="100">
        <v>1.7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0.1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Y28" s="100"/>
      <c r="Z28" s="106" t="s">
        <v>228</v>
      </c>
      <c r="AA28" s="100">
        <v>0.8</v>
      </c>
      <c r="AB28" s="100">
        <v>1</v>
      </c>
      <c r="AC28" s="100">
        <v>0.7</v>
      </c>
      <c r="AD28" s="100">
        <v>0.7</v>
      </c>
      <c r="AE28" s="100">
        <v>0.6</v>
      </c>
      <c r="AF28" s="100">
        <v>0.6</v>
      </c>
      <c r="AG28" s="100">
        <v>0.9</v>
      </c>
      <c r="AH28" s="100">
        <v>0.9</v>
      </c>
      <c r="AI28" s="100">
        <v>1</v>
      </c>
      <c r="AJ28" s="100">
        <v>0.9</v>
      </c>
      <c r="AK28" s="100">
        <v>0.9</v>
      </c>
      <c r="AL28" s="100">
        <v>0.6</v>
      </c>
      <c r="AM28" s="100">
        <v>0.5</v>
      </c>
      <c r="AN28" s="100">
        <v>0.5</v>
      </c>
      <c r="AO28" s="100">
        <v>0.4</v>
      </c>
      <c r="AP28" s="100">
        <v>0.4</v>
      </c>
      <c r="AQ28" s="100">
        <v>0.3</v>
      </c>
      <c r="AR28" s="100">
        <v>0.3</v>
      </c>
      <c r="AS28" s="100">
        <v>0</v>
      </c>
      <c r="AT28" s="100">
        <v>0</v>
      </c>
      <c r="AU28" s="100">
        <v>0</v>
      </c>
      <c r="AW28" s="142"/>
      <c r="AX28" s="134" t="s">
        <v>273</v>
      </c>
      <c r="AY28" s="142">
        <v>1.6</v>
      </c>
      <c r="AZ28" s="142">
        <v>1.8</v>
      </c>
      <c r="BA28" s="142">
        <v>0.3</v>
      </c>
      <c r="BB28" s="142">
        <v>0.3</v>
      </c>
      <c r="BC28" s="142">
        <v>0.2</v>
      </c>
      <c r="BD28" s="142">
        <v>0.1</v>
      </c>
      <c r="BE28" s="142">
        <v>0.2</v>
      </c>
      <c r="BF28" s="142">
        <v>0.2</v>
      </c>
      <c r="BG28" s="142">
        <v>0.3</v>
      </c>
      <c r="BH28" s="142">
        <v>0.3</v>
      </c>
      <c r="BI28" s="142">
        <v>0.2</v>
      </c>
      <c r="BJ28" s="142">
        <v>0.2</v>
      </c>
      <c r="BK28" s="142">
        <v>0.1</v>
      </c>
      <c r="BL28" s="142">
        <v>0.1</v>
      </c>
      <c r="BM28" s="142">
        <v>0</v>
      </c>
      <c r="BN28" s="142">
        <v>0.2</v>
      </c>
      <c r="BO28" s="142">
        <v>0.1</v>
      </c>
      <c r="BP28" s="142">
        <v>0.1</v>
      </c>
      <c r="BQ28" s="142">
        <v>0.1</v>
      </c>
      <c r="BR28" s="142">
        <v>0.2</v>
      </c>
      <c r="BS28" s="142">
        <v>0.2</v>
      </c>
      <c r="BT28" s="69"/>
      <c r="BU28" s="142"/>
      <c r="BV28" s="134" t="s">
        <v>273</v>
      </c>
      <c r="BW28" s="142">
        <v>1</v>
      </c>
      <c r="BX28" s="142">
        <v>1.5</v>
      </c>
      <c r="BY28" s="142">
        <v>0.7</v>
      </c>
      <c r="BZ28" s="142">
        <v>0.5</v>
      </c>
      <c r="CA28" s="142">
        <v>0.7</v>
      </c>
      <c r="CB28" s="142">
        <v>0.5</v>
      </c>
      <c r="CC28" s="142">
        <v>1</v>
      </c>
      <c r="CD28" s="142">
        <v>1.2</v>
      </c>
      <c r="CE28" s="142">
        <v>1</v>
      </c>
      <c r="CF28" s="142">
        <v>0.7</v>
      </c>
      <c r="CG28" s="142">
        <v>0.9</v>
      </c>
      <c r="CH28" s="142">
        <v>0.8</v>
      </c>
      <c r="CI28" s="142">
        <v>0.9</v>
      </c>
      <c r="CJ28" s="142">
        <v>1</v>
      </c>
      <c r="CK28" s="142">
        <v>1</v>
      </c>
      <c r="CL28" s="142">
        <v>1</v>
      </c>
      <c r="CM28" s="142">
        <v>1</v>
      </c>
      <c r="CN28" s="142">
        <v>0.8</v>
      </c>
      <c r="CO28" s="142">
        <v>0.8</v>
      </c>
      <c r="CP28" s="142">
        <v>0.9</v>
      </c>
      <c r="CQ28" s="142">
        <v>0.7</v>
      </c>
      <c r="CR28" s="69"/>
      <c r="CS28" s="142"/>
      <c r="CT28" s="134" t="s">
        <v>273</v>
      </c>
      <c r="CU28" s="142">
        <v>4.7</v>
      </c>
      <c r="CV28" s="142">
        <v>5.0999999999999996</v>
      </c>
      <c r="CW28" s="142">
        <v>2.6</v>
      </c>
      <c r="CX28" s="142">
        <v>2.8</v>
      </c>
      <c r="CY28" s="142">
        <v>3</v>
      </c>
      <c r="CZ28" s="142">
        <v>2.4</v>
      </c>
      <c r="DA28" s="142">
        <v>4.5999999999999996</v>
      </c>
      <c r="DB28" s="142">
        <v>5</v>
      </c>
      <c r="DC28" s="142">
        <v>5.2</v>
      </c>
      <c r="DD28" s="142">
        <v>4.0999999999999996</v>
      </c>
      <c r="DE28" s="142">
        <v>4.2</v>
      </c>
      <c r="DF28" s="142">
        <v>4.9000000000000004</v>
      </c>
      <c r="DG28" s="142">
        <v>6</v>
      </c>
      <c r="DH28" s="142">
        <v>4</v>
      </c>
      <c r="DI28" s="142">
        <v>3.6</v>
      </c>
      <c r="DJ28" s="142">
        <v>3.5</v>
      </c>
      <c r="DK28" s="142">
        <v>4.5</v>
      </c>
      <c r="DL28" s="142">
        <v>4.4000000000000004</v>
      </c>
      <c r="DM28" s="142">
        <v>3.1</v>
      </c>
      <c r="DN28" s="142">
        <v>3</v>
      </c>
      <c r="DO28" s="142">
        <v>3.8</v>
      </c>
      <c r="DP28" s="69"/>
      <c r="DQ28" s="142"/>
      <c r="DR28" s="134" t="s">
        <v>273</v>
      </c>
      <c r="DS28" s="142">
        <v>6.3</v>
      </c>
      <c r="DT28" s="142">
        <v>5.3</v>
      </c>
      <c r="DU28" s="142">
        <v>3</v>
      </c>
      <c r="DV28" s="142">
        <v>3.1</v>
      </c>
      <c r="DW28" s="142">
        <v>2.7</v>
      </c>
      <c r="DX28" s="142">
        <v>1.2</v>
      </c>
      <c r="DY28" s="142">
        <v>2</v>
      </c>
      <c r="DZ28" s="142">
        <v>2.2999999999999998</v>
      </c>
      <c r="EA28" s="142">
        <v>2.7</v>
      </c>
      <c r="EB28" s="142">
        <v>2</v>
      </c>
      <c r="EC28" s="142">
        <v>1.3</v>
      </c>
      <c r="ED28" s="142">
        <v>1.3</v>
      </c>
      <c r="EE28" s="142">
        <v>1.2</v>
      </c>
      <c r="EF28" s="142">
        <v>1.4</v>
      </c>
      <c r="EG28" s="142">
        <v>1.1000000000000001</v>
      </c>
      <c r="EH28" s="142">
        <v>1</v>
      </c>
      <c r="EI28" s="142">
        <v>0.7</v>
      </c>
      <c r="EJ28" s="142">
        <v>1.2</v>
      </c>
      <c r="EK28" s="142">
        <v>1.3</v>
      </c>
      <c r="EL28" s="142">
        <v>1.4</v>
      </c>
      <c r="EM28" s="142">
        <v>1.6</v>
      </c>
      <c r="EO28" s="100"/>
      <c r="EP28" s="126" t="s">
        <v>228</v>
      </c>
      <c r="EQ28" s="100">
        <v>2.7</v>
      </c>
      <c r="ER28" s="100">
        <v>3.2</v>
      </c>
      <c r="ES28" s="100">
        <v>1.6</v>
      </c>
      <c r="ET28" s="100">
        <v>1.1000000000000001</v>
      </c>
      <c r="EU28" s="100">
        <v>1.2</v>
      </c>
      <c r="EV28" s="100">
        <v>0.5</v>
      </c>
      <c r="EW28" s="100">
        <v>0.8</v>
      </c>
      <c r="EX28" s="100">
        <v>0.7</v>
      </c>
      <c r="EY28" s="100">
        <v>0.7</v>
      </c>
      <c r="EZ28" s="100">
        <v>0.7</v>
      </c>
      <c r="FA28" s="100">
        <v>0.6</v>
      </c>
      <c r="FB28" s="100">
        <v>0.6</v>
      </c>
      <c r="FC28" s="100">
        <v>0.7</v>
      </c>
      <c r="FD28" s="100">
        <v>0.5</v>
      </c>
      <c r="FE28" s="100">
        <v>0.7</v>
      </c>
      <c r="FF28" s="100">
        <v>0.6</v>
      </c>
      <c r="FG28" s="100">
        <v>0.5</v>
      </c>
      <c r="FH28" s="100">
        <v>0.4</v>
      </c>
      <c r="FI28" s="100">
        <v>0.5</v>
      </c>
      <c r="FJ28" s="100">
        <v>0.5</v>
      </c>
      <c r="FK28" s="100">
        <v>0.3</v>
      </c>
      <c r="FM28" s="100"/>
      <c r="FN28" s="126" t="s">
        <v>228</v>
      </c>
      <c r="FO28" s="100">
        <v>7.9</v>
      </c>
      <c r="FP28" s="100">
        <v>7.4</v>
      </c>
      <c r="FQ28" s="100">
        <v>5.5</v>
      </c>
      <c r="FR28" s="100">
        <v>5.0999999999999996</v>
      </c>
      <c r="FS28" s="100">
        <v>4.7</v>
      </c>
      <c r="FT28" s="100">
        <v>2.9</v>
      </c>
      <c r="FU28" s="100">
        <v>4.5999999999999996</v>
      </c>
      <c r="FV28" s="100">
        <v>4.3</v>
      </c>
      <c r="FW28" s="100">
        <v>3.1</v>
      </c>
      <c r="FX28" s="100">
        <v>2.5</v>
      </c>
      <c r="FY28" s="100">
        <v>2</v>
      </c>
      <c r="FZ28" s="100">
        <v>2.7</v>
      </c>
      <c r="GA28" s="100">
        <v>2.1</v>
      </c>
      <c r="GB28" s="100">
        <v>2.2999999999999998</v>
      </c>
      <c r="GC28" s="100">
        <v>1.7</v>
      </c>
      <c r="GD28" s="100">
        <v>2</v>
      </c>
      <c r="GE28" s="100">
        <v>1.7</v>
      </c>
      <c r="GF28" s="100">
        <v>1.4</v>
      </c>
      <c r="GG28" s="100">
        <v>1.3</v>
      </c>
      <c r="GH28" s="100">
        <v>1.2</v>
      </c>
      <c r="GI28" s="100">
        <v>1.3</v>
      </c>
      <c r="GK28" s="100"/>
      <c r="GL28" s="126" t="s">
        <v>228</v>
      </c>
      <c r="GM28" s="100">
        <v>10.6</v>
      </c>
      <c r="GN28" s="100">
        <v>10.9</v>
      </c>
      <c r="GO28" s="100">
        <v>9.5</v>
      </c>
      <c r="GP28" s="100">
        <v>8.3000000000000007</v>
      </c>
      <c r="GQ28" s="100">
        <v>7.4</v>
      </c>
      <c r="GR28" s="100">
        <v>6.3</v>
      </c>
      <c r="GS28" s="100">
        <v>8.1</v>
      </c>
      <c r="GT28" s="100">
        <v>10.5</v>
      </c>
      <c r="GU28" s="100">
        <v>13</v>
      </c>
      <c r="GV28" s="100">
        <v>8.8000000000000007</v>
      </c>
      <c r="GW28" s="100">
        <v>9</v>
      </c>
      <c r="GX28" s="100">
        <v>8.6999999999999993</v>
      </c>
      <c r="GY28" s="100">
        <v>7.8</v>
      </c>
      <c r="GZ28" s="100">
        <v>6.7</v>
      </c>
      <c r="HA28" s="100">
        <v>5.4</v>
      </c>
      <c r="HB28" s="100">
        <v>5.3</v>
      </c>
      <c r="HC28" s="100">
        <v>4</v>
      </c>
      <c r="HD28" s="100">
        <v>4.0999999999999996</v>
      </c>
      <c r="HE28" s="100">
        <v>6.3</v>
      </c>
      <c r="HF28" s="100">
        <v>6</v>
      </c>
      <c r="HG28" s="100">
        <v>5</v>
      </c>
    </row>
    <row r="29" spans="1:215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8"/>
      <c r="AX29" s="428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69"/>
      <c r="BU29" s="428"/>
      <c r="BV29" s="428"/>
      <c r="BW29" s="142"/>
      <c r="BX29" s="142"/>
      <c r="BY29" s="142"/>
      <c r="BZ29" s="142"/>
      <c r="CA29" s="142"/>
      <c r="CB29" s="142"/>
      <c r="CC29" s="142"/>
      <c r="CD29" s="142"/>
      <c r="CE29" s="142"/>
      <c r="CF29" s="142"/>
      <c r="CG29" s="142"/>
      <c r="CH29" s="142"/>
      <c r="CI29" s="142"/>
      <c r="CJ29" s="142"/>
      <c r="CK29" s="142"/>
      <c r="CL29" s="142"/>
      <c r="CM29" s="142"/>
      <c r="CN29" s="142"/>
      <c r="CO29" s="142"/>
      <c r="CP29" s="142"/>
      <c r="CQ29" s="142"/>
      <c r="CR29" s="69"/>
      <c r="CS29" s="428"/>
      <c r="CT29" s="428"/>
      <c r="CU29" s="142"/>
      <c r="CV29" s="142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2"/>
      <c r="DH29" s="142"/>
      <c r="DI29" s="142"/>
      <c r="DJ29" s="142"/>
      <c r="DK29" s="142"/>
      <c r="DL29" s="142"/>
      <c r="DM29" s="142"/>
      <c r="DN29" s="142"/>
      <c r="DO29" s="142"/>
      <c r="DP29" s="69"/>
      <c r="DQ29" s="428"/>
      <c r="DR29" s="428"/>
      <c r="DS29" s="142"/>
      <c r="DT29" s="142"/>
      <c r="DU29" s="142"/>
      <c r="DV29" s="142"/>
      <c r="DW29" s="142"/>
      <c r="DX29" s="142"/>
      <c r="DY29" s="142"/>
      <c r="DZ29" s="142"/>
      <c r="EA29" s="142"/>
      <c r="EB29" s="142"/>
      <c r="EC29" s="142"/>
      <c r="ED29" s="142"/>
      <c r="EE29" s="142"/>
      <c r="EF29" s="142"/>
      <c r="EG29" s="142"/>
      <c r="EH29" s="142"/>
      <c r="EI29" s="142"/>
      <c r="EJ29" s="142"/>
      <c r="EK29" s="142"/>
      <c r="EL29" s="142"/>
      <c r="EM29" s="142"/>
      <c r="EO29" s="421"/>
      <c r="EP29" s="421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</row>
    <row r="30" spans="1:215" ht="15">
      <c r="A30" s="100"/>
      <c r="B30" s="124" t="s">
        <v>248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100"/>
      <c r="Z30" s="124" t="s">
        <v>248</v>
      </c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142"/>
      <c r="AX30" s="218" t="s">
        <v>309</v>
      </c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69"/>
      <c r="BU30" s="142"/>
      <c r="BV30" s="218" t="s">
        <v>309</v>
      </c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69"/>
      <c r="CS30" s="142"/>
      <c r="CT30" s="218" t="s">
        <v>309</v>
      </c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69"/>
      <c r="DQ30" s="142"/>
      <c r="DR30" s="218" t="s">
        <v>309</v>
      </c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  <c r="EM30" s="142"/>
      <c r="EO30" s="100"/>
      <c r="EP30" s="124" t="s">
        <v>248</v>
      </c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100"/>
      <c r="FN30" s="124" t="s">
        <v>248</v>
      </c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100"/>
      <c r="GL30" s="124" t="s">
        <v>248</v>
      </c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100"/>
      <c r="B31" s="109" t="s">
        <v>249</v>
      </c>
      <c r="C31" s="100">
        <v>74</v>
      </c>
      <c r="D31" s="100">
        <v>73</v>
      </c>
      <c r="E31" s="100">
        <v>83</v>
      </c>
      <c r="F31" s="100">
        <v>87</v>
      </c>
      <c r="G31" s="100">
        <v>92</v>
      </c>
      <c r="H31" s="100">
        <v>94</v>
      </c>
      <c r="I31" s="100">
        <v>93</v>
      </c>
      <c r="J31" s="100">
        <v>96</v>
      </c>
      <c r="K31" s="100">
        <v>99</v>
      </c>
      <c r="L31" s="100">
        <v>93</v>
      </c>
      <c r="M31" s="100">
        <v>100</v>
      </c>
      <c r="N31" s="100">
        <v>112</v>
      </c>
      <c r="O31" s="100">
        <v>114</v>
      </c>
      <c r="P31" s="100">
        <v>101</v>
      </c>
      <c r="Q31" s="100">
        <v>101</v>
      </c>
      <c r="R31" s="100">
        <v>105</v>
      </c>
      <c r="S31" s="100">
        <v>119</v>
      </c>
      <c r="T31" s="100">
        <v>130</v>
      </c>
      <c r="U31" s="100">
        <v>126</v>
      </c>
      <c r="V31" s="100">
        <v>132</v>
      </c>
      <c r="W31" s="100">
        <v>124</v>
      </c>
      <c r="Y31" s="100"/>
      <c r="Z31" s="109" t="s">
        <v>249</v>
      </c>
      <c r="AA31" s="100">
        <v>502</v>
      </c>
      <c r="AB31" s="100">
        <v>474</v>
      </c>
      <c r="AC31" s="100">
        <v>505</v>
      </c>
      <c r="AD31" s="100">
        <v>532</v>
      </c>
      <c r="AE31" s="100">
        <v>550</v>
      </c>
      <c r="AF31" s="100">
        <v>549</v>
      </c>
      <c r="AG31" s="100">
        <v>561</v>
      </c>
      <c r="AH31" s="100">
        <v>542</v>
      </c>
      <c r="AI31" s="100">
        <v>575</v>
      </c>
      <c r="AJ31" s="100">
        <v>526</v>
      </c>
      <c r="AK31" s="100">
        <v>561</v>
      </c>
      <c r="AL31" s="100">
        <v>646</v>
      </c>
      <c r="AM31" s="100">
        <v>667</v>
      </c>
      <c r="AN31" s="100">
        <v>589</v>
      </c>
      <c r="AO31" s="100">
        <v>548</v>
      </c>
      <c r="AP31" s="100">
        <v>718</v>
      </c>
      <c r="AQ31" s="100">
        <v>773</v>
      </c>
      <c r="AR31" s="100">
        <v>836</v>
      </c>
      <c r="AS31" s="100">
        <v>889</v>
      </c>
      <c r="AT31" s="100">
        <v>902</v>
      </c>
      <c r="AU31" s="100">
        <v>804</v>
      </c>
      <c r="AW31" s="142"/>
      <c r="AX31" s="111" t="s">
        <v>310</v>
      </c>
      <c r="AY31" s="142">
        <v>408</v>
      </c>
      <c r="AZ31" s="142">
        <v>405</v>
      </c>
      <c r="BA31" s="142">
        <v>428</v>
      </c>
      <c r="BB31" s="142">
        <v>446</v>
      </c>
      <c r="BC31" s="142">
        <v>451</v>
      </c>
      <c r="BD31" s="142">
        <v>461</v>
      </c>
      <c r="BE31" s="142">
        <v>454</v>
      </c>
      <c r="BF31" s="142">
        <v>468</v>
      </c>
      <c r="BG31" s="142">
        <v>486</v>
      </c>
      <c r="BH31" s="142">
        <v>446</v>
      </c>
      <c r="BI31" s="142">
        <v>493</v>
      </c>
      <c r="BJ31" s="142">
        <v>619</v>
      </c>
      <c r="BK31" s="142">
        <v>621</v>
      </c>
      <c r="BL31" s="142">
        <v>515</v>
      </c>
      <c r="BM31" s="142">
        <v>465</v>
      </c>
      <c r="BN31" s="142">
        <v>595</v>
      </c>
      <c r="BO31" s="142">
        <v>716</v>
      </c>
      <c r="BP31" s="142">
        <v>653</v>
      </c>
      <c r="BQ31" s="142">
        <v>669</v>
      </c>
      <c r="BR31" s="142">
        <v>671</v>
      </c>
      <c r="BS31" s="142">
        <v>605</v>
      </c>
      <c r="BT31" s="69"/>
      <c r="BU31" s="142"/>
      <c r="BV31" s="111" t="s">
        <v>310</v>
      </c>
      <c r="BW31" s="147">
        <v>3107</v>
      </c>
      <c r="BX31" s="147">
        <v>3246</v>
      </c>
      <c r="BY31" s="147">
        <v>3382</v>
      </c>
      <c r="BZ31" s="147">
        <v>3601</v>
      </c>
      <c r="CA31" s="147">
        <v>3681</v>
      </c>
      <c r="CB31" s="147">
        <v>3791</v>
      </c>
      <c r="CC31" s="147">
        <v>3829</v>
      </c>
      <c r="CD31" s="147">
        <v>4141</v>
      </c>
      <c r="CE31" s="147">
        <v>3992</v>
      </c>
      <c r="CF31" s="147">
        <v>4204</v>
      </c>
      <c r="CG31" s="147">
        <v>4361</v>
      </c>
      <c r="CH31" s="147">
        <v>4721</v>
      </c>
      <c r="CI31" s="147">
        <v>4743</v>
      </c>
      <c r="CJ31" s="147">
        <v>4884</v>
      </c>
      <c r="CK31" s="147">
        <v>4794</v>
      </c>
      <c r="CL31" s="147">
        <v>5083</v>
      </c>
      <c r="CM31" s="147">
        <v>5471</v>
      </c>
      <c r="CN31" s="147">
        <v>5976</v>
      </c>
      <c r="CO31" s="147">
        <v>6244</v>
      </c>
      <c r="CP31" s="147">
        <v>6602</v>
      </c>
      <c r="CQ31" s="147">
        <v>5798</v>
      </c>
      <c r="CR31" s="69"/>
      <c r="CS31" s="142"/>
      <c r="CT31" s="111" t="s">
        <v>310</v>
      </c>
      <c r="CU31" s="147">
        <v>5933</v>
      </c>
      <c r="CV31" s="147">
        <v>6122</v>
      </c>
      <c r="CW31" s="147">
        <v>6465</v>
      </c>
      <c r="CX31" s="147">
        <v>6785</v>
      </c>
      <c r="CY31" s="147">
        <v>7262</v>
      </c>
      <c r="CZ31" s="147">
        <v>7729</v>
      </c>
      <c r="DA31" s="147">
        <v>7907</v>
      </c>
      <c r="DB31" s="147">
        <v>8319</v>
      </c>
      <c r="DC31" s="147">
        <v>8485</v>
      </c>
      <c r="DD31" s="147">
        <v>8948</v>
      </c>
      <c r="DE31" s="147">
        <v>9449</v>
      </c>
      <c r="DF31" s="147">
        <v>9738</v>
      </c>
      <c r="DG31" s="147">
        <v>9410</v>
      </c>
      <c r="DH31" s="147">
        <v>10137</v>
      </c>
      <c r="DI31" s="147">
        <v>10108</v>
      </c>
      <c r="DJ31" s="147">
        <v>10608</v>
      </c>
      <c r="DK31" s="147">
        <v>11414</v>
      </c>
      <c r="DL31" s="147">
        <v>11770</v>
      </c>
      <c r="DM31" s="147">
        <v>12449</v>
      </c>
      <c r="DN31" s="147">
        <v>13139</v>
      </c>
      <c r="DO31" s="147">
        <v>10916</v>
      </c>
      <c r="DP31" s="69"/>
      <c r="DQ31" s="142"/>
      <c r="DR31" s="111" t="s">
        <v>310</v>
      </c>
      <c r="DS31" s="142">
        <v>510</v>
      </c>
      <c r="DT31" s="142">
        <v>497</v>
      </c>
      <c r="DU31" s="142">
        <v>529</v>
      </c>
      <c r="DV31" s="142">
        <v>554</v>
      </c>
      <c r="DW31" s="142">
        <v>578</v>
      </c>
      <c r="DX31" s="142">
        <v>555</v>
      </c>
      <c r="DY31" s="142">
        <v>608</v>
      </c>
      <c r="DZ31" s="142">
        <v>628</v>
      </c>
      <c r="EA31" s="142">
        <v>605</v>
      </c>
      <c r="EB31" s="142">
        <v>635</v>
      </c>
      <c r="EC31" s="142">
        <v>724</v>
      </c>
      <c r="ED31" s="142">
        <v>720</v>
      </c>
      <c r="EE31" s="142">
        <v>928</v>
      </c>
      <c r="EF31" s="142">
        <v>976</v>
      </c>
      <c r="EG31" s="147">
        <v>1010</v>
      </c>
      <c r="EH31" s="147">
        <v>1002</v>
      </c>
      <c r="EI31" s="147">
        <v>1067</v>
      </c>
      <c r="EJ31" s="147">
        <v>1089</v>
      </c>
      <c r="EK31" s="147">
        <v>1234</v>
      </c>
      <c r="EL31" s="147">
        <v>1263</v>
      </c>
      <c r="EM31" s="147">
        <v>1168</v>
      </c>
      <c r="EO31" s="100"/>
      <c r="EP31" s="109" t="s">
        <v>249</v>
      </c>
      <c r="EQ31" s="100">
        <v>972</v>
      </c>
      <c r="ER31" s="100">
        <v>973</v>
      </c>
      <c r="ES31" s="127">
        <v>1084</v>
      </c>
      <c r="ET31" s="127">
        <v>1148</v>
      </c>
      <c r="EU31" s="127">
        <v>1134</v>
      </c>
      <c r="EV31" s="127">
        <v>1127</v>
      </c>
      <c r="EW31" s="127">
        <v>1171</v>
      </c>
      <c r="EX31" s="127">
        <v>1338</v>
      </c>
      <c r="EY31" s="127">
        <v>1497</v>
      </c>
      <c r="EZ31" s="127">
        <v>1616</v>
      </c>
      <c r="FA31" s="127">
        <v>1723</v>
      </c>
      <c r="FB31" s="127">
        <v>1500</v>
      </c>
      <c r="FC31" s="127">
        <v>1819</v>
      </c>
      <c r="FD31" s="127">
        <v>1965</v>
      </c>
      <c r="FE31" s="127">
        <v>1894</v>
      </c>
      <c r="FF31" s="127">
        <v>2093</v>
      </c>
      <c r="FG31" s="127">
        <v>2214</v>
      </c>
      <c r="FH31" s="127">
        <v>2287</v>
      </c>
      <c r="FI31" s="127">
        <v>2286</v>
      </c>
      <c r="FJ31" s="127">
        <v>2325</v>
      </c>
      <c r="FK31" s="127">
        <v>2153</v>
      </c>
      <c r="FM31" s="100"/>
      <c r="FN31" s="109" t="s">
        <v>249</v>
      </c>
      <c r="FO31" s="127">
        <v>3222</v>
      </c>
      <c r="FP31" s="127">
        <v>3442</v>
      </c>
      <c r="FQ31" s="127">
        <v>3554</v>
      </c>
      <c r="FR31" s="127">
        <v>3395</v>
      </c>
      <c r="FS31" s="127">
        <v>3346</v>
      </c>
      <c r="FT31" s="127">
        <v>3549</v>
      </c>
      <c r="FU31" s="127">
        <v>3520</v>
      </c>
      <c r="FV31" s="127">
        <v>3897</v>
      </c>
      <c r="FW31" s="127">
        <v>3802</v>
      </c>
      <c r="FX31" s="127">
        <v>3754</v>
      </c>
      <c r="FY31" s="127">
        <v>3787</v>
      </c>
      <c r="FZ31" s="127">
        <v>3616</v>
      </c>
      <c r="GA31" s="127">
        <v>4018</v>
      </c>
      <c r="GB31" s="127">
        <v>4454</v>
      </c>
      <c r="GC31" s="127">
        <v>4781</v>
      </c>
      <c r="GD31" s="127">
        <v>4725</v>
      </c>
      <c r="GE31" s="127">
        <v>5115</v>
      </c>
      <c r="GF31" s="127">
        <v>5371</v>
      </c>
      <c r="GG31" s="127">
        <v>5627</v>
      </c>
      <c r="GH31" s="127">
        <v>5992</v>
      </c>
      <c r="GI31" s="127">
        <v>5130</v>
      </c>
      <c r="GK31" s="100"/>
      <c r="GL31" s="109" t="s">
        <v>249</v>
      </c>
      <c r="GM31" s="127">
        <v>2596</v>
      </c>
      <c r="GN31" s="127">
        <v>2606</v>
      </c>
      <c r="GO31" s="127">
        <v>2661</v>
      </c>
      <c r="GP31" s="127">
        <v>2663</v>
      </c>
      <c r="GQ31" s="127">
        <v>2797</v>
      </c>
      <c r="GR31" s="127">
        <v>2689</v>
      </c>
      <c r="GS31" s="127">
        <v>2509</v>
      </c>
      <c r="GT31" s="127">
        <v>2786</v>
      </c>
      <c r="GU31" s="127">
        <v>2776</v>
      </c>
      <c r="GV31" s="127">
        <v>2740</v>
      </c>
      <c r="GW31" s="127">
        <v>2865</v>
      </c>
      <c r="GX31" s="127">
        <v>2749</v>
      </c>
      <c r="GY31" s="127">
        <v>2859</v>
      </c>
      <c r="GZ31" s="127">
        <v>2982</v>
      </c>
      <c r="HA31" s="127">
        <v>3114</v>
      </c>
      <c r="HB31" s="127">
        <v>3314</v>
      </c>
      <c r="HC31" s="127">
        <v>3737</v>
      </c>
      <c r="HD31" s="127">
        <v>3896</v>
      </c>
      <c r="HE31" s="127">
        <v>4160</v>
      </c>
      <c r="HF31" s="127">
        <v>4227</v>
      </c>
      <c r="HG31" s="127">
        <v>3931</v>
      </c>
    </row>
    <row r="32" spans="1:215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8"/>
      <c r="AX32" s="428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69"/>
      <c r="BU32" s="428"/>
      <c r="BV32" s="428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142"/>
      <c r="CR32" s="69"/>
      <c r="CS32" s="428"/>
      <c r="CT32" s="428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2"/>
      <c r="DH32" s="142"/>
      <c r="DI32" s="142"/>
      <c r="DJ32" s="142"/>
      <c r="DK32" s="142"/>
      <c r="DL32" s="142"/>
      <c r="DM32" s="142"/>
      <c r="DN32" s="142"/>
      <c r="DO32" s="142"/>
      <c r="DP32" s="69"/>
      <c r="DQ32" s="428"/>
      <c r="DR32" s="428"/>
      <c r="DS32" s="142"/>
      <c r="DT32" s="142"/>
      <c r="DU32" s="142"/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  <c r="EK32" s="142"/>
      <c r="EL32" s="142"/>
      <c r="EM32" s="142"/>
      <c r="EO32" s="421"/>
      <c r="EP32" s="421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</row>
    <row r="33" spans="1:215" ht="15">
      <c r="A33" s="123"/>
      <c r="B33" s="188" t="s">
        <v>250</v>
      </c>
      <c r="C33" s="101">
        <v>8.3699999999999992</v>
      </c>
      <c r="D33" s="101">
        <v>8.94</v>
      </c>
      <c r="E33" s="101">
        <v>8.85</v>
      </c>
      <c r="F33" s="101">
        <v>8.7799999999999994</v>
      </c>
      <c r="G33" s="101">
        <v>8.66</v>
      </c>
      <c r="H33" s="101">
        <v>8.6</v>
      </c>
      <c r="I33" s="101">
        <v>8.49</v>
      </c>
      <c r="J33" s="101">
        <v>8.4</v>
      </c>
      <c r="K33" s="101">
        <v>8.15</v>
      </c>
      <c r="L33" s="101">
        <v>8.16</v>
      </c>
      <c r="M33" s="101">
        <v>8.07</v>
      </c>
      <c r="N33" s="101">
        <v>7.97</v>
      </c>
      <c r="O33" s="101">
        <v>7.92</v>
      </c>
      <c r="P33" s="101">
        <v>7.83</v>
      </c>
      <c r="Q33" s="101">
        <v>7.74</v>
      </c>
      <c r="R33" s="101">
        <v>7.69</v>
      </c>
      <c r="S33" s="101">
        <v>7.59</v>
      </c>
      <c r="T33" s="101">
        <v>7.47</v>
      </c>
      <c r="U33" s="101">
        <v>7.36</v>
      </c>
      <c r="V33" s="101">
        <v>7.27</v>
      </c>
      <c r="W33" s="101">
        <v>7.18</v>
      </c>
      <c r="Y33" s="123"/>
      <c r="Z33" s="188" t="s">
        <v>250</v>
      </c>
      <c r="AA33" s="101">
        <v>8.09</v>
      </c>
      <c r="AB33" s="101">
        <v>7.93</v>
      </c>
      <c r="AC33" s="101">
        <v>7.87</v>
      </c>
      <c r="AD33" s="101">
        <v>7.79</v>
      </c>
      <c r="AE33" s="101">
        <v>7.67</v>
      </c>
      <c r="AF33" s="101">
        <v>7.58</v>
      </c>
      <c r="AG33" s="101">
        <v>7.49</v>
      </c>
      <c r="AH33" s="101">
        <v>7.39</v>
      </c>
      <c r="AI33" s="101">
        <v>7.3</v>
      </c>
      <c r="AJ33" s="101">
        <v>7.22</v>
      </c>
      <c r="AK33" s="101">
        <v>7.16</v>
      </c>
      <c r="AL33" s="101">
        <v>7.07</v>
      </c>
      <c r="AM33" s="101">
        <v>7.02</v>
      </c>
      <c r="AN33" s="101">
        <v>6.95</v>
      </c>
      <c r="AO33" s="101">
        <v>6.85</v>
      </c>
      <c r="AP33" s="101">
        <v>6.77</v>
      </c>
      <c r="AQ33" s="101">
        <v>6.68</v>
      </c>
      <c r="AR33" s="101">
        <v>6.59</v>
      </c>
      <c r="AS33" s="101">
        <v>6.51</v>
      </c>
      <c r="AT33" s="101">
        <v>6.43</v>
      </c>
      <c r="AU33" s="101">
        <v>6.41</v>
      </c>
      <c r="AW33" s="119"/>
      <c r="AX33" s="115" t="s">
        <v>311</v>
      </c>
      <c r="AY33" s="70">
        <v>8.25</v>
      </c>
      <c r="AZ33" s="70">
        <v>8.15</v>
      </c>
      <c r="BA33" s="70">
        <v>8.06</v>
      </c>
      <c r="BB33" s="70">
        <v>8</v>
      </c>
      <c r="BC33" s="70">
        <v>7.94</v>
      </c>
      <c r="BD33" s="70">
        <v>7.83</v>
      </c>
      <c r="BE33" s="70">
        <v>7.75</v>
      </c>
      <c r="BF33" s="70">
        <v>7.64</v>
      </c>
      <c r="BG33" s="70">
        <v>7.57</v>
      </c>
      <c r="BH33" s="70">
        <v>7.49</v>
      </c>
      <c r="BI33" s="70">
        <v>7.4</v>
      </c>
      <c r="BJ33" s="70">
        <v>7.33</v>
      </c>
      <c r="BK33" s="70">
        <v>7.26</v>
      </c>
      <c r="BL33" s="70">
        <v>7.19</v>
      </c>
      <c r="BM33" s="70">
        <v>7.18</v>
      </c>
      <c r="BN33" s="70">
        <v>7.04</v>
      </c>
      <c r="BO33" s="70">
        <v>6.94</v>
      </c>
      <c r="BP33" s="70">
        <v>6.88</v>
      </c>
      <c r="BQ33" s="70">
        <v>6.77</v>
      </c>
      <c r="BR33" s="70">
        <v>6.7</v>
      </c>
      <c r="BS33" s="70">
        <v>6.6</v>
      </c>
      <c r="BT33" s="69"/>
      <c r="BU33" s="119"/>
      <c r="BV33" s="115" t="s">
        <v>311</v>
      </c>
      <c r="BW33" s="70">
        <v>8.07</v>
      </c>
      <c r="BX33" s="70">
        <v>7.94</v>
      </c>
      <c r="BY33" s="70">
        <v>7.84</v>
      </c>
      <c r="BZ33" s="70">
        <v>7.78</v>
      </c>
      <c r="CA33" s="70">
        <v>7.7</v>
      </c>
      <c r="CB33" s="70">
        <v>7.59</v>
      </c>
      <c r="CC33" s="70">
        <v>7.53</v>
      </c>
      <c r="CD33" s="70">
        <v>7.42</v>
      </c>
      <c r="CE33" s="70">
        <v>7.34</v>
      </c>
      <c r="CF33" s="70">
        <v>7.26</v>
      </c>
      <c r="CG33" s="70">
        <v>7.16</v>
      </c>
      <c r="CH33" s="70">
        <v>7.1</v>
      </c>
      <c r="CI33" s="70">
        <v>7.04</v>
      </c>
      <c r="CJ33" s="70">
        <v>6.96</v>
      </c>
      <c r="CK33" s="70">
        <v>6.91</v>
      </c>
      <c r="CL33" s="70">
        <v>6.88</v>
      </c>
      <c r="CM33" s="70">
        <v>6.81</v>
      </c>
      <c r="CN33" s="70">
        <v>6.74</v>
      </c>
      <c r="CO33" s="70">
        <v>6.67</v>
      </c>
      <c r="CP33" s="70">
        <v>6.59</v>
      </c>
      <c r="CQ33" s="70">
        <v>6.51</v>
      </c>
      <c r="CR33" s="69"/>
      <c r="CS33" s="119"/>
      <c r="CT33" s="115" t="s">
        <v>311</v>
      </c>
      <c r="CU33" s="70">
        <v>7.52</v>
      </c>
      <c r="CV33" s="70">
        <v>7.37</v>
      </c>
      <c r="CW33" s="70">
        <v>7.27</v>
      </c>
      <c r="CX33" s="70">
        <v>7.17</v>
      </c>
      <c r="CY33" s="70">
        <v>7.1</v>
      </c>
      <c r="CZ33" s="70">
        <v>7.01</v>
      </c>
      <c r="DA33" s="70">
        <v>6.95</v>
      </c>
      <c r="DB33" s="70">
        <v>6.85</v>
      </c>
      <c r="DC33" s="70">
        <v>6.78</v>
      </c>
      <c r="DD33" s="70">
        <v>6.73</v>
      </c>
      <c r="DE33" s="70">
        <v>6.67</v>
      </c>
      <c r="DF33" s="70">
        <v>6.62</v>
      </c>
      <c r="DG33" s="70">
        <v>6.58</v>
      </c>
      <c r="DH33" s="70">
        <v>6.52</v>
      </c>
      <c r="DI33" s="70">
        <v>6.48</v>
      </c>
      <c r="DJ33" s="70">
        <v>6.41</v>
      </c>
      <c r="DK33" s="70">
        <v>6.36</v>
      </c>
      <c r="DL33" s="70">
        <v>6.29</v>
      </c>
      <c r="DM33" s="70">
        <v>6.21</v>
      </c>
      <c r="DN33" s="70">
        <v>6.14</v>
      </c>
      <c r="DO33" s="70">
        <v>6.06</v>
      </c>
      <c r="DP33" s="69"/>
      <c r="DQ33" s="119"/>
      <c r="DR33" s="115" t="s">
        <v>311</v>
      </c>
      <c r="DS33" s="70">
        <v>9.83</v>
      </c>
      <c r="DT33" s="70">
        <v>9.6999999999999993</v>
      </c>
      <c r="DU33" s="70">
        <v>9.59</v>
      </c>
      <c r="DV33" s="70">
        <v>9.5500000000000007</v>
      </c>
      <c r="DW33" s="70">
        <v>9.48</v>
      </c>
      <c r="DX33" s="70">
        <v>9.31</v>
      </c>
      <c r="DY33" s="70">
        <v>9.2100000000000009</v>
      </c>
      <c r="DZ33" s="70">
        <v>9.07</v>
      </c>
      <c r="EA33" s="70">
        <v>9.01</v>
      </c>
      <c r="EB33" s="70">
        <v>8.9</v>
      </c>
      <c r="EC33" s="70">
        <v>8.82</v>
      </c>
      <c r="ED33" s="70">
        <v>8.6300000000000008</v>
      </c>
      <c r="EE33" s="70">
        <v>8.5500000000000007</v>
      </c>
      <c r="EF33" s="70">
        <v>8.4600000000000009</v>
      </c>
      <c r="EG33" s="70">
        <v>8.3699999999999992</v>
      </c>
      <c r="EH33" s="70">
        <v>8.2799999999999994</v>
      </c>
      <c r="EI33" s="70">
        <v>8.17</v>
      </c>
      <c r="EJ33" s="70">
        <v>8.08</v>
      </c>
      <c r="EK33" s="70">
        <v>7.99</v>
      </c>
      <c r="EL33" s="70">
        <v>7.93</v>
      </c>
      <c r="EM33" s="70">
        <v>7.87</v>
      </c>
      <c r="EO33" s="123"/>
      <c r="EP33" s="188" t="s">
        <v>250</v>
      </c>
      <c r="EQ33" s="101">
        <v>9</v>
      </c>
      <c r="ER33" s="101">
        <v>8.9499999999999993</v>
      </c>
      <c r="ES33" s="101">
        <v>8.85</v>
      </c>
      <c r="ET33" s="101">
        <v>8.7799999999999994</v>
      </c>
      <c r="EU33" s="101">
        <v>8.68</v>
      </c>
      <c r="EV33" s="101">
        <v>8.58</v>
      </c>
      <c r="EW33" s="101">
        <v>8.48</v>
      </c>
      <c r="EX33" s="101">
        <v>8.33</v>
      </c>
      <c r="EY33" s="101">
        <v>8.2100000000000009</v>
      </c>
      <c r="EZ33" s="101">
        <v>8.1</v>
      </c>
      <c r="FA33" s="101">
        <v>8.02</v>
      </c>
      <c r="FB33" s="101">
        <v>7.93</v>
      </c>
      <c r="FC33" s="101">
        <v>7.74</v>
      </c>
      <c r="FD33" s="101">
        <v>7.66</v>
      </c>
      <c r="FE33" s="101">
        <v>7.59</v>
      </c>
      <c r="FF33" s="101">
        <v>7.52</v>
      </c>
      <c r="FG33" s="101">
        <v>7.47</v>
      </c>
      <c r="FH33" s="101">
        <v>7.42</v>
      </c>
      <c r="FI33" s="101">
        <v>7.37</v>
      </c>
      <c r="FJ33" s="101">
        <v>7.32</v>
      </c>
      <c r="FK33" s="101">
        <v>7.25</v>
      </c>
      <c r="FM33" s="123"/>
      <c r="FN33" s="188" t="s">
        <v>250</v>
      </c>
      <c r="FO33" s="101">
        <v>9.57</v>
      </c>
      <c r="FP33" s="101">
        <v>9.39</v>
      </c>
      <c r="FQ33" s="101">
        <v>9.26</v>
      </c>
      <c r="FR33" s="101">
        <v>9.1300000000000008</v>
      </c>
      <c r="FS33" s="101">
        <v>9.0500000000000007</v>
      </c>
      <c r="FT33" s="101">
        <v>8.89</v>
      </c>
      <c r="FU33" s="101">
        <v>8.77</v>
      </c>
      <c r="FV33" s="101">
        <v>8.61</v>
      </c>
      <c r="FW33" s="101">
        <v>8.5399999999999991</v>
      </c>
      <c r="FX33" s="101">
        <v>8.4600000000000009</v>
      </c>
      <c r="FY33" s="101">
        <v>8.3800000000000008</v>
      </c>
      <c r="FZ33" s="101">
        <v>8.34</v>
      </c>
      <c r="GA33" s="101">
        <v>8.2200000000000006</v>
      </c>
      <c r="GB33" s="101">
        <v>8.1300000000000008</v>
      </c>
      <c r="GC33" s="101">
        <v>8.0500000000000007</v>
      </c>
      <c r="GD33" s="101">
        <v>7.98</v>
      </c>
      <c r="GE33" s="101">
        <v>7.93</v>
      </c>
      <c r="GF33" s="101">
        <v>7.87</v>
      </c>
      <c r="GG33" s="101">
        <v>7.81</v>
      </c>
      <c r="GH33" s="101">
        <v>7.75</v>
      </c>
      <c r="GI33" s="101">
        <v>7.72</v>
      </c>
      <c r="GK33" s="123"/>
      <c r="GL33" s="188" t="s">
        <v>250</v>
      </c>
      <c r="GM33" s="101">
        <v>8.31</v>
      </c>
      <c r="GN33" s="101">
        <v>8.18</v>
      </c>
      <c r="GO33" s="101">
        <v>8.11</v>
      </c>
      <c r="GP33" s="101">
        <v>8.0399999999999991</v>
      </c>
      <c r="GQ33" s="101">
        <v>7.97</v>
      </c>
      <c r="GR33" s="101">
        <v>7.87</v>
      </c>
      <c r="GS33" s="101">
        <v>7.76</v>
      </c>
      <c r="GT33" s="101">
        <v>7.69</v>
      </c>
      <c r="GU33" s="101">
        <v>7.68</v>
      </c>
      <c r="GV33" s="101">
        <v>7.59</v>
      </c>
      <c r="GW33" s="101">
        <v>7.52</v>
      </c>
      <c r="GX33" s="101">
        <v>7.48</v>
      </c>
      <c r="GY33" s="101">
        <v>7.37</v>
      </c>
      <c r="GZ33" s="101">
        <v>7.32</v>
      </c>
      <c r="HA33" s="101">
        <v>7.26</v>
      </c>
      <c r="HB33" s="101">
        <v>7.19</v>
      </c>
      <c r="HC33" s="101">
        <v>7.11</v>
      </c>
      <c r="HD33" s="101">
        <v>7.04</v>
      </c>
      <c r="HE33" s="101">
        <v>6.99</v>
      </c>
      <c r="HF33" s="101">
        <v>6.87</v>
      </c>
      <c r="HG33" s="101">
        <v>6.8</v>
      </c>
    </row>
    <row r="34" spans="1:215" ht="15">
      <c r="A34" s="421"/>
      <c r="B34" s="421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1"/>
      <c r="Z34" s="421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8"/>
      <c r="AX34" s="428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69"/>
      <c r="BU34" s="428"/>
      <c r="BV34" s="428"/>
      <c r="BW34" s="142"/>
      <c r="BX34" s="142"/>
      <c r="BY34" s="142"/>
      <c r="BZ34" s="142"/>
      <c r="CA34" s="142"/>
      <c r="CB34" s="142"/>
      <c r="CC34" s="142"/>
      <c r="CD34" s="142"/>
      <c r="CE34" s="142"/>
      <c r="CF34" s="142"/>
      <c r="CG34" s="142"/>
      <c r="CH34" s="142"/>
      <c r="CI34" s="142"/>
      <c r="CJ34" s="142"/>
      <c r="CK34" s="142"/>
      <c r="CL34" s="142"/>
      <c r="CM34" s="142"/>
      <c r="CN34" s="142"/>
      <c r="CO34" s="142"/>
      <c r="CP34" s="142"/>
      <c r="CQ34" s="142"/>
      <c r="CR34" s="69"/>
      <c r="CS34" s="428"/>
      <c r="CT34" s="428"/>
      <c r="CU34" s="142"/>
      <c r="CV34" s="142"/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2"/>
      <c r="DH34" s="142"/>
      <c r="DI34" s="142"/>
      <c r="DJ34" s="142"/>
      <c r="DK34" s="142"/>
      <c r="DL34" s="142"/>
      <c r="DM34" s="142"/>
      <c r="DN34" s="142"/>
      <c r="DO34" s="142"/>
      <c r="DP34" s="69"/>
      <c r="DQ34" s="428"/>
      <c r="DR34" s="428"/>
      <c r="DS34" s="142"/>
      <c r="DT34" s="142"/>
      <c r="DU34" s="142"/>
      <c r="DV34" s="142"/>
      <c r="DW34" s="142"/>
      <c r="DX34" s="142"/>
      <c r="DY34" s="142"/>
      <c r="DZ34" s="142"/>
      <c r="EA34" s="142"/>
      <c r="EB34" s="142"/>
      <c r="EC34" s="142"/>
      <c r="ED34" s="142"/>
      <c r="EE34" s="142"/>
      <c r="EF34" s="142"/>
      <c r="EG34" s="142"/>
      <c r="EH34" s="142"/>
      <c r="EI34" s="142"/>
      <c r="EJ34" s="142"/>
      <c r="EK34" s="142"/>
      <c r="EL34" s="142"/>
      <c r="EM34" s="142"/>
      <c r="EO34" s="421"/>
      <c r="EP34" s="421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21"/>
      <c r="FN34" s="421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1"/>
      <c r="GL34" s="421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</row>
    <row r="35" spans="1:215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8"/>
      <c r="AX35" s="428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69"/>
      <c r="BU35" s="428"/>
      <c r="BV35" s="428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69"/>
      <c r="CS35" s="428"/>
      <c r="CT35" s="428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69"/>
      <c r="DQ35" s="428"/>
      <c r="DR35" s="428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O35" s="421"/>
      <c r="EP35" s="421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</row>
    <row r="36" spans="1:215" ht="90.75">
      <c r="A36" s="101"/>
      <c r="B36" s="129" t="s">
        <v>251</v>
      </c>
      <c r="C36" s="101">
        <v>0</v>
      </c>
      <c r="D36" s="101">
        <v>0</v>
      </c>
      <c r="E36" s="101">
        <v>0.1</v>
      </c>
      <c r="F36" s="101">
        <v>0.1</v>
      </c>
      <c r="G36" s="101">
        <v>0.1</v>
      </c>
      <c r="H36" s="101">
        <v>0.1</v>
      </c>
      <c r="I36" s="101">
        <v>0.1</v>
      </c>
      <c r="J36" s="101">
        <v>0.1</v>
      </c>
      <c r="K36" s="101">
        <v>0.1</v>
      </c>
      <c r="L36" s="101">
        <v>0.1</v>
      </c>
      <c r="M36" s="101">
        <v>0.1</v>
      </c>
      <c r="N36" s="101">
        <v>0.1</v>
      </c>
      <c r="O36" s="101">
        <v>0.1</v>
      </c>
      <c r="P36" s="101">
        <v>0.1</v>
      </c>
      <c r="Q36" s="101">
        <v>0.1</v>
      </c>
      <c r="R36" s="101">
        <v>0.1</v>
      </c>
      <c r="S36" s="101">
        <v>0.1</v>
      </c>
      <c r="T36" s="101">
        <v>0.1</v>
      </c>
      <c r="U36" s="101">
        <v>0.1</v>
      </c>
      <c r="V36" s="101">
        <v>0.1</v>
      </c>
      <c r="W36" s="101">
        <v>0.1</v>
      </c>
      <c r="Y36" s="101"/>
      <c r="Z36" s="129" t="s">
        <v>251</v>
      </c>
      <c r="AA36" s="101">
        <v>0.3</v>
      </c>
      <c r="AB36" s="101">
        <v>0.3</v>
      </c>
      <c r="AC36" s="101">
        <v>0.3</v>
      </c>
      <c r="AD36" s="101">
        <v>0.3</v>
      </c>
      <c r="AE36" s="101">
        <v>0.3</v>
      </c>
      <c r="AF36" s="101">
        <v>0.3</v>
      </c>
      <c r="AG36" s="101">
        <v>0.3</v>
      </c>
      <c r="AH36" s="101">
        <v>0.3</v>
      </c>
      <c r="AI36" s="101">
        <v>0.3</v>
      </c>
      <c r="AJ36" s="101">
        <v>0.3</v>
      </c>
      <c r="AK36" s="101">
        <v>0.3</v>
      </c>
      <c r="AL36" s="101">
        <v>0.3</v>
      </c>
      <c r="AM36" s="101">
        <v>0.3</v>
      </c>
      <c r="AN36" s="101">
        <v>0.3</v>
      </c>
      <c r="AO36" s="101">
        <v>0.3</v>
      </c>
      <c r="AP36" s="101">
        <v>0.3</v>
      </c>
      <c r="AQ36" s="101">
        <v>0.3</v>
      </c>
      <c r="AR36" s="101">
        <v>0.4</v>
      </c>
      <c r="AS36" s="101">
        <v>0.4</v>
      </c>
      <c r="AT36" s="101">
        <v>0.4</v>
      </c>
      <c r="AU36" s="101">
        <v>0.3</v>
      </c>
      <c r="AW36" s="70"/>
      <c r="AX36" s="72" t="s">
        <v>312</v>
      </c>
      <c r="AY36" s="70">
        <v>0.2</v>
      </c>
      <c r="AZ36" s="70">
        <v>0.2</v>
      </c>
      <c r="BA36" s="70">
        <v>0.2</v>
      </c>
      <c r="BB36" s="70">
        <v>0.3</v>
      </c>
      <c r="BC36" s="70">
        <v>0.3</v>
      </c>
      <c r="BD36" s="70">
        <v>0.3</v>
      </c>
      <c r="BE36" s="70">
        <v>0.2</v>
      </c>
      <c r="BF36" s="70">
        <v>0.2</v>
      </c>
      <c r="BG36" s="70">
        <v>0.3</v>
      </c>
      <c r="BH36" s="70">
        <v>0.2</v>
      </c>
      <c r="BI36" s="70">
        <v>0.2</v>
      </c>
      <c r="BJ36" s="70">
        <v>0.3</v>
      </c>
      <c r="BK36" s="70">
        <v>0.3</v>
      </c>
      <c r="BL36" s="70">
        <v>0.2</v>
      </c>
      <c r="BM36" s="70">
        <v>0.2</v>
      </c>
      <c r="BN36" s="70">
        <v>0.3</v>
      </c>
      <c r="BO36" s="70">
        <v>0.3</v>
      </c>
      <c r="BP36" s="70">
        <v>0.3</v>
      </c>
      <c r="BQ36" s="70">
        <v>0.3</v>
      </c>
      <c r="BR36" s="70">
        <v>0.3</v>
      </c>
      <c r="BS36" s="70">
        <v>0.3</v>
      </c>
      <c r="BT36" s="69"/>
      <c r="BU36" s="70"/>
      <c r="BV36" s="72" t="s">
        <v>312</v>
      </c>
      <c r="BW36" s="70">
        <v>1.8</v>
      </c>
      <c r="BX36" s="70">
        <v>1.8</v>
      </c>
      <c r="BY36" s="70">
        <v>1.9</v>
      </c>
      <c r="BZ36" s="70">
        <v>2</v>
      </c>
      <c r="CA36" s="70">
        <v>2</v>
      </c>
      <c r="CB36" s="70">
        <v>2</v>
      </c>
      <c r="CC36" s="70">
        <v>2</v>
      </c>
      <c r="CD36" s="70">
        <v>2.1</v>
      </c>
      <c r="CE36" s="70">
        <v>2</v>
      </c>
      <c r="CF36" s="70">
        <v>2.1</v>
      </c>
      <c r="CG36" s="70">
        <v>2.1</v>
      </c>
      <c r="CH36" s="70">
        <v>2.2999999999999998</v>
      </c>
      <c r="CI36" s="70">
        <v>2.2999999999999998</v>
      </c>
      <c r="CJ36" s="70">
        <v>2.2999999999999998</v>
      </c>
      <c r="CK36" s="70">
        <v>2.2000000000000002</v>
      </c>
      <c r="CL36" s="70">
        <v>2.2999999999999998</v>
      </c>
      <c r="CM36" s="70">
        <v>2.5</v>
      </c>
      <c r="CN36" s="70">
        <v>2.7</v>
      </c>
      <c r="CO36" s="70">
        <v>2.8</v>
      </c>
      <c r="CP36" s="70">
        <v>2.9</v>
      </c>
      <c r="CQ36" s="70">
        <v>2.5</v>
      </c>
      <c r="CR36" s="69"/>
      <c r="CS36" s="70"/>
      <c r="CT36" s="72" t="s">
        <v>312</v>
      </c>
      <c r="CU36" s="70">
        <v>3.1</v>
      </c>
      <c r="CV36" s="70">
        <v>3.2</v>
      </c>
      <c r="CW36" s="70">
        <v>3.3</v>
      </c>
      <c r="CX36" s="70">
        <v>3.4</v>
      </c>
      <c r="CY36" s="70">
        <v>3.6</v>
      </c>
      <c r="CZ36" s="70">
        <v>3.8</v>
      </c>
      <c r="DA36" s="70">
        <v>3.8</v>
      </c>
      <c r="DB36" s="70">
        <v>3.9</v>
      </c>
      <c r="DC36" s="70">
        <v>3.9</v>
      </c>
      <c r="DD36" s="70">
        <v>4.0999999999999996</v>
      </c>
      <c r="DE36" s="70">
        <v>4.3</v>
      </c>
      <c r="DF36" s="70">
        <v>4.4000000000000004</v>
      </c>
      <c r="DG36" s="70">
        <v>4.2</v>
      </c>
      <c r="DH36" s="70">
        <v>4.4000000000000004</v>
      </c>
      <c r="DI36" s="70">
        <v>4.4000000000000004</v>
      </c>
      <c r="DJ36" s="70">
        <v>4.5</v>
      </c>
      <c r="DK36" s="70">
        <v>4.8</v>
      </c>
      <c r="DL36" s="70">
        <v>4.9000000000000004</v>
      </c>
      <c r="DM36" s="70">
        <v>5.2</v>
      </c>
      <c r="DN36" s="70">
        <v>5.4</v>
      </c>
      <c r="DO36" s="70">
        <v>4.4000000000000004</v>
      </c>
      <c r="DP36" s="69"/>
      <c r="DQ36" s="70"/>
      <c r="DR36" s="72" t="s">
        <v>312</v>
      </c>
      <c r="DS36" s="70">
        <v>0.4</v>
      </c>
      <c r="DT36" s="70">
        <v>0.3</v>
      </c>
      <c r="DU36" s="70">
        <v>0.4</v>
      </c>
      <c r="DV36" s="70">
        <v>0.4</v>
      </c>
      <c r="DW36" s="70">
        <v>0.4</v>
      </c>
      <c r="DX36" s="70">
        <v>0.4</v>
      </c>
      <c r="DY36" s="70">
        <v>0.4</v>
      </c>
      <c r="DZ36" s="70">
        <v>0.4</v>
      </c>
      <c r="EA36" s="70">
        <v>0.4</v>
      </c>
      <c r="EB36" s="70">
        <v>0.4</v>
      </c>
      <c r="EC36" s="70">
        <v>0.4</v>
      </c>
      <c r="ED36" s="70">
        <v>0.4</v>
      </c>
      <c r="EE36" s="70">
        <v>0.5</v>
      </c>
      <c r="EF36" s="70">
        <v>0.6</v>
      </c>
      <c r="EG36" s="70">
        <v>0.6</v>
      </c>
      <c r="EH36" s="70">
        <v>0.6</v>
      </c>
      <c r="EI36" s="70">
        <v>0.6</v>
      </c>
      <c r="EJ36" s="70">
        <v>0.6</v>
      </c>
      <c r="EK36" s="70">
        <v>0.7</v>
      </c>
      <c r="EL36" s="70">
        <v>0.7</v>
      </c>
      <c r="EM36" s="70">
        <v>0.6</v>
      </c>
      <c r="EO36" s="101"/>
      <c r="EP36" s="129" t="s">
        <v>251</v>
      </c>
      <c r="EQ36" s="101">
        <v>0.6</v>
      </c>
      <c r="ER36" s="101">
        <v>0.6</v>
      </c>
      <c r="ES36" s="101">
        <v>0.7</v>
      </c>
      <c r="ET36" s="101">
        <v>0.7</v>
      </c>
      <c r="EU36" s="101">
        <v>0.7</v>
      </c>
      <c r="EV36" s="101">
        <v>0.7</v>
      </c>
      <c r="EW36" s="101">
        <v>0.7</v>
      </c>
      <c r="EX36" s="101">
        <v>0.8</v>
      </c>
      <c r="EY36" s="101">
        <v>0.8</v>
      </c>
      <c r="EZ36" s="101">
        <v>0.9</v>
      </c>
      <c r="FA36" s="101">
        <v>0.9</v>
      </c>
      <c r="FB36" s="101">
        <v>0.8</v>
      </c>
      <c r="FC36" s="101">
        <v>0.9</v>
      </c>
      <c r="FD36" s="101">
        <v>1</v>
      </c>
      <c r="FE36" s="101">
        <v>1</v>
      </c>
      <c r="FF36" s="101">
        <v>1.1000000000000001</v>
      </c>
      <c r="FG36" s="101">
        <v>1.1000000000000001</v>
      </c>
      <c r="FH36" s="101">
        <v>1.1000000000000001</v>
      </c>
      <c r="FI36" s="101">
        <v>1.1000000000000001</v>
      </c>
      <c r="FJ36" s="101">
        <v>1.1000000000000001</v>
      </c>
      <c r="FK36" s="101">
        <v>1</v>
      </c>
      <c r="FM36" s="101"/>
      <c r="FN36" s="129" t="s">
        <v>251</v>
      </c>
      <c r="FO36" s="101">
        <v>2.2000000000000002</v>
      </c>
      <c r="FP36" s="101">
        <v>2.2999999999999998</v>
      </c>
      <c r="FQ36" s="101">
        <v>2.2999999999999998</v>
      </c>
      <c r="FR36" s="101">
        <v>2.2000000000000002</v>
      </c>
      <c r="FS36" s="101">
        <v>2.1</v>
      </c>
      <c r="FT36" s="101">
        <v>2.2000000000000002</v>
      </c>
      <c r="FU36" s="101">
        <v>2.1</v>
      </c>
      <c r="FV36" s="101">
        <v>2.2999999999999998</v>
      </c>
      <c r="FW36" s="101">
        <v>2.2000000000000002</v>
      </c>
      <c r="FX36" s="101">
        <v>2.2000000000000002</v>
      </c>
      <c r="FY36" s="101">
        <v>2.2000000000000002</v>
      </c>
      <c r="FZ36" s="101">
        <v>2</v>
      </c>
      <c r="GA36" s="101">
        <v>2.2000000000000002</v>
      </c>
      <c r="GB36" s="101">
        <v>2.4</v>
      </c>
      <c r="GC36" s="101">
        <v>2.6</v>
      </c>
      <c r="GD36" s="101">
        <v>2.5</v>
      </c>
      <c r="GE36" s="101">
        <v>2.7</v>
      </c>
      <c r="GF36" s="101">
        <v>2.8</v>
      </c>
      <c r="GG36" s="101">
        <v>2.9</v>
      </c>
      <c r="GH36" s="101">
        <v>3.1</v>
      </c>
      <c r="GI36" s="101">
        <v>2.7</v>
      </c>
      <c r="GK36" s="101"/>
      <c r="GL36" s="129" t="s">
        <v>251</v>
      </c>
      <c r="GM36" s="101">
        <v>1.5</v>
      </c>
      <c r="GN36" s="101">
        <v>1.5</v>
      </c>
      <c r="GO36" s="101">
        <v>1.5</v>
      </c>
      <c r="GP36" s="101">
        <v>1.5</v>
      </c>
      <c r="GQ36" s="101">
        <v>1.6</v>
      </c>
      <c r="GR36" s="101">
        <v>1.5</v>
      </c>
      <c r="GS36" s="101">
        <v>1.3</v>
      </c>
      <c r="GT36" s="101">
        <v>1.5</v>
      </c>
      <c r="GU36" s="101">
        <v>1.4</v>
      </c>
      <c r="GV36" s="101">
        <v>1.4</v>
      </c>
      <c r="GW36" s="101">
        <v>1.5</v>
      </c>
      <c r="GX36" s="101">
        <v>1.4</v>
      </c>
      <c r="GY36" s="101">
        <v>1.4</v>
      </c>
      <c r="GZ36" s="101">
        <v>1.5</v>
      </c>
      <c r="HA36" s="101">
        <v>1.5</v>
      </c>
      <c r="HB36" s="101">
        <v>1.6</v>
      </c>
      <c r="HC36" s="101">
        <v>1.8</v>
      </c>
      <c r="HD36" s="101">
        <v>1.8</v>
      </c>
      <c r="HE36" s="101">
        <v>1.9</v>
      </c>
      <c r="HF36" s="101">
        <v>1.9</v>
      </c>
      <c r="HG36" s="101">
        <v>1.8</v>
      </c>
    </row>
    <row r="37" spans="1:215" ht="116.25">
      <c r="A37" s="100"/>
      <c r="B37" s="2" t="s">
        <v>230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100"/>
      <c r="Z37" s="2" t="s">
        <v>230</v>
      </c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142"/>
      <c r="AX37" s="168" t="s">
        <v>279</v>
      </c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69"/>
      <c r="BU37" s="142"/>
      <c r="BV37" s="168" t="s">
        <v>279</v>
      </c>
      <c r="BW37" s="142"/>
      <c r="BX37" s="142"/>
      <c r="BY37" s="142"/>
      <c r="BZ37" s="142"/>
      <c r="CA37" s="142"/>
      <c r="CB37" s="142"/>
      <c r="CC37" s="142"/>
      <c r="CD37" s="142"/>
      <c r="CE37" s="142"/>
      <c r="CF37" s="142"/>
      <c r="CG37" s="142"/>
      <c r="CH37" s="142"/>
      <c r="CI37" s="142"/>
      <c r="CJ37" s="142"/>
      <c r="CK37" s="142"/>
      <c r="CL37" s="142"/>
      <c r="CM37" s="142"/>
      <c r="CN37" s="142"/>
      <c r="CO37" s="142"/>
      <c r="CP37" s="142"/>
      <c r="CQ37" s="142"/>
      <c r="CR37" s="69"/>
      <c r="CS37" s="142"/>
      <c r="CT37" s="168" t="s">
        <v>279</v>
      </c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2"/>
      <c r="DH37" s="142"/>
      <c r="DI37" s="142"/>
      <c r="DJ37" s="142"/>
      <c r="DK37" s="142"/>
      <c r="DL37" s="142"/>
      <c r="DM37" s="142"/>
      <c r="DN37" s="142"/>
      <c r="DO37" s="142"/>
      <c r="DP37" s="69"/>
      <c r="DQ37" s="142"/>
      <c r="DR37" s="168" t="s">
        <v>279</v>
      </c>
      <c r="DS37" s="142"/>
      <c r="DT37" s="142"/>
      <c r="DU37" s="142"/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  <c r="EK37" s="142"/>
      <c r="EL37" s="142"/>
      <c r="EM37" s="142"/>
      <c r="EO37" s="100"/>
      <c r="EP37" s="2" t="s">
        <v>230</v>
      </c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100"/>
      <c r="FN37" s="2" t="s">
        <v>230</v>
      </c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100"/>
      <c r="GL37" s="2" t="s">
        <v>230</v>
      </c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</row>
    <row r="38" spans="1:215" ht="15">
      <c r="A38" s="100"/>
      <c r="B38" s="107" t="s">
        <v>222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Y38" s="100"/>
      <c r="Z38" s="107" t="s">
        <v>222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W38" s="142"/>
      <c r="AX38" s="71" t="s">
        <v>267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69"/>
      <c r="BU38" s="142"/>
      <c r="BV38" s="71" t="s">
        <v>267</v>
      </c>
      <c r="BW38" s="142">
        <v>0</v>
      </c>
      <c r="BX38" s="142">
        <v>0</v>
      </c>
      <c r="BY38" s="142">
        <v>0</v>
      </c>
      <c r="BZ38" s="142">
        <v>0</v>
      </c>
      <c r="CA38" s="142">
        <v>0</v>
      </c>
      <c r="CB38" s="142">
        <v>0</v>
      </c>
      <c r="CC38" s="142">
        <v>0</v>
      </c>
      <c r="CD38" s="142">
        <v>0</v>
      </c>
      <c r="CE38" s="142">
        <v>0</v>
      </c>
      <c r="CF38" s="142">
        <v>0</v>
      </c>
      <c r="CG38" s="142">
        <v>0</v>
      </c>
      <c r="CH38" s="142">
        <v>0</v>
      </c>
      <c r="CI38" s="142">
        <v>0</v>
      </c>
      <c r="CJ38" s="142">
        <v>0</v>
      </c>
      <c r="CK38" s="142">
        <v>0</v>
      </c>
      <c r="CL38" s="142">
        <v>0</v>
      </c>
      <c r="CM38" s="142">
        <v>0</v>
      </c>
      <c r="CN38" s="142">
        <v>0</v>
      </c>
      <c r="CO38" s="142">
        <v>0</v>
      </c>
      <c r="CP38" s="142">
        <v>0</v>
      </c>
      <c r="CQ38" s="142">
        <v>0</v>
      </c>
      <c r="CR38" s="69"/>
      <c r="CS38" s="142"/>
      <c r="CT38" s="71" t="s">
        <v>267</v>
      </c>
      <c r="CU38" s="142">
        <v>0</v>
      </c>
      <c r="CV38" s="142">
        <v>0</v>
      </c>
      <c r="CW38" s="142">
        <v>0</v>
      </c>
      <c r="CX38" s="142">
        <v>0</v>
      </c>
      <c r="CY38" s="142">
        <v>0</v>
      </c>
      <c r="CZ38" s="142">
        <v>0</v>
      </c>
      <c r="DA38" s="142">
        <v>0</v>
      </c>
      <c r="DB38" s="142">
        <v>0</v>
      </c>
      <c r="DC38" s="142">
        <v>0</v>
      </c>
      <c r="DD38" s="142">
        <v>0</v>
      </c>
      <c r="DE38" s="142">
        <v>0</v>
      </c>
      <c r="DF38" s="142">
        <v>0</v>
      </c>
      <c r="DG38" s="142">
        <v>0</v>
      </c>
      <c r="DH38" s="142">
        <v>0</v>
      </c>
      <c r="DI38" s="142">
        <v>0</v>
      </c>
      <c r="DJ38" s="142">
        <v>0</v>
      </c>
      <c r="DK38" s="142">
        <v>0</v>
      </c>
      <c r="DL38" s="142">
        <v>0</v>
      </c>
      <c r="DM38" s="142">
        <v>0</v>
      </c>
      <c r="DN38" s="142">
        <v>0</v>
      </c>
      <c r="DO38" s="142">
        <v>0</v>
      </c>
      <c r="DP38" s="69"/>
      <c r="DQ38" s="142"/>
      <c r="DR38" s="71" t="s">
        <v>267</v>
      </c>
      <c r="DS38" s="142">
        <v>0</v>
      </c>
      <c r="DT38" s="142">
        <v>0</v>
      </c>
      <c r="DU38" s="142">
        <v>0</v>
      </c>
      <c r="DV38" s="142">
        <v>0</v>
      </c>
      <c r="DW38" s="142">
        <v>0</v>
      </c>
      <c r="DX38" s="142">
        <v>0</v>
      </c>
      <c r="DY38" s="142">
        <v>0</v>
      </c>
      <c r="DZ38" s="142">
        <v>0</v>
      </c>
      <c r="EA38" s="142">
        <v>0</v>
      </c>
      <c r="EB38" s="142">
        <v>0</v>
      </c>
      <c r="EC38" s="142">
        <v>0</v>
      </c>
      <c r="ED38" s="142">
        <v>0</v>
      </c>
      <c r="EE38" s="142">
        <v>0</v>
      </c>
      <c r="EF38" s="142">
        <v>0</v>
      </c>
      <c r="EG38" s="142">
        <v>0</v>
      </c>
      <c r="EH38" s="142">
        <v>0</v>
      </c>
      <c r="EI38" s="142">
        <v>0</v>
      </c>
      <c r="EJ38" s="142">
        <v>0</v>
      </c>
      <c r="EK38" s="142">
        <v>0</v>
      </c>
      <c r="EL38" s="142">
        <v>0</v>
      </c>
      <c r="EM38" s="142">
        <v>0</v>
      </c>
      <c r="EO38" s="100"/>
      <c r="EP38" s="107" t="s">
        <v>222</v>
      </c>
      <c r="EQ38" s="100">
        <v>0</v>
      </c>
      <c r="ER38" s="100">
        <v>0</v>
      </c>
      <c r="ES38" s="100">
        <v>0</v>
      </c>
      <c r="ET38" s="100">
        <v>0</v>
      </c>
      <c r="EU38" s="100">
        <v>0</v>
      </c>
      <c r="EV38" s="100">
        <v>0</v>
      </c>
      <c r="EW38" s="100">
        <v>0</v>
      </c>
      <c r="EX38" s="100">
        <v>0</v>
      </c>
      <c r="EY38" s="100">
        <v>0</v>
      </c>
      <c r="EZ38" s="100">
        <v>0</v>
      </c>
      <c r="FA38" s="100">
        <v>0</v>
      </c>
      <c r="FB38" s="100">
        <v>0</v>
      </c>
      <c r="FC38" s="100">
        <v>0</v>
      </c>
      <c r="FD38" s="100">
        <v>0</v>
      </c>
      <c r="FE38" s="100">
        <v>0</v>
      </c>
      <c r="FF38" s="100">
        <v>0</v>
      </c>
      <c r="FG38" s="100">
        <v>0</v>
      </c>
      <c r="FH38" s="100">
        <v>0</v>
      </c>
      <c r="FI38" s="100">
        <v>0</v>
      </c>
      <c r="FJ38" s="100">
        <v>0</v>
      </c>
      <c r="FK38" s="100">
        <v>0</v>
      </c>
      <c r="FM38" s="100"/>
      <c r="FN38" s="107" t="s">
        <v>222</v>
      </c>
      <c r="FO38" s="100">
        <v>0</v>
      </c>
      <c r="FP38" s="100">
        <v>0</v>
      </c>
      <c r="FQ38" s="100">
        <v>0</v>
      </c>
      <c r="FR38" s="100">
        <v>0</v>
      </c>
      <c r="FS38" s="100">
        <v>0</v>
      </c>
      <c r="FT38" s="100">
        <v>0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100">
        <v>0</v>
      </c>
      <c r="GH38" s="100">
        <v>0</v>
      </c>
      <c r="GI38" s="100">
        <v>0</v>
      </c>
      <c r="GK38" s="100"/>
      <c r="GL38" s="107" t="s">
        <v>222</v>
      </c>
      <c r="GM38" s="100">
        <v>0</v>
      </c>
      <c r="GN38" s="100">
        <v>0</v>
      </c>
      <c r="GO38" s="100">
        <v>0</v>
      </c>
      <c r="GP38" s="100">
        <v>0</v>
      </c>
      <c r="GQ38" s="100">
        <v>0</v>
      </c>
      <c r="GR38" s="100">
        <v>0</v>
      </c>
      <c r="GS38" s="100">
        <v>0</v>
      </c>
      <c r="GT38" s="100">
        <v>0</v>
      </c>
      <c r="GU38" s="100">
        <v>0</v>
      </c>
      <c r="GV38" s="100">
        <v>0</v>
      </c>
      <c r="GW38" s="100">
        <v>0</v>
      </c>
      <c r="GX38" s="100">
        <v>0</v>
      </c>
      <c r="GY38" s="100">
        <v>0</v>
      </c>
      <c r="GZ38" s="100">
        <v>0</v>
      </c>
      <c r="HA38" s="100">
        <v>0</v>
      </c>
      <c r="HB38" s="100">
        <v>0</v>
      </c>
      <c r="HC38" s="100">
        <v>0</v>
      </c>
      <c r="HD38" s="100">
        <v>0</v>
      </c>
      <c r="HE38" s="100">
        <v>0</v>
      </c>
      <c r="HF38" s="100">
        <v>0</v>
      </c>
      <c r="HG38" s="100">
        <v>0</v>
      </c>
    </row>
    <row r="39" spans="1:215" ht="15">
      <c r="A39" s="100"/>
      <c r="B39" s="106" t="s">
        <v>223</v>
      </c>
      <c r="C39" s="100">
        <v>0</v>
      </c>
      <c r="D39" s="100">
        <v>0</v>
      </c>
      <c r="E39" s="100">
        <v>0.1</v>
      </c>
      <c r="F39" s="100">
        <v>0.1</v>
      </c>
      <c r="G39" s="100">
        <v>0.1</v>
      </c>
      <c r="H39" s="100">
        <v>0.1</v>
      </c>
      <c r="I39" s="100">
        <v>0.1</v>
      </c>
      <c r="J39" s="100">
        <v>0.1</v>
      </c>
      <c r="K39" s="100">
        <v>0.1</v>
      </c>
      <c r="L39" s="100">
        <v>0.1</v>
      </c>
      <c r="M39" s="100">
        <v>0.1</v>
      </c>
      <c r="N39" s="100">
        <v>0.1</v>
      </c>
      <c r="O39" s="100">
        <v>0.1</v>
      </c>
      <c r="P39" s="100">
        <v>0.1</v>
      </c>
      <c r="Q39" s="100">
        <v>0</v>
      </c>
      <c r="R39" s="100">
        <v>0.1</v>
      </c>
      <c r="S39" s="100">
        <v>0.1</v>
      </c>
      <c r="T39" s="100">
        <v>0.1</v>
      </c>
      <c r="U39" s="100">
        <v>0.1</v>
      </c>
      <c r="V39" s="100">
        <v>0.1</v>
      </c>
      <c r="W39" s="100">
        <v>0.1</v>
      </c>
      <c r="Y39" s="100"/>
      <c r="Z39" s="106" t="s">
        <v>223</v>
      </c>
      <c r="AA39" s="100">
        <v>0.3</v>
      </c>
      <c r="AB39" s="100">
        <v>0.3</v>
      </c>
      <c r="AC39" s="100">
        <v>0.3</v>
      </c>
      <c r="AD39" s="100">
        <v>0.3</v>
      </c>
      <c r="AE39" s="100">
        <v>0.3</v>
      </c>
      <c r="AF39" s="100">
        <v>0.3</v>
      </c>
      <c r="AG39" s="100">
        <v>0.3</v>
      </c>
      <c r="AH39" s="100">
        <v>0.3</v>
      </c>
      <c r="AI39" s="100">
        <v>0.3</v>
      </c>
      <c r="AJ39" s="100">
        <v>0.3</v>
      </c>
      <c r="AK39" s="100">
        <v>0.3</v>
      </c>
      <c r="AL39" s="100">
        <v>0.3</v>
      </c>
      <c r="AM39" s="100">
        <v>0.3</v>
      </c>
      <c r="AN39" s="100">
        <v>0.3</v>
      </c>
      <c r="AO39" s="100">
        <v>0.2</v>
      </c>
      <c r="AP39" s="100">
        <v>0.3</v>
      </c>
      <c r="AQ39" s="100">
        <v>0.3</v>
      </c>
      <c r="AR39" s="100">
        <v>0.4</v>
      </c>
      <c r="AS39" s="100">
        <v>0.4</v>
      </c>
      <c r="AT39" s="100">
        <v>0.4</v>
      </c>
      <c r="AU39" s="100">
        <v>0.3</v>
      </c>
      <c r="AW39" s="142"/>
      <c r="AX39" s="134" t="s">
        <v>268</v>
      </c>
      <c r="AY39" s="142">
        <v>0.2</v>
      </c>
      <c r="AZ39" s="142">
        <v>0.2</v>
      </c>
      <c r="BA39" s="142">
        <v>0.2</v>
      </c>
      <c r="BB39" s="142">
        <v>0.2</v>
      </c>
      <c r="BC39" s="142">
        <v>0.2</v>
      </c>
      <c r="BD39" s="142">
        <v>0.2</v>
      </c>
      <c r="BE39" s="142">
        <v>0.2</v>
      </c>
      <c r="BF39" s="142">
        <v>0.2</v>
      </c>
      <c r="BG39" s="142">
        <v>0.3</v>
      </c>
      <c r="BH39" s="142">
        <v>0.2</v>
      </c>
      <c r="BI39" s="142">
        <v>0.2</v>
      </c>
      <c r="BJ39" s="142">
        <v>0.3</v>
      </c>
      <c r="BK39" s="142">
        <v>0.3</v>
      </c>
      <c r="BL39" s="142">
        <v>0.2</v>
      </c>
      <c r="BM39" s="142">
        <v>0.2</v>
      </c>
      <c r="BN39" s="142">
        <v>0.3</v>
      </c>
      <c r="BO39" s="142">
        <v>0.3</v>
      </c>
      <c r="BP39" s="142">
        <v>0.3</v>
      </c>
      <c r="BQ39" s="142">
        <v>0.3</v>
      </c>
      <c r="BR39" s="142">
        <v>0.3</v>
      </c>
      <c r="BS39" s="142">
        <v>0.3</v>
      </c>
      <c r="BT39" s="69"/>
      <c r="BU39" s="142"/>
      <c r="BV39" s="134" t="s">
        <v>268</v>
      </c>
      <c r="BW39" s="142">
        <v>1.7</v>
      </c>
      <c r="BX39" s="142">
        <v>1.8</v>
      </c>
      <c r="BY39" s="142">
        <v>1.8</v>
      </c>
      <c r="BZ39" s="142">
        <v>1.9</v>
      </c>
      <c r="CA39" s="142">
        <v>2</v>
      </c>
      <c r="CB39" s="142">
        <v>2</v>
      </c>
      <c r="CC39" s="142">
        <v>2</v>
      </c>
      <c r="CD39" s="142">
        <v>2.1</v>
      </c>
      <c r="CE39" s="142">
        <v>2</v>
      </c>
      <c r="CF39" s="142">
        <v>2.1</v>
      </c>
      <c r="CG39" s="142">
        <v>2.1</v>
      </c>
      <c r="CH39" s="142">
        <v>2.2000000000000002</v>
      </c>
      <c r="CI39" s="142">
        <v>2.1</v>
      </c>
      <c r="CJ39" s="142">
        <v>2.2000000000000002</v>
      </c>
      <c r="CK39" s="142">
        <v>2.1</v>
      </c>
      <c r="CL39" s="142">
        <v>2.2999999999999998</v>
      </c>
      <c r="CM39" s="142">
        <v>2.4</v>
      </c>
      <c r="CN39" s="142">
        <v>2.6</v>
      </c>
      <c r="CO39" s="142">
        <v>2.7</v>
      </c>
      <c r="CP39" s="142">
        <v>2.9</v>
      </c>
      <c r="CQ39" s="142">
        <v>2.5</v>
      </c>
      <c r="CR39" s="69"/>
      <c r="CS39" s="142"/>
      <c r="CT39" s="134" t="s">
        <v>268</v>
      </c>
      <c r="CU39" s="142">
        <v>3</v>
      </c>
      <c r="CV39" s="142">
        <v>3</v>
      </c>
      <c r="CW39" s="142">
        <v>3.2</v>
      </c>
      <c r="CX39" s="142">
        <v>3.3</v>
      </c>
      <c r="CY39" s="142">
        <v>3.5</v>
      </c>
      <c r="CZ39" s="142">
        <v>3.7</v>
      </c>
      <c r="DA39" s="142">
        <v>3.6</v>
      </c>
      <c r="DB39" s="142">
        <v>3.6</v>
      </c>
      <c r="DC39" s="142">
        <v>3.6</v>
      </c>
      <c r="DD39" s="142">
        <v>3.8</v>
      </c>
      <c r="DE39" s="142">
        <v>3.9</v>
      </c>
      <c r="DF39" s="142">
        <v>3.9</v>
      </c>
      <c r="DG39" s="142">
        <v>3.7</v>
      </c>
      <c r="DH39" s="142">
        <v>4</v>
      </c>
      <c r="DI39" s="142">
        <v>4</v>
      </c>
      <c r="DJ39" s="142">
        <v>4.4000000000000004</v>
      </c>
      <c r="DK39" s="142">
        <v>4.5999999999999996</v>
      </c>
      <c r="DL39" s="142">
        <v>4.7</v>
      </c>
      <c r="DM39" s="142">
        <v>5</v>
      </c>
      <c r="DN39" s="142">
        <v>5.2</v>
      </c>
      <c r="DO39" s="142">
        <v>4.2</v>
      </c>
      <c r="DP39" s="69"/>
      <c r="DQ39" s="142"/>
      <c r="DR39" s="134" t="s">
        <v>268</v>
      </c>
      <c r="DS39" s="142">
        <v>0.3</v>
      </c>
      <c r="DT39" s="142">
        <v>0.3</v>
      </c>
      <c r="DU39" s="142">
        <v>0.3</v>
      </c>
      <c r="DV39" s="142">
        <v>0.4</v>
      </c>
      <c r="DW39" s="142">
        <v>0.4</v>
      </c>
      <c r="DX39" s="142">
        <v>0.4</v>
      </c>
      <c r="DY39" s="142">
        <v>0.4</v>
      </c>
      <c r="DZ39" s="142">
        <v>0.4</v>
      </c>
      <c r="EA39" s="142">
        <v>0.3</v>
      </c>
      <c r="EB39" s="142">
        <v>0.3</v>
      </c>
      <c r="EC39" s="142">
        <v>0.4</v>
      </c>
      <c r="ED39" s="142">
        <v>0.4</v>
      </c>
      <c r="EE39" s="142">
        <v>0.5</v>
      </c>
      <c r="EF39" s="142">
        <v>0.5</v>
      </c>
      <c r="EG39" s="142">
        <v>0.5</v>
      </c>
      <c r="EH39" s="142">
        <v>0.5</v>
      </c>
      <c r="EI39" s="142">
        <v>0.6</v>
      </c>
      <c r="EJ39" s="142">
        <v>0.6</v>
      </c>
      <c r="EK39" s="142">
        <v>0.7</v>
      </c>
      <c r="EL39" s="142">
        <v>0.7</v>
      </c>
      <c r="EM39" s="142">
        <v>0.6</v>
      </c>
      <c r="EO39" s="100"/>
      <c r="EP39" s="126" t="s">
        <v>223</v>
      </c>
      <c r="EQ39" s="100">
        <v>0.6</v>
      </c>
      <c r="ER39" s="100">
        <v>0.6</v>
      </c>
      <c r="ES39" s="100">
        <v>0.6</v>
      </c>
      <c r="ET39" s="100">
        <v>0.7</v>
      </c>
      <c r="EU39" s="100">
        <v>0.6</v>
      </c>
      <c r="EV39" s="100">
        <v>0.6</v>
      </c>
      <c r="EW39" s="100">
        <v>0.7</v>
      </c>
      <c r="EX39" s="100">
        <v>0.7</v>
      </c>
      <c r="EY39" s="100">
        <v>0.8</v>
      </c>
      <c r="EZ39" s="100">
        <v>0.9</v>
      </c>
      <c r="FA39" s="100">
        <v>0.9</v>
      </c>
      <c r="FB39" s="100">
        <v>0.7</v>
      </c>
      <c r="FC39" s="100">
        <v>0.9</v>
      </c>
      <c r="FD39" s="100">
        <v>0.9</v>
      </c>
      <c r="FE39" s="100">
        <v>0.9</v>
      </c>
      <c r="FF39" s="100">
        <v>1</v>
      </c>
      <c r="FG39" s="100">
        <v>1.1000000000000001</v>
      </c>
      <c r="FH39" s="100">
        <v>1.1000000000000001</v>
      </c>
      <c r="FI39" s="100">
        <v>1.1000000000000001</v>
      </c>
      <c r="FJ39" s="100">
        <v>1.1000000000000001</v>
      </c>
      <c r="FK39" s="100">
        <v>1</v>
      </c>
      <c r="FM39" s="100"/>
      <c r="FN39" s="126" t="s">
        <v>223</v>
      </c>
      <c r="FO39" s="100">
        <v>1.9</v>
      </c>
      <c r="FP39" s="100">
        <v>2</v>
      </c>
      <c r="FQ39" s="100">
        <v>2.1</v>
      </c>
      <c r="FR39" s="100">
        <v>2</v>
      </c>
      <c r="FS39" s="100">
        <v>2</v>
      </c>
      <c r="FT39" s="100">
        <v>2.1</v>
      </c>
      <c r="FU39" s="100">
        <v>2</v>
      </c>
      <c r="FV39" s="100">
        <v>2.2000000000000002</v>
      </c>
      <c r="FW39" s="100">
        <v>2.1</v>
      </c>
      <c r="FX39" s="100">
        <v>2.1</v>
      </c>
      <c r="FY39" s="100">
        <v>2.1</v>
      </c>
      <c r="FZ39" s="100">
        <v>1.9</v>
      </c>
      <c r="GA39" s="100">
        <v>2</v>
      </c>
      <c r="GB39" s="100">
        <v>2.2999999999999998</v>
      </c>
      <c r="GC39" s="100">
        <v>2.4</v>
      </c>
      <c r="GD39" s="100">
        <v>2.4</v>
      </c>
      <c r="GE39" s="100">
        <v>2.6</v>
      </c>
      <c r="GF39" s="100">
        <v>2.8</v>
      </c>
      <c r="GG39" s="100">
        <v>2.9</v>
      </c>
      <c r="GH39" s="100">
        <v>3</v>
      </c>
      <c r="GI39" s="100">
        <v>2.6</v>
      </c>
      <c r="GK39" s="100"/>
      <c r="GL39" s="126" t="s">
        <v>223</v>
      </c>
      <c r="GM39" s="100">
        <v>1.3</v>
      </c>
      <c r="GN39" s="100">
        <v>1.3</v>
      </c>
      <c r="GO39" s="100">
        <v>1.3</v>
      </c>
      <c r="GP39" s="100">
        <v>1.3</v>
      </c>
      <c r="GQ39" s="100">
        <v>1.4</v>
      </c>
      <c r="GR39" s="100">
        <v>1.3</v>
      </c>
      <c r="GS39" s="100">
        <v>1.2</v>
      </c>
      <c r="GT39" s="100">
        <v>1.3</v>
      </c>
      <c r="GU39" s="100">
        <v>1.3</v>
      </c>
      <c r="GV39" s="100">
        <v>1.3</v>
      </c>
      <c r="GW39" s="100">
        <v>1.3</v>
      </c>
      <c r="GX39" s="100">
        <v>1.2</v>
      </c>
      <c r="GY39" s="100">
        <v>1.2</v>
      </c>
      <c r="GZ39" s="100">
        <v>1.3</v>
      </c>
      <c r="HA39" s="100">
        <v>1.4</v>
      </c>
      <c r="HB39" s="100">
        <v>1.5</v>
      </c>
      <c r="HC39" s="100">
        <v>1.7</v>
      </c>
      <c r="HD39" s="100">
        <v>1.7</v>
      </c>
      <c r="HE39" s="100">
        <v>1.8</v>
      </c>
      <c r="HF39" s="100">
        <v>1.8</v>
      </c>
      <c r="HG39" s="100">
        <v>1.7</v>
      </c>
    </row>
    <row r="40" spans="1:215" ht="15">
      <c r="A40" s="100"/>
      <c r="B40" s="106" t="s">
        <v>224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Y40" s="100"/>
      <c r="Z40" s="106" t="s">
        <v>224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W40" s="142"/>
      <c r="AX40" s="134" t="s">
        <v>269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69"/>
      <c r="BU40" s="142"/>
      <c r="BV40" s="134" t="s">
        <v>269</v>
      </c>
      <c r="BW40" s="142">
        <v>0</v>
      </c>
      <c r="BX40" s="142">
        <v>0</v>
      </c>
      <c r="BY40" s="142">
        <v>0</v>
      </c>
      <c r="BZ40" s="142">
        <v>0</v>
      </c>
      <c r="CA40" s="142">
        <v>0</v>
      </c>
      <c r="CB40" s="142">
        <v>0</v>
      </c>
      <c r="CC40" s="142">
        <v>0</v>
      </c>
      <c r="CD40" s="142">
        <v>0</v>
      </c>
      <c r="CE40" s="142">
        <v>0</v>
      </c>
      <c r="CF40" s="142">
        <v>0</v>
      </c>
      <c r="CG40" s="142">
        <v>0</v>
      </c>
      <c r="CH40" s="142">
        <v>0</v>
      </c>
      <c r="CI40" s="142">
        <v>0</v>
      </c>
      <c r="CJ40" s="142">
        <v>0</v>
      </c>
      <c r="CK40" s="142">
        <v>0</v>
      </c>
      <c r="CL40" s="142">
        <v>0</v>
      </c>
      <c r="CM40" s="142">
        <v>0</v>
      </c>
      <c r="CN40" s="142">
        <v>0</v>
      </c>
      <c r="CO40" s="142">
        <v>0</v>
      </c>
      <c r="CP40" s="142">
        <v>0</v>
      </c>
      <c r="CQ40" s="142">
        <v>0</v>
      </c>
      <c r="CR40" s="69"/>
      <c r="CS40" s="142"/>
      <c r="CT40" s="134" t="s">
        <v>269</v>
      </c>
      <c r="CU40" s="142">
        <v>0</v>
      </c>
      <c r="CV40" s="142">
        <v>0</v>
      </c>
      <c r="CW40" s="142">
        <v>0</v>
      </c>
      <c r="CX40" s="142">
        <v>0</v>
      </c>
      <c r="CY40" s="142">
        <v>0</v>
      </c>
      <c r="CZ40" s="142">
        <v>0</v>
      </c>
      <c r="DA40" s="142">
        <v>0</v>
      </c>
      <c r="DB40" s="142">
        <v>0</v>
      </c>
      <c r="DC40" s="142">
        <v>0</v>
      </c>
      <c r="DD40" s="142">
        <v>0</v>
      </c>
      <c r="DE40" s="142">
        <v>0</v>
      </c>
      <c r="DF40" s="142">
        <v>0</v>
      </c>
      <c r="DG40" s="142">
        <v>0</v>
      </c>
      <c r="DH40" s="142">
        <v>0</v>
      </c>
      <c r="DI40" s="142">
        <v>0</v>
      </c>
      <c r="DJ40" s="142">
        <v>0</v>
      </c>
      <c r="DK40" s="142">
        <v>0.1</v>
      </c>
      <c r="DL40" s="142">
        <v>0.1</v>
      </c>
      <c r="DM40" s="142">
        <v>0.1</v>
      </c>
      <c r="DN40" s="142">
        <v>0.1</v>
      </c>
      <c r="DO40" s="142">
        <v>0.1</v>
      </c>
      <c r="DP40" s="69"/>
      <c r="DQ40" s="142"/>
      <c r="DR40" s="134" t="s">
        <v>269</v>
      </c>
      <c r="DS40" s="142">
        <v>0</v>
      </c>
      <c r="DT40" s="142">
        <v>0</v>
      </c>
      <c r="DU40" s="142">
        <v>0</v>
      </c>
      <c r="DV40" s="142">
        <v>0</v>
      </c>
      <c r="DW40" s="142">
        <v>0</v>
      </c>
      <c r="DX40" s="142">
        <v>0</v>
      </c>
      <c r="DY40" s="142">
        <v>0</v>
      </c>
      <c r="DZ40" s="142">
        <v>0</v>
      </c>
      <c r="EA40" s="142">
        <v>0</v>
      </c>
      <c r="EB40" s="142">
        <v>0</v>
      </c>
      <c r="EC40" s="142">
        <v>0</v>
      </c>
      <c r="ED40" s="142">
        <v>0</v>
      </c>
      <c r="EE40" s="142">
        <v>0</v>
      </c>
      <c r="EF40" s="142">
        <v>0</v>
      </c>
      <c r="EG40" s="142">
        <v>0</v>
      </c>
      <c r="EH40" s="142">
        <v>0</v>
      </c>
      <c r="EI40" s="142">
        <v>0</v>
      </c>
      <c r="EJ40" s="142">
        <v>0</v>
      </c>
      <c r="EK40" s="142">
        <v>0</v>
      </c>
      <c r="EL40" s="142">
        <v>0</v>
      </c>
      <c r="EM40" s="142">
        <v>0</v>
      </c>
      <c r="EO40" s="100"/>
      <c r="EP40" s="126" t="s">
        <v>224</v>
      </c>
      <c r="EQ40" s="100">
        <v>0</v>
      </c>
      <c r="ER40" s="100">
        <v>0</v>
      </c>
      <c r="ES40" s="100">
        <v>0</v>
      </c>
      <c r="ET40" s="100">
        <v>0</v>
      </c>
      <c r="EU40" s="100">
        <v>0</v>
      </c>
      <c r="EV40" s="100">
        <v>0</v>
      </c>
      <c r="EW40" s="100">
        <v>0</v>
      </c>
      <c r="EX40" s="100">
        <v>0</v>
      </c>
      <c r="EY40" s="100">
        <v>0</v>
      </c>
      <c r="EZ40" s="100">
        <v>0</v>
      </c>
      <c r="FA40" s="100">
        <v>0</v>
      </c>
      <c r="FB40" s="100">
        <v>0</v>
      </c>
      <c r="FC40" s="100">
        <v>0</v>
      </c>
      <c r="FD40" s="100">
        <v>0</v>
      </c>
      <c r="FE40" s="100">
        <v>0</v>
      </c>
      <c r="FF40" s="100">
        <v>0</v>
      </c>
      <c r="FG40" s="100">
        <v>0</v>
      </c>
      <c r="FH40" s="100">
        <v>0</v>
      </c>
      <c r="FI40" s="100">
        <v>0</v>
      </c>
      <c r="FJ40" s="100">
        <v>0</v>
      </c>
      <c r="FK40" s="100">
        <v>0</v>
      </c>
      <c r="FM40" s="100"/>
      <c r="FN40" s="126" t="s">
        <v>224</v>
      </c>
      <c r="FO40" s="100">
        <v>0.1</v>
      </c>
      <c r="FP40" s="100">
        <v>0.1</v>
      </c>
      <c r="FQ40" s="100">
        <v>0.1</v>
      </c>
      <c r="FR40" s="100">
        <v>0.1</v>
      </c>
      <c r="FS40" s="100">
        <v>0.1</v>
      </c>
      <c r="FT40" s="100">
        <v>0.1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</v>
      </c>
      <c r="GD40" s="100">
        <v>0</v>
      </c>
      <c r="GE40" s="100">
        <v>0</v>
      </c>
      <c r="GF40" s="100">
        <v>0</v>
      </c>
      <c r="GG40" s="100">
        <v>0</v>
      </c>
      <c r="GH40" s="100">
        <v>0</v>
      </c>
      <c r="GI40" s="100">
        <v>0</v>
      </c>
      <c r="GK40" s="100"/>
      <c r="GL40" s="126" t="s">
        <v>224</v>
      </c>
      <c r="GM40" s="100">
        <v>0.1</v>
      </c>
      <c r="GN40" s="100">
        <v>0.1</v>
      </c>
      <c r="GO40" s="100">
        <v>0.1</v>
      </c>
      <c r="GP40" s="100">
        <v>0.1</v>
      </c>
      <c r="GQ40" s="100">
        <v>0.1</v>
      </c>
      <c r="GR40" s="100">
        <v>0.1</v>
      </c>
      <c r="GS40" s="100">
        <v>0</v>
      </c>
      <c r="GT40" s="100">
        <v>0</v>
      </c>
      <c r="GU40" s="100">
        <v>0</v>
      </c>
      <c r="GV40" s="100">
        <v>0</v>
      </c>
      <c r="GW40" s="100">
        <v>0</v>
      </c>
      <c r="GX40" s="100">
        <v>0</v>
      </c>
      <c r="GY40" s="100">
        <v>0</v>
      </c>
      <c r="GZ40" s="100">
        <v>0</v>
      </c>
      <c r="HA40" s="100">
        <v>0</v>
      </c>
      <c r="HB40" s="100">
        <v>0</v>
      </c>
      <c r="HC40" s="100">
        <v>0</v>
      </c>
      <c r="HD40" s="100">
        <v>0</v>
      </c>
      <c r="HE40" s="100">
        <v>0</v>
      </c>
      <c r="HF40" s="100">
        <v>0</v>
      </c>
      <c r="HG40" s="100">
        <v>0.1</v>
      </c>
    </row>
    <row r="41" spans="1:215" ht="15">
      <c r="A41" s="100"/>
      <c r="B41" s="106" t="s">
        <v>225</v>
      </c>
      <c r="C41" s="102" t="s">
        <v>226</v>
      </c>
      <c r="D41" s="102" t="s">
        <v>226</v>
      </c>
      <c r="E41" s="102" t="s">
        <v>226</v>
      </c>
      <c r="F41" s="102" t="s">
        <v>226</v>
      </c>
      <c r="G41" s="102" t="s">
        <v>226</v>
      </c>
      <c r="H41" s="102" t="s">
        <v>226</v>
      </c>
      <c r="I41" s="102" t="s">
        <v>226</v>
      </c>
      <c r="J41" s="102" t="s">
        <v>226</v>
      </c>
      <c r="K41" s="102" t="s">
        <v>226</v>
      </c>
      <c r="L41" s="102" t="s">
        <v>226</v>
      </c>
      <c r="M41" s="102" t="s">
        <v>226</v>
      </c>
      <c r="N41" s="102">
        <v>0</v>
      </c>
      <c r="O41" s="102">
        <v>0</v>
      </c>
      <c r="P41" s="102">
        <v>0</v>
      </c>
      <c r="Q41" s="102">
        <v>0</v>
      </c>
      <c r="R41" s="102" t="s">
        <v>226</v>
      </c>
      <c r="S41" s="102" t="s">
        <v>226</v>
      </c>
      <c r="T41" s="102" t="s">
        <v>226</v>
      </c>
      <c r="U41" s="102" t="s">
        <v>226</v>
      </c>
      <c r="V41" s="102" t="s">
        <v>226</v>
      </c>
      <c r="W41" s="102" t="s">
        <v>226</v>
      </c>
      <c r="Y41" s="100"/>
      <c r="Z41" s="106" t="s">
        <v>225</v>
      </c>
      <c r="AA41" s="102" t="s">
        <v>226</v>
      </c>
      <c r="AB41" s="102" t="s">
        <v>226</v>
      </c>
      <c r="AC41" s="102" t="s">
        <v>226</v>
      </c>
      <c r="AD41" s="102" t="s">
        <v>226</v>
      </c>
      <c r="AE41" s="102" t="s">
        <v>226</v>
      </c>
      <c r="AF41" s="102" t="s">
        <v>226</v>
      </c>
      <c r="AG41" s="102" t="s">
        <v>226</v>
      </c>
      <c r="AH41" s="102" t="s">
        <v>226</v>
      </c>
      <c r="AI41" s="102" t="s">
        <v>226</v>
      </c>
      <c r="AJ41" s="102" t="s">
        <v>226</v>
      </c>
      <c r="AK41" s="102" t="s">
        <v>226</v>
      </c>
      <c r="AL41" s="102">
        <v>0</v>
      </c>
      <c r="AM41" s="102">
        <v>0</v>
      </c>
      <c r="AN41" s="102">
        <v>0</v>
      </c>
      <c r="AO41" s="102">
        <v>0</v>
      </c>
      <c r="AP41" s="102" t="s">
        <v>226</v>
      </c>
      <c r="AQ41" s="102" t="s">
        <v>226</v>
      </c>
      <c r="AR41" s="102" t="s">
        <v>226</v>
      </c>
      <c r="AS41" s="102" t="s">
        <v>226</v>
      </c>
      <c r="AT41" s="102" t="s">
        <v>226</v>
      </c>
      <c r="AU41" s="102" t="s">
        <v>226</v>
      </c>
      <c r="AW41" s="142"/>
      <c r="AX41" s="134" t="s">
        <v>270</v>
      </c>
      <c r="AY41" s="88" t="s">
        <v>271</v>
      </c>
      <c r="AZ41" s="88" t="s">
        <v>271</v>
      </c>
      <c r="BA41" s="88" t="s">
        <v>271</v>
      </c>
      <c r="BB41" s="88" t="s">
        <v>271</v>
      </c>
      <c r="BC41" s="88" t="s">
        <v>271</v>
      </c>
      <c r="BD41" s="88" t="s">
        <v>271</v>
      </c>
      <c r="BE41" s="88" t="s">
        <v>271</v>
      </c>
      <c r="BF41" s="88" t="s">
        <v>271</v>
      </c>
      <c r="BG41" s="88" t="s">
        <v>271</v>
      </c>
      <c r="BH41" s="88" t="s">
        <v>271</v>
      </c>
      <c r="BI41" s="88" t="s">
        <v>271</v>
      </c>
      <c r="BJ41" s="88">
        <v>0</v>
      </c>
      <c r="BK41" s="88">
        <v>0</v>
      </c>
      <c r="BL41" s="88">
        <v>0</v>
      </c>
      <c r="BM41" s="88">
        <v>0</v>
      </c>
      <c r="BN41" s="88" t="s">
        <v>271</v>
      </c>
      <c r="BO41" s="88" t="s">
        <v>271</v>
      </c>
      <c r="BP41" s="88" t="s">
        <v>271</v>
      </c>
      <c r="BQ41" s="88" t="s">
        <v>271</v>
      </c>
      <c r="BR41" s="88" t="s">
        <v>271</v>
      </c>
      <c r="BS41" s="88" t="s">
        <v>271</v>
      </c>
      <c r="BT41" s="69"/>
      <c r="BU41" s="142"/>
      <c r="BV41" s="134" t="s">
        <v>270</v>
      </c>
      <c r="BW41" s="88" t="s">
        <v>271</v>
      </c>
      <c r="BX41" s="88" t="s">
        <v>271</v>
      </c>
      <c r="BY41" s="88" t="s">
        <v>271</v>
      </c>
      <c r="BZ41" s="88" t="s">
        <v>271</v>
      </c>
      <c r="CA41" s="88" t="s">
        <v>271</v>
      </c>
      <c r="CB41" s="88" t="s">
        <v>271</v>
      </c>
      <c r="CC41" s="88" t="s">
        <v>271</v>
      </c>
      <c r="CD41" s="88" t="s">
        <v>271</v>
      </c>
      <c r="CE41" s="88" t="s">
        <v>271</v>
      </c>
      <c r="CF41" s="88" t="s">
        <v>271</v>
      </c>
      <c r="CG41" s="88" t="s">
        <v>271</v>
      </c>
      <c r="CH41" s="88">
        <v>0.1</v>
      </c>
      <c r="CI41" s="88">
        <v>0.1</v>
      </c>
      <c r="CJ41" s="88">
        <v>0.1</v>
      </c>
      <c r="CK41" s="88">
        <v>0.1</v>
      </c>
      <c r="CL41" s="88" t="s">
        <v>271</v>
      </c>
      <c r="CM41" s="88" t="s">
        <v>271</v>
      </c>
      <c r="CN41" s="88" t="s">
        <v>271</v>
      </c>
      <c r="CO41" s="88" t="s">
        <v>271</v>
      </c>
      <c r="CP41" s="88" t="s">
        <v>271</v>
      </c>
      <c r="CQ41" s="88" t="s">
        <v>271</v>
      </c>
      <c r="CR41" s="69"/>
      <c r="CS41" s="142"/>
      <c r="CT41" s="134" t="s">
        <v>270</v>
      </c>
      <c r="CU41" s="88" t="s">
        <v>271</v>
      </c>
      <c r="CV41" s="88" t="s">
        <v>271</v>
      </c>
      <c r="CW41" s="88" t="s">
        <v>271</v>
      </c>
      <c r="CX41" s="88" t="s">
        <v>271</v>
      </c>
      <c r="CY41" s="88" t="s">
        <v>271</v>
      </c>
      <c r="CZ41" s="88" t="s">
        <v>271</v>
      </c>
      <c r="DA41" s="88" t="s">
        <v>271</v>
      </c>
      <c r="DB41" s="88">
        <v>0.1</v>
      </c>
      <c r="DC41" s="88">
        <v>0.2</v>
      </c>
      <c r="DD41" s="88">
        <v>0.2</v>
      </c>
      <c r="DE41" s="88">
        <v>0.2</v>
      </c>
      <c r="DF41" s="88">
        <v>0.2</v>
      </c>
      <c r="DG41" s="88">
        <v>0.2</v>
      </c>
      <c r="DH41" s="88">
        <v>0.2</v>
      </c>
      <c r="DI41" s="88">
        <v>0.2</v>
      </c>
      <c r="DJ41" s="88" t="s">
        <v>271</v>
      </c>
      <c r="DK41" s="88" t="s">
        <v>271</v>
      </c>
      <c r="DL41" s="88" t="s">
        <v>271</v>
      </c>
      <c r="DM41" s="88" t="s">
        <v>271</v>
      </c>
      <c r="DN41" s="88" t="s">
        <v>271</v>
      </c>
      <c r="DO41" s="88" t="s">
        <v>271</v>
      </c>
      <c r="DP41" s="69"/>
      <c r="DQ41" s="142"/>
      <c r="DR41" s="134" t="s">
        <v>270</v>
      </c>
      <c r="DS41" s="88" t="s">
        <v>271</v>
      </c>
      <c r="DT41" s="88" t="s">
        <v>271</v>
      </c>
      <c r="DU41" s="88" t="s">
        <v>271</v>
      </c>
      <c r="DV41" s="88" t="s">
        <v>271</v>
      </c>
      <c r="DW41" s="88" t="s">
        <v>271</v>
      </c>
      <c r="DX41" s="88" t="s">
        <v>271</v>
      </c>
      <c r="DY41" s="88" t="s">
        <v>271</v>
      </c>
      <c r="DZ41" s="88" t="s">
        <v>271</v>
      </c>
      <c r="EA41" s="88">
        <v>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0</v>
      </c>
      <c r="EH41" s="88" t="s">
        <v>271</v>
      </c>
      <c r="EI41" s="88" t="s">
        <v>271</v>
      </c>
      <c r="EJ41" s="88" t="s">
        <v>271</v>
      </c>
      <c r="EK41" s="88" t="s">
        <v>271</v>
      </c>
      <c r="EL41" s="88" t="s">
        <v>271</v>
      </c>
      <c r="EM41" s="88" t="s">
        <v>271</v>
      </c>
      <c r="EO41" s="100"/>
      <c r="EP41" s="126" t="s">
        <v>225</v>
      </c>
      <c r="EQ41" s="102" t="s">
        <v>226</v>
      </c>
      <c r="ER41" s="102" t="s">
        <v>226</v>
      </c>
      <c r="ES41" s="102" t="s">
        <v>226</v>
      </c>
      <c r="ET41" s="102" t="s">
        <v>226</v>
      </c>
      <c r="EU41" s="102" t="s">
        <v>226</v>
      </c>
      <c r="EV41" s="102" t="s">
        <v>226</v>
      </c>
      <c r="EW41" s="102" t="s">
        <v>226</v>
      </c>
      <c r="EX41" s="102" t="s">
        <v>226</v>
      </c>
      <c r="EY41" s="102" t="s">
        <v>226</v>
      </c>
      <c r="EZ41" s="102" t="s">
        <v>226</v>
      </c>
      <c r="FA41" s="102" t="s">
        <v>226</v>
      </c>
      <c r="FB41" s="102">
        <v>0.1</v>
      </c>
      <c r="FC41" s="102">
        <v>0.1</v>
      </c>
      <c r="FD41" s="102">
        <v>0.1</v>
      </c>
      <c r="FE41" s="102">
        <v>0.1</v>
      </c>
      <c r="FF41" s="102" t="s">
        <v>226</v>
      </c>
      <c r="FG41" s="102" t="s">
        <v>226</v>
      </c>
      <c r="FH41" s="102" t="s">
        <v>226</v>
      </c>
      <c r="FI41" s="102" t="s">
        <v>226</v>
      </c>
      <c r="FJ41" s="102" t="s">
        <v>226</v>
      </c>
      <c r="FK41" s="102" t="s">
        <v>226</v>
      </c>
      <c r="FM41" s="100"/>
      <c r="FN41" s="126" t="s">
        <v>225</v>
      </c>
      <c r="FO41" s="102" t="s">
        <v>226</v>
      </c>
      <c r="FP41" s="102" t="s">
        <v>226</v>
      </c>
      <c r="FQ41" s="102" t="s">
        <v>226</v>
      </c>
      <c r="FR41" s="102" t="s">
        <v>226</v>
      </c>
      <c r="FS41" s="102" t="s">
        <v>226</v>
      </c>
      <c r="FT41" s="102" t="s">
        <v>226</v>
      </c>
      <c r="FU41" s="102" t="s">
        <v>226</v>
      </c>
      <c r="FV41" s="102" t="s">
        <v>226</v>
      </c>
      <c r="FW41" s="102" t="s">
        <v>226</v>
      </c>
      <c r="FX41" s="102" t="s">
        <v>226</v>
      </c>
      <c r="FY41" s="102" t="s">
        <v>226</v>
      </c>
      <c r="FZ41" s="102">
        <v>0.1</v>
      </c>
      <c r="GA41" s="102">
        <v>0.1</v>
      </c>
      <c r="GB41" s="102">
        <v>0.1</v>
      </c>
      <c r="GC41" s="102">
        <v>0.1</v>
      </c>
      <c r="GD41" s="102" t="s">
        <v>226</v>
      </c>
      <c r="GE41" s="102" t="s">
        <v>226</v>
      </c>
      <c r="GF41" s="102" t="s">
        <v>226</v>
      </c>
      <c r="GG41" s="102" t="s">
        <v>226</v>
      </c>
      <c r="GH41" s="102" t="s">
        <v>226</v>
      </c>
      <c r="GI41" s="102" t="s">
        <v>226</v>
      </c>
      <c r="GK41" s="100"/>
      <c r="GL41" s="126" t="s">
        <v>225</v>
      </c>
      <c r="GM41" s="102" t="s">
        <v>226</v>
      </c>
      <c r="GN41" s="102" t="s">
        <v>226</v>
      </c>
      <c r="GO41" s="102" t="s">
        <v>226</v>
      </c>
      <c r="GP41" s="102" t="s">
        <v>226</v>
      </c>
      <c r="GQ41" s="102" t="s">
        <v>226</v>
      </c>
      <c r="GR41" s="102" t="s">
        <v>226</v>
      </c>
      <c r="GS41" s="102" t="s">
        <v>226</v>
      </c>
      <c r="GT41" s="102" t="s">
        <v>226</v>
      </c>
      <c r="GU41" s="102" t="s">
        <v>226</v>
      </c>
      <c r="GV41" s="102" t="s">
        <v>226</v>
      </c>
      <c r="GW41" s="102">
        <v>0</v>
      </c>
      <c r="GX41" s="102">
        <v>0.1</v>
      </c>
      <c r="GY41" s="102">
        <v>0</v>
      </c>
      <c r="GZ41" s="102">
        <v>0</v>
      </c>
      <c r="HA41" s="102">
        <v>0</v>
      </c>
      <c r="HB41" s="102" t="s">
        <v>226</v>
      </c>
      <c r="HC41" s="102" t="s">
        <v>226</v>
      </c>
      <c r="HD41" s="102" t="s">
        <v>226</v>
      </c>
      <c r="HE41" s="102" t="s">
        <v>226</v>
      </c>
      <c r="HF41" s="102" t="s">
        <v>226</v>
      </c>
      <c r="HG41" s="102" t="s">
        <v>226</v>
      </c>
    </row>
    <row r="42" spans="1:215" ht="15">
      <c r="A42" s="100"/>
      <c r="B42" s="106" t="s">
        <v>227</v>
      </c>
      <c r="C42" s="100">
        <v>0</v>
      </c>
      <c r="D42" s="102" t="s">
        <v>226</v>
      </c>
      <c r="E42" s="102" t="s">
        <v>226</v>
      </c>
      <c r="F42" s="102" t="s">
        <v>226</v>
      </c>
      <c r="G42" s="102" t="s">
        <v>226</v>
      </c>
      <c r="H42" s="102" t="s">
        <v>226</v>
      </c>
      <c r="I42" s="102" t="s">
        <v>226</v>
      </c>
      <c r="J42" s="102" t="s">
        <v>226</v>
      </c>
      <c r="K42" s="102" t="s">
        <v>226</v>
      </c>
      <c r="L42" s="102" t="s">
        <v>226</v>
      </c>
      <c r="M42" s="102" t="s">
        <v>226</v>
      </c>
      <c r="N42" s="102" t="s">
        <v>226</v>
      </c>
      <c r="O42" s="102" t="s">
        <v>226</v>
      </c>
      <c r="P42" s="102" t="s">
        <v>226</v>
      </c>
      <c r="Q42" s="102" t="s">
        <v>226</v>
      </c>
      <c r="R42" s="102" t="s">
        <v>226</v>
      </c>
      <c r="S42" s="102" t="s">
        <v>226</v>
      </c>
      <c r="T42" s="102" t="s">
        <v>226</v>
      </c>
      <c r="U42" s="102" t="s">
        <v>226</v>
      </c>
      <c r="V42" s="102" t="s">
        <v>226</v>
      </c>
      <c r="W42" s="102" t="s">
        <v>226</v>
      </c>
      <c r="Y42" s="100"/>
      <c r="Z42" s="106" t="s">
        <v>227</v>
      </c>
      <c r="AA42" s="100">
        <v>0</v>
      </c>
      <c r="AB42" s="102" t="s">
        <v>226</v>
      </c>
      <c r="AC42" s="102" t="s">
        <v>226</v>
      </c>
      <c r="AD42" s="102" t="s">
        <v>226</v>
      </c>
      <c r="AE42" s="102" t="s">
        <v>226</v>
      </c>
      <c r="AF42" s="102" t="s">
        <v>226</v>
      </c>
      <c r="AG42" s="102" t="s">
        <v>226</v>
      </c>
      <c r="AH42" s="102" t="s">
        <v>226</v>
      </c>
      <c r="AI42" s="102" t="s">
        <v>226</v>
      </c>
      <c r="AJ42" s="102" t="s">
        <v>226</v>
      </c>
      <c r="AK42" s="102" t="s">
        <v>226</v>
      </c>
      <c r="AL42" s="102" t="s">
        <v>226</v>
      </c>
      <c r="AM42" s="102" t="s">
        <v>226</v>
      </c>
      <c r="AN42" s="102" t="s">
        <v>226</v>
      </c>
      <c r="AO42" s="102" t="s">
        <v>226</v>
      </c>
      <c r="AP42" s="102" t="s">
        <v>226</v>
      </c>
      <c r="AQ42" s="102" t="s">
        <v>226</v>
      </c>
      <c r="AR42" s="102" t="s">
        <v>226</v>
      </c>
      <c r="AS42" s="102" t="s">
        <v>226</v>
      </c>
      <c r="AT42" s="102" t="s">
        <v>226</v>
      </c>
      <c r="AU42" s="102" t="s">
        <v>226</v>
      </c>
      <c r="AW42" s="142"/>
      <c r="AX42" s="134" t="s">
        <v>272</v>
      </c>
      <c r="AY42" s="142">
        <v>0</v>
      </c>
      <c r="AZ42" s="88" t="s">
        <v>271</v>
      </c>
      <c r="BA42" s="88" t="s">
        <v>271</v>
      </c>
      <c r="BB42" s="88" t="s">
        <v>271</v>
      </c>
      <c r="BC42" s="88" t="s">
        <v>271</v>
      </c>
      <c r="BD42" s="88" t="s">
        <v>271</v>
      </c>
      <c r="BE42" s="88" t="s">
        <v>271</v>
      </c>
      <c r="BF42" s="88" t="s">
        <v>271</v>
      </c>
      <c r="BG42" s="88" t="s">
        <v>271</v>
      </c>
      <c r="BH42" s="88" t="s">
        <v>271</v>
      </c>
      <c r="BI42" s="88" t="s">
        <v>271</v>
      </c>
      <c r="BJ42" s="88" t="s">
        <v>271</v>
      </c>
      <c r="BK42" s="88" t="s">
        <v>271</v>
      </c>
      <c r="BL42" s="88" t="s">
        <v>271</v>
      </c>
      <c r="BM42" s="88" t="s">
        <v>271</v>
      </c>
      <c r="BN42" s="88" t="s">
        <v>271</v>
      </c>
      <c r="BO42" s="88" t="s">
        <v>271</v>
      </c>
      <c r="BP42" s="88" t="s">
        <v>271</v>
      </c>
      <c r="BQ42" s="88" t="s">
        <v>271</v>
      </c>
      <c r="BR42" s="88" t="s">
        <v>271</v>
      </c>
      <c r="BS42" s="88" t="s">
        <v>271</v>
      </c>
      <c r="BT42" s="69"/>
      <c r="BU42" s="142"/>
      <c r="BV42" s="134" t="s">
        <v>272</v>
      </c>
      <c r="BW42" s="142">
        <v>0</v>
      </c>
      <c r="BX42" s="88" t="s">
        <v>271</v>
      </c>
      <c r="BY42" s="88" t="s">
        <v>271</v>
      </c>
      <c r="BZ42" s="88" t="s">
        <v>271</v>
      </c>
      <c r="CA42" s="88" t="s">
        <v>271</v>
      </c>
      <c r="CB42" s="88" t="s">
        <v>271</v>
      </c>
      <c r="CC42" s="88" t="s">
        <v>271</v>
      </c>
      <c r="CD42" s="88" t="s">
        <v>271</v>
      </c>
      <c r="CE42" s="88" t="s">
        <v>271</v>
      </c>
      <c r="CF42" s="88" t="s">
        <v>271</v>
      </c>
      <c r="CG42" s="88" t="s">
        <v>271</v>
      </c>
      <c r="CH42" s="88" t="s">
        <v>271</v>
      </c>
      <c r="CI42" s="88" t="s">
        <v>271</v>
      </c>
      <c r="CJ42" s="88" t="s">
        <v>271</v>
      </c>
      <c r="CK42" s="88" t="s">
        <v>271</v>
      </c>
      <c r="CL42" s="88" t="s">
        <v>271</v>
      </c>
      <c r="CM42" s="88" t="s">
        <v>271</v>
      </c>
      <c r="CN42" s="88" t="s">
        <v>271</v>
      </c>
      <c r="CO42" s="88" t="s">
        <v>271</v>
      </c>
      <c r="CP42" s="88" t="s">
        <v>271</v>
      </c>
      <c r="CQ42" s="88" t="s">
        <v>271</v>
      </c>
      <c r="CR42" s="69"/>
      <c r="CS42" s="142"/>
      <c r="CT42" s="134" t="s">
        <v>272</v>
      </c>
      <c r="CU42" s="142">
        <v>0</v>
      </c>
      <c r="CV42" s="88" t="s">
        <v>271</v>
      </c>
      <c r="CW42" s="88" t="s">
        <v>271</v>
      </c>
      <c r="CX42" s="88" t="s">
        <v>271</v>
      </c>
      <c r="CY42" s="88" t="s">
        <v>271</v>
      </c>
      <c r="CZ42" s="88" t="s">
        <v>271</v>
      </c>
      <c r="DA42" s="88" t="s">
        <v>271</v>
      </c>
      <c r="DB42" s="88" t="s">
        <v>271</v>
      </c>
      <c r="DC42" s="88" t="s">
        <v>271</v>
      </c>
      <c r="DD42" s="88" t="s">
        <v>271</v>
      </c>
      <c r="DE42" s="88" t="s">
        <v>271</v>
      </c>
      <c r="DF42" s="88" t="s">
        <v>271</v>
      </c>
      <c r="DG42" s="88" t="s">
        <v>271</v>
      </c>
      <c r="DH42" s="88" t="s">
        <v>271</v>
      </c>
      <c r="DI42" s="88" t="s">
        <v>271</v>
      </c>
      <c r="DJ42" s="88" t="s">
        <v>271</v>
      </c>
      <c r="DK42" s="88" t="s">
        <v>271</v>
      </c>
      <c r="DL42" s="88" t="s">
        <v>271</v>
      </c>
      <c r="DM42" s="88" t="s">
        <v>271</v>
      </c>
      <c r="DN42" s="88" t="s">
        <v>271</v>
      </c>
      <c r="DO42" s="88" t="s">
        <v>271</v>
      </c>
      <c r="DP42" s="69"/>
      <c r="DQ42" s="142"/>
      <c r="DR42" s="134" t="s">
        <v>272</v>
      </c>
      <c r="DS42" s="142">
        <v>0</v>
      </c>
      <c r="DT42" s="88" t="s">
        <v>271</v>
      </c>
      <c r="DU42" s="88" t="s">
        <v>271</v>
      </c>
      <c r="DV42" s="88" t="s">
        <v>271</v>
      </c>
      <c r="DW42" s="88" t="s">
        <v>271</v>
      </c>
      <c r="DX42" s="88" t="s">
        <v>271</v>
      </c>
      <c r="DY42" s="88" t="s">
        <v>271</v>
      </c>
      <c r="DZ42" s="88" t="s">
        <v>271</v>
      </c>
      <c r="EA42" s="88" t="s">
        <v>271</v>
      </c>
      <c r="EB42" s="88" t="s">
        <v>271</v>
      </c>
      <c r="EC42" s="88" t="s">
        <v>271</v>
      </c>
      <c r="ED42" s="88" t="s">
        <v>271</v>
      </c>
      <c r="EE42" s="88" t="s">
        <v>271</v>
      </c>
      <c r="EF42" s="88" t="s">
        <v>271</v>
      </c>
      <c r="EG42" s="88" t="s">
        <v>271</v>
      </c>
      <c r="EH42" s="88" t="s">
        <v>271</v>
      </c>
      <c r="EI42" s="88" t="s">
        <v>271</v>
      </c>
      <c r="EJ42" s="88" t="s">
        <v>271</v>
      </c>
      <c r="EK42" s="88" t="s">
        <v>271</v>
      </c>
      <c r="EL42" s="88" t="s">
        <v>271</v>
      </c>
      <c r="EM42" s="88" t="s">
        <v>271</v>
      </c>
      <c r="EO42" s="100"/>
      <c r="EP42" s="126" t="s">
        <v>227</v>
      </c>
      <c r="EQ42" s="100">
        <v>0</v>
      </c>
      <c r="ER42" s="102" t="s">
        <v>226</v>
      </c>
      <c r="ES42" s="102" t="s">
        <v>226</v>
      </c>
      <c r="ET42" s="102" t="s">
        <v>226</v>
      </c>
      <c r="EU42" s="102" t="s">
        <v>226</v>
      </c>
      <c r="EV42" s="102" t="s">
        <v>226</v>
      </c>
      <c r="EW42" s="102" t="s">
        <v>226</v>
      </c>
      <c r="EX42" s="102" t="s">
        <v>226</v>
      </c>
      <c r="EY42" s="102" t="s">
        <v>226</v>
      </c>
      <c r="EZ42" s="102" t="s">
        <v>226</v>
      </c>
      <c r="FA42" s="102" t="s">
        <v>226</v>
      </c>
      <c r="FB42" s="102" t="s">
        <v>226</v>
      </c>
      <c r="FC42" s="102" t="s">
        <v>226</v>
      </c>
      <c r="FD42" s="102" t="s">
        <v>226</v>
      </c>
      <c r="FE42" s="102" t="s">
        <v>226</v>
      </c>
      <c r="FF42" s="102" t="s">
        <v>226</v>
      </c>
      <c r="FG42" s="102" t="s">
        <v>226</v>
      </c>
      <c r="FH42" s="102" t="s">
        <v>226</v>
      </c>
      <c r="FI42" s="102" t="s">
        <v>226</v>
      </c>
      <c r="FJ42" s="102" t="s">
        <v>226</v>
      </c>
      <c r="FK42" s="102" t="s">
        <v>226</v>
      </c>
      <c r="FM42" s="100"/>
      <c r="FN42" s="126" t="s">
        <v>227</v>
      </c>
      <c r="FO42" s="100">
        <v>0</v>
      </c>
      <c r="FP42" s="102" t="s">
        <v>226</v>
      </c>
      <c r="FQ42" s="102" t="s">
        <v>226</v>
      </c>
      <c r="FR42" s="102" t="s">
        <v>226</v>
      </c>
      <c r="FS42" s="102" t="s">
        <v>226</v>
      </c>
      <c r="FT42" s="102" t="s">
        <v>226</v>
      </c>
      <c r="FU42" s="102" t="s">
        <v>226</v>
      </c>
      <c r="FV42" s="102" t="s">
        <v>226</v>
      </c>
      <c r="FW42" s="102" t="s">
        <v>226</v>
      </c>
      <c r="FX42" s="102" t="s">
        <v>226</v>
      </c>
      <c r="FY42" s="102" t="s">
        <v>226</v>
      </c>
      <c r="FZ42" s="102" t="s">
        <v>226</v>
      </c>
      <c r="GA42" s="102" t="s">
        <v>226</v>
      </c>
      <c r="GB42" s="102" t="s">
        <v>226</v>
      </c>
      <c r="GC42" s="102" t="s">
        <v>226</v>
      </c>
      <c r="GD42" s="102" t="s">
        <v>226</v>
      </c>
      <c r="GE42" s="102" t="s">
        <v>226</v>
      </c>
      <c r="GF42" s="102" t="s">
        <v>226</v>
      </c>
      <c r="GG42" s="102" t="s">
        <v>226</v>
      </c>
      <c r="GH42" s="102" t="s">
        <v>226</v>
      </c>
      <c r="GI42" s="102" t="s">
        <v>226</v>
      </c>
      <c r="GK42" s="100"/>
      <c r="GL42" s="126" t="s">
        <v>227</v>
      </c>
      <c r="GM42" s="100">
        <v>0</v>
      </c>
      <c r="GN42" s="102" t="s">
        <v>226</v>
      </c>
      <c r="GO42" s="102" t="s">
        <v>226</v>
      </c>
      <c r="GP42" s="102" t="s">
        <v>226</v>
      </c>
      <c r="GQ42" s="102" t="s">
        <v>226</v>
      </c>
      <c r="GR42" s="102" t="s">
        <v>226</v>
      </c>
      <c r="GS42" s="102" t="s">
        <v>226</v>
      </c>
      <c r="GT42" s="102" t="s">
        <v>226</v>
      </c>
      <c r="GU42" s="102" t="s">
        <v>226</v>
      </c>
      <c r="GV42" s="102" t="s">
        <v>226</v>
      </c>
      <c r="GW42" s="102" t="s">
        <v>226</v>
      </c>
      <c r="GX42" s="102" t="s">
        <v>226</v>
      </c>
      <c r="GY42" s="102" t="s">
        <v>226</v>
      </c>
      <c r="GZ42" s="102" t="s">
        <v>226</v>
      </c>
      <c r="HA42" s="102" t="s">
        <v>226</v>
      </c>
      <c r="HB42" s="102" t="s">
        <v>226</v>
      </c>
      <c r="HC42" s="102" t="s">
        <v>226</v>
      </c>
      <c r="HD42" s="102" t="s">
        <v>226</v>
      </c>
      <c r="HE42" s="102" t="s">
        <v>226</v>
      </c>
      <c r="HF42" s="102" t="s">
        <v>226</v>
      </c>
      <c r="HG42" s="102" t="s">
        <v>226</v>
      </c>
    </row>
    <row r="43" spans="1:215" ht="15">
      <c r="A43" s="100"/>
      <c r="B43" s="106" t="s">
        <v>228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Y43" s="100"/>
      <c r="Z43" s="106" t="s">
        <v>228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W43" s="142"/>
      <c r="AX43" s="134" t="s">
        <v>273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69"/>
      <c r="BU43" s="142"/>
      <c r="BV43" s="134" t="s">
        <v>273</v>
      </c>
      <c r="BW43" s="142">
        <v>0</v>
      </c>
      <c r="BX43" s="142">
        <v>0</v>
      </c>
      <c r="BY43" s="142">
        <v>0</v>
      </c>
      <c r="BZ43" s="142">
        <v>0</v>
      </c>
      <c r="CA43" s="142">
        <v>0</v>
      </c>
      <c r="CB43" s="142">
        <v>0</v>
      </c>
      <c r="CC43" s="142">
        <v>0</v>
      </c>
      <c r="CD43" s="142">
        <v>0</v>
      </c>
      <c r="CE43" s="142">
        <v>0</v>
      </c>
      <c r="CF43" s="142">
        <v>0</v>
      </c>
      <c r="CG43" s="142">
        <v>0</v>
      </c>
      <c r="CH43" s="142">
        <v>0</v>
      </c>
      <c r="CI43" s="142">
        <v>0</v>
      </c>
      <c r="CJ43" s="142">
        <v>0</v>
      </c>
      <c r="CK43" s="142">
        <v>0</v>
      </c>
      <c r="CL43" s="142">
        <v>0</v>
      </c>
      <c r="CM43" s="142">
        <v>0</v>
      </c>
      <c r="CN43" s="142">
        <v>0</v>
      </c>
      <c r="CO43" s="142">
        <v>0</v>
      </c>
      <c r="CP43" s="142">
        <v>0</v>
      </c>
      <c r="CQ43" s="142">
        <v>0</v>
      </c>
      <c r="CR43" s="69"/>
      <c r="CS43" s="142"/>
      <c r="CT43" s="134" t="s">
        <v>273</v>
      </c>
      <c r="CU43" s="142">
        <v>0.1</v>
      </c>
      <c r="CV43" s="142">
        <v>0.1</v>
      </c>
      <c r="CW43" s="142">
        <v>0.1</v>
      </c>
      <c r="CX43" s="142">
        <v>0.1</v>
      </c>
      <c r="CY43" s="142">
        <v>0.1</v>
      </c>
      <c r="CZ43" s="142">
        <v>0.1</v>
      </c>
      <c r="DA43" s="142">
        <v>0.2</v>
      </c>
      <c r="DB43" s="142">
        <v>0.2</v>
      </c>
      <c r="DC43" s="142">
        <v>0.2</v>
      </c>
      <c r="DD43" s="142">
        <v>0.1</v>
      </c>
      <c r="DE43" s="142">
        <v>0.2</v>
      </c>
      <c r="DF43" s="142">
        <v>0.2</v>
      </c>
      <c r="DG43" s="142">
        <v>0.2</v>
      </c>
      <c r="DH43" s="142">
        <v>0.2</v>
      </c>
      <c r="DI43" s="142">
        <v>0.1</v>
      </c>
      <c r="DJ43" s="142">
        <v>0.1</v>
      </c>
      <c r="DK43" s="142">
        <v>0.2</v>
      </c>
      <c r="DL43" s="142">
        <v>0.2</v>
      </c>
      <c r="DM43" s="142">
        <v>0.1</v>
      </c>
      <c r="DN43" s="142">
        <v>0.1</v>
      </c>
      <c r="DO43" s="142">
        <v>0.2</v>
      </c>
      <c r="DP43" s="69"/>
      <c r="DQ43" s="142"/>
      <c r="DR43" s="134" t="s">
        <v>273</v>
      </c>
      <c r="DS43" s="142">
        <v>0</v>
      </c>
      <c r="DT43" s="142">
        <v>0</v>
      </c>
      <c r="DU43" s="142">
        <v>0</v>
      </c>
      <c r="DV43" s="142">
        <v>0</v>
      </c>
      <c r="DW43" s="142">
        <v>0</v>
      </c>
      <c r="DX43" s="142">
        <v>0</v>
      </c>
      <c r="DY43" s="142">
        <v>0</v>
      </c>
      <c r="DZ43" s="142">
        <v>0</v>
      </c>
      <c r="EA43" s="142">
        <v>0</v>
      </c>
      <c r="EB43" s="142">
        <v>0</v>
      </c>
      <c r="EC43" s="142">
        <v>0</v>
      </c>
      <c r="ED43" s="142">
        <v>0</v>
      </c>
      <c r="EE43" s="142">
        <v>0</v>
      </c>
      <c r="EF43" s="142">
        <v>0</v>
      </c>
      <c r="EG43" s="142">
        <v>0</v>
      </c>
      <c r="EH43" s="142">
        <v>0</v>
      </c>
      <c r="EI43" s="142">
        <v>0</v>
      </c>
      <c r="EJ43" s="142">
        <v>0</v>
      </c>
      <c r="EK43" s="142">
        <v>0</v>
      </c>
      <c r="EL43" s="142">
        <v>0</v>
      </c>
      <c r="EM43" s="142">
        <v>0</v>
      </c>
      <c r="EO43" s="100"/>
      <c r="EP43" s="126" t="s">
        <v>228</v>
      </c>
      <c r="EQ43" s="100">
        <v>0</v>
      </c>
      <c r="ER43" s="100">
        <v>0</v>
      </c>
      <c r="ES43" s="100">
        <v>0</v>
      </c>
      <c r="ET43" s="100">
        <v>0</v>
      </c>
      <c r="EU43" s="100">
        <v>0</v>
      </c>
      <c r="EV43" s="100">
        <v>0</v>
      </c>
      <c r="EW43" s="100">
        <v>0</v>
      </c>
      <c r="EX43" s="100">
        <v>0</v>
      </c>
      <c r="EY43" s="100">
        <v>0</v>
      </c>
      <c r="EZ43" s="100">
        <v>0</v>
      </c>
      <c r="FA43" s="100">
        <v>0</v>
      </c>
      <c r="FB43" s="100">
        <v>0</v>
      </c>
      <c r="FC43" s="100">
        <v>0</v>
      </c>
      <c r="FD43" s="100">
        <v>0</v>
      </c>
      <c r="FE43" s="100">
        <v>0</v>
      </c>
      <c r="FF43" s="100">
        <v>0</v>
      </c>
      <c r="FG43" s="100">
        <v>0</v>
      </c>
      <c r="FH43" s="100">
        <v>0</v>
      </c>
      <c r="FI43" s="100">
        <v>0</v>
      </c>
      <c r="FJ43" s="100">
        <v>0</v>
      </c>
      <c r="FK43" s="100">
        <v>0</v>
      </c>
      <c r="FM43" s="100"/>
      <c r="FN43" s="126" t="s">
        <v>228</v>
      </c>
      <c r="FO43" s="100">
        <v>0.1</v>
      </c>
      <c r="FP43" s="100">
        <v>0.1</v>
      </c>
      <c r="FQ43" s="100">
        <v>0.1</v>
      </c>
      <c r="FR43" s="100">
        <v>0.1</v>
      </c>
      <c r="FS43" s="100">
        <v>0.1</v>
      </c>
      <c r="FT43" s="100">
        <v>0.1</v>
      </c>
      <c r="FU43" s="100">
        <v>0.1</v>
      </c>
      <c r="FV43" s="100">
        <v>0.1</v>
      </c>
      <c r="FW43" s="100">
        <v>0.1</v>
      </c>
      <c r="FX43" s="100">
        <v>0</v>
      </c>
      <c r="FY43" s="100">
        <v>0</v>
      </c>
      <c r="FZ43" s="100">
        <v>0</v>
      </c>
      <c r="GA43" s="100">
        <v>0</v>
      </c>
      <c r="GB43" s="100">
        <v>0.1</v>
      </c>
      <c r="GC43" s="100">
        <v>0</v>
      </c>
      <c r="GD43" s="100">
        <v>0</v>
      </c>
      <c r="GE43" s="100">
        <v>0</v>
      </c>
      <c r="GF43" s="100">
        <v>0</v>
      </c>
      <c r="GG43" s="100">
        <v>0</v>
      </c>
      <c r="GH43" s="100">
        <v>0</v>
      </c>
      <c r="GI43" s="100">
        <v>0</v>
      </c>
      <c r="GK43" s="100"/>
      <c r="GL43" s="126" t="s">
        <v>228</v>
      </c>
      <c r="GM43" s="100">
        <v>0.1</v>
      </c>
      <c r="GN43" s="100">
        <v>0.1</v>
      </c>
      <c r="GO43" s="100">
        <v>0.1</v>
      </c>
      <c r="GP43" s="100">
        <v>0.1</v>
      </c>
      <c r="GQ43" s="100">
        <v>0.1</v>
      </c>
      <c r="GR43" s="100">
        <v>0.1</v>
      </c>
      <c r="GS43" s="100">
        <v>0.1</v>
      </c>
      <c r="GT43" s="100">
        <v>0.1</v>
      </c>
      <c r="GU43" s="100">
        <v>0.2</v>
      </c>
      <c r="GV43" s="100">
        <v>0.1</v>
      </c>
      <c r="GW43" s="100">
        <v>0.1</v>
      </c>
      <c r="GX43" s="100">
        <v>0.1</v>
      </c>
      <c r="GY43" s="100">
        <v>0.1</v>
      </c>
      <c r="GZ43" s="100">
        <v>0.1</v>
      </c>
      <c r="HA43" s="100">
        <v>0.1</v>
      </c>
      <c r="HB43" s="100">
        <v>0.1</v>
      </c>
      <c r="HC43" s="100">
        <v>0.1</v>
      </c>
      <c r="HD43" s="100">
        <v>0.1</v>
      </c>
      <c r="HE43" s="100">
        <v>0.1</v>
      </c>
      <c r="HF43" s="100">
        <v>0.1</v>
      </c>
      <c r="HG43" s="100">
        <v>0.1</v>
      </c>
    </row>
    <row r="44" spans="1:215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8"/>
      <c r="AX44" s="428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69"/>
      <c r="BU44" s="428"/>
      <c r="BV44" s="428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69"/>
      <c r="CS44" s="428"/>
      <c r="CT44" s="428"/>
      <c r="CU44" s="142"/>
      <c r="CV44" s="142"/>
      <c r="CW44" s="142"/>
      <c r="CX44" s="142"/>
      <c r="CY44" s="142"/>
      <c r="CZ44" s="142"/>
      <c r="DA44" s="142"/>
      <c r="DB44" s="142"/>
      <c r="DC44" s="142"/>
      <c r="DD44" s="142"/>
      <c r="DE44" s="142"/>
      <c r="DF44" s="142"/>
      <c r="DG44" s="142"/>
      <c r="DH44" s="142"/>
      <c r="DI44" s="142"/>
      <c r="DJ44" s="142"/>
      <c r="DK44" s="142"/>
      <c r="DL44" s="142"/>
      <c r="DM44" s="142"/>
      <c r="DN44" s="142"/>
      <c r="DO44" s="142"/>
      <c r="DP44" s="69"/>
      <c r="DQ44" s="428"/>
      <c r="DR44" s="428"/>
      <c r="DS44" s="142"/>
      <c r="DT44" s="142"/>
      <c r="DU44" s="142"/>
      <c r="DV44" s="142"/>
      <c r="DW44" s="142"/>
      <c r="DX44" s="142"/>
      <c r="DY44" s="142"/>
      <c r="DZ44" s="142"/>
      <c r="EA44" s="142"/>
      <c r="EB44" s="142"/>
      <c r="EC44" s="142"/>
      <c r="ED44" s="142"/>
      <c r="EE44" s="142"/>
      <c r="EF44" s="142"/>
      <c r="EG44" s="142"/>
      <c r="EH44" s="142"/>
      <c r="EI44" s="142"/>
      <c r="EJ44" s="142"/>
      <c r="EK44" s="142"/>
      <c r="EL44" s="142"/>
      <c r="EM44" s="142"/>
      <c r="EO44" s="421"/>
      <c r="EP44" s="421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0"/>
      <c r="B45" s="108" t="s">
        <v>87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100"/>
      <c r="Z45" s="108" t="s">
        <v>87</v>
      </c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142"/>
      <c r="AX45" s="135" t="s">
        <v>274</v>
      </c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69"/>
      <c r="BU45" s="142"/>
      <c r="BV45" s="135" t="s">
        <v>274</v>
      </c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69"/>
      <c r="CS45" s="142"/>
      <c r="CT45" s="135" t="s">
        <v>274</v>
      </c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69"/>
      <c r="DQ45" s="142"/>
      <c r="DR45" s="135" t="s">
        <v>274</v>
      </c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O45" s="100"/>
      <c r="EP45" s="108" t="s">
        <v>87</v>
      </c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100"/>
      <c r="FN45" s="108" t="s">
        <v>87</v>
      </c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100"/>
      <c r="GL45" s="108" t="s">
        <v>87</v>
      </c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</row>
    <row r="46" spans="1:215" ht="15">
      <c r="A46" s="100"/>
      <c r="B46" s="107" t="s">
        <v>222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Y46" s="100"/>
      <c r="Z46" s="107" t="s">
        <v>222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W46" s="142"/>
      <c r="AX46" s="71" t="s">
        <v>267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69"/>
      <c r="BU46" s="142"/>
      <c r="BV46" s="71" t="s">
        <v>267</v>
      </c>
      <c r="BW46" s="142">
        <v>0</v>
      </c>
      <c r="BX46" s="142">
        <v>0</v>
      </c>
      <c r="BY46" s="142">
        <v>0</v>
      </c>
      <c r="BZ46" s="142">
        <v>0</v>
      </c>
      <c r="CA46" s="142">
        <v>0</v>
      </c>
      <c r="CB46" s="142">
        <v>0</v>
      </c>
      <c r="CC46" s="142">
        <v>0</v>
      </c>
      <c r="CD46" s="142">
        <v>0</v>
      </c>
      <c r="CE46" s="142">
        <v>0</v>
      </c>
      <c r="CF46" s="142">
        <v>0</v>
      </c>
      <c r="CG46" s="142">
        <v>0</v>
      </c>
      <c r="CH46" s="142">
        <v>0</v>
      </c>
      <c r="CI46" s="142">
        <v>0</v>
      </c>
      <c r="CJ46" s="142">
        <v>0</v>
      </c>
      <c r="CK46" s="142">
        <v>0</v>
      </c>
      <c r="CL46" s="142">
        <v>0</v>
      </c>
      <c r="CM46" s="142">
        <v>0</v>
      </c>
      <c r="CN46" s="142">
        <v>0</v>
      </c>
      <c r="CO46" s="142">
        <v>0</v>
      </c>
      <c r="CP46" s="142">
        <v>0</v>
      </c>
      <c r="CQ46" s="142">
        <v>0</v>
      </c>
      <c r="CR46" s="69"/>
      <c r="CS46" s="142"/>
      <c r="CT46" s="71" t="s">
        <v>267</v>
      </c>
      <c r="CU46" s="142">
        <v>0.1</v>
      </c>
      <c r="CV46" s="142">
        <v>0.1</v>
      </c>
      <c r="CW46" s="142">
        <v>0.1</v>
      </c>
      <c r="CX46" s="142">
        <v>0.1</v>
      </c>
      <c r="CY46" s="142">
        <v>0.1</v>
      </c>
      <c r="CZ46" s="142">
        <v>0.1</v>
      </c>
      <c r="DA46" s="142">
        <v>0.1</v>
      </c>
      <c r="DB46" s="142">
        <v>0.1</v>
      </c>
      <c r="DC46" s="142">
        <v>0.1</v>
      </c>
      <c r="DD46" s="142">
        <v>0.1</v>
      </c>
      <c r="DE46" s="142">
        <v>0.1</v>
      </c>
      <c r="DF46" s="142">
        <v>0.1</v>
      </c>
      <c r="DG46" s="142">
        <v>0.1</v>
      </c>
      <c r="DH46" s="142">
        <v>0</v>
      </c>
      <c r="DI46" s="142">
        <v>0</v>
      </c>
      <c r="DJ46" s="142">
        <v>0</v>
      </c>
      <c r="DK46" s="142">
        <v>0</v>
      </c>
      <c r="DL46" s="142">
        <v>0</v>
      </c>
      <c r="DM46" s="142">
        <v>0</v>
      </c>
      <c r="DN46" s="142">
        <v>0</v>
      </c>
      <c r="DO46" s="142">
        <v>0</v>
      </c>
      <c r="DP46" s="69"/>
      <c r="DQ46" s="142"/>
      <c r="DR46" s="71" t="s">
        <v>267</v>
      </c>
      <c r="DS46" s="142">
        <v>0</v>
      </c>
      <c r="DT46" s="142">
        <v>0</v>
      </c>
      <c r="DU46" s="142">
        <v>0</v>
      </c>
      <c r="DV46" s="142">
        <v>0</v>
      </c>
      <c r="DW46" s="142">
        <v>0</v>
      </c>
      <c r="DX46" s="142">
        <v>0</v>
      </c>
      <c r="DY46" s="142">
        <v>0</v>
      </c>
      <c r="DZ46" s="142">
        <v>0</v>
      </c>
      <c r="EA46" s="142">
        <v>0</v>
      </c>
      <c r="EB46" s="142">
        <v>0</v>
      </c>
      <c r="EC46" s="142">
        <v>0</v>
      </c>
      <c r="ED46" s="142">
        <v>0</v>
      </c>
      <c r="EE46" s="142">
        <v>0</v>
      </c>
      <c r="EF46" s="142">
        <v>0</v>
      </c>
      <c r="EG46" s="142">
        <v>0</v>
      </c>
      <c r="EH46" s="142">
        <v>0</v>
      </c>
      <c r="EI46" s="142">
        <v>0</v>
      </c>
      <c r="EJ46" s="142">
        <v>0</v>
      </c>
      <c r="EK46" s="142">
        <v>0</v>
      </c>
      <c r="EL46" s="142">
        <v>0</v>
      </c>
      <c r="EM46" s="142">
        <v>0</v>
      </c>
      <c r="EO46" s="100"/>
      <c r="EP46" s="107" t="s">
        <v>222</v>
      </c>
      <c r="EQ46" s="100">
        <v>0</v>
      </c>
      <c r="ER46" s="100">
        <v>0</v>
      </c>
      <c r="ES46" s="100">
        <v>0</v>
      </c>
      <c r="ET46" s="100">
        <v>0</v>
      </c>
      <c r="EU46" s="100">
        <v>0</v>
      </c>
      <c r="EV46" s="100">
        <v>0</v>
      </c>
      <c r="EW46" s="100">
        <v>0</v>
      </c>
      <c r="EX46" s="100">
        <v>0</v>
      </c>
      <c r="EY46" s="100">
        <v>0</v>
      </c>
      <c r="EZ46" s="100">
        <v>0</v>
      </c>
      <c r="FA46" s="100">
        <v>0</v>
      </c>
      <c r="FB46" s="100">
        <v>0</v>
      </c>
      <c r="FC46" s="100">
        <v>0</v>
      </c>
      <c r="FD46" s="100">
        <v>0</v>
      </c>
      <c r="FE46" s="100">
        <v>0</v>
      </c>
      <c r="FF46" s="100">
        <v>0</v>
      </c>
      <c r="FG46" s="100">
        <v>0</v>
      </c>
      <c r="FH46" s="100">
        <v>0</v>
      </c>
      <c r="FI46" s="100">
        <v>0</v>
      </c>
      <c r="FJ46" s="100">
        <v>0</v>
      </c>
      <c r="FK46" s="100">
        <v>0</v>
      </c>
      <c r="FM46" s="100"/>
      <c r="FN46" s="107" t="s">
        <v>222</v>
      </c>
      <c r="FO46" s="100">
        <v>0</v>
      </c>
      <c r="FP46" s="100">
        <v>0</v>
      </c>
      <c r="FQ46" s="100">
        <v>0</v>
      </c>
      <c r="FR46" s="100">
        <v>0</v>
      </c>
      <c r="FS46" s="100">
        <v>0</v>
      </c>
      <c r="FT46" s="100">
        <v>0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0.1</v>
      </c>
      <c r="GD46" s="100">
        <v>0</v>
      </c>
      <c r="GE46" s="100">
        <v>0</v>
      </c>
      <c r="GF46" s="100">
        <v>0</v>
      </c>
      <c r="GG46" s="100">
        <v>0</v>
      </c>
      <c r="GH46" s="100">
        <v>0</v>
      </c>
      <c r="GI46" s="100">
        <v>0</v>
      </c>
      <c r="GK46" s="100"/>
      <c r="GL46" s="107" t="s">
        <v>222</v>
      </c>
      <c r="GM46" s="100">
        <v>0.1</v>
      </c>
      <c r="GN46" s="100">
        <v>0</v>
      </c>
      <c r="GO46" s="100">
        <v>0</v>
      </c>
      <c r="GP46" s="100">
        <v>0</v>
      </c>
      <c r="GQ46" s="100">
        <v>0</v>
      </c>
      <c r="GR46" s="100">
        <v>0</v>
      </c>
      <c r="GS46" s="100">
        <v>0.1</v>
      </c>
      <c r="GT46" s="100">
        <v>0.1</v>
      </c>
      <c r="GU46" s="100">
        <v>0.1</v>
      </c>
      <c r="GV46" s="100">
        <v>0.1</v>
      </c>
      <c r="GW46" s="100">
        <v>0.1</v>
      </c>
      <c r="GX46" s="100">
        <v>0.3</v>
      </c>
      <c r="GY46" s="100">
        <v>0.3</v>
      </c>
      <c r="GZ46" s="100">
        <v>0.2</v>
      </c>
      <c r="HA46" s="100">
        <v>0.2</v>
      </c>
      <c r="HB46" s="100">
        <v>0.2</v>
      </c>
      <c r="HC46" s="100">
        <v>0.1</v>
      </c>
      <c r="HD46" s="100">
        <v>0.1</v>
      </c>
      <c r="HE46" s="100">
        <v>0.1</v>
      </c>
      <c r="HF46" s="100">
        <v>0.1</v>
      </c>
      <c r="HG46" s="100">
        <v>0</v>
      </c>
    </row>
    <row r="47" spans="1:215" ht="15">
      <c r="A47" s="100"/>
      <c r="B47" s="106" t="s">
        <v>223</v>
      </c>
      <c r="C47" s="100">
        <v>96.7</v>
      </c>
      <c r="D47" s="100">
        <v>95.9</v>
      </c>
      <c r="E47" s="100">
        <v>97.1</v>
      </c>
      <c r="F47" s="100">
        <v>97.2</v>
      </c>
      <c r="G47" s="100">
        <v>98.2</v>
      </c>
      <c r="H47" s="100">
        <v>98.1</v>
      </c>
      <c r="I47" s="100">
        <v>99.5</v>
      </c>
      <c r="J47" s="100">
        <v>99.6</v>
      </c>
      <c r="K47" s="100">
        <v>99.7</v>
      </c>
      <c r="L47" s="100">
        <v>99.5</v>
      </c>
      <c r="M47" s="100">
        <v>99.6</v>
      </c>
      <c r="N47" s="100">
        <v>96.1</v>
      </c>
      <c r="O47" s="100">
        <v>96.2</v>
      </c>
      <c r="P47" s="100">
        <v>98.8</v>
      </c>
      <c r="Q47" s="100">
        <v>86.7</v>
      </c>
      <c r="R47" s="100">
        <v>99.3</v>
      </c>
      <c r="S47" s="100">
        <v>99.2</v>
      </c>
      <c r="T47" s="100">
        <v>99.2</v>
      </c>
      <c r="U47" s="100">
        <v>99.1</v>
      </c>
      <c r="V47" s="100">
        <v>99.2</v>
      </c>
      <c r="W47" s="100">
        <v>99.1</v>
      </c>
      <c r="Y47" s="100"/>
      <c r="Z47" s="106" t="s">
        <v>223</v>
      </c>
      <c r="AA47" s="100">
        <v>97.5</v>
      </c>
      <c r="AB47" s="100">
        <v>97.3</v>
      </c>
      <c r="AC47" s="100">
        <v>97.3</v>
      </c>
      <c r="AD47" s="100">
        <v>96.9</v>
      </c>
      <c r="AE47" s="100">
        <v>97</v>
      </c>
      <c r="AF47" s="100">
        <v>97.6</v>
      </c>
      <c r="AG47" s="100">
        <v>98.8</v>
      </c>
      <c r="AH47" s="100">
        <v>98.7</v>
      </c>
      <c r="AI47" s="100">
        <v>98.7</v>
      </c>
      <c r="AJ47" s="100">
        <v>98.6</v>
      </c>
      <c r="AK47" s="100">
        <v>98.7</v>
      </c>
      <c r="AL47" s="100">
        <v>95.5</v>
      </c>
      <c r="AM47" s="100">
        <v>95.8</v>
      </c>
      <c r="AN47" s="100">
        <v>98</v>
      </c>
      <c r="AO47" s="100">
        <v>98.8</v>
      </c>
      <c r="AP47" s="100">
        <v>99</v>
      </c>
      <c r="AQ47" s="100">
        <v>99.1</v>
      </c>
      <c r="AR47" s="100">
        <v>99.1</v>
      </c>
      <c r="AS47" s="100">
        <v>99.3</v>
      </c>
      <c r="AT47" s="100">
        <v>99.3</v>
      </c>
      <c r="AU47" s="100">
        <v>99.1</v>
      </c>
      <c r="AW47" s="142"/>
      <c r="AX47" s="134" t="s">
        <v>268</v>
      </c>
      <c r="AY47" s="142">
        <v>94.9</v>
      </c>
      <c r="AZ47" s="142">
        <v>95.1</v>
      </c>
      <c r="BA47" s="142">
        <v>96.4</v>
      </c>
      <c r="BB47" s="142">
        <v>95.9</v>
      </c>
      <c r="BC47" s="142">
        <v>96.8</v>
      </c>
      <c r="BD47" s="142">
        <v>96.3</v>
      </c>
      <c r="BE47" s="142">
        <v>98.6</v>
      </c>
      <c r="BF47" s="142">
        <v>99</v>
      </c>
      <c r="BG47" s="142">
        <v>99</v>
      </c>
      <c r="BH47" s="142">
        <v>98.9</v>
      </c>
      <c r="BI47" s="142">
        <v>99</v>
      </c>
      <c r="BJ47" s="142">
        <v>95.5</v>
      </c>
      <c r="BK47" s="142">
        <v>95.9</v>
      </c>
      <c r="BL47" s="142">
        <v>97.7</v>
      </c>
      <c r="BM47" s="142">
        <v>98.5</v>
      </c>
      <c r="BN47" s="142">
        <v>99.3</v>
      </c>
      <c r="BO47" s="142">
        <v>99.3</v>
      </c>
      <c r="BP47" s="142">
        <v>99.3</v>
      </c>
      <c r="BQ47" s="142">
        <v>99.3</v>
      </c>
      <c r="BR47" s="142">
        <v>99.3</v>
      </c>
      <c r="BS47" s="142">
        <v>99.2</v>
      </c>
      <c r="BT47" s="69"/>
      <c r="BU47" s="142"/>
      <c r="BV47" s="134" t="s">
        <v>268</v>
      </c>
      <c r="BW47" s="142">
        <v>97.5</v>
      </c>
      <c r="BX47" s="142">
        <v>97.2</v>
      </c>
      <c r="BY47" s="142">
        <v>98.2</v>
      </c>
      <c r="BZ47" s="142">
        <v>98.2</v>
      </c>
      <c r="CA47" s="142">
        <v>98.2</v>
      </c>
      <c r="CB47" s="142">
        <v>98.2</v>
      </c>
      <c r="CC47" s="142">
        <v>98.4</v>
      </c>
      <c r="CD47" s="142">
        <v>98.3</v>
      </c>
      <c r="CE47" s="142">
        <v>98.4</v>
      </c>
      <c r="CF47" s="142">
        <v>98.6</v>
      </c>
      <c r="CG47" s="142">
        <v>98.5</v>
      </c>
      <c r="CH47" s="142">
        <v>95</v>
      </c>
      <c r="CI47" s="142">
        <v>95.1</v>
      </c>
      <c r="CJ47" s="142">
        <v>95</v>
      </c>
      <c r="CK47" s="142">
        <v>94.7</v>
      </c>
      <c r="CL47" s="142">
        <v>98</v>
      </c>
      <c r="CM47" s="142">
        <v>97.9</v>
      </c>
      <c r="CN47" s="142">
        <v>98</v>
      </c>
      <c r="CO47" s="142">
        <v>98</v>
      </c>
      <c r="CP47" s="142">
        <v>98</v>
      </c>
      <c r="CQ47" s="142">
        <v>97.9</v>
      </c>
      <c r="CR47" s="69"/>
      <c r="CS47" s="142"/>
      <c r="CT47" s="134" t="s">
        <v>268</v>
      </c>
      <c r="CU47" s="142">
        <v>94.8</v>
      </c>
      <c r="CV47" s="142">
        <v>94.5</v>
      </c>
      <c r="CW47" s="142">
        <v>96.7</v>
      </c>
      <c r="CX47" s="142">
        <v>96.5</v>
      </c>
      <c r="CY47" s="142">
        <v>96.4</v>
      </c>
      <c r="CZ47" s="142">
        <v>96.7</v>
      </c>
      <c r="DA47" s="142">
        <v>95.5</v>
      </c>
      <c r="DB47" s="142">
        <v>91.8</v>
      </c>
      <c r="DC47" s="142">
        <v>90.7</v>
      </c>
      <c r="DD47" s="142">
        <v>91.8</v>
      </c>
      <c r="DE47" s="142">
        <v>91.3</v>
      </c>
      <c r="DF47" s="142">
        <v>90</v>
      </c>
      <c r="DG47" s="142">
        <v>88.6</v>
      </c>
      <c r="DH47" s="142">
        <v>90.6</v>
      </c>
      <c r="DI47" s="142">
        <v>90.4</v>
      </c>
      <c r="DJ47" s="142">
        <v>95.8</v>
      </c>
      <c r="DK47" s="142">
        <v>94.8</v>
      </c>
      <c r="DL47" s="142">
        <v>94.8</v>
      </c>
      <c r="DM47" s="142">
        <v>95.8</v>
      </c>
      <c r="DN47" s="142">
        <v>95.9</v>
      </c>
      <c r="DO47" s="142">
        <v>95</v>
      </c>
      <c r="DP47" s="69"/>
      <c r="DQ47" s="142"/>
      <c r="DR47" s="134" t="s">
        <v>268</v>
      </c>
      <c r="DS47" s="142">
        <v>92.9</v>
      </c>
      <c r="DT47" s="142">
        <v>94.1</v>
      </c>
      <c r="DU47" s="142">
        <v>95.8</v>
      </c>
      <c r="DV47" s="142">
        <v>95.5</v>
      </c>
      <c r="DW47" s="142">
        <v>96.1</v>
      </c>
      <c r="DX47" s="142">
        <v>97.1</v>
      </c>
      <c r="DY47" s="142">
        <v>97.6</v>
      </c>
      <c r="DZ47" s="142">
        <v>97.2</v>
      </c>
      <c r="EA47" s="142">
        <v>89.5</v>
      </c>
      <c r="EB47" s="142">
        <v>90</v>
      </c>
      <c r="EC47" s="142">
        <v>91.1</v>
      </c>
      <c r="ED47" s="142">
        <v>90.5</v>
      </c>
      <c r="EE47" s="142">
        <v>92.4</v>
      </c>
      <c r="EF47" s="142">
        <v>92.7</v>
      </c>
      <c r="EG47" s="142">
        <v>92.9</v>
      </c>
      <c r="EH47" s="142">
        <v>98.8</v>
      </c>
      <c r="EI47" s="142">
        <v>99</v>
      </c>
      <c r="EJ47" s="142">
        <v>98.6</v>
      </c>
      <c r="EK47" s="142">
        <v>98.5</v>
      </c>
      <c r="EL47" s="142">
        <v>98.5</v>
      </c>
      <c r="EM47" s="142">
        <v>98.2</v>
      </c>
      <c r="EO47" s="100"/>
      <c r="EP47" s="126" t="s">
        <v>223</v>
      </c>
      <c r="EQ47" s="100">
        <v>92</v>
      </c>
      <c r="ER47" s="100">
        <v>92.3</v>
      </c>
      <c r="ES47" s="100">
        <v>92.9</v>
      </c>
      <c r="ET47" s="100">
        <v>92.5</v>
      </c>
      <c r="EU47" s="100">
        <v>92.9</v>
      </c>
      <c r="EV47" s="100">
        <v>92.6</v>
      </c>
      <c r="EW47" s="100">
        <v>96.2</v>
      </c>
      <c r="EX47" s="100">
        <v>96.7</v>
      </c>
      <c r="EY47" s="100">
        <v>96.9</v>
      </c>
      <c r="EZ47" s="100">
        <v>96.8</v>
      </c>
      <c r="FA47" s="100">
        <v>97.4</v>
      </c>
      <c r="FB47" s="100">
        <v>90.6</v>
      </c>
      <c r="FC47" s="100">
        <v>91.7</v>
      </c>
      <c r="FD47" s="100">
        <v>92.2</v>
      </c>
      <c r="FE47" s="100">
        <v>91.5</v>
      </c>
      <c r="FF47" s="100">
        <v>98.2</v>
      </c>
      <c r="FG47" s="100">
        <v>98.4</v>
      </c>
      <c r="FH47" s="100">
        <v>98.4</v>
      </c>
      <c r="FI47" s="100">
        <v>98.3</v>
      </c>
      <c r="FJ47" s="100">
        <v>98.3</v>
      </c>
      <c r="FK47" s="100">
        <v>98.3</v>
      </c>
      <c r="FM47" s="100"/>
      <c r="FN47" s="126" t="s">
        <v>223</v>
      </c>
      <c r="FO47" s="100">
        <v>89.1</v>
      </c>
      <c r="FP47" s="100">
        <v>88.7</v>
      </c>
      <c r="FQ47" s="100">
        <v>89.8</v>
      </c>
      <c r="FR47" s="100">
        <v>91.2</v>
      </c>
      <c r="FS47" s="100">
        <v>92.1</v>
      </c>
      <c r="FT47" s="100">
        <v>93.1</v>
      </c>
      <c r="FU47" s="100">
        <v>95.1</v>
      </c>
      <c r="FV47" s="100">
        <v>95.3</v>
      </c>
      <c r="FW47" s="100">
        <v>96.3</v>
      </c>
      <c r="FX47" s="100">
        <v>96.5</v>
      </c>
      <c r="FY47" s="100">
        <v>96.9</v>
      </c>
      <c r="FZ47" s="100">
        <v>92.5</v>
      </c>
      <c r="GA47" s="100">
        <v>92</v>
      </c>
      <c r="GB47" s="100">
        <v>93.3</v>
      </c>
      <c r="GC47" s="100">
        <v>93.1</v>
      </c>
      <c r="GD47" s="100">
        <v>96.9</v>
      </c>
      <c r="GE47" s="100">
        <v>97.3</v>
      </c>
      <c r="GF47" s="100">
        <v>97.5</v>
      </c>
      <c r="GG47" s="100">
        <v>97.5</v>
      </c>
      <c r="GH47" s="100">
        <v>97.6</v>
      </c>
      <c r="GI47" s="100">
        <v>97.1</v>
      </c>
      <c r="GK47" s="100"/>
      <c r="GL47" s="126" t="s">
        <v>223</v>
      </c>
      <c r="GM47" s="100">
        <v>86.1</v>
      </c>
      <c r="GN47" s="100">
        <v>84.9</v>
      </c>
      <c r="GO47" s="100">
        <v>86</v>
      </c>
      <c r="GP47" s="100">
        <v>87.3</v>
      </c>
      <c r="GQ47" s="100">
        <v>89.2</v>
      </c>
      <c r="GR47" s="100">
        <v>90</v>
      </c>
      <c r="GS47" s="100">
        <v>91.8</v>
      </c>
      <c r="GT47" s="100">
        <v>89.5</v>
      </c>
      <c r="GU47" s="100">
        <v>87</v>
      </c>
      <c r="GV47" s="100">
        <v>90.9</v>
      </c>
      <c r="GW47" s="100">
        <v>87.5</v>
      </c>
      <c r="GX47" s="100">
        <v>87</v>
      </c>
      <c r="GY47" s="100">
        <v>88</v>
      </c>
      <c r="GZ47" s="100">
        <v>89.1</v>
      </c>
      <c r="HA47" s="100">
        <v>90.1</v>
      </c>
      <c r="HB47" s="100">
        <v>93.3</v>
      </c>
      <c r="HC47" s="100">
        <v>94.3</v>
      </c>
      <c r="HD47" s="100">
        <v>94.1</v>
      </c>
      <c r="HE47" s="100">
        <v>91.9</v>
      </c>
      <c r="HF47" s="100">
        <v>92</v>
      </c>
      <c r="HG47" s="100">
        <v>92.5</v>
      </c>
    </row>
    <row r="48" spans="1:215" ht="15">
      <c r="A48" s="100"/>
      <c r="B48" s="106" t="s">
        <v>224</v>
      </c>
      <c r="C48" s="100">
        <v>2.5</v>
      </c>
      <c r="D48" s="100">
        <v>2.7</v>
      </c>
      <c r="E48" s="100">
        <v>2.9</v>
      </c>
      <c r="F48" s="100">
        <v>2.8</v>
      </c>
      <c r="G48" s="100">
        <v>1.8</v>
      </c>
      <c r="H48" s="100">
        <v>1.9</v>
      </c>
      <c r="I48" s="100">
        <v>0.5</v>
      </c>
      <c r="J48" s="100">
        <v>0.4</v>
      </c>
      <c r="K48" s="100">
        <v>0.3</v>
      </c>
      <c r="L48" s="100">
        <v>0.5</v>
      </c>
      <c r="M48" s="100">
        <v>0.3</v>
      </c>
      <c r="N48" s="100">
        <v>0.4</v>
      </c>
      <c r="O48" s="100">
        <v>0.4</v>
      </c>
      <c r="P48" s="100">
        <v>0.4</v>
      </c>
      <c r="Q48" s="100">
        <v>0.4</v>
      </c>
      <c r="R48" s="100">
        <v>0.7</v>
      </c>
      <c r="S48" s="100">
        <v>0.8</v>
      </c>
      <c r="T48" s="100">
        <v>0.8</v>
      </c>
      <c r="U48" s="100">
        <v>0.9</v>
      </c>
      <c r="V48" s="100">
        <v>0.8</v>
      </c>
      <c r="W48" s="100">
        <v>0.9</v>
      </c>
      <c r="Y48" s="100"/>
      <c r="Z48" s="106" t="s">
        <v>224</v>
      </c>
      <c r="AA48" s="100">
        <v>1.8</v>
      </c>
      <c r="AB48" s="100">
        <v>1.8</v>
      </c>
      <c r="AC48" s="100">
        <v>2.1</v>
      </c>
      <c r="AD48" s="100">
        <v>2.5</v>
      </c>
      <c r="AE48" s="100">
        <v>2.4</v>
      </c>
      <c r="AF48" s="100">
        <v>1.9</v>
      </c>
      <c r="AG48" s="100">
        <v>0.5</v>
      </c>
      <c r="AH48" s="100">
        <v>0.5</v>
      </c>
      <c r="AI48" s="100">
        <v>0.5</v>
      </c>
      <c r="AJ48" s="100">
        <v>0.6</v>
      </c>
      <c r="AK48" s="100">
        <v>0.5</v>
      </c>
      <c r="AL48" s="100">
        <v>0.5</v>
      </c>
      <c r="AM48" s="100">
        <v>0.4</v>
      </c>
      <c r="AN48" s="100">
        <v>0.5</v>
      </c>
      <c r="AO48" s="100">
        <v>0.5</v>
      </c>
      <c r="AP48" s="100">
        <v>0.6</v>
      </c>
      <c r="AQ48" s="100">
        <v>0.6</v>
      </c>
      <c r="AR48" s="100">
        <v>0.6</v>
      </c>
      <c r="AS48" s="100">
        <v>0.7</v>
      </c>
      <c r="AT48" s="100">
        <v>0.7</v>
      </c>
      <c r="AU48" s="100">
        <v>0.9</v>
      </c>
      <c r="AW48" s="142"/>
      <c r="AX48" s="134" t="s">
        <v>269</v>
      </c>
      <c r="AY48" s="142">
        <v>3.7</v>
      </c>
      <c r="AZ48" s="142">
        <v>3.4</v>
      </c>
      <c r="BA48" s="142">
        <v>3.4</v>
      </c>
      <c r="BB48" s="142">
        <v>3.9</v>
      </c>
      <c r="BC48" s="142">
        <v>3</v>
      </c>
      <c r="BD48" s="142">
        <v>3.6</v>
      </c>
      <c r="BE48" s="142">
        <v>1.1000000000000001</v>
      </c>
      <c r="BF48" s="142">
        <v>0.8</v>
      </c>
      <c r="BG48" s="142">
        <v>0.7</v>
      </c>
      <c r="BH48" s="142">
        <v>0.9</v>
      </c>
      <c r="BI48" s="142">
        <v>0.8</v>
      </c>
      <c r="BJ48" s="142">
        <v>0.8</v>
      </c>
      <c r="BK48" s="142">
        <v>0.5</v>
      </c>
      <c r="BL48" s="142">
        <v>0.5</v>
      </c>
      <c r="BM48" s="142">
        <v>0.5</v>
      </c>
      <c r="BN48" s="142">
        <v>0.5</v>
      </c>
      <c r="BO48" s="142">
        <v>0.6</v>
      </c>
      <c r="BP48" s="142">
        <v>0.5</v>
      </c>
      <c r="BQ48" s="142">
        <v>0.6</v>
      </c>
      <c r="BR48" s="142">
        <v>0.5</v>
      </c>
      <c r="BS48" s="142">
        <v>0.6</v>
      </c>
      <c r="BT48" s="69"/>
      <c r="BU48" s="142"/>
      <c r="BV48" s="134" t="s">
        <v>269</v>
      </c>
      <c r="BW48" s="142">
        <v>1.7</v>
      </c>
      <c r="BX48" s="142">
        <v>1.4</v>
      </c>
      <c r="BY48" s="142">
        <v>1.2</v>
      </c>
      <c r="BZ48" s="142">
        <v>1.4</v>
      </c>
      <c r="CA48" s="142">
        <v>1.2</v>
      </c>
      <c r="CB48" s="142">
        <v>1.3</v>
      </c>
      <c r="CC48" s="142">
        <v>0.7</v>
      </c>
      <c r="CD48" s="142">
        <v>0.6</v>
      </c>
      <c r="CE48" s="142">
        <v>0.8</v>
      </c>
      <c r="CF48" s="142">
        <v>0.7</v>
      </c>
      <c r="CG48" s="142">
        <v>0.8</v>
      </c>
      <c r="CH48" s="142">
        <v>0.7</v>
      </c>
      <c r="CI48" s="142">
        <v>0.7</v>
      </c>
      <c r="CJ48" s="142">
        <v>0.8</v>
      </c>
      <c r="CK48" s="142">
        <v>0.8</v>
      </c>
      <c r="CL48" s="142">
        <v>1</v>
      </c>
      <c r="CM48" s="142">
        <v>1.2</v>
      </c>
      <c r="CN48" s="142">
        <v>1.2</v>
      </c>
      <c r="CO48" s="142">
        <v>1.3</v>
      </c>
      <c r="CP48" s="142">
        <v>1.2</v>
      </c>
      <c r="CQ48" s="142">
        <v>1.4</v>
      </c>
      <c r="CR48" s="69"/>
      <c r="CS48" s="142"/>
      <c r="CT48" s="134" t="s">
        <v>269</v>
      </c>
      <c r="CU48" s="142">
        <v>1.1000000000000001</v>
      </c>
      <c r="CV48" s="142">
        <v>1</v>
      </c>
      <c r="CW48" s="142">
        <v>1</v>
      </c>
      <c r="CX48" s="142">
        <v>1</v>
      </c>
      <c r="CY48" s="142">
        <v>1</v>
      </c>
      <c r="CZ48" s="142">
        <v>1.2</v>
      </c>
      <c r="DA48" s="142">
        <v>0.3</v>
      </c>
      <c r="DB48" s="142">
        <v>0.3</v>
      </c>
      <c r="DC48" s="142">
        <v>0.3</v>
      </c>
      <c r="DD48" s="142">
        <v>0.4</v>
      </c>
      <c r="DE48" s="142">
        <v>0.5</v>
      </c>
      <c r="DF48" s="142">
        <v>0.5</v>
      </c>
      <c r="DG48" s="142">
        <v>0.6</v>
      </c>
      <c r="DH48" s="142">
        <v>0.7</v>
      </c>
      <c r="DI48" s="142">
        <v>0.8</v>
      </c>
      <c r="DJ48" s="142">
        <v>1</v>
      </c>
      <c r="DK48" s="142">
        <v>1.1000000000000001</v>
      </c>
      <c r="DL48" s="142">
        <v>1.2</v>
      </c>
      <c r="DM48" s="142">
        <v>1.4</v>
      </c>
      <c r="DN48" s="142">
        <v>1.3</v>
      </c>
      <c r="DO48" s="142">
        <v>1.5</v>
      </c>
      <c r="DP48" s="69"/>
      <c r="DQ48" s="142"/>
      <c r="DR48" s="134" t="s">
        <v>269</v>
      </c>
      <c r="DS48" s="142">
        <v>1.6</v>
      </c>
      <c r="DT48" s="142">
        <v>1.4</v>
      </c>
      <c r="DU48" s="142">
        <v>1.6</v>
      </c>
      <c r="DV48" s="142">
        <v>1.8</v>
      </c>
      <c r="DW48" s="142">
        <v>1.6</v>
      </c>
      <c r="DX48" s="142">
        <v>1.8</v>
      </c>
      <c r="DY48" s="142">
        <v>0.7</v>
      </c>
      <c r="DZ48" s="142">
        <v>0.7</v>
      </c>
      <c r="EA48" s="142">
        <v>0.8</v>
      </c>
      <c r="EB48" s="142">
        <v>0.8</v>
      </c>
      <c r="EC48" s="142">
        <v>0.6</v>
      </c>
      <c r="ED48" s="142">
        <v>0.5</v>
      </c>
      <c r="EE48" s="142">
        <v>0.4</v>
      </c>
      <c r="EF48" s="142">
        <v>0.3</v>
      </c>
      <c r="EG48" s="142">
        <v>0.3</v>
      </c>
      <c r="EH48" s="142">
        <v>0.3</v>
      </c>
      <c r="EI48" s="142">
        <v>0.3</v>
      </c>
      <c r="EJ48" s="142">
        <v>0.3</v>
      </c>
      <c r="EK48" s="142">
        <v>0.3</v>
      </c>
      <c r="EL48" s="142">
        <v>0.3</v>
      </c>
      <c r="EM48" s="142">
        <v>0.3</v>
      </c>
      <c r="EO48" s="100"/>
      <c r="EP48" s="126" t="s">
        <v>224</v>
      </c>
      <c r="EQ48" s="100">
        <v>5.6</v>
      </c>
      <c r="ER48" s="100">
        <v>4.9000000000000004</v>
      </c>
      <c r="ES48" s="100">
        <v>5.7</v>
      </c>
      <c r="ET48" s="100">
        <v>6.5</v>
      </c>
      <c r="EU48" s="100">
        <v>6.1</v>
      </c>
      <c r="EV48" s="100">
        <v>6.9</v>
      </c>
      <c r="EW48" s="100">
        <v>3</v>
      </c>
      <c r="EX48" s="100">
        <v>2.7</v>
      </c>
      <c r="EY48" s="100">
        <v>2.4</v>
      </c>
      <c r="EZ48" s="100">
        <v>2.6</v>
      </c>
      <c r="FA48" s="100">
        <v>2.1</v>
      </c>
      <c r="FB48" s="100">
        <v>2.1</v>
      </c>
      <c r="FC48" s="100">
        <v>1.5</v>
      </c>
      <c r="FD48" s="100">
        <v>1.3</v>
      </c>
      <c r="FE48" s="100">
        <v>1.2</v>
      </c>
      <c r="FF48" s="100">
        <v>1.2</v>
      </c>
      <c r="FG48" s="100">
        <v>1.1000000000000001</v>
      </c>
      <c r="FH48" s="100">
        <v>1.2</v>
      </c>
      <c r="FI48" s="100">
        <v>1.3</v>
      </c>
      <c r="FJ48" s="100">
        <v>1.2</v>
      </c>
      <c r="FK48" s="100">
        <v>1.4</v>
      </c>
      <c r="FM48" s="100"/>
      <c r="FN48" s="126" t="s">
        <v>224</v>
      </c>
      <c r="FO48" s="100">
        <v>4.0999999999999996</v>
      </c>
      <c r="FP48" s="100">
        <v>4.8</v>
      </c>
      <c r="FQ48" s="100">
        <v>5.5</v>
      </c>
      <c r="FR48" s="100">
        <v>4.5</v>
      </c>
      <c r="FS48" s="100">
        <v>3.8</v>
      </c>
      <c r="FT48" s="100">
        <v>4.4000000000000004</v>
      </c>
      <c r="FU48" s="100">
        <v>0.8</v>
      </c>
      <c r="FV48" s="100">
        <v>0.8</v>
      </c>
      <c r="FW48" s="100">
        <v>1</v>
      </c>
      <c r="FX48" s="100">
        <v>1.2</v>
      </c>
      <c r="FY48" s="100">
        <v>1.3</v>
      </c>
      <c r="FZ48" s="100">
        <v>1.3</v>
      </c>
      <c r="GA48" s="100">
        <v>1.1000000000000001</v>
      </c>
      <c r="GB48" s="100">
        <v>1</v>
      </c>
      <c r="GC48" s="100">
        <v>1.1000000000000001</v>
      </c>
      <c r="GD48" s="100">
        <v>1.2</v>
      </c>
      <c r="GE48" s="100">
        <v>1.1000000000000001</v>
      </c>
      <c r="GF48" s="100">
        <v>1.2</v>
      </c>
      <c r="GG48" s="100">
        <v>1.3</v>
      </c>
      <c r="GH48" s="100">
        <v>1.3</v>
      </c>
      <c r="GI48" s="100">
        <v>1.7</v>
      </c>
      <c r="GK48" s="100"/>
      <c r="GL48" s="126" t="s">
        <v>224</v>
      </c>
      <c r="GM48" s="100">
        <v>4.5999999999999996</v>
      </c>
      <c r="GN48" s="100">
        <v>5.6</v>
      </c>
      <c r="GO48" s="100">
        <v>5.7</v>
      </c>
      <c r="GP48" s="100">
        <v>5.5</v>
      </c>
      <c r="GQ48" s="100">
        <v>4.4000000000000004</v>
      </c>
      <c r="GR48" s="100">
        <v>4.5</v>
      </c>
      <c r="GS48" s="100">
        <v>1</v>
      </c>
      <c r="GT48" s="100">
        <v>1.1000000000000001</v>
      </c>
      <c r="GU48" s="100">
        <v>1.3</v>
      </c>
      <c r="GV48" s="100">
        <v>1.1000000000000001</v>
      </c>
      <c r="GW48" s="100">
        <v>1.1000000000000001</v>
      </c>
      <c r="GX48" s="100">
        <v>1.2</v>
      </c>
      <c r="GY48" s="100">
        <v>1.2</v>
      </c>
      <c r="GZ48" s="100">
        <v>1.4</v>
      </c>
      <c r="HA48" s="100">
        <v>1.5</v>
      </c>
      <c r="HB48" s="100">
        <v>1.7</v>
      </c>
      <c r="HC48" s="100">
        <v>1.9</v>
      </c>
      <c r="HD48" s="100">
        <v>2.1</v>
      </c>
      <c r="HE48" s="100">
        <v>2.2999999999999998</v>
      </c>
      <c r="HF48" s="100">
        <v>2.5</v>
      </c>
      <c r="HG48" s="100">
        <v>2.9</v>
      </c>
    </row>
    <row r="49" spans="1:215" ht="15">
      <c r="A49" s="100"/>
      <c r="B49" s="106" t="s">
        <v>225</v>
      </c>
      <c r="C49" s="102" t="s">
        <v>226</v>
      </c>
      <c r="D49" s="102" t="s">
        <v>226</v>
      </c>
      <c r="E49" s="102" t="s">
        <v>226</v>
      </c>
      <c r="F49" s="102" t="s">
        <v>226</v>
      </c>
      <c r="G49" s="102" t="s">
        <v>226</v>
      </c>
      <c r="H49" s="102" t="s">
        <v>226</v>
      </c>
      <c r="I49" s="102" t="s">
        <v>226</v>
      </c>
      <c r="J49" s="102" t="s">
        <v>226</v>
      </c>
      <c r="K49" s="102" t="s">
        <v>226</v>
      </c>
      <c r="L49" s="102" t="s">
        <v>226</v>
      </c>
      <c r="M49" s="102" t="s">
        <v>226</v>
      </c>
      <c r="N49" s="102">
        <v>3.5</v>
      </c>
      <c r="O49" s="102">
        <v>3.5</v>
      </c>
      <c r="P49" s="102">
        <v>0.8</v>
      </c>
      <c r="Q49" s="102">
        <v>12.8</v>
      </c>
      <c r="R49" s="102" t="s">
        <v>226</v>
      </c>
      <c r="S49" s="102" t="s">
        <v>226</v>
      </c>
      <c r="T49" s="102" t="s">
        <v>226</v>
      </c>
      <c r="U49" s="102" t="s">
        <v>226</v>
      </c>
      <c r="V49" s="102" t="s">
        <v>226</v>
      </c>
      <c r="W49" s="102" t="s">
        <v>226</v>
      </c>
      <c r="Y49" s="100"/>
      <c r="Z49" s="106" t="s">
        <v>225</v>
      </c>
      <c r="AA49" s="102" t="s">
        <v>226</v>
      </c>
      <c r="AB49" s="102" t="s">
        <v>226</v>
      </c>
      <c r="AC49" s="102" t="s">
        <v>226</v>
      </c>
      <c r="AD49" s="102" t="s">
        <v>226</v>
      </c>
      <c r="AE49" s="102" t="s">
        <v>226</v>
      </c>
      <c r="AF49" s="102" t="s">
        <v>226</v>
      </c>
      <c r="AG49" s="102" t="s">
        <v>226</v>
      </c>
      <c r="AH49" s="102" t="s">
        <v>226</v>
      </c>
      <c r="AI49" s="102" t="s">
        <v>226</v>
      </c>
      <c r="AJ49" s="102" t="s">
        <v>226</v>
      </c>
      <c r="AK49" s="102" t="s">
        <v>226</v>
      </c>
      <c r="AL49" s="102">
        <v>3.4</v>
      </c>
      <c r="AM49" s="102">
        <v>3.4</v>
      </c>
      <c r="AN49" s="102">
        <v>1.1000000000000001</v>
      </c>
      <c r="AO49" s="102">
        <v>0.2</v>
      </c>
      <c r="AP49" s="102" t="s">
        <v>226</v>
      </c>
      <c r="AQ49" s="102" t="s">
        <v>226</v>
      </c>
      <c r="AR49" s="102" t="s">
        <v>226</v>
      </c>
      <c r="AS49" s="102" t="s">
        <v>226</v>
      </c>
      <c r="AT49" s="102" t="s">
        <v>226</v>
      </c>
      <c r="AU49" s="102" t="s">
        <v>226</v>
      </c>
      <c r="AW49" s="142"/>
      <c r="AX49" s="134" t="s">
        <v>270</v>
      </c>
      <c r="AY49" s="88" t="s">
        <v>271</v>
      </c>
      <c r="AZ49" s="88" t="s">
        <v>271</v>
      </c>
      <c r="BA49" s="88" t="s">
        <v>271</v>
      </c>
      <c r="BB49" s="88" t="s">
        <v>271</v>
      </c>
      <c r="BC49" s="88" t="s">
        <v>271</v>
      </c>
      <c r="BD49" s="88" t="s">
        <v>271</v>
      </c>
      <c r="BE49" s="88" t="s">
        <v>271</v>
      </c>
      <c r="BF49" s="88" t="s">
        <v>271</v>
      </c>
      <c r="BG49" s="88" t="s">
        <v>271</v>
      </c>
      <c r="BH49" s="88" t="s">
        <v>271</v>
      </c>
      <c r="BI49" s="88" t="s">
        <v>271</v>
      </c>
      <c r="BJ49" s="88">
        <v>3.5</v>
      </c>
      <c r="BK49" s="88">
        <v>3.5</v>
      </c>
      <c r="BL49" s="88">
        <v>1.7</v>
      </c>
      <c r="BM49" s="88">
        <v>0.9</v>
      </c>
      <c r="BN49" s="88" t="s">
        <v>271</v>
      </c>
      <c r="BO49" s="88" t="s">
        <v>271</v>
      </c>
      <c r="BP49" s="88" t="s">
        <v>271</v>
      </c>
      <c r="BQ49" s="88" t="s">
        <v>271</v>
      </c>
      <c r="BR49" s="88" t="s">
        <v>271</v>
      </c>
      <c r="BS49" s="88" t="s">
        <v>271</v>
      </c>
      <c r="BT49" s="69"/>
      <c r="BU49" s="142"/>
      <c r="BV49" s="134" t="s">
        <v>270</v>
      </c>
      <c r="BW49" s="88" t="s">
        <v>271</v>
      </c>
      <c r="BX49" s="88" t="s">
        <v>271</v>
      </c>
      <c r="BY49" s="88" t="s">
        <v>271</v>
      </c>
      <c r="BZ49" s="88" t="s">
        <v>271</v>
      </c>
      <c r="CA49" s="88" t="s">
        <v>271</v>
      </c>
      <c r="CB49" s="88" t="s">
        <v>271</v>
      </c>
      <c r="CC49" s="88" t="s">
        <v>271</v>
      </c>
      <c r="CD49" s="88" t="s">
        <v>271</v>
      </c>
      <c r="CE49" s="88" t="s">
        <v>271</v>
      </c>
      <c r="CF49" s="88" t="s">
        <v>271</v>
      </c>
      <c r="CG49" s="88" t="s">
        <v>271</v>
      </c>
      <c r="CH49" s="88">
        <v>3.5</v>
      </c>
      <c r="CI49" s="88">
        <v>3.3</v>
      </c>
      <c r="CJ49" s="88">
        <v>3.3</v>
      </c>
      <c r="CK49" s="88">
        <v>3.5</v>
      </c>
      <c r="CL49" s="88" t="s">
        <v>271</v>
      </c>
      <c r="CM49" s="88" t="s">
        <v>271</v>
      </c>
      <c r="CN49" s="88" t="s">
        <v>271</v>
      </c>
      <c r="CO49" s="88" t="s">
        <v>271</v>
      </c>
      <c r="CP49" s="88" t="s">
        <v>271</v>
      </c>
      <c r="CQ49" s="88" t="s">
        <v>271</v>
      </c>
      <c r="CR49" s="69"/>
      <c r="CS49" s="142"/>
      <c r="CT49" s="134" t="s">
        <v>270</v>
      </c>
      <c r="CU49" s="88" t="s">
        <v>271</v>
      </c>
      <c r="CV49" s="88" t="s">
        <v>271</v>
      </c>
      <c r="CW49" s="88" t="s">
        <v>271</v>
      </c>
      <c r="CX49" s="88" t="s">
        <v>271</v>
      </c>
      <c r="CY49" s="88" t="s">
        <v>271</v>
      </c>
      <c r="CZ49" s="88" t="s">
        <v>271</v>
      </c>
      <c r="DA49" s="88" t="s">
        <v>271</v>
      </c>
      <c r="DB49" s="88">
        <v>3.4</v>
      </c>
      <c r="DC49" s="88">
        <v>4.2</v>
      </c>
      <c r="DD49" s="88">
        <v>4.0999999999999996</v>
      </c>
      <c r="DE49" s="88">
        <v>4.4000000000000004</v>
      </c>
      <c r="DF49" s="88">
        <v>4.9000000000000004</v>
      </c>
      <c r="DG49" s="88">
        <v>5.3</v>
      </c>
      <c r="DH49" s="88">
        <v>5.0999999999999996</v>
      </c>
      <c r="DI49" s="88">
        <v>5.4</v>
      </c>
      <c r="DJ49" s="88" t="s">
        <v>271</v>
      </c>
      <c r="DK49" s="88" t="s">
        <v>271</v>
      </c>
      <c r="DL49" s="88" t="s">
        <v>271</v>
      </c>
      <c r="DM49" s="88" t="s">
        <v>271</v>
      </c>
      <c r="DN49" s="88" t="s">
        <v>271</v>
      </c>
      <c r="DO49" s="88" t="s">
        <v>271</v>
      </c>
      <c r="DP49" s="69"/>
      <c r="DQ49" s="142"/>
      <c r="DR49" s="134" t="s">
        <v>270</v>
      </c>
      <c r="DS49" s="88" t="s">
        <v>271</v>
      </c>
      <c r="DT49" s="88" t="s">
        <v>271</v>
      </c>
      <c r="DU49" s="88" t="s">
        <v>271</v>
      </c>
      <c r="DV49" s="88" t="s">
        <v>271</v>
      </c>
      <c r="DW49" s="88" t="s">
        <v>271</v>
      </c>
      <c r="DX49" s="88" t="s">
        <v>271</v>
      </c>
      <c r="DY49" s="88" t="s">
        <v>271</v>
      </c>
      <c r="DZ49" s="88" t="s">
        <v>271</v>
      </c>
      <c r="EA49" s="88">
        <v>7.3</v>
      </c>
      <c r="EB49" s="88">
        <v>7.5</v>
      </c>
      <c r="EC49" s="88">
        <v>7.2</v>
      </c>
      <c r="ED49" s="88">
        <v>7.8</v>
      </c>
      <c r="EE49" s="88">
        <v>6.1</v>
      </c>
      <c r="EF49" s="88">
        <v>5.8</v>
      </c>
      <c r="EG49" s="88">
        <v>5.8</v>
      </c>
      <c r="EH49" s="88" t="s">
        <v>271</v>
      </c>
      <c r="EI49" s="88" t="s">
        <v>271</v>
      </c>
      <c r="EJ49" s="88" t="s">
        <v>271</v>
      </c>
      <c r="EK49" s="88" t="s">
        <v>271</v>
      </c>
      <c r="EL49" s="88" t="s">
        <v>271</v>
      </c>
      <c r="EM49" s="88" t="s">
        <v>271</v>
      </c>
      <c r="EO49" s="100"/>
      <c r="EP49" s="126" t="s">
        <v>225</v>
      </c>
      <c r="EQ49" s="102" t="s">
        <v>226</v>
      </c>
      <c r="ER49" s="102" t="s">
        <v>226</v>
      </c>
      <c r="ES49" s="102" t="s">
        <v>226</v>
      </c>
      <c r="ET49" s="102" t="s">
        <v>226</v>
      </c>
      <c r="EU49" s="102" t="s">
        <v>226</v>
      </c>
      <c r="EV49" s="102" t="s">
        <v>226</v>
      </c>
      <c r="EW49" s="102" t="s">
        <v>226</v>
      </c>
      <c r="EX49" s="102" t="s">
        <v>226</v>
      </c>
      <c r="EY49" s="102" t="s">
        <v>226</v>
      </c>
      <c r="EZ49" s="102" t="s">
        <v>226</v>
      </c>
      <c r="FA49" s="102" t="s">
        <v>226</v>
      </c>
      <c r="FB49" s="102">
        <v>6.7</v>
      </c>
      <c r="FC49" s="102">
        <v>6.1</v>
      </c>
      <c r="FD49" s="102">
        <v>6</v>
      </c>
      <c r="FE49" s="102">
        <v>6.7</v>
      </c>
      <c r="FF49" s="102" t="s">
        <v>226</v>
      </c>
      <c r="FG49" s="102" t="s">
        <v>226</v>
      </c>
      <c r="FH49" s="102" t="s">
        <v>226</v>
      </c>
      <c r="FI49" s="102" t="s">
        <v>226</v>
      </c>
      <c r="FJ49" s="102" t="s">
        <v>226</v>
      </c>
      <c r="FK49" s="102" t="s">
        <v>226</v>
      </c>
      <c r="FM49" s="100"/>
      <c r="FN49" s="126" t="s">
        <v>225</v>
      </c>
      <c r="FO49" s="102" t="s">
        <v>226</v>
      </c>
      <c r="FP49" s="102" t="s">
        <v>226</v>
      </c>
      <c r="FQ49" s="102" t="s">
        <v>226</v>
      </c>
      <c r="FR49" s="102" t="s">
        <v>226</v>
      </c>
      <c r="FS49" s="102" t="s">
        <v>226</v>
      </c>
      <c r="FT49" s="102" t="s">
        <v>226</v>
      </c>
      <c r="FU49" s="102" t="s">
        <v>226</v>
      </c>
      <c r="FV49" s="102" t="s">
        <v>226</v>
      </c>
      <c r="FW49" s="102" t="s">
        <v>226</v>
      </c>
      <c r="FX49" s="102" t="s">
        <v>226</v>
      </c>
      <c r="FY49" s="102" t="s">
        <v>226</v>
      </c>
      <c r="FZ49" s="102">
        <v>3.7</v>
      </c>
      <c r="GA49" s="102">
        <v>5</v>
      </c>
      <c r="GB49" s="102">
        <v>3.6</v>
      </c>
      <c r="GC49" s="102">
        <v>4.0999999999999996</v>
      </c>
      <c r="GD49" s="102" t="s">
        <v>226</v>
      </c>
      <c r="GE49" s="102" t="s">
        <v>226</v>
      </c>
      <c r="GF49" s="102" t="s">
        <v>226</v>
      </c>
      <c r="GG49" s="102" t="s">
        <v>226</v>
      </c>
      <c r="GH49" s="102" t="s">
        <v>226</v>
      </c>
      <c r="GI49" s="102" t="s">
        <v>226</v>
      </c>
      <c r="GK49" s="100"/>
      <c r="GL49" s="126" t="s">
        <v>225</v>
      </c>
      <c r="GM49" s="102" t="s">
        <v>226</v>
      </c>
      <c r="GN49" s="102" t="s">
        <v>226</v>
      </c>
      <c r="GO49" s="102" t="s">
        <v>226</v>
      </c>
      <c r="GP49" s="102" t="s">
        <v>226</v>
      </c>
      <c r="GQ49" s="102" t="s">
        <v>226</v>
      </c>
      <c r="GR49" s="102" t="s">
        <v>226</v>
      </c>
      <c r="GS49" s="102" t="s">
        <v>226</v>
      </c>
      <c r="GT49" s="102" t="s">
        <v>226</v>
      </c>
      <c r="GU49" s="102" t="s">
        <v>226</v>
      </c>
      <c r="GV49" s="102" t="s">
        <v>226</v>
      </c>
      <c r="GW49" s="102">
        <v>3.1</v>
      </c>
      <c r="GX49" s="102">
        <v>3.7</v>
      </c>
      <c r="GY49" s="102">
        <v>3.4</v>
      </c>
      <c r="GZ49" s="102">
        <v>3.1</v>
      </c>
      <c r="HA49" s="102">
        <v>3.2</v>
      </c>
      <c r="HB49" s="102" t="s">
        <v>226</v>
      </c>
      <c r="HC49" s="102" t="s">
        <v>226</v>
      </c>
      <c r="HD49" s="102" t="s">
        <v>226</v>
      </c>
      <c r="HE49" s="102" t="s">
        <v>226</v>
      </c>
      <c r="HF49" s="102" t="s">
        <v>226</v>
      </c>
      <c r="HG49" s="102" t="s">
        <v>226</v>
      </c>
    </row>
    <row r="50" spans="1:215" ht="15">
      <c r="A50" s="100"/>
      <c r="B50" s="106" t="s">
        <v>227</v>
      </c>
      <c r="C50" s="100">
        <v>0</v>
      </c>
      <c r="D50" s="102" t="s">
        <v>226</v>
      </c>
      <c r="E50" s="102" t="s">
        <v>226</v>
      </c>
      <c r="F50" s="102" t="s">
        <v>226</v>
      </c>
      <c r="G50" s="102" t="s">
        <v>226</v>
      </c>
      <c r="H50" s="102" t="s">
        <v>226</v>
      </c>
      <c r="I50" s="102" t="s">
        <v>226</v>
      </c>
      <c r="J50" s="102" t="s">
        <v>226</v>
      </c>
      <c r="K50" s="102" t="s">
        <v>226</v>
      </c>
      <c r="L50" s="102" t="s">
        <v>226</v>
      </c>
      <c r="M50" s="102" t="s">
        <v>226</v>
      </c>
      <c r="N50" s="102" t="s">
        <v>226</v>
      </c>
      <c r="O50" s="102" t="s">
        <v>226</v>
      </c>
      <c r="P50" s="102" t="s">
        <v>226</v>
      </c>
      <c r="Q50" s="102" t="s">
        <v>226</v>
      </c>
      <c r="R50" s="102" t="s">
        <v>226</v>
      </c>
      <c r="S50" s="102" t="s">
        <v>226</v>
      </c>
      <c r="T50" s="102" t="s">
        <v>226</v>
      </c>
      <c r="U50" s="102" t="s">
        <v>226</v>
      </c>
      <c r="V50" s="102" t="s">
        <v>226</v>
      </c>
      <c r="W50" s="102" t="s">
        <v>226</v>
      </c>
      <c r="Y50" s="100"/>
      <c r="Z50" s="106" t="s">
        <v>227</v>
      </c>
      <c r="AA50" s="100">
        <v>0</v>
      </c>
      <c r="AB50" s="102" t="s">
        <v>226</v>
      </c>
      <c r="AC50" s="102" t="s">
        <v>226</v>
      </c>
      <c r="AD50" s="102" t="s">
        <v>226</v>
      </c>
      <c r="AE50" s="102" t="s">
        <v>226</v>
      </c>
      <c r="AF50" s="102" t="s">
        <v>226</v>
      </c>
      <c r="AG50" s="102" t="s">
        <v>226</v>
      </c>
      <c r="AH50" s="102" t="s">
        <v>226</v>
      </c>
      <c r="AI50" s="102" t="s">
        <v>226</v>
      </c>
      <c r="AJ50" s="102" t="s">
        <v>226</v>
      </c>
      <c r="AK50" s="102" t="s">
        <v>226</v>
      </c>
      <c r="AL50" s="102" t="s">
        <v>226</v>
      </c>
      <c r="AM50" s="102" t="s">
        <v>226</v>
      </c>
      <c r="AN50" s="102" t="s">
        <v>226</v>
      </c>
      <c r="AO50" s="102" t="s">
        <v>226</v>
      </c>
      <c r="AP50" s="102" t="s">
        <v>226</v>
      </c>
      <c r="AQ50" s="102" t="s">
        <v>226</v>
      </c>
      <c r="AR50" s="102" t="s">
        <v>226</v>
      </c>
      <c r="AS50" s="102" t="s">
        <v>226</v>
      </c>
      <c r="AT50" s="102" t="s">
        <v>226</v>
      </c>
      <c r="AU50" s="102" t="s">
        <v>226</v>
      </c>
      <c r="AW50" s="142"/>
      <c r="AX50" s="134" t="s">
        <v>272</v>
      </c>
      <c r="AY50" s="142">
        <v>0</v>
      </c>
      <c r="AZ50" s="88" t="s">
        <v>271</v>
      </c>
      <c r="BA50" s="88" t="s">
        <v>271</v>
      </c>
      <c r="BB50" s="88" t="s">
        <v>271</v>
      </c>
      <c r="BC50" s="88" t="s">
        <v>271</v>
      </c>
      <c r="BD50" s="88" t="s">
        <v>271</v>
      </c>
      <c r="BE50" s="88" t="s">
        <v>271</v>
      </c>
      <c r="BF50" s="88" t="s">
        <v>271</v>
      </c>
      <c r="BG50" s="88" t="s">
        <v>271</v>
      </c>
      <c r="BH50" s="88" t="s">
        <v>271</v>
      </c>
      <c r="BI50" s="88" t="s">
        <v>271</v>
      </c>
      <c r="BJ50" s="88" t="s">
        <v>271</v>
      </c>
      <c r="BK50" s="88" t="s">
        <v>271</v>
      </c>
      <c r="BL50" s="88" t="s">
        <v>271</v>
      </c>
      <c r="BM50" s="88" t="s">
        <v>271</v>
      </c>
      <c r="BN50" s="88" t="s">
        <v>271</v>
      </c>
      <c r="BO50" s="88" t="s">
        <v>271</v>
      </c>
      <c r="BP50" s="88" t="s">
        <v>271</v>
      </c>
      <c r="BQ50" s="88" t="s">
        <v>271</v>
      </c>
      <c r="BR50" s="88" t="s">
        <v>271</v>
      </c>
      <c r="BS50" s="88" t="s">
        <v>271</v>
      </c>
      <c r="BT50" s="69"/>
      <c r="BU50" s="142"/>
      <c r="BV50" s="134" t="s">
        <v>272</v>
      </c>
      <c r="BW50" s="142">
        <v>0</v>
      </c>
      <c r="BX50" s="88" t="s">
        <v>271</v>
      </c>
      <c r="BY50" s="88" t="s">
        <v>271</v>
      </c>
      <c r="BZ50" s="88" t="s">
        <v>271</v>
      </c>
      <c r="CA50" s="88" t="s">
        <v>271</v>
      </c>
      <c r="CB50" s="88" t="s">
        <v>271</v>
      </c>
      <c r="CC50" s="88" t="s">
        <v>271</v>
      </c>
      <c r="CD50" s="88" t="s">
        <v>271</v>
      </c>
      <c r="CE50" s="88" t="s">
        <v>271</v>
      </c>
      <c r="CF50" s="88" t="s">
        <v>271</v>
      </c>
      <c r="CG50" s="88" t="s">
        <v>271</v>
      </c>
      <c r="CH50" s="88" t="s">
        <v>271</v>
      </c>
      <c r="CI50" s="88" t="s">
        <v>271</v>
      </c>
      <c r="CJ50" s="88" t="s">
        <v>271</v>
      </c>
      <c r="CK50" s="88" t="s">
        <v>271</v>
      </c>
      <c r="CL50" s="88" t="s">
        <v>271</v>
      </c>
      <c r="CM50" s="88" t="s">
        <v>271</v>
      </c>
      <c r="CN50" s="88" t="s">
        <v>271</v>
      </c>
      <c r="CO50" s="88" t="s">
        <v>271</v>
      </c>
      <c r="CP50" s="88" t="s">
        <v>271</v>
      </c>
      <c r="CQ50" s="88" t="s">
        <v>271</v>
      </c>
      <c r="CR50" s="69"/>
      <c r="CS50" s="142"/>
      <c r="CT50" s="134" t="s">
        <v>272</v>
      </c>
      <c r="CU50" s="142">
        <v>0</v>
      </c>
      <c r="CV50" s="88" t="s">
        <v>271</v>
      </c>
      <c r="CW50" s="88" t="s">
        <v>271</v>
      </c>
      <c r="CX50" s="88" t="s">
        <v>271</v>
      </c>
      <c r="CY50" s="88" t="s">
        <v>271</v>
      </c>
      <c r="CZ50" s="88" t="s">
        <v>271</v>
      </c>
      <c r="DA50" s="88" t="s">
        <v>271</v>
      </c>
      <c r="DB50" s="88" t="s">
        <v>271</v>
      </c>
      <c r="DC50" s="88" t="s">
        <v>271</v>
      </c>
      <c r="DD50" s="88" t="s">
        <v>271</v>
      </c>
      <c r="DE50" s="88" t="s">
        <v>271</v>
      </c>
      <c r="DF50" s="88" t="s">
        <v>271</v>
      </c>
      <c r="DG50" s="88" t="s">
        <v>271</v>
      </c>
      <c r="DH50" s="88" t="s">
        <v>271</v>
      </c>
      <c r="DI50" s="88" t="s">
        <v>271</v>
      </c>
      <c r="DJ50" s="88" t="s">
        <v>271</v>
      </c>
      <c r="DK50" s="88" t="s">
        <v>271</v>
      </c>
      <c r="DL50" s="88" t="s">
        <v>271</v>
      </c>
      <c r="DM50" s="88" t="s">
        <v>271</v>
      </c>
      <c r="DN50" s="88" t="s">
        <v>271</v>
      </c>
      <c r="DO50" s="88" t="s">
        <v>271</v>
      </c>
      <c r="DP50" s="69"/>
      <c r="DQ50" s="142"/>
      <c r="DR50" s="134" t="s">
        <v>272</v>
      </c>
      <c r="DS50" s="142">
        <v>0</v>
      </c>
      <c r="DT50" s="88" t="s">
        <v>271</v>
      </c>
      <c r="DU50" s="88" t="s">
        <v>271</v>
      </c>
      <c r="DV50" s="88" t="s">
        <v>271</v>
      </c>
      <c r="DW50" s="88" t="s">
        <v>271</v>
      </c>
      <c r="DX50" s="88" t="s">
        <v>271</v>
      </c>
      <c r="DY50" s="88" t="s">
        <v>271</v>
      </c>
      <c r="DZ50" s="88" t="s">
        <v>271</v>
      </c>
      <c r="EA50" s="88" t="s">
        <v>271</v>
      </c>
      <c r="EB50" s="88" t="s">
        <v>271</v>
      </c>
      <c r="EC50" s="88" t="s">
        <v>271</v>
      </c>
      <c r="ED50" s="88" t="s">
        <v>271</v>
      </c>
      <c r="EE50" s="88" t="s">
        <v>271</v>
      </c>
      <c r="EF50" s="88" t="s">
        <v>271</v>
      </c>
      <c r="EG50" s="88" t="s">
        <v>271</v>
      </c>
      <c r="EH50" s="88" t="s">
        <v>271</v>
      </c>
      <c r="EI50" s="88" t="s">
        <v>271</v>
      </c>
      <c r="EJ50" s="88" t="s">
        <v>271</v>
      </c>
      <c r="EK50" s="88" t="s">
        <v>271</v>
      </c>
      <c r="EL50" s="88" t="s">
        <v>271</v>
      </c>
      <c r="EM50" s="88" t="s">
        <v>271</v>
      </c>
      <c r="EO50" s="100"/>
      <c r="EP50" s="126" t="s">
        <v>227</v>
      </c>
      <c r="EQ50" s="100">
        <v>0</v>
      </c>
      <c r="ER50" s="102" t="s">
        <v>226</v>
      </c>
      <c r="ES50" s="102" t="s">
        <v>226</v>
      </c>
      <c r="ET50" s="102" t="s">
        <v>226</v>
      </c>
      <c r="EU50" s="102" t="s">
        <v>226</v>
      </c>
      <c r="EV50" s="102" t="s">
        <v>226</v>
      </c>
      <c r="EW50" s="102" t="s">
        <v>226</v>
      </c>
      <c r="EX50" s="102" t="s">
        <v>226</v>
      </c>
      <c r="EY50" s="102" t="s">
        <v>226</v>
      </c>
      <c r="EZ50" s="102" t="s">
        <v>226</v>
      </c>
      <c r="FA50" s="102" t="s">
        <v>226</v>
      </c>
      <c r="FB50" s="102" t="s">
        <v>226</v>
      </c>
      <c r="FC50" s="102" t="s">
        <v>226</v>
      </c>
      <c r="FD50" s="102" t="s">
        <v>226</v>
      </c>
      <c r="FE50" s="102" t="s">
        <v>226</v>
      </c>
      <c r="FF50" s="102" t="s">
        <v>226</v>
      </c>
      <c r="FG50" s="102" t="s">
        <v>226</v>
      </c>
      <c r="FH50" s="102" t="s">
        <v>226</v>
      </c>
      <c r="FI50" s="102" t="s">
        <v>226</v>
      </c>
      <c r="FJ50" s="102" t="s">
        <v>226</v>
      </c>
      <c r="FK50" s="102" t="s">
        <v>226</v>
      </c>
      <c r="FM50" s="100"/>
      <c r="FN50" s="126" t="s">
        <v>227</v>
      </c>
      <c r="FO50" s="100">
        <v>0</v>
      </c>
      <c r="FP50" s="102" t="s">
        <v>226</v>
      </c>
      <c r="FQ50" s="102" t="s">
        <v>226</v>
      </c>
      <c r="FR50" s="102" t="s">
        <v>226</v>
      </c>
      <c r="FS50" s="102" t="s">
        <v>226</v>
      </c>
      <c r="FT50" s="102" t="s">
        <v>226</v>
      </c>
      <c r="FU50" s="102" t="s">
        <v>226</v>
      </c>
      <c r="FV50" s="102" t="s">
        <v>226</v>
      </c>
      <c r="FW50" s="102" t="s">
        <v>226</v>
      </c>
      <c r="FX50" s="102" t="s">
        <v>226</v>
      </c>
      <c r="FY50" s="102" t="s">
        <v>226</v>
      </c>
      <c r="FZ50" s="102" t="s">
        <v>226</v>
      </c>
      <c r="GA50" s="102" t="s">
        <v>226</v>
      </c>
      <c r="GB50" s="102" t="s">
        <v>226</v>
      </c>
      <c r="GC50" s="102" t="s">
        <v>226</v>
      </c>
      <c r="GD50" s="102" t="s">
        <v>226</v>
      </c>
      <c r="GE50" s="102" t="s">
        <v>226</v>
      </c>
      <c r="GF50" s="102" t="s">
        <v>226</v>
      </c>
      <c r="GG50" s="102" t="s">
        <v>226</v>
      </c>
      <c r="GH50" s="102" t="s">
        <v>226</v>
      </c>
      <c r="GI50" s="102" t="s">
        <v>226</v>
      </c>
      <c r="GK50" s="100"/>
      <c r="GL50" s="126" t="s">
        <v>227</v>
      </c>
      <c r="GM50" s="100">
        <v>0</v>
      </c>
      <c r="GN50" s="102" t="s">
        <v>226</v>
      </c>
      <c r="GO50" s="102" t="s">
        <v>226</v>
      </c>
      <c r="GP50" s="102" t="s">
        <v>226</v>
      </c>
      <c r="GQ50" s="102" t="s">
        <v>226</v>
      </c>
      <c r="GR50" s="102" t="s">
        <v>226</v>
      </c>
      <c r="GS50" s="102" t="s">
        <v>226</v>
      </c>
      <c r="GT50" s="102" t="s">
        <v>226</v>
      </c>
      <c r="GU50" s="102" t="s">
        <v>226</v>
      </c>
      <c r="GV50" s="102" t="s">
        <v>226</v>
      </c>
      <c r="GW50" s="102" t="s">
        <v>226</v>
      </c>
      <c r="GX50" s="102" t="s">
        <v>226</v>
      </c>
      <c r="GY50" s="102" t="s">
        <v>226</v>
      </c>
      <c r="GZ50" s="102" t="s">
        <v>226</v>
      </c>
      <c r="HA50" s="102" t="s">
        <v>226</v>
      </c>
      <c r="HB50" s="102" t="s">
        <v>226</v>
      </c>
      <c r="HC50" s="102" t="s">
        <v>226</v>
      </c>
      <c r="HD50" s="102" t="s">
        <v>226</v>
      </c>
      <c r="HE50" s="102" t="s">
        <v>226</v>
      </c>
      <c r="HF50" s="102" t="s">
        <v>226</v>
      </c>
      <c r="HG50" s="102" t="s">
        <v>226</v>
      </c>
    </row>
    <row r="51" spans="1:215" ht="15">
      <c r="A51" s="100"/>
      <c r="B51" s="106" t="s">
        <v>228</v>
      </c>
      <c r="C51" s="100">
        <v>0.8</v>
      </c>
      <c r="D51" s="100">
        <v>1.5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Y51" s="100"/>
      <c r="Z51" s="106" t="s">
        <v>228</v>
      </c>
      <c r="AA51" s="100">
        <v>0.7</v>
      </c>
      <c r="AB51" s="100">
        <v>0.8</v>
      </c>
      <c r="AC51" s="100">
        <v>0.6</v>
      </c>
      <c r="AD51" s="100">
        <v>0.6</v>
      </c>
      <c r="AE51" s="100">
        <v>0.5</v>
      </c>
      <c r="AF51" s="100">
        <v>0.5</v>
      </c>
      <c r="AG51" s="100">
        <v>0.8</v>
      </c>
      <c r="AH51" s="100">
        <v>0.8</v>
      </c>
      <c r="AI51" s="100">
        <v>0.8</v>
      </c>
      <c r="AJ51" s="100">
        <v>0.8</v>
      </c>
      <c r="AK51" s="100">
        <v>0.8</v>
      </c>
      <c r="AL51" s="100">
        <v>0.5</v>
      </c>
      <c r="AM51" s="100">
        <v>0.4</v>
      </c>
      <c r="AN51" s="100">
        <v>0.4</v>
      </c>
      <c r="AO51" s="100">
        <v>0.4</v>
      </c>
      <c r="AP51" s="100">
        <v>0.4</v>
      </c>
      <c r="AQ51" s="100">
        <v>0.3</v>
      </c>
      <c r="AR51" s="100">
        <v>0.2</v>
      </c>
      <c r="AS51" s="100">
        <v>0</v>
      </c>
      <c r="AT51" s="100">
        <v>0</v>
      </c>
      <c r="AU51" s="100">
        <v>0</v>
      </c>
      <c r="AW51" s="142"/>
      <c r="AX51" s="134" t="s">
        <v>273</v>
      </c>
      <c r="AY51" s="142">
        <v>1.4</v>
      </c>
      <c r="AZ51" s="142">
        <v>1.5</v>
      </c>
      <c r="BA51" s="142">
        <v>0.3</v>
      </c>
      <c r="BB51" s="142">
        <v>0.2</v>
      </c>
      <c r="BC51" s="142">
        <v>0.2</v>
      </c>
      <c r="BD51" s="142">
        <v>0.1</v>
      </c>
      <c r="BE51" s="142">
        <v>0.2</v>
      </c>
      <c r="BF51" s="142">
        <v>0.2</v>
      </c>
      <c r="BG51" s="142">
        <v>0.3</v>
      </c>
      <c r="BH51" s="142">
        <v>0.3</v>
      </c>
      <c r="BI51" s="142">
        <v>0.2</v>
      </c>
      <c r="BJ51" s="142">
        <v>0.2</v>
      </c>
      <c r="BK51" s="142">
        <v>0.1</v>
      </c>
      <c r="BL51" s="142">
        <v>0.1</v>
      </c>
      <c r="BM51" s="142">
        <v>0</v>
      </c>
      <c r="BN51" s="142">
        <v>0.2</v>
      </c>
      <c r="BO51" s="142">
        <v>0.1</v>
      </c>
      <c r="BP51" s="142">
        <v>0.1</v>
      </c>
      <c r="BQ51" s="142">
        <v>0.1</v>
      </c>
      <c r="BR51" s="142">
        <v>0.2</v>
      </c>
      <c r="BS51" s="142">
        <v>0.1</v>
      </c>
      <c r="BT51" s="69"/>
      <c r="BU51" s="142"/>
      <c r="BV51" s="134" t="s">
        <v>273</v>
      </c>
      <c r="BW51" s="142">
        <v>0.8</v>
      </c>
      <c r="BX51" s="142">
        <v>1.3</v>
      </c>
      <c r="BY51" s="142">
        <v>0.6</v>
      </c>
      <c r="BZ51" s="142">
        <v>0.4</v>
      </c>
      <c r="CA51" s="142">
        <v>0.6</v>
      </c>
      <c r="CB51" s="142">
        <v>0.4</v>
      </c>
      <c r="CC51" s="142">
        <v>0.9</v>
      </c>
      <c r="CD51" s="142">
        <v>1</v>
      </c>
      <c r="CE51" s="142">
        <v>0.9</v>
      </c>
      <c r="CF51" s="142">
        <v>0.6</v>
      </c>
      <c r="CG51" s="142">
        <v>0.8</v>
      </c>
      <c r="CH51" s="142">
        <v>0.8</v>
      </c>
      <c r="CI51" s="142">
        <v>0.9</v>
      </c>
      <c r="CJ51" s="142">
        <v>0.9</v>
      </c>
      <c r="CK51" s="142">
        <v>0.9</v>
      </c>
      <c r="CL51" s="142">
        <v>0.9</v>
      </c>
      <c r="CM51" s="142">
        <v>0.9</v>
      </c>
      <c r="CN51" s="142">
        <v>0.7</v>
      </c>
      <c r="CO51" s="142">
        <v>0.8</v>
      </c>
      <c r="CP51" s="142">
        <v>0.8</v>
      </c>
      <c r="CQ51" s="142">
        <v>0.7</v>
      </c>
      <c r="CR51" s="69"/>
      <c r="CS51" s="142"/>
      <c r="CT51" s="134" t="s">
        <v>273</v>
      </c>
      <c r="CU51" s="142">
        <v>4.0999999999999996</v>
      </c>
      <c r="CV51" s="142">
        <v>4.4000000000000004</v>
      </c>
      <c r="CW51" s="142">
        <v>2.2000000000000002</v>
      </c>
      <c r="CX51" s="142">
        <v>2.4</v>
      </c>
      <c r="CY51" s="142">
        <v>2.6</v>
      </c>
      <c r="CZ51" s="142">
        <v>2.1</v>
      </c>
      <c r="DA51" s="142">
        <v>4</v>
      </c>
      <c r="DB51" s="142">
        <v>4.4000000000000004</v>
      </c>
      <c r="DC51" s="142">
        <v>4.7</v>
      </c>
      <c r="DD51" s="142">
        <v>3.6</v>
      </c>
      <c r="DE51" s="142">
        <v>3.8</v>
      </c>
      <c r="DF51" s="142">
        <v>4.5</v>
      </c>
      <c r="DG51" s="142">
        <v>5.5</v>
      </c>
      <c r="DH51" s="142">
        <v>3.6</v>
      </c>
      <c r="DI51" s="142">
        <v>3.3</v>
      </c>
      <c r="DJ51" s="142">
        <v>3.2</v>
      </c>
      <c r="DK51" s="142">
        <v>4.0999999999999996</v>
      </c>
      <c r="DL51" s="142">
        <v>4</v>
      </c>
      <c r="DM51" s="142">
        <v>2.9</v>
      </c>
      <c r="DN51" s="142">
        <v>2.8</v>
      </c>
      <c r="DO51" s="142">
        <v>3.4</v>
      </c>
      <c r="DP51" s="69"/>
      <c r="DQ51" s="142"/>
      <c r="DR51" s="134" t="s">
        <v>273</v>
      </c>
      <c r="DS51" s="142">
        <v>5.5</v>
      </c>
      <c r="DT51" s="142">
        <v>4.5999999999999996</v>
      </c>
      <c r="DU51" s="142">
        <v>2.6</v>
      </c>
      <c r="DV51" s="142">
        <v>2.7</v>
      </c>
      <c r="DW51" s="142">
        <v>2.4</v>
      </c>
      <c r="DX51" s="142">
        <v>1</v>
      </c>
      <c r="DY51" s="142">
        <v>1.7</v>
      </c>
      <c r="DZ51" s="142">
        <v>2</v>
      </c>
      <c r="EA51" s="142">
        <v>2.4</v>
      </c>
      <c r="EB51" s="142">
        <v>1.8</v>
      </c>
      <c r="EC51" s="142">
        <v>1.1000000000000001</v>
      </c>
      <c r="ED51" s="142">
        <v>1.2</v>
      </c>
      <c r="EE51" s="142">
        <v>1.1000000000000001</v>
      </c>
      <c r="EF51" s="142">
        <v>1.2</v>
      </c>
      <c r="EG51" s="142">
        <v>1</v>
      </c>
      <c r="EH51" s="142">
        <v>0.9</v>
      </c>
      <c r="EI51" s="142">
        <v>0.7</v>
      </c>
      <c r="EJ51" s="142">
        <v>1.1000000000000001</v>
      </c>
      <c r="EK51" s="142">
        <v>1.2</v>
      </c>
      <c r="EL51" s="142">
        <v>1.2</v>
      </c>
      <c r="EM51" s="142">
        <v>1.5</v>
      </c>
      <c r="EO51" s="100"/>
      <c r="EP51" s="126" t="s">
        <v>228</v>
      </c>
      <c r="EQ51" s="100">
        <v>2.2999999999999998</v>
      </c>
      <c r="ER51" s="100">
        <v>2.7</v>
      </c>
      <c r="ES51" s="100">
        <v>1.4</v>
      </c>
      <c r="ET51" s="100">
        <v>0.9</v>
      </c>
      <c r="EU51" s="100">
        <v>1</v>
      </c>
      <c r="EV51" s="100">
        <v>0.5</v>
      </c>
      <c r="EW51" s="100">
        <v>0.7</v>
      </c>
      <c r="EX51" s="100">
        <v>0.6</v>
      </c>
      <c r="EY51" s="100">
        <v>0.6</v>
      </c>
      <c r="EZ51" s="100">
        <v>0.6</v>
      </c>
      <c r="FA51" s="100">
        <v>0.5</v>
      </c>
      <c r="FB51" s="100">
        <v>0.6</v>
      </c>
      <c r="FC51" s="100">
        <v>0.7</v>
      </c>
      <c r="FD51" s="100">
        <v>0.5</v>
      </c>
      <c r="FE51" s="100">
        <v>0.6</v>
      </c>
      <c r="FF51" s="100">
        <v>0.6</v>
      </c>
      <c r="FG51" s="100">
        <v>0.4</v>
      </c>
      <c r="FH51" s="100">
        <v>0.4</v>
      </c>
      <c r="FI51" s="100">
        <v>0.4</v>
      </c>
      <c r="FJ51" s="100">
        <v>0.5</v>
      </c>
      <c r="FK51" s="100">
        <v>0.3</v>
      </c>
      <c r="FM51" s="100"/>
      <c r="FN51" s="126" t="s">
        <v>228</v>
      </c>
      <c r="FO51" s="100">
        <v>6.8</v>
      </c>
      <c r="FP51" s="100">
        <v>6.4</v>
      </c>
      <c r="FQ51" s="100">
        <v>4.7</v>
      </c>
      <c r="FR51" s="100">
        <v>4.4000000000000004</v>
      </c>
      <c r="FS51" s="100">
        <v>4.0999999999999996</v>
      </c>
      <c r="FT51" s="100">
        <v>2.5</v>
      </c>
      <c r="FU51" s="100">
        <v>4.0999999999999996</v>
      </c>
      <c r="FV51" s="100">
        <v>3.8</v>
      </c>
      <c r="FW51" s="100">
        <v>2.7</v>
      </c>
      <c r="FX51" s="100">
        <v>2.2000000000000002</v>
      </c>
      <c r="FY51" s="100">
        <v>1.8</v>
      </c>
      <c r="FZ51" s="100">
        <v>2.4</v>
      </c>
      <c r="GA51" s="100">
        <v>1.9</v>
      </c>
      <c r="GB51" s="100">
        <v>2.1</v>
      </c>
      <c r="GC51" s="100">
        <v>1.6</v>
      </c>
      <c r="GD51" s="100">
        <v>1.9</v>
      </c>
      <c r="GE51" s="100">
        <v>1.6</v>
      </c>
      <c r="GF51" s="100">
        <v>1.2</v>
      </c>
      <c r="GG51" s="100">
        <v>1.1000000000000001</v>
      </c>
      <c r="GH51" s="100">
        <v>1.1000000000000001</v>
      </c>
      <c r="GI51" s="100">
        <v>1.2</v>
      </c>
      <c r="GK51" s="100"/>
      <c r="GL51" s="126" t="s">
        <v>228</v>
      </c>
      <c r="GM51" s="100">
        <v>9.3000000000000007</v>
      </c>
      <c r="GN51" s="100">
        <v>9.5</v>
      </c>
      <c r="GO51" s="100">
        <v>8.3000000000000007</v>
      </c>
      <c r="GP51" s="100">
        <v>7.2</v>
      </c>
      <c r="GQ51" s="100">
        <v>6.4</v>
      </c>
      <c r="GR51" s="100">
        <v>5.5</v>
      </c>
      <c r="GS51" s="100">
        <v>7.1</v>
      </c>
      <c r="GT51" s="100">
        <v>9.4</v>
      </c>
      <c r="GU51" s="100">
        <v>11.6</v>
      </c>
      <c r="GV51" s="100">
        <v>7.9</v>
      </c>
      <c r="GW51" s="100">
        <v>8.1</v>
      </c>
      <c r="GX51" s="100">
        <v>7.9</v>
      </c>
      <c r="GY51" s="100">
        <v>7.1</v>
      </c>
      <c r="GZ51" s="100">
        <v>6.1</v>
      </c>
      <c r="HA51" s="100">
        <v>4.9000000000000004</v>
      </c>
      <c r="HB51" s="100">
        <v>4.8</v>
      </c>
      <c r="HC51" s="100">
        <v>3.6</v>
      </c>
      <c r="HD51" s="100">
        <v>3.8</v>
      </c>
      <c r="HE51" s="100">
        <v>5.7</v>
      </c>
      <c r="HF51" s="100">
        <v>5.5</v>
      </c>
      <c r="HG51" s="100">
        <v>4.5999999999999996</v>
      </c>
    </row>
    <row r="52" spans="1:215" ht="15">
      <c r="A52" s="421"/>
      <c r="B52" s="421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421"/>
      <c r="Z52" s="421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428"/>
      <c r="AX52" s="428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69"/>
      <c r="BU52" s="428"/>
      <c r="BV52" s="428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69"/>
      <c r="CS52" s="428"/>
      <c r="CT52" s="428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2"/>
      <c r="DK52" s="142"/>
      <c r="DL52" s="142"/>
      <c r="DM52" s="142"/>
      <c r="DN52" s="142"/>
      <c r="DO52" s="142"/>
      <c r="DP52" s="69"/>
      <c r="DQ52" s="428"/>
      <c r="DR52" s="428"/>
      <c r="DS52" s="142"/>
      <c r="DT52" s="142"/>
      <c r="DU52" s="142"/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2"/>
      <c r="EO52" s="421"/>
      <c r="EP52" s="421"/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421"/>
      <c r="FN52" s="421"/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421"/>
      <c r="GL52" s="421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</row>
    <row r="53" spans="1:215" ht="15">
      <c r="A53" s="101"/>
      <c r="B53" s="101" t="s">
        <v>115</v>
      </c>
      <c r="C53" s="101">
        <v>70.599999999999994</v>
      </c>
      <c r="D53" s="101">
        <v>70.7</v>
      </c>
      <c r="E53" s="101">
        <v>70.8</v>
      </c>
      <c r="F53" s="101">
        <v>70.8</v>
      </c>
      <c r="G53" s="101">
        <v>70.400000000000006</v>
      </c>
      <c r="H53" s="101">
        <v>70</v>
      </c>
      <c r="I53" s="101">
        <v>69.5</v>
      </c>
      <c r="J53" s="101">
        <v>69.099999999999994</v>
      </c>
      <c r="K53" s="101">
        <v>68.7</v>
      </c>
      <c r="L53" s="101">
        <v>68.5</v>
      </c>
      <c r="M53" s="101">
        <v>68.2</v>
      </c>
      <c r="N53" s="101">
        <v>67.8</v>
      </c>
      <c r="O53" s="101">
        <v>67.5</v>
      </c>
      <c r="P53" s="101">
        <v>67.3</v>
      </c>
      <c r="Q53" s="101">
        <v>66.900000000000006</v>
      </c>
      <c r="R53" s="101">
        <v>67.099999999999994</v>
      </c>
      <c r="S53" s="101">
        <v>67.099999999999994</v>
      </c>
      <c r="T53" s="101">
        <v>67.099999999999994</v>
      </c>
      <c r="U53" s="101">
        <v>67.099999999999994</v>
      </c>
      <c r="V53" s="101">
        <v>67.099999999999994</v>
      </c>
      <c r="W53" s="101">
        <v>67.099999999999994</v>
      </c>
      <c r="Y53" s="101"/>
      <c r="Z53" s="101" t="s">
        <v>115</v>
      </c>
      <c r="AA53" s="101">
        <v>70.7</v>
      </c>
      <c r="AB53" s="101">
        <v>70.7</v>
      </c>
      <c r="AC53" s="101">
        <v>70.8</v>
      </c>
      <c r="AD53" s="101">
        <v>70.8</v>
      </c>
      <c r="AE53" s="101">
        <v>70.3</v>
      </c>
      <c r="AF53" s="101">
        <v>70</v>
      </c>
      <c r="AG53" s="101">
        <v>69.5</v>
      </c>
      <c r="AH53" s="101">
        <v>69</v>
      </c>
      <c r="AI53" s="101">
        <v>68.7</v>
      </c>
      <c r="AJ53" s="101">
        <v>68.400000000000006</v>
      </c>
      <c r="AK53" s="101">
        <v>68.099999999999994</v>
      </c>
      <c r="AL53" s="101">
        <v>67.8</v>
      </c>
      <c r="AM53" s="101">
        <v>67.5</v>
      </c>
      <c r="AN53" s="101">
        <v>67.3</v>
      </c>
      <c r="AO53" s="101">
        <v>67</v>
      </c>
      <c r="AP53" s="101">
        <v>67</v>
      </c>
      <c r="AQ53" s="101">
        <v>67.099999999999994</v>
      </c>
      <c r="AR53" s="101">
        <v>67.099999999999994</v>
      </c>
      <c r="AS53" s="101">
        <v>67.099999999999994</v>
      </c>
      <c r="AT53" s="101">
        <v>67.099999999999994</v>
      </c>
      <c r="AU53" s="101">
        <v>67.099999999999994</v>
      </c>
      <c r="AW53" s="70"/>
      <c r="AX53" s="70" t="s">
        <v>306</v>
      </c>
      <c r="AY53" s="70">
        <v>70.599999999999994</v>
      </c>
      <c r="AZ53" s="70">
        <v>70.7</v>
      </c>
      <c r="BA53" s="70">
        <v>70.8</v>
      </c>
      <c r="BB53" s="70">
        <v>70.8</v>
      </c>
      <c r="BC53" s="70">
        <v>70.400000000000006</v>
      </c>
      <c r="BD53" s="70">
        <v>70</v>
      </c>
      <c r="BE53" s="70">
        <v>69.5</v>
      </c>
      <c r="BF53" s="70">
        <v>69.099999999999994</v>
      </c>
      <c r="BG53" s="70">
        <v>68.7</v>
      </c>
      <c r="BH53" s="70">
        <v>68.400000000000006</v>
      </c>
      <c r="BI53" s="70">
        <v>68.2</v>
      </c>
      <c r="BJ53" s="70">
        <v>67.8</v>
      </c>
      <c r="BK53" s="70">
        <v>67.5</v>
      </c>
      <c r="BL53" s="70">
        <v>67.3</v>
      </c>
      <c r="BM53" s="70">
        <v>67.099999999999994</v>
      </c>
      <c r="BN53" s="70">
        <v>67.099999999999994</v>
      </c>
      <c r="BO53" s="70">
        <v>67.099999999999994</v>
      </c>
      <c r="BP53" s="70">
        <v>67.099999999999994</v>
      </c>
      <c r="BQ53" s="70">
        <v>67.099999999999994</v>
      </c>
      <c r="BR53" s="70">
        <v>67.099999999999994</v>
      </c>
      <c r="BS53" s="70">
        <v>67.099999999999994</v>
      </c>
      <c r="BT53" s="69"/>
      <c r="BU53" s="70"/>
      <c r="BV53" s="70" t="s">
        <v>306</v>
      </c>
      <c r="BW53" s="70">
        <v>70.599999999999994</v>
      </c>
      <c r="BX53" s="70">
        <v>70.7</v>
      </c>
      <c r="BY53" s="70">
        <v>70.8</v>
      </c>
      <c r="BZ53" s="70">
        <v>70.8</v>
      </c>
      <c r="CA53" s="70">
        <v>70.3</v>
      </c>
      <c r="CB53" s="70">
        <v>70</v>
      </c>
      <c r="CC53" s="70">
        <v>69.400000000000006</v>
      </c>
      <c r="CD53" s="70">
        <v>69</v>
      </c>
      <c r="CE53" s="70">
        <v>68.7</v>
      </c>
      <c r="CF53" s="70">
        <v>68.400000000000006</v>
      </c>
      <c r="CG53" s="70">
        <v>68.099999999999994</v>
      </c>
      <c r="CH53" s="70">
        <v>67.8</v>
      </c>
      <c r="CI53" s="70">
        <v>67.5</v>
      </c>
      <c r="CJ53" s="70">
        <v>67.2</v>
      </c>
      <c r="CK53" s="70">
        <v>67</v>
      </c>
      <c r="CL53" s="70">
        <v>67</v>
      </c>
      <c r="CM53" s="70">
        <v>67</v>
      </c>
      <c r="CN53" s="70">
        <v>67.099999999999994</v>
      </c>
      <c r="CO53" s="70">
        <v>67.099999999999994</v>
      </c>
      <c r="CP53" s="70">
        <v>67</v>
      </c>
      <c r="CQ53" s="70">
        <v>67.099999999999994</v>
      </c>
      <c r="CR53" s="69"/>
      <c r="CS53" s="70"/>
      <c r="CT53" s="70" t="s">
        <v>306</v>
      </c>
      <c r="CU53" s="70">
        <v>70.2</v>
      </c>
      <c r="CV53" s="70">
        <v>70.3</v>
      </c>
      <c r="CW53" s="70">
        <v>70.5</v>
      </c>
      <c r="CX53" s="70">
        <v>70.5</v>
      </c>
      <c r="CY53" s="70">
        <v>70</v>
      </c>
      <c r="CZ53" s="70">
        <v>69.8</v>
      </c>
      <c r="DA53" s="70">
        <v>69.099999999999994</v>
      </c>
      <c r="DB53" s="70">
        <v>68.7</v>
      </c>
      <c r="DC53" s="70">
        <v>68.3</v>
      </c>
      <c r="DD53" s="70">
        <v>68.099999999999994</v>
      </c>
      <c r="DE53" s="70">
        <v>67.8</v>
      </c>
      <c r="DF53" s="70">
        <v>67.400000000000006</v>
      </c>
      <c r="DG53" s="70">
        <v>67.099999999999994</v>
      </c>
      <c r="DH53" s="70">
        <v>67</v>
      </c>
      <c r="DI53" s="70">
        <v>66.8</v>
      </c>
      <c r="DJ53" s="70">
        <v>66.900000000000006</v>
      </c>
      <c r="DK53" s="70">
        <v>66.8</v>
      </c>
      <c r="DL53" s="70">
        <v>66.8</v>
      </c>
      <c r="DM53" s="70">
        <v>66.900000000000006</v>
      </c>
      <c r="DN53" s="70">
        <v>66.900000000000006</v>
      </c>
      <c r="DO53" s="70">
        <v>66.900000000000006</v>
      </c>
      <c r="DP53" s="69"/>
      <c r="DQ53" s="70"/>
      <c r="DR53" s="70" t="s">
        <v>306</v>
      </c>
      <c r="DS53" s="70">
        <v>70.099999999999994</v>
      </c>
      <c r="DT53" s="70">
        <v>70.3</v>
      </c>
      <c r="DU53" s="70">
        <v>70.5</v>
      </c>
      <c r="DV53" s="70">
        <v>70.5</v>
      </c>
      <c r="DW53" s="70">
        <v>70.099999999999994</v>
      </c>
      <c r="DX53" s="70">
        <v>69.900000000000006</v>
      </c>
      <c r="DY53" s="70">
        <v>69.400000000000006</v>
      </c>
      <c r="DZ53" s="70">
        <v>68.900000000000006</v>
      </c>
      <c r="EA53" s="70">
        <v>68.5</v>
      </c>
      <c r="EB53" s="70">
        <v>68.3</v>
      </c>
      <c r="EC53" s="70">
        <v>68.099999999999994</v>
      </c>
      <c r="ED53" s="70">
        <v>67.7</v>
      </c>
      <c r="EE53" s="70">
        <v>67.400000000000006</v>
      </c>
      <c r="EF53" s="70">
        <v>67.2</v>
      </c>
      <c r="EG53" s="70">
        <v>66.900000000000006</v>
      </c>
      <c r="EH53" s="70">
        <v>67</v>
      </c>
      <c r="EI53" s="70">
        <v>67</v>
      </c>
      <c r="EJ53" s="70">
        <v>67</v>
      </c>
      <c r="EK53" s="70">
        <v>67</v>
      </c>
      <c r="EL53" s="70">
        <v>67</v>
      </c>
      <c r="EM53" s="70">
        <v>67</v>
      </c>
      <c r="EO53" s="101"/>
      <c r="EP53" s="101" t="s">
        <v>115</v>
      </c>
      <c r="EQ53" s="101">
        <v>70.5</v>
      </c>
      <c r="ER53" s="101">
        <v>70.5</v>
      </c>
      <c r="ES53" s="101">
        <v>70.7</v>
      </c>
      <c r="ET53" s="101">
        <v>70.8</v>
      </c>
      <c r="EU53" s="101">
        <v>70.3</v>
      </c>
      <c r="EV53" s="101">
        <v>70.099999999999994</v>
      </c>
      <c r="EW53" s="101">
        <v>69.5</v>
      </c>
      <c r="EX53" s="101">
        <v>69.099999999999994</v>
      </c>
      <c r="EY53" s="101">
        <v>68.7</v>
      </c>
      <c r="EZ53" s="101">
        <v>68.5</v>
      </c>
      <c r="FA53" s="101">
        <v>68.2</v>
      </c>
      <c r="FB53" s="101">
        <v>67.8</v>
      </c>
      <c r="FC53" s="101">
        <v>67.5</v>
      </c>
      <c r="FD53" s="101">
        <v>67.3</v>
      </c>
      <c r="FE53" s="101">
        <v>67</v>
      </c>
      <c r="FF53" s="101">
        <v>67.099999999999994</v>
      </c>
      <c r="FG53" s="101">
        <v>67.099999999999994</v>
      </c>
      <c r="FH53" s="101">
        <v>67.099999999999994</v>
      </c>
      <c r="FI53" s="101">
        <v>67.099999999999994</v>
      </c>
      <c r="FJ53" s="101">
        <v>67.099999999999994</v>
      </c>
      <c r="FK53" s="101">
        <v>67.099999999999994</v>
      </c>
      <c r="FM53" s="101"/>
      <c r="FN53" s="101" t="s">
        <v>115</v>
      </c>
      <c r="FO53" s="101">
        <v>70</v>
      </c>
      <c r="FP53" s="101">
        <v>70.099999999999994</v>
      </c>
      <c r="FQ53" s="101">
        <v>70.3</v>
      </c>
      <c r="FR53" s="101">
        <v>70.3</v>
      </c>
      <c r="FS53" s="101">
        <v>69.900000000000006</v>
      </c>
      <c r="FT53" s="101">
        <v>69.8</v>
      </c>
      <c r="FU53" s="101">
        <v>69.099999999999994</v>
      </c>
      <c r="FV53" s="101">
        <v>68.8</v>
      </c>
      <c r="FW53" s="101">
        <v>68.5</v>
      </c>
      <c r="FX53" s="101">
        <v>68.3</v>
      </c>
      <c r="FY53" s="101">
        <v>68</v>
      </c>
      <c r="FZ53" s="101">
        <v>67.599999999999994</v>
      </c>
      <c r="GA53" s="101">
        <v>67.400000000000006</v>
      </c>
      <c r="GB53" s="101">
        <v>67.099999999999994</v>
      </c>
      <c r="GC53" s="101">
        <v>66.900000000000006</v>
      </c>
      <c r="GD53" s="101">
        <v>67</v>
      </c>
      <c r="GE53" s="101">
        <v>67</v>
      </c>
      <c r="GF53" s="101">
        <v>67</v>
      </c>
      <c r="GG53" s="101">
        <v>67</v>
      </c>
      <c r="GH53" s="101">
        <v>67</v>
      </c>
      <c r="GI53" s="101">
        <v>67</v>
      </c>
      <c r="GK53" s="101"/>
      <c r="GL53" s="101" t="s">
        <v>115</v>
      </c>
      <c r="GM53" s="101">
        <v>69.7</v>
      </c>
      <c r="GN53" s="101">
        <v>69.8</v>
      </c>
      <c r="GO53" s="101">
        <v>69.900000000000006</v>
      </c>
      <c r="GP53" s="101">
        <v>70</v>
      </c>
      <c r="GQ53" s="101">
        <v>69.7</v>
      </c>
      <c r="GR53" s="101">
        <v>69.5</v>
      </c>
      <c r="GS53" s="101">
        <v>68.8</v>
      </c>
      <c r="GT53" s="101">
        <v>68.2</v>
      </c>
      <c r="GU53" s="101">
        <v>67.7</v>
      </c>
      <c r="GV53" s="101">
        <v>67.8</v>
      </c>
      <c r="GW53" s="101">
        <v>67.5</v>
      </c>
      <c r="GX53" s="101">
        <v>67.2</v>
      </c>
      <c r="GY53" s="101">
        <v>66.900000000000006</v>
      </c>
      <c r="GZ53" s="101">
        <v>66.8</v>
      </c>
      <c r="HA53" s="101">
        <v>66.7</v>
      </c>
      <c r="HB53" s="101">
        <v>66.7</v>
      </c>
      <c r="HC53" s="101">
        <v>66.900000000000006</v>
      </c>
      <c r="HD53" s="101">
        <v>66.900000000000006</v>
      </c>
      <c r="HE53" s="101">
        <v>66.7</v>
      </c>
      <c r="HF53" s="101">
        <v>66.8</v>
      </c>
      <c r="HG53" s="101">
        <v>66.900000000000006</v>
      </c>
    </row>
    <row r="54" spans="1:215" ht="15">
      <c r="A54" s="421"/>
      <c r="B54" s="421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Y54" s="421"/>
      <c r="Z54" s="421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W54" s="428"/>
      <c r="AX54" s="428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69"/>
      <c r="BU54" s="428"/>
      <c r="BV54" s="428"/>
      <c r="BW54" s="142"/>
      <c r="BX54" s="142"/>
      <c r="BY54" s="142"/>
      <c r="BZ54" s="142"/>
      <c r="CA54" s="142"/>
      <c r="CB54" s="142"/>
      <c r="CC54" s="142"/>
      <c r="CD54" s="142"/>
      <c r="CE54" s="142"/>
      <c r="CF54" s="142"/>
      <c r="CG54" s="142"/>
      <c r="CH54" s="142"/>
      <c r="CI54" s="142"/>
      <c r="CJ54" s="142"/>
      <c r="CK54" s="142"/>
      <c r="CL54" s="142"/>
      <c r="CM54" s="142"/>
      <c r="CN54" s="142"/>
      <c r="CO54" s="142"/>
      <c r="CP54" s="142"/>
      <c r="CQ54" s="142"/>
      <c r="CR54" s="69"/>
      <c r="CS54" s="428"/>
      <c r="CT54" s="428"/>
      <c r="CU54" s="142"/>
      <c r="CV54" s="142"/>
      <c r="CW54" s="142"/>
      <c r="CX54" s="142"/>
      <c r="CY54" s="142"/>
      <c r="CZ54" s="142"/>
      <c r="DA54" s="142"/>
      <c r="DB54" s="142"/>
      <c r="DC54" s="142"/>
      <c r="DD54" s="142"/>
      <c r="DE54" s="142"/>
      <c r="DF54" s="142"/>
      <c r="DG54" s="142"/>
      <c r="DH54" s="142"/>
      <c r="DI54" s="142"/>
      <c r="DJ54" s="142"/>
      <c r="DK54" s="142"/>
      <c r="DL54" s="142"/>
      <c r="DM54" s="142"/>
      <c r="DN54" s="142"/>
      <c r="DO54" s="142"/>
      <c r="DP54" s="69"/>
      <c r="DQ54" s="428"/>
      <c r="DR54" s="428"/>
      <c r="DS54" s="142"/>
      <c r="DT54" s="142"/>
      <c r="DU54" s="142"/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  <c r="EM54" s="142"/>
      <c r="EO54" s="421"/>
      <c r="EP54" s="421"/>
      <c r="EQ54" s="100"/>
      <c r="ER54" s="100"/>
      <c r="ES54" s="100"/>
      <c r="ET54" s="100"/>
      <c r="EU54" s="100"/>
      <c r="EV54" s="100"/>
      <c r="EW54" s="100"/>
      <c r="EX54" s="100"/>
      <c r="EY54" s="100"/>
      <c r="EZ54" s="100"/>
      <c r="FA54" s="100"/>
      <c r="FB54" s="100"/>
      <c r="FC54" s="100"/>
      <c r="FD54" s="100"/>
      <c r="FE54" s="100"/>
      <c r="FF54" s="100"/>
      <c r="FG54" s="100"/>
      <c r="FH54" s="100"/>
      <c r="FI54" s="100"/>
      <c r="FJ54" s="100"/>
      <c r="FK54" s="100"/>
      <c r="FM54" s="421"/>
      <c r="FN54" s="421"/>
      <c r="FO54" s="100"/>
      <c r="FP54" s="100"/>
      <c r="FQ54" s="100"/>
      <c r="FR54" s="100"/>
      <c r="FS54" s="100"/>
      <c r="FT54" s="100"/>
      <c r="FU54" s="100"/>
      <c r="FV54" s="100"/>
      <c r="FW54" s="100"/>
      <c r="FX54" s="100"/>
      <c r="FY54" s="100"/>
      <c r="FZ54" s="100"/>
      <c r="GA54" s="100"/>
      <c r="GB54" s="100"/>
      <c r="GC54" s="100"/>
      <c r="GD54" s="100"/>
      <c r="GE54" s="100"/>
      <c r="GF54" s="100"/>
      <c r="GG54" s="100"/>
      <c r="GH54" s="100"/>
      <c r="GI54" s="100"/>
      <c r="GK54" s="421"/>
      <c r="GL54" s="421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</row>
    <row r="55" spans="1:215" ht="15">
      <c r="A55" s="426"/>
      <c r="B55" s="42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6"/>
      <c r="Z55" s="42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7"/>
      <c r="AX55" s="427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69"/>
      <c r="BU55" s="427"/>
      <c r="BV55" s="427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69"/>
      <c r="CS55" s="427"/>
      <c r="CT55" s="427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69"/>
      <c r="DQ55" s="427"/>
      <c r="DR55" s="427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O55" s="426"/>
      <c r="EP55" s="42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26"/>
      <c r="FN55" s="42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6"/>
      <c r="GL55" s="42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</sheetData>
  <mergeCells count="189">
    <mergeCell ref="GK55:GL55"/>
    <mergeCell ref="GK34:GL34"/>
    <mergeCell ref="GK35:GL35"/>
    <mergeCell ref="GK44:GL44"/>
    <mergeCell ref="GK52:GL52"/>
    <mergeCell ref="GK54:GL54"/>
    <mergeCell ref="FM55:FN55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21:GL21"/>
    <mergeCell ref="GK29:GL29"/>
    <mergeCell ref="GK32:GL32"/>
    <mergeCell ref="FM34:FN34"/>
    <mergeCell ref="FM35:FN35"/>
    <mergeCell ref="FM44:FN44"/>
    <mergeCell ref="FM52:FN52"/>
    <mergeCell ref="FM54:FN54"/>
    <mergeCell ref="EO55:EP55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21:FN21"/>
    <mergeCell ref="FM29:FN29"/>
    <mergeCell ref="FM32:FN32"/>
    <mergeCell ref="EO34:EP34"/>
    <mergeCell ref="EO35:EP35"/>
    <mergeCell ref="EO44:EP44"/>
    <mergeCell ref="EO52:EP52"/>
    <mergeCell ref="EO54:EP54"/>
    <mergeCell ref="EO11:EP11"/>
    <mergeCell ref="EO12:EP12"/>
    <mergeCell ref="EO21:EP21"/>
    <mergeCell ref="EO29:EP29"/>
    <mergeCell ref="EO32:EP32"/>
    <mergeCell ref="EO6:EP6"/>
    <mergeCell ref="EO7:EP7"/>
    <mergeCell ref="EO8:EP8"/>
    <mergeCell ref="EO9:EP9"/>
    <mergeCell ref="EO10:EP10"/>
    <mergeCell ref="EO1:EP1"/>
    <mergeCell ref="EO2:EP2"/>
    <mergeCell ref="EO3:EP3"/>
    <mergeCell ref="EO4:EP4"/>
    <mergeCell ref="EO5:EP5"/>
    <mergeCell ref="AW1:AX1"/>
    <mergeCell ref="BU1:BV1"/>
    <mergeCell ref="CS1:CT1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  <mergeCell ref="AW7:AX7"/>
    <mergeCell ref="BU7:BV7"/>
    <mergeCell ref="CS7:CT7"/>
    <mergeCell ref="DQ7:DR7"/>
    <mergeCell ref="AW8:AX8"/>
    <mergeCell ref="BU8:BV8"/>
    <mergeCell ref="CS8:CT8"/>
    <mergeCell ref="DQ8:DR8"/>
    <mergeCell ref="AW9:AX9"/>
    <mergeCell ref="BU9:BV9"/>
    <mergeCell ref="CS9:CT9"/>
    <mergeCell ref="DQ9:DR9"/>
    <mergeCell ref="AW10:AX10"/>
    <mergeCell ref="BU10:BV10"/>
    <mergeCell ref="CS10:CT10"/>
    <mergeCell ref="DQ10:DR10"/>
    <mergeCell ref="AW11:AX11"/>
    <mergeCell ref="BU11:BV11"/>
    <mergeCell ref="CS11:CT11"/>
    <mergeCell ref="DQ11:DR11"/>
    <mergeCell ref="AW12:AX12"/>
    <mergeCell ref="BU12:BV12"/>
    <mergeCell ref="CS12:CT12"/>
    <mergeCell ref="DQ12:DR12"/>
    <mergeCell ref="AW21:AX21"/>
    <mergeCell ref="BU21:BV21"/>
    <mergeCell ref="CS21:CT21"/>
    <mergeCell ref="DQ21:DR21"/>
    <mergeCell ref="DQ55:DR55"/>
    <mergeCell ref="AW52:AX52"/>
    <mergeCell ref="BU52:BV52"/>
    <mergeCell ref="CS52:CT52"/>
    <mergeCell ref="DQ52:DR52"/>
    <mergeCell ref="AW54:AX54"/>
    <mergeCell ref="BU54:BV54"/>
    <mergeCell ref="CS54:CT54"/>
    <mergeCell ref="DQ54:DR54"/>
    <mergeCell ref="AW55:AX55"/>
    <mergeCell ref="BU55:BV55"/>
    <mergeCell ref="CS55:CT55"/>
    <mergeCell ref="AW35:AX35"/>
    <mergeCell ref="BU35:BV35"/>
    <mergeCell ref="CS35:CT35"/>
    <mergeCell ref="AW29:AX29"/>
    <mergeCell ref="BU29:BV29"/>
    <mergeCell ref="CS29:CT29"/>
    <mergeCell ref="DQ35:DR35"/>
    <mergeCell ref="AW44:AX44"/>
    <mergeCell ref="BU44:BV44"/>
    <mergeCell ref="CS44:CT44"/>
    <mergeCell ref="DQ44:DR44"/>
    <mergeCell ref="DQ29:DR29"/>
    <mergeCell ref="AW32:AX32"/>
    <mergeCell ref="BU32:BV32"/>
    <mergeCell ref="CS32:CT32"/>
    <mergeCell ref="DQ32:DR32"/>
    <mergeCell ref="AW34:AX34"/>
    <mergeCell ref="BU34:BV34"/>
    <mergeCell ref="CS34:CT34"/>
    <mergeCell ref="DQ34:DR34"/>
    <mergeCell ref="Y11:Z11"/>
    <mergeCell ref="Y12:Z12"/>
    <mergeCell ref="Y21:Z21"/>
    <mergeCell ref="A52:B52"/>
    <mergeCell ref="A54:B54"/>
    <mergeCell ref="A55:B55"/>
    <mergeCell ref="A32:B32"/>
    <mergeCell ref="A34:B34"/>
    <mergeCell ref="A35:B35"/>
    <mergeCell ref="A44:B44"/>
    <mergeCell ref="Y54:Z54"/>
    <mergeCell ref="Y55:Z55"/>
    <mergeCell ref="Y29:Z29"/>
    <mergeCell ref="Y32:Z32"/>
    <mergeCell ref="Y34:Z34"/>
    <mergeCell ref="Y35:Z35"/>
    <mergeCell ref="Y44:Z44"/>
    <mergeCell ref="Y52:Z52"/>
    <mergeCell ref="Y1:Z1"/>
    <mergeCell ref="Y2:Z2"/>
    <mergeCell ref="Y3:Z3"/>
    <mergeCell ref="Y4:Z4"/>
    <mergeCell ref="Y5:Z5"/>
    <mergeCell ref="Y6:Z6"/>
    <mergeCell ref="Y7:Z7"/>
    <mergeCell ref="A21:B21"/>
    <mergeCell ref="A29:B29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Y8:Z8"/>
    <mergeCell ref="Y9:Z9"/>
    <mergeCell ref="Y10:Z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86F1-3242-410A-8B25-FA1244381C68}">
  <dimension ref="A1:HG63"/>
  <sheetViews>
    <sheetView topLeftCell="A17" workbookViewId="0">
      <selection activeCell="AU34" sqref="AU34"/>
    </sheetView>
  </sheetViews>
  <sheetFormatPr defaultRowHeight="12.75"/>
  <cols>
    <col min="2" max="2" width="39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</cols>
  <sheetData>
    <row r="1" spans="1:215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8"/>
      <c r="AX1" s="428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73"/>
      <c r="BU1" s="428"/>
      <c r="BV1" s="428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73"/>
      <c r="CS1" s="428"/>
      <c r="CT1" s="428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73"/>
      <c r="DQ1" s="428"/>
      <c r="DR1" s="428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</row>
    <row r="2" spans="1:215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8"/>
      <c r="AX2" s="428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73"/>
      <c r="BU2" s="428"/>
      <c r="BV2" s="428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73"/>
      <c r="CS2" s="428"/>
      <c r="CT2" s="428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73"/>
      <c r="DQ2" s="428"/>
      <c r="DR2" s="428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</row>
    <row r="3" spans="1:215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8"/>
      <c r="AX3" s="428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73"/>
      <c r="BU3" s="428"/>
      <c r="BV3" s="428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73"/>
      <c r="CS3" s="428"/>
      <c r="CT3" s="428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73"/>
      <c r="DQ3" s="428"/>
      <c r="DR3" s="428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</row>
    <row r="4" spans="1:215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8"/>
      <c r="AX4" s="428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73"/>
      <c r="BU4" s="428"/>
      <c r="BV4" s="428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73"/>
      <c r="CS4" s="428"/>
      <c r="CT4" s="428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73"/>
      <c r="DQ4" s="428"/>
      <c r="DR4" s="428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</row>
    <row r="5" spans="1:215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30" t="s">
        <v>258</v>
      </c>
      <c r="AX5" s="430"/>
      <c r="AY5" s="8"/>
      <c r="AZ5" s="8"/>
      <c r="BA5" s="8"/>
      <c r="BB5" s="8"/>
      <c r="BC5" s="8"/>
      <c r="BD5" s="8"/>
      <c r="BE5" s="8"/>
      <c r="BF5" s="8"/>
      <c r="BG5" s="173"/>
      <c r="BH5" s="8"/>
      <c r="BI5" s="8"/>
      <c r="BJ5" s="8"/>
      <c r="BK5" s="8"/>
      <c r="BL5" s="173"/>
      <c r="BM5" s="8"/>
      <c r="BN5" s="173"/>
      <c r="BO5" s="173"/>
      <c r="BP5" s="8"/>
      <c r="BQ5" s="173"/>
      <c r="BR5" s="173"/>
      <c r="BS5" s="8" t="s">
        <v>259</v>
      </c>
      <c r="BT5" s="73"/>
      <c r="BU5" s="430" t="s">
        <v>258</v>
      </c>
      <c r="BV5" s="430"/>
      <c r="BW5" s="8"/>
      <c r="BX5" s="8"/>
      <c r="BY5" s="8"/>
      <c r="BZ5" s="8"/>
      <c r="CA5" s="8"/>
      <c r="CB5" s="8"/>
      <c r="CC5" s="8"/>
      <c r="CD5" s="8"/>
      <c r="CE5" s="173"/>
      <c r="CF5" s="8"/>
      <c r="CG5" s="8"/>
      <c r="CH5" s="8"/>
      <c r="CI5" s="8"/>
      <c r="CJ5" s="173"/>
      <c r="CK5" s="8"/>
      <c r="CL5" s="173"/>
      <c r="CM5" s="173"/>
      <c r="CN5" s="8"/>
      <c r="CO5" s="173"/>
      <c r="CP5" s="173"/>
      <c r="CQ5" s="8" t="s">
        <v>259</v>
      </c>
      <c r="CR5" s="73"/>
      <c r="CS5" s="430" t="s">
        <v>258</v>
      </c>
      <c r="CT5" s="430"/>
      <c r="CU5" s="8"/>
      <c r="CV5" s="8"/>
      <c r="CW5" s="8"/>
      <c r="CX5" s="8"/>
      <c r="CY5" s="8"/>
      <c r="CZ5" s="8"/>
      <c r="DA5" s="8"/>
      <c r="DB5" s="8"/>
      <c r="DC5" s="173"/>
      <c r="DD5" s="8"/>
      <c r="DE5" s="8"/>
      <c r="DF5" s="8"/>
      <c r="DG5" s="8"/>
      <c r="DH5" s="173"/>
      <c r="DI5" s="8"/>
      <c r="DJ5" s="173"/>
      <c r="DK5" s="173"/>
      <c r="DL5" s="8"/>
      <c r="DM5" s="173"/>
      <c r="DN5" s="173"/>
      <c r="DO5" s="8" t="s">
        <v>259</v>
      </c>
      <c r="DP5" s="73"/>
      <c r="DQ5" s="430" t="s">
        <v>258</v>
      </c>
      <c r="DR5" s="430"/>
      <c r="DS5" s="8"/>
      <c r="DT5" s="8"/>
      <c r="DU5" s="8"/>
      <c r="DV5" s="8"/>
      <c r="DW5" s="8"/>
      <c r="DX5" s="8"/>
      <c r="DY5" s="8"/>
      <c r="DZ5" s="8"/>
      <c r="EA5" s="173"/>
      <c r="EB5" s="8"/>
      <c r="EC5" s="8"/>
      <c r="ED5" s="8"/>
      <c r="EE5" s="8"/>
      <c r="EF5" s="173"/>
      <c r="EG5" s="8"/>
      <c r="EH5" s="173"/>
      <c r="EI5" s="173"/>
      <c r="EJ5" s="8"/>
      <c r="EK5" s="173"/>
      <c r="EL5" s="173"/>
      <c r="EM5" s="8" t="s">
        <v>259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</row>
    <row r="6" spans="1:215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8"/>
      <c r="AX6" s="428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73"/>
      <c r="BU6" s="428"/>
      <c r="BV6" s="428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73"/>
      <c r="CS6" s="428"/>
      <c r="CT6" s="428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73"/>
      <c r="DQ6" s="428"/>
      <c r="DR6" s="428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</row>
    <row r="7" spans="1:215" ht="15.75">
      <c r="A7" s="423" t="s">
        <v>126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127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9" t="s">
        <v>281</v>
      </c>
      <c r="AX7" s="429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73"/>
      <c r="BU7" s="429" t="s">
        <v>260</v>
      </c>
      <c r="BV7" s="429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73"/>
      <c r="CS7" s="429" t="s">
        <v>261</v>
      </c>
      <c r="CT7" s="429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73"/>
      <c r="DQ7" s="429" t="s">
        <v>262</v>
      </c>
      <c r="DR7" s="429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O7" s="423" t="s">
        <v>105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106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107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</row>
    <row r="8" spans="1:215" ht="15.75">
      <c r="A8" s="423" t="s">
        <v>252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252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9" t="s">
        <v>313</v>
      </c>
      <c r="AX8" s="429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3"/>
      <c r="BU8" s="429" t="s">
        <v>313</v>
      </c>
      <c r="BV8" s="429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3"/>
      <c r="CS8" s="429" t="s">
        <v>313</v>
      </c>
      <c r="CT8" s="429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3"/>
      <c r="DQ8" s="429" t="s">
        <v>313</v>
      </c>
      <c r="DR8" s="429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O8" s="423" t="s">
        <v>252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252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252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</row>
    <row r="9" spans="1:215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8"/>
      <c r="AX9" s="428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73"/>
      <c r="BU9" s="428"/>
      <c r="BV9" s="428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73"/>
      <c r="CS9" s="428"/>
      <c r="CT9" s="428"/>
      <c r="CU9" s="173"/>
      <c r="CV9" s="173"/>
      <c r="CW9" s="173"/>
      <c r="CX9" s="173"/>
      <c r="CY9" s="173"/>
      <c r="CZ9" s="173"/>
      <c r="DA9" s="173"/>
      <c r="DB9" s="173"/>
      <c r="DC9" s="173"/>
      <c r="DD9" s="173"/>
      <c r="DE9" s="173"/>
      <c r="DF9" s="173"/>
      <c r="DG9" s="173"/>
      <c r="DH9" s="173"/>
      <c r="DI9" s="173"/>
      <c r="DJ9" s="173"/>
      <c r="DK9" s="173"/>
      <c r="DL9" s="173"/>
      <c r="DM9" s="173"/>
      <c r="DN9" s="173"/>
      <c r="DO9" s="173"/>
      <c r="DP9" s="73"/>
      <c r="DQ9" s="428"/>
      <c r="DR9" s="428"/>
      <c r="DS9" s="173"/>
      <c r="DT9" s="173"/>
      <c r="DU9" s="173"/>
      <c r="DV9" s="173"/>
      <c r="DW9" s="173"/>
      <c r="DX9" s="173"/>
      <c r="DY9" s="173"/>
      <c r="DZ9" s="173"/>
      <c r="EA9" s="173"/>
      <c r="EB9" s="173"/>
      <c r="EC9" s="173"/>
      <c r="ED9" s="173"/>
      <c r="EE9" s="173"/>
      <c r="EF9" s="173"/>
      <c r="EG9" s="173"/>
      <c r="EH9" s="173"/>
      <c r="EI9" s="173"/>
      <c r="EJ9" s="173"/>
      <c r="EK9" s="173"/>
      <c r="EL9" s="173"/>
      <c r="EM9" s="173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</row>
    <row r="10" spans="1:215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8"/>
      <c r="AX10" s="428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73"/>
      <c r="BU10" s="428"/>
      <c r="BV10" s="428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73"/>
      <c r="CS10" s="428"/>
      <c r="CT10" s="428"/>
      <c r="CU10" s="173"/>
      <c r="CV10" s="173"/>
      <c r="CW10" s="173"/>
      <c r="CX10" s="173"/>
      <c r="CY10" s="173"/>
      <c r="CZ10" s="173"/>
      <c r="DA10" s="173"/>
      <c r="DB10" s="173"/>
      <c r="DC10" s="173"/>
      <c r="DD10" s="173"/>
      <c r="DE10" s="173"/>
      <c r="DF10" s="173"/>
      <c r="DG10" s="173"/>
      <c r="DH10" s="173"/>
      <c r="DI10" s="173"/>
      <c r="DJ10" s="173"/>
      <c r="DK10" s="173"/>
      <c r="DL10" s="173"/>
      <c r="DM10" s="173"/>
      <c r="DN10" s="173"/>
      <c r="DO10" s="173"/>
      <c r="DP10" s="73"/>
      <c r="DQ10" s="428"/>
      <c r="DR10" s="428"/>
      <c r="DS10" s="173"/>
      <c r="DT10" s="173"/>
      <c r="DU10" s="173"/>
      <c r="DV10" s="173"/>
      <c r="DW10" s="173"/>
      <c r="DX10" s="173"/>
      <c r="DY10" s="173"/>
      <c r="DZ10" s="173"/>
      <c r="EA10" s="173"/>
      <c r="EB10" s="173"/>
      <c r="EC10" s="173"/>
      <c r="ED10" s="173"/>
      <c r="EE10" s="173"/>
      <c r="EF10" s="173"/>
      <c r="EG10" s="173"/>
      <c r="EH10" s="173"/>
      <c r="EI10" s="173"/>
      <c r="EJ10" s="173"/>
      <c r="EK10" s="173"/>
      <c r="EL10" s="173"/>
      <c r="EM10" s="173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</row>
    <row r="11" spans="1:215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8"/>
      <c r="AX11" s="428"/>
      <c r="AY11" s="75">
        <v>2000</v>
      </c>
      <c r="AZ11" s="75">
        <v>2001</v>
      </c>
      <c r="BA11" s="75">
        <v>2002</v>
      </c>
      <c r="BB11" s="75">
        <v>2003</v>
      </c>
      <c r="BC11" s="75">
        <v>2004</v>
      </c>
      <c r="BD11" s="75">
        <v>2005</v>
      </c>
      <c r="BE11" s="75">
        <v>2006</v>
      </c>
      <c r="BF11" s="75">
        <v>2007</v>
      </c>
      <c r="BG11" s="75">
        <v>2008</v>
      </c>
      <c r="BH11" s="75">
        <v>2009</v>
      </c>
      <c r="BI11" s="75">
        <v>2010</v>
      </c>
      <c r="BJ11" s="75">
        <v>2011</v>
      </c>
      <c r="BK11" s="75">
        <v>2012</v>
      </c>
      <c r="BL11" s="75">
        <v>2013</v>
      </c>
      <c r="BM11" s="75">
        <v>2014</v>
      </c>
      <c r="BN11" s="75">
        <v>2015</v>
      </c>
      <c r="BO11" s="75">
        <v>2016</v>
      </c>
      <c r="BP11" s="75">
        <v>2017</v>
      </c>
      <c r="BQ11" s="75">
        <v>2018</v>
      </c>
      <c r="BR11" s="75">
        <v>2019</v>
      </c>
      <c r="BS11" s="75">
        <v>2020</v>
      </c>
      <c r="BT11" s="73"/>
      <c r="BU11" s="428"/>
      <c r="BV11" s="428"/>
      <c r="BW11" s="75">
        <v>2000</v>
      </c>
      <c r="BX11" s="75">
        <v>2001</v>
      </c>
      <c r="BY11" s="75">
        <v>2002</v>
      </c>
      <c r="BZ11" s="75">
        <v>2003</v>
      </c>
      <c r="CA11" s="75">
        <v>2004</v>
      </c>
      <c r="CB11" s="75">
        <v>2005</v>
      </c>
      <c r="CC11" s="75">
        <v>2006</v>
      </c>
      <c r="CD11" s="75">
        <v>2007</v>
      </c>
      <c r="CE11" s="75">
        <v>2008</v>
      </c>
      <c r="CF11" s="75">
        <v>2009</v>
      </c>
      <c r="CG11" s="75">
        <v>2010</v>
      </c>
      <c r="CH11" s="75">
        <v>2011</v>
      </c>
      <c r="CI11" s="75">
        <v>2012</v>
      </c>
      <c r="CJ11" s="75">
        <v>2013</v>
      </c>
      <c r="CK11" s="75">
        <v>2014</v>
      </c>
      <c r="CL11" s="75">
        <v>2015</v>
      </c>
      <c r="CM11" s="75">
        <v>2016</v>
      </c>
      <c r="CN11" s="75">
        <v>2017</v>
      </c>
      <c r="CO11" s="75">
        <v>2018</v>
      </c>
      <c r="CP11" s="75">
        <v>2019</v>
      </c>
      <c r="CQ11" s="75">
        <v>2020</v>
      </c>
      <c r="CR11" s="73"/>
      <c r="CS11" s="428"/>
      <c r="CT11" s="428"/>
      <c r="CU11" s="75">
        <v>2000</v>
      </c>
      <c r="CV11" s="75">
        <v>2001</v>
      </c>
      <c r="CW11" s="75">
        <v>2002</v>
      </c>
      <c r="CX11" s="75">
        <v>2003</v>
      </c>
      <c r="CY11" s="75">
        <v>2004</v>
      </c>
      <c r="CZ11" s="75">
        <v>2005</v>
      </c>
      <c r="DA11" s="75">
        <v>2006</v>
      </c>
      <c r="DB11" s="75">
        <v>2007</v>
      </c>
      <c r="DC11" s="75">
        <v>2008</v>
      </c>
      <c r="DD11" s="75">
        <v>2009</v>
      </c>
      <c r="DE11" s="75">
        <v>2010</v>
      </c>
      <c r="DF11" s="75">
        <v>2011</v>
      </c>
      <c r="DG11" s="75">
        <v>2012</v>
      </c>
      <c r="DH11" s="75">
        <v>2013</v>
      </c>
      <c r="DI11" s="75">
        <v>2014</v>
      </c>
      <c r="DJ11" s="75">
        <v>2015</v>
      </c>
      <c r="DK11" s="75">
        <v>2016</v>
      </c>
      <c r="DL11" s="75">
        <v>2017</v>
      </c>
      <c r="DM11" s="75">
        <v>2018</v>
      </c>
      <c r="DN11" s="75">
        <v>2019</v>
      </c>
      <c r="DO11" s="75">
        <v>2020</v>
      </c>
      <c r="DP11" s="73"/>
      <c r="DQ11" s="428"/>
      <c r="DR11" s="428"/>
      <c r="DS11" s="75">
        <v>2000</v>
      </c>
      <c r="DT11" s="75">
        <v>2001</v>
      </c>
      <c r="DU11" s="75">
        <v>2002</v>
      </c>
      <c r="DV11" s="75">
        <v>2003</v>
      </c>
      <c r="DW11" s="75">
        <v>2004</v>
      </c>
      <c r="DX11" s="75">
        <v>2005</v>
      </c>
      <c r="DY11" s="75">
        <v>2006</v>
      </c>
      <c r="DZ11" s="75">
        <v>2007</v>
      </c>
      <c r="EA11" s="75">
        <v>2008</v>
      </c>
      <c r="EB11" s="75">
        <v>2009</v>
      </c>
      <c r="EC11" s="75">
        <v>2010</v>
      </c>
      <c r="ED11" s="75">
        <v>2011</v>
      </c>
      <c r="EE11" s="75">
        <v>2012</v>
      </c>
      <c r="EF11" s="75">
        <v>2013</v>
      </c>
      <c r="EG11" s="75">
        <v>2014</v>
      </c>
      <c r="EH11" s="75">
        <v>2015</v>
      </c>
      <c r="EI11" s="75">
        <v>2016</v>
      </c>
      <c r="EJ11" s="75">
        <v>2017</v>
      </c>
      <c r="EK11" s="75">
        <v>2018</v>
      </c>
      <c r="EL11" s="75">
        <v>2019</v>
      </c>
      <c r="EM11" s="7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</row>
    <row r="12" spans="1:215" ht="15">
      <c r="A12" s="433" t="s">
        <v>85</v>
      </c>
      <c r="B12" s="433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33" t="s">
        <v>85</v>
      </c>
      <c r="Z12" s="433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32" t="s">
        <v>314</v>
      </c>
      <c r="AX12" s="432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73"/>
      <c r="BU12" s="432" t="s">
        <v>314</v>
      </c>
      <c r="BV12" s="432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73"/>
      <c r="CS12" s="432" t="s">
        <v>314</v>
      </c>
      <c r="CT12" s="432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173"/>
      <c r="DO12" s="173"/>
      <c r="DP12" s="73"/>
      <c r="DQ12" s="432" t="s">
        <v>314</v>
      </c>
      <c r="DR12" s="432"/>
      <c r="DS12" s="173"/>
      <c r="DT12" s="173"/>
      <c r="DU12" s="173"/>
      <c r="DV12" s="173"/>
      <c r="DW12" s="173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  <c r="EI12" s="173"/>
      <c r="EJ12" s="173"/>
      <c r="EK12" s="173"/>
      <c r="EL12" s="173"/>
      <c r="EM12" s="173"/>
      <c r="EO12" s="433" t="s">
        <v>85</v>
      </c>
      <c r="EP12" s="433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33" t="s">
        <v>85</v>
      </c>
      <c r="FN12" s="433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33" t="s">
        <v>85</v>
      </c>
      <c r="GL12" s="433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</row>
    <row r="13" spans="1:215" ht="15">
      <c r="A13" s="145"/>
      <c r="B13" s="101" t="s">
        <v>253</v>
      </c>
      <c r="C13" s="101">
        <v>0.8</v>
      </c>
      <c r="D13" s="101">
        <v>1</v>
      </c>
      <c r="E13" s="101">
        <v>1</v>
      </c>
      <c r="F13" s="101">
        <v>0.9</v>
      </c>
      <c r="G13" s="101">
        <v>0.7</v>
      </c>
      <c r="H13" s="101">
        <v>0.7</v>
      </c>
      <c r="I13" s="101">
        <v>0.7</v>
      </c>
      <c r="J13" s="101">
        <v>0.7</v>
      </c>
      <c r="K13" s="101">
        <v>0.6</v>
      </c>
      <c r="L13" s="101">
        <v>0.7</v>
      </c>
      <c r="M13" s="101">
        <v>0.7</v>
      </c>
      <c r="N13" s="101">
        <v>0.9</v>
      </c>
      <c r="O13" s="101">
        <v>0.8</v>
      </c>
      <c r="P13" s="101">
        <v>0.7</v>
      </c>
      <c r="Q13" s="101">
        <v>0.7</v>
      </c>
      <c r="R13" s="101">
        <v>0.8</v>
      </c>
      <c r="S13" s="101">
        <v>0.8</v>
      </c>
      <c r="T13" s="101">
        <v>0.8</v>
      </c>
      <c r="U13" s="101">
        <v>0.9</v>
      </c>
      <c r="V13" s="101">
        <v>0.8</v>
      </c>
      <c r="W13" s="101">
        <v>0.8</v>
      </c>
      <c r="Y13" s="145"/>
      <c r="Z13" s="101" t="s">
        <v>253</v>
      </c>
      <c r="AA13" s="101">
        <v>3.7</v>
      </c>
      <c r="AB13" s="101">
        <v>4.0999999999999996</v>
      </c>
      <c r="AC13" s="101">
        <v>3.8</v>
      </c>
      <c r="AD13" s="101">
        <v>5.2</v>
      </c>
      <c r="AE13" s="101">
        <v>4.9000000000000004</v>
      </c>
      <c r="AF13" s="101">
        <v>4.2</v>
      </c>
      <c r="AG13" s="101">
        <v>4.4000000000000004</v>
      </c>
      <c r="AH13" s="101">
        <v>4.5</v>
      </c>
      <c r="AI13" s="101">
        <v>4.8</v>
      </c>
      <c r="AJ13" s="101">
        <v>5</v>
      </c>
      <c r="AK13" s="101">
        <v>5.0999999999999996</v>
      </c>
      <c r="AL13" s="101">
        <v>5.8</v>
      </c>
      <c r="AM13" s="101">
        <v>5</v>
      </c>
      <c r="AN13" s="101">
        <v>4.7</v>
      </c>
      <c r="AO13" s="101">
        <v>4.4000000000000004</v>
      </c>
      <c r="AP13" s="101">
        <v>4.8</v>
      </c>
      <c r="AQ13" s="101">
        <v>4.5999999999999996</v>
      </c>
      <c r="AR13" s="101">
        <v>4.9000000000000004</v>
      </c>
      <c r="AS13" s="101">
        <v>5.3</v>
      </c>
      <c r="AT13" s="101">
        <v>5.2</v>
      </c>
      <c r="AU13" s="101">
        <v>4.5</v>
      </c>
      <c r="AW13" s="7"/>
      <c r="AX13" s="76" t="s">
        <v>315</v>
      </c>
      <c r="AY13" s="76">
        <v>4.3</v>
      </c>
      <c r="AZ13" s="76">
        <v>5.3</v>
      </c>
      <c r="BA13" s="76">
        <v>4.5999999999999996</v>
      </c>
      <c r="BB13" s="76">
        <v>5.2</v>
      </c>
      <c r="BC13" s="76">
        <v>4.5</v>
      </c>
      <c r="BD13" s="76">
        <v>4.9000000000000004</v>
      </c>
      <c r="BE13" s="76">
        <v>5.3</v>
      </c>
      <c r="BF13" s="76">
        <v>4.7</v>
      </c>
      <c r="BG13" s="76">
        <v>4.4000000000000004</v>
      </c>
      <c r="BH13" s="76">
        <v>4.5999999999999996</v>
      </c>
      <c r="BI13" s="76">
        <v>4.9000000000000004</v>
      </c>
      <c r="BJ13" s="76">
        <v>6.2</v>
      </c>
      <c r="BK13" s="76">
        <v>4.9000000000000004</v>
      </c>
      <c r="BL13" s="76">
        <v>3.8</v>
      </c>
      <c r="BM13" s="76">
        <v>3.7</v>
      </c>
      <c r="BN13" s="76">
        <v>3.9</v>
      </c>
      <c r="BO13" s="76">
        <v>4.3</v>
      </c>
      <c r="BP13" s="76">
        <v>3.8</v>
      </c>
      <c r="BQ13" s="76">
        <v>3.9</v>
      </c>
      <c r="BR13" s="76">
        <v>3.6</v>
      </c>
      <c r="BS13" s="76">
        <v>3.3</v>
      </c>
      <c r="BT13" s="73"/>
      <c r="BU13" s="7"/>
      <c r="BV13" s="76" t="s">
        <v>315</v>
      </c>
      <c r="BW13" s="76">
        <v>27.6</v>
      </c>
      <c r="BX13" s="76">
        <v>22.9</v>
      </c>
      <c r="BY13" s="76">
        <v>24.7</v>
      </c>
      <c r="BZ13" s="76">
        <v>28.1</v>
      </c>
      <c r="CA13" s="76">
        <v>34.799999999999997</v>
      </c>
      <c r="CB13" s="76">
        <v>28</v>
      </c>
      <c r="CC13" s="76">
        <v>27.8</v>
      </c>
      <c r="CD13" s="76">
        <v>32.700000000000003</v>
      </c>
      <c r="CE13" s="76">
        <v>37.299999999999997</v>
      </c>
      <c r="CF13" s="76">
        <v>34.799999999999997</v>
      </c>
      <c r="CG13" s="76">
        <v>38.9</v>
      </c>
      <c r="CH13" s="76">
        <v>40.1</v>
      </c>
      <c r="CI13" s="76">
        <v>37.799999999999997</v>
      </c>
      <c r="CJ13" s="76">
        <v>36.9</v>
      </c>
      <c r="CK13" s="76">
        <v>33.4</v>
      </c>
      <c r="CL13" s="76">
        <v>34.200000000000003</v>
      </c>
      <c r="CM13" s="76">
        <v>34.200000000000003</v>
      </c>
      <c r="CN13" s="76">
        <v>36.700000000000003</v>
      </c>
      <c r="CO13" s="76">
        <v>36.799999999999997</v>
      </c>
      <c r="CP13" s="76">
        <v>36.6</v>
      </c>
      <c r="CQ13" s="76">
        <v>30.8</v>
      </c>
      <c r="CR13" s="73"/>
      <c r="CS13" s="7"/>
      <c r="CT13" s="76" t="s">
        <v>315</v>
      </c>
      <c r="CU13" s="76">
        <v>57.6</v>
      </c>
      <c r="CV13" s="76">
        <v>63.3</v>
      </c>
      <c r="CW13" s="76">
        <v>60.4</v>
      </c>
      <c r="CX13" s="76">
        <v>70.7</v>
      </c>
      <c r="CY13" s="76">
        <v>65.900000000000006</v>
      </c>
      <c r="CZ13" s="76">
        <v>56.4</v>
      </c>
      <c r="DA13" s="76">
        <v>57.8</v>
      </c>
      <c r="DB13" s="76">
        <v>62.9</v>
      </c>
      <c r="DC13" s="76">
        <v>61.8</v>
      </c>
      <c r="DD13" s="76">
        <v>68.400000000000006</v>
      </c>
      <c r="DE13" s="76">
        <v>72.8</v>
      </c>
      <c r="DF13" s="76">
        <v>71.2</v>
      </c>
      <c r="DG13" s="76">
        <v>64.400000000000006</v>
      </c>
      <c r="DH13" s="76">
        <v>63.6</v>
      </c>
      <c r="DI13" s="76">
        <v>62.4</v>
      </c>
      <c r="DJ13" s="76">
        <v>60.3</v>
      </c>
      <c r="DK13" s="76">
        <v>58.6</v>
      </c>
      <c r="DL13" s="76">
        <v>59.9</v>
      </c>
      <c r="DM13" s="76">
        <v>64</v>
      </c>
      <c r="DN13" s="76">
        <v>63.4</v>
      </c>
      <c r="DO13" s="76">
        <v>52.2</v>
      </c>
      <c r="DP13" s="73"/>
      <c r="DQ13" s="7"/>
      <c r="DR13" s="76" t="s">
        <v>315</v>
      </c>
      <c r="DS13" s="76">
        <v>5.3</v>
      </c>
      <c r="DT13" s="76">
        <v>5.8</v>
      </c>
      <c r="DU13" s="76">
        <v>5</v>
      </c>
      <c r="DV13" s="76">
        <v>4.7</v>
      </c>
      <c r="DW13" s="76">
        <v>4.3</v>
      </c>
      <c r="DX13" s="76">
        <v>4.9000000000000004</v>
      </c>
      <c r="DY13" s="76">
        <v>5</v>
      </c>
      <c r="DZ13" s="76">
        <v>6</v>
      </c>
      <c r="EA13" s="76">
        <v>5.7</v>
      </c>
      <c r="EB13" s="76">
        <v>5.6</v>
      </c>
      <c r="EC13" s="76">
        <v>5.8</v>
      </c>
      <c r="ED13" s="76">
        <v>5.5</v>
      </c>
      <c r="EE13" s="76">
        <v>6.3</v>
      </c>
      <c r="EF13" s="76">
        <v>5.9</v>
      </c>
      <c r="EG13" s="76">
        <v>6</v>
      </c>
      <c r="EH13" s="76">
        <v>5.5</v>
      </c>
      <c r="EI13" s="76">
        <v>5.7</v>
      </c>
      <c r="EJ13" s="76">
        <v>5.7</v>
      </c>
      <c r="EK13" s="76">
        <v>6.1</v>
      </c>
      <c r="EL13" s="76">
        <v>5.9</v>
      </c>
      <c r="EM13" s="76">
        <v>5.2</v>
      </c>
      <c r="EO13" s="145"/>
      <c r="EP13" s="101" t="s">
        <v>253</v>
      </c>
      <c r="EQ13" s="101">
        <v>3.8</v>
      </c>
      <c r="ER13" s="101">
        <v>6.5</v>
      </c>
      <c r="ES13" s="101">
        <v>5.2</v>
      </c>
      <c r="ET13" s="101">
        <v>6.3</v>
      </c>
      <c r="EU13" s="101">
        <v>8.1999999999999993</v>
      </c>
      <c r="EV13" s="101">
        <v>7.8</v>
      </c>
      <c r="EW13" s="101">
        <v>13.5</v>
      </c>
      <c r="EX13" s="101">
        <v>14.5</v>
      </c>
      <c r="EY13" s="101">
        <v>14.6</v>
      </c>
      <c r="EZ13" s="101">
        <v>19.100000000000001</v>
      </c>
      <c r="FA13" s="101">
        <v>21.7</v>
      </c>
      <c r="FB13" s="101">
        <v>20.399999999999999</v>
      </c>
      <c r="FC13" s="101">
        <v>23.2</v>
      </c>
      <c r="FD13" s="101">
        <v>26.3</v>
      </c>
      <c r="FE13" s="101">
        <v>23.4</v>
      </c>
      <c r="FF13" s="101">
        <v>23.9</v>
      </c>
      <c r="FG13" s="101">
        <v>22.9</v>
      </c>
      <c r="FH13" s="101">
        <v>23.5</v>
      </c>
      <c r="FI13" s="101">
        <v>23.6</v>
      </c>
      <c r="FJ13" s="101">
        <v>22.8</v>
      </c>
      <c r="FK13" s="101">
        <v>20.8</v>
      </c>
      <c r="FM13" s="145"/>
      <c r="FN13" s="101" t="s">
        <v>253</v>
      </c>
      <c r="FO13" s="101">
        <v>25.2</v>
      </c>
      <c r="FP13" s="101">
        <v>37.6</v>
      </c>
      <c r="FQ13" s="101">
        <v>36.1</v>
      </c>
      <c r="FR13" s="101">
        <v>40</v>
      </c>
      <c r="FS13" s="101">
        <v>55</v>
      </c>
      <c r="FT13" s="101">
        <v>52.7</v>
      </c>
      <c r="FU13" s="101">
        <v>67</v>
      </c>
      <c r="FV13" s="101">
        <v>69.900000000000006</v>
      </c>
      <c r="FW13" s="101">
        <v>72.099999999999994</v>
      </c>
      <c r="FX13" s="101">
        <v>78.5</v>
      </c>
      <c r="FY13" s="101">
        <v>95.3</v>
      </c>
      <c r="FZ13" s="101">
        <v>92</v>
      </c>
      <c r="GA13" s="101">
        <v>96</v>
      </c>
      <c r="GB13" s="101">
        <v>106.1</v>
      </c>
      <c r="GC13" s="101">
        <v>107.7</v>
      </c>
      <c r="GD13" s="101">
        <v>97.5</v>
      </c>
      <c r="GE13" s="101">
        <v>90.6</v>
      </c>
      <c r="GF13" s="101">
        <v>91.6</v>
      </c>
      <c r="GG13" s="101">
        <v>97.1</v>
      </c>
      <c r="GH13" s="101">
        <v>97.1</v>
      </c>
      <c r="GI13" s="101">
        <v>85.9</v>
      </c>
      <c r="GK13" s="145"/>
      <c r="GL13" s="101" t="s">
        <v>253</v>
      </c>
      <c r="GM13" s="101">
        <v>26.4</v>
      </c>
      <c r="GN13" s="101">
        <v>30.9</v>
      </c>
      <c r="GO13" s="101">
        <v>30.5</v>
      </c>
      <c r="GP13" s="101">
        <v>39.6</v>
      </c>
      <c r="GQ13" s="101">
        <v>44.7</v>
      </c>
      <c r="GR13" s="101">
        <v>48.1</v>
      </c>
      <c r="GS13" s="101">
        <v>58.6</v>
      </c>
      <c r="GT13" s="101">
        <v>50.4</v>
      </c>
      <c r="GU13" s="101">
        <v>58</v>
      </c>
      <c r="GV13" s="101">
        <v>60.6</v>
      </c>
      <c r="GW13" s="101">
        <v>65.400000000000006</v>
      </c>
      <c r="GX13" s="101">
        <v>61.4</v>
      </c>
      <c r="GY13" s="101">
        <v>62.9</v>
      </c>
      <c r="GZ13" s="101">
        <v>67.5</v>
      </c>
      <c r="HA13" s="101">
        <v>65</v>
      </c>
      <c r="HB13" s="101">
        <v>62.6</v>
      </c>
      <c r="HC13" s="101">
        <v>63.8</v>
      </c>
      <c r="HD13" s="101">
        <v>66</v>
      </c>
      <c r="HE13" s="101">
        <v>70.3</v>
      </c>
      <c r="HF13" s="101">
        <v>67.7</v>
      </c>
      <c r="HG13" s="101">
        <v>62.7</v>
      </c>
    </row>
    <row r="14" spans="1:215" ht="15">
      <c r="A14" s="100"/>
      <c r="B14" s="10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100"/>
      <c r="Z14" s="108" t="s">
        <v>221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173"/>
      <c r="AX14" s="77" t="s">
        <v>266</v>
      </c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73"/>
      <c r="BU14" s="173"/>
      <c r="BV14" s="77" t="s">
        <v>266</v>
      </c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3"/>
      <c r="CM14" s="173"/>
      <c r="CN14" s="173"/>
      <c r="CO14" s="173"/>
      <c r="CP14" s="173"/>
      <c r="CQ14" s="173"/>
      <c r="CR14" s="73"/>
      <c r="CS14" s="173"/>
      <c r="CT14" s="77" t="s">
        <v>266</v>
      </c>
      <c r="CU14" s="173"/>
      <c r="CV14" s="173"/>
      <c r="CW14" s="173"/>
      <c r="CX14" s="173"/>
      <c r="CY14" s="173"/>
      <c r="CZ14" s="173"/>
      <c r="DA14" s="173"/>
      <c r="DB14" s="173"/>
      <c r="DC14" s="173"/>
      <c r="DD14" s="173"/>
      <c r="DE14" s="173"/>
      <c r="DF14" s="173"/>
      <c r="DG14" s="173"/>
      <c r="DH14" s="173"/>
      <c r="DI14" s="173"/>
      <c r="DJ14" s="173"/>
      <c r="DK14" s="173"/>
      <c r="DL14" s="173"/>
      <c r="DM14" s="173"/>
      <c r="DN14" s="173"/>
      <c r="DO14" s="173"/>
      <c r="DP14" s="73"/>
      <c r="DQ14" s="173"/>
      <c r="DR14" s="77" t="s">
        <v>266</v>
      </c>
      <c r="DS14" s="173"/>
      <c r="DT14" s="173"/>
      <c r="DU14" s="173"/>
      <c r="DV14" s="173"/>
      <c r="DW14" s="173"/>
      <c r="DX14" s="173"/>
      <c r="DY14" s="173"/>
      <c r="DZ14" s="173"/>
      <c r="EA14" s="173"/>
      <c r="EB14" s="173"/>
      <c r="EC14" s="173"/>
      <c r="ED14" s="173"/>
      <c r="EE14" s="173"/>
      <c r="EF14" s="173"/>
      <c r="EG14" s="173"/>
      <c r="EH14" s="173"/>
      <c r="EI14" s="173"/>
      <c r="EJ14" s="173"/>
      <c r="EK14" s="173"/>
      <c r="EL14" s="173"/>
      <c r="EM14" s="173"/>
      <c r="EO14" s="100"/>
      <c r="EP14" s="108" t="s">
        <v>221</v>
      </c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100"/>
      <c r="FN14" s="108" t="s">
        <v>221</v>
      </c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100"/>
      <c r="GL14" s="108" t="s">
        <v>221</v>
      </c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</row>
    <row r="15" spans="1:215" ht="15">
      <c r="A15" s="100"/>
      <c r="B15" s="106" t="s">
        <v>223</v>
      </c>
      <c r="C15" s="100">
        <v>0.5</v>
      </c>
      <c r="D15" s="100">
        <v>0.5</v>
      </c>
      <c r="E15" s="100">
        <v>0.4</v>
      </c>
      <c r="F15" s="100">
        <v>0.4</v>
      </c>
      <c r="G15" s="100">
        <v>0.4</v>
      </c>
      <c r="H15" s="100">
        <v>0.4</v>
      </c>
      <c r="I15" s="100">
        <v>0.4</v>
      </c>
      <c r="J15" s="100">
        <v>0.4</v>
      </c>
      <c r="K15" s="100">
        <v>0.4</v>
      </c>
      <c r="L15" s="100">
        <v>0.4</v>
      </c>
      <c r="M15" s="100">
        <v>0.4</v>
      </c>
      <c r="N15" s="100">
        <v>0.4</v>
      </c>
      <c r="O15" s="100">
        <v>0.4</v>
      </c>
      <c r="P15" s="100">
        <v>0.3</v>
      </c>
      <c r="Q15" s="100">
        <v>0.3</v>
      </c>
      <c r="R15" s="100">
        <v>0.3</v>
      </c>
      <c r="S15" s="100">
        <v>0.4</v>
      </c>
      <c r="T15" s="100">
        <v>0.4</v>
      </c>
      <c r="U15" s="100">
        <v>0.4</v>
      </c>
      <c r="V15" s="100">
        <v>0.4</v>
      </c>
      <c r="W15" s="100">
        <v>0.3</v>
      </c>
      <c r="Y15" s="100"/>
      <c r="Z15" s="106" t="s">
        <v>223</v>
      </c>
      <c r="AA15" s="100">
        <v>2</v>
      </c>
      <c r="AB15" s="100">
        <v>2.2000000000000002</v>
      </c>
      <c r="AC15" s="100">
        <v>1.8</v>
      </c>
      <c r="AD15" s="100">
        <v>2</v>
      </c>
      <c r="AE15" s="100">
        <v>1.9</v>
      </c>
      <c r="AF15" s="100">
        <v>1.9</v>
      </c>
      <c r="AG15" s="100">
        <v>2</v>
      </c>
      <c r="AH15" s="100">
        <v>1.9</v>
      </c>
      <c r="AI15" s="100">
        <v>2.2000000000000002</v>
      </c>
      <c r="AJ15" s="100">
        <v>2</v>
      </c>
      <c r="AK15" s="100">
        <v>2.1</v>
      </c>
      <c r="AL15" s="100">
        <v>2.2000000000000002</v>
      </c>
      <c r="AM15" s="100">
        <v>2.2000000000000002</v>
      </c>
      <c r="AN15" s="100">
        <v>1.9</v>
      </c>
      <c r="AO15" s="100">
        <v>1.7</v>
      </c>
      <c r="AP15" s="100">
        <v>2.2000000000000002</v>
      </c>
      <c r="AQ15" s="100">
        <v>2.4</v>
      </c>
      <c r="AR15" s="100">
        <v>2.5</v>
      </c>
      <c r="AS15" s="100">
        <v>2.6</v>
      </c>
      <c r="AT15" s="100">
        <v>2.6</v>
      </c>
      <c r="AU15" s="100">
        <v>2.1</v>
      </c>
      <c r="AW15" s="173"/>
      <c r="AX15" s="90" t="s">
        <v>268</v>
      </c>
      <c r="AY15" s="173">
        <v>1.6</v>
      </c>
      <c r="AZ15" s="173">
        <v>2.1</v>
      </c>
      <c r="BA15" s="173">
        <v>1.7</v>
      </c>
      <c r="BB15" s="173">
        <v>1.7</v>
      </c>
      <c r="BC15" s="173">
        <v>1.7</v>
      </c>
      <c r="BD15" s="173">
        <v>1.7</v>
      </c>
      <c r="BE15" s="173">
        <v>1.8</v>
      </c>
      <c r="BF15" s="173">
        <v>1.8</v>
      </c>
      <c r="BG15" s="173">
        <v>1.9</v>
      </c>
      <c r="BH15" s="173">
        <v>1.7</v>
      </c>
      <c r="BI15" s="173">
        <v>1.8</v>
      </c>
      <c r="BJ15" s="173">
        <v>2</v>
      </c>
      <c r="BK15" s="173">
        <v>1.9</v>
      </c>
      <c r="BL15" s="173">
        <v>1.6</v>
      </c>
      <c r="BM15" s="173">
        <v>1.4</v>
      </c>
      <c r="BN15" s="173">
        <v>1.8</v>
      </c>
      <c r="BO15" s="173">
        <v>2.2000000000000002</v>
      </c>
      <c r="BP15" s="173">
        <v>2</v>
      </c>
      <c r="BQ15" s="173">
        <v>1.9</v>
      </c>
      <c r="BR15" s="173">
        <v>1.9</v>
      </c>
      <c r="BS15" s="173">
        <v>1.6</v>
      </c>
      <c r="BT15" s="73"/>
      <c r="BU15" s="173"/>
      <c r="BV15" s="90" t="s">
        <v>268</v>
      </c>
      <c r="BW15" s="173">
        <v>14.8</v>
      </c>
      <c r="BX15" s="173">
        <v>13</v>
      </c>
      <c r="BY15" s="173">
        <v>14.3</v>
      </c>
      <c r="BZ15" s="173">
        <v>15.2</v>
      </c>
      <c r="CA15" s="173">
        <v>19.5</v>
      </c>
      <c r="CB15" s="173">
        <v>15.5</v>
      </c>
      <c r="CC15" s="173">
        <v>14.2</v>
      </c>
      <c r="CD15" s="173">
        <v>16.7</v>
      </c>
      <c r="CE15" s="173">
        <v>18.2</v>
      </c>
      <c r="CF15" s="173">
        <v>18.2</v>
      </c>
      <c r="CG15" s="173">
        <v>19.3</v>
      </c>
      <c r="CH15" s="173">
        <v>19.399999999999999</v>
      </c>
      <c r="CI15" s="173">
        <v>18.600000000000001</v>
      </c>
      <c r="CJ15" s="173">
        <v>17.899999999999999</v>
      </c>
      <c r="CK15" s="173">
        <v>17.3</v>
      </c>
      <c r="CL15" s="173">
        <v>18.399999999999999</v>
      </c>
      <c r="CM15" s="173">
        <v>18.5</v>
      </c>
      <c r="CN15" s="173">
        <v>19.600000000000001</v>
      </c>
      <c r="CO15" s="173">
        <v>19.399999999999999</v>
      </c>
      <c r="CP15" s="173">
        <v>19.899999999999999</v>
      </c>
      <c r="CQ15" s="173">
        <v>15.9</v>
      </c>
      <c r="CR15" s="73"/>
      <c r="CS15" s="173"/>
      <c r="CT15" s="90" t="s">
        <v>268</v>
      </c>
      <c r="CU15" s="173">
        <v>36.200000000000003</v>
      </c>
      <c r="CV15" s="173">
        <v>37.9</v>
      </c>
      <c r="CW15" s="173">
        <v>35.4</v>
      </c>
      <c r="CX15" s="173">
        <v>40.5</v>
      </c>
      <c r="CY15" s="173">
        <v>36.9</v>
      </c>
      <c r="CZ15" s="173">
        <v>30.3</v>
      </c>
      <c r="DA15" s="173">
        <v>32.5</v>
      </c>
      <c r="DB15" s="173">
        <v>33.799999999999997</v>
      </c>
      <c r="DC15" s="173">
        <v>33.6</v>
      </c>
      <c r="DD15" s="173">
        <v>35.299999999999997</v>
      </c>
      <c r="DE15" s="173">
        <v>35.799999999999997</v>
      </c>
      <c r="DF15" s="173">
        <v>33.5</v>
      </c>
      <c r="DG15" s="173">
        <v>29.4</v>
      </c>
      <c r="DH15" s="173">
        <v>30.6</v>
      </c>
      <c r="DI15" s="173">
        <v>30.8</v>
      </c>
      <c r="DJ15" s="173">
        <v>33.200000000000003</v>
      </c>
      <c r="DK15" s="173">
        <v>34</v>
      </c>
      <c r="DL15" s="173">
        <v>33.700000000000003</v>
      </c>
      <c r="DM15" s="173">
        <v>34.1</v>
      </c>
      <c r="DN15" s="173">
        <v>34.9</v>
      </c>
      <c r="DO15" s="173">
        <v>27.1</v>
      </c>
      <c r="DP15" s="73"/>
      <c r="DQ15" s="173"/>
      <c r="DR15" s="90" t="s">
        <v>268</v>
      </c>
      <c r="DS15" s="173">
        <v>4.3</v>
      </c>
      <c r="DT15" s="173">
        <v>4.8</v>
      </c>
      <c r="DU15" s="173">
        <v>3.9</v>
      </c>
      <c r="DV15" s="173">
        <v>3.5</v>
      </c>
      <c r="DW15" s="173">
        <v>3.2</v>
      </c>
      <c r="DX15" s="173">
        <v>3.6</v>
      </c>
      <c r="DY15" s="173">
        <v>3.6</v>
      </c>
      <c r="DZ15" s="173">
        <v>4</v>
      </c>
      <c r="EA15" s="173">
        <v>3.4</v>
      </c>
      <c r="EB15" s="173">
        <v>3.2</v>
      </c>
      <c r="EC15" s="173">
        <v>3.5</v>
      </c>
      <c r="ED15" s="173">
        <v>3.3</v>
      </c>
      <c r="EE15" s="173">
        <v>4</v>
      </c>
      <c r="EF15" s="173">
        <v>4</v>
      </c>
      <c r="EG15" s="173">
        <v>4.0999999999999996</v>
      </c>
      <c r="EH15" s="173">
        <v>4.0999999999999996</v>
      </c>
      <c r="EI15" s="173">
        <v>4.2</v>
      </c>
      <c r="EJ15" s="173">
        <v>4.0999999999999996</v>
      </c>
      <c r="EK15" s="173">
        <v>4.4000000000000004</v>
      </c>
      <c r="EL15" s="173">
        <v>4.4000000000000004</v>
      </c>
      <c r="EM15" s="173">
        <v>3.8</v>
      </c>
      <c r="EO15" s="100"/>
      <c r="EP15" s="126" t="s">
        <v>223</v>
      </c>
      <c r="EQ15" s="100">
        <v>2.9</v>
      </c>
      <c r="ER15" s="100">
        <v>5.0999999999999996</v>
      </c>
      <c r="ES15" s="100">
        <v>3.8</v>
      </c>
      <c r="ET15" s="100">
        <v>4.2</v>
      </c>
      <c r="EU15" s="100">
        <v>5.4</v>
      </c>
      <c r="EV15" s="100">
        <v>5</v>
      </c>
      <c r="EW15" s="100">
        <v>7.4</v>
      </c>
      <c r="EX15" s="100">
        <v>7.9</v>
      </c>
      <c r="EY15" s="100">
        <v>8.1999999999999993</v>
      </c>
      <c r="EZ15" s="100">
        <v>10.199999999999999</v>
      </c>
      <c r="FA15" s="100">
        <v>12.2</v>
      </c>
      <c r="FB15" s="100">
        <v>10.1</v>
      </c>
      <c r="FC15" s="100">
        <v>12.5</v>
      </c>
      <c r="FD15" s="100">
        <v>14</v>
      </c>
      <c r="FE15" s="100">
        <v>12.4</v>
      </c>
      <c r="FF15" s="100">
        <v>13.9</v>
      </c>
      <c r="FG15" s="100">
        <v>14.2</v>
      </c>
      <c r="FH15" s="100">
        <v>14.2</v>
      </c>
      <c r="FI15" s="100">
        <v>13.7</v>
      </c>
      <c r="FJ15" s="100">
        <v>13.6</v>
      </c>
      <c r="FK15" s="100">
        <v>11.9</v>
      </c>
      <c r="FM15" s="100"/>
      <c r="FN15" s="126" t="s">
        <v>223</v>
      </c>
      <c r="FO15" s="100">
        <v>17.7</v>
      </c>
      <c r="FP15" s="100">
        <v>24.2</v>
      </c>
      <c r="FQ15" s="100">
        <v>20.8</v>
      </c>
      <c r="FR15" s="100">
        <v>24.1</v>
      </c>
      <c r="FS15" s="100">
        <v>33.700000000000003</v>
      </c>
      <c r="FT15" s="100">
        <v>30.1</v>
      </c>
      <c r="FU15" s="100">
        <v>36.200000000000003</v>
      </c>
      <c r="FV15" s="100">
        <v>35.4</v>
      </c>
      <c r="FW15" s="100">
        <v>36.299999999999997</v>
      </c>
      <c r="FX15" s="100">
        <v>36.6</v>
      </c>
      <c r="FY15" s="100">
        <v>41.3</v>
      </c>
      <c r="FZ15" s="100">
        <v>37.700000000000003</v>
      </c>
      <c r="GA15" s="100">
        <v>41.8</v>
      </c>
      <c r="GB15" s="100">
        <v>48</v>
      </c>
      <c r="GC15" s="100">
        <v>48.3</v>
      </c>
      <c r="GD15" s="100">
        <v>47.9</v>
      </c>
      <c r="GE15" s="100">
        <v>48.5</v>
      </c>
      <c r="GF15" s="100">
        <v>48.9</v>
      </c>
      <c r="GG15" s="100">
        <v>49.3</v>
      </c>
      <c r="GH15" s="100">
        <v>50.6</v>
      </c>
      <c r="GI15" s="100">
        <v>40.200000000000003</v>
      </c>
      <c r="GK15" s="100"/>
      <c r="GL15" s="126" t="s">
        <v>223</v>
      </c>
      <c r="GM15" s="100">
        <v>14.5</v>
      </c>
      <c r="GN15" s="100">
        <v>14.3</v>
      </c>
      <c r="GO15" s="100">
        <v>13.1</v>
      </c>
      <c r="GP15" s="100">
        <v>16</v>
      </c>
      <c r="GQ15" s="100">
        <v>18.7</v>
      </c>
      <c r="GR15" s="100">
        <v>19</v>
      </c>
      <c r="GS15" s="100">
        <v>25.3</v>
      </c>
      <c r="GT15" s="100">
        <v>19.7</v>
      </c>
      <c r="GU15" s="100">
        <v>22.1</v>
      </c>
      <c r="GV15" s="100">
        <v>25.5</v>
      </c>
      <c r="GW15" s="100">
        <v>25.3</v>
      </c>
      <c r="GX15" s="100">
        <v>23.4</v>
      </c>
      <c r="GY15" s="100">
        <v>23.9</v>
      </c>
      <c r="GZ15" s="100">
        <v>24.5</v>
      </c>
      <c r="HA15" s="100">
        <v>24.5</v>
      </c>
      <c r="HB15" s="100">
        <v>25.7</v>
      </c>
      <c r="HC15" s="100">
        <v>27.3</v>
      </c>
      <c r="HD15" s="100">
        <v>27</v>
      </c>
      <c r="HE15" s="100">
        <v>27.5</v>
      </c>
      <c r="HF15" s="100">
        <v>25.8</v>
      </c>
      <c r="HG15" s="100">
        <v>22.3</v>
      </c>
    </row>
    <row r="16" spans="1:215" ht="15">
      <c r="A16" s="100"/>
      <c r="B16" s="106" t="s">
        <v>224</v>
      </c>
      <c r="C16" s="100">
        <v>0.4</v>
      </c>
      <c r="D16" s="100">
        <v>0.5</v>
      </c>
      <c r="E16" s="100">
        <v>0.5</v>
      </c>
      <c r="F16" s="100">
        <v>0.5</v>
      </c>
      <c r="G16" s="100">
        <v>0.3</v>
      </c>
      <c r="H16" s="100">
        <v>0.3</v>
      </c>
      <c r="I16" s="100">
        <v>0.3</v>
      </c>
      <c r="J16" s="100">
        <v>0.3</v>
      </c>
      <c r="K16" s="100">
        <v>0.3</v>
      </c>
      <c r="L16" s="100">
        <v>0.4</v>
      </c>
      <c r="M16" s="100">
        <v>0.3</v>
      </c>
      <c r="N16" s="100">
        <v>0.4</v>
      </c>
      <c r="O16" s="100">
        <v>0.4</v>
      </c>
      <c r="P16" s="100">
        <v>0.3</v>
      </c>
      <c r="Q16" s="100">
        <v>0.4</v>
      </c>
      <c r="R16" s="100">
        <v>0.4</v>
      </c>
      <c r="S16" s="100">
        <v>0.4</v>
      </c>
      <c r="T16" s="100">
        <v>0.4</v>
      </c>
      <c r="U16" s="100">
        <v>0.5</v>
      </c>
      <c r="V16" s="100">
        <v>0.4</v>
      </c>
      <c r="W16" s="100">
        <v>0.4</v>
      </c>
      <c r="Y16" s="100"/>
      <c r="Z16" s="106" t="s">
        <v>224</v>
      </c>
      <c r="AA16" s="100">
        <v>1.7</v>
      </c>
      <c r="AB16" s="100">
        <v>2</v>
      </c>
      <c r="AC16" s="100">
        <v>2</v>
      </c>
      <c r="AD16" s="100">
        <v>3.2</v>
      </c>
      <c r="AE16" s="100">
        <v>3</v>
      </c>
      <c r="AF16" s="100">
        <v>2.2999999999999998</v>
      </c>
      <c r="AG16" s="100">
        <v>2.4</v>
      </c>
      <c r="AH16" s="100">
        <v>2.6</v>
      </c>
      <c r="AI16" s="100">
        <v>2.7</v>
      </c>
      <c r="AJ16" s="100">
        <v>3</v>
      </c>
      <c r="AK16" s="100">
        <v>3</v>
      </c>
      <c r="AL16" s="100">
        <v>3.5</v>
      </c>
      <c r="AM16" s="100">
        <v>2.8</v>
      </c>
      <c r="AN16" s="100">
        <v>2.8</v>
      </c>
      <c r="AO16" s="100">
        <v>2.7</v>
      </c>
      <c r="AP16" s="100">
        <v>2.6</v>
      </c>
      <c r="AQ16" s="100">
        <v>2.2000000000000002</v>
      </c>
      <c r="AR16" s="100">
        <v>2.4</v>
      </c>
      <c r="AS16" s="100">
        <v>2.7</v>
      </c>
      <c r="AT16" s="100">
        <v>2.5</v>
      </c>
      <c r="AU16" s="100">
        <v>2.2999999999999998</v>
      </c>
      <c r="AW16" s="173"/>
      <c r="AX16" s="90" t="s">
        <v>269</v>
      </c>
      <c r="AY16" s="173">
        <v>2.8</v>
      </c>
      <c r="AZ16" s="173">
        <v>3.2</v>
      </c>
      <c r="BA16" s="173">
        <v>2.9</v>
      </c>
      <c r="BB16" s="173">
        <v>3.5</v>
      </c>
      <c r="BC16" s="173">
        <v>2.8</v>
      </c>
      <c r="BD16" s="173">
        <v>3.2</v>
      </c>
      <c r="BE16" s="173">
        <v>3.6</v>
      </c>
      <c r="BF16" s="173">
        <v>3</v>
      </c>
      <c r="BG16" s="173">
        <v>2.5</v>
      </c>
      <c r="BH16" s="173">
        <v>2.9</v>
      </c>
      <c r="BI16" s="173">
        <v>3.2</v>
      </c>
      <c r="BJ16" s="173">
        <v>4.0999999999999996</v>
      </c>
      <c r="BK16" s="173">
        <v>2.9</v>
      </c>
      <c r="BL16" s="173">
        <v>2.2000000000000002</v>
      </c>
      <c r="BM16" s="173">
        <v>2.2999999999999998</v>
      </c>
      <c r="BN16" s="173">
        <v>2.1</v>
      </c>
      <c r="BO16" s="173">
        <v>2.2000000000000002</v>
      </c>
      <c r="BP16" s="173">
        <v>1.9</v>
      </c>
      <c r="BQ16" s="173">
        <v>2</v>
      </c>
      <c r="BR16" s="173">
        <v>1.7</v>
      </c>
      <c r="BS16" s="173">
        <v>1.8</v>
      </c>
      <c r="BT16" s="73"/>
      <c r="BU16" s="173"/>
      <c r="BV16" s="90" t="s">
        <v>269</v>
      </c>
      <c r="BW16" s="173">
        <v>12.7</v>
      </c>
      <c r="BX16" s="173">
        <v>9.8000000000000007</v>
      </c>
      <c r="BY16" s="173">
        <v>10.3</v>
      </c>
      <c r="BZ16" s="173">
        <v>12.8</v>
      </c>
      <c r="CA16" s="173">
        <v>15.2</v>
      </c>
      <c r="CB16" s="173">
        <v>12.5</v>
      </c>
      <c r="CC16" s="173">
        <v>13.7</v>
      </c>
      <c r="CD16" s="173">
        <v>16</v>
      </c>
      <c r="CE16" s="173">
        <v>19.100000000000001</v>
      </c>
      <c r="CF16" s="173">
        <v>16.600000000000001</v>
      </c>
      <c r="CG16" s="173">
        <v>19.5</v>
      </c>
      <c r="CH16" s="173">
        <v>19.899999999999999</v>
      </c>
      <c r="CI16" s="173">
        <v>18.5</v>
      </c>
      <c r="CJ16" s="173">
        <v>18.399999999999999</v>
      </c>
      <c r="CK16" s="173">
        <v>15.4</v>
      </c>
      <c r="CL16" s="173">
        <v>15.8</v>
      </c>
      <c r="CM16" s="173">
        <v>15.6</v>
      </c>
      <c r="CN16" s="173">
        <v>17</v>
      </c>
      <c r="CO16" s="173">
        <v>17.3</v>
      </c>
      <c r="CP16" s="173">
        <v>16.5</v>
      </c>
      <c r="CQ16" s="173">
        <v>14.8</v>
      </c>
      <c r="CR16" s="73"/>
      <c r="CS16" s="173"/>
      <c r="CT16" s="90" t="s">
        <v>269</v>
      </c>
      <c r="CU16" s="173">
        <v>21</v>
      </c>
      <c r="CV16" s="173">
        <v>24.8</v>
      </c>
      <c r="CW16" s="173">
        <v>24.6</v>
      </c>
      <c r="CX16" s="173">
        <v>29.7</v>
      </c>
      <c r="CY16" s="173">
        <v>28.5</v>
      </c>
      <c r="CZ16" s="173">
        <v>25.7</v>
      </c>
      <c r="DA16" s="173">
        <v>25.3</v>
      </c>
      <c r="DB16" s="173">
        <v>27.8</v>
      </c>
      <c r="DC16" s="173">
        <v>26.7</v>
      </c>
      <c r="DD16" s="173">
        <v>31</v>
      </c>
      <c r="DE16" s="173">
        <v>35</v>
      </c>
      <c r="DF16" s="173">
        <v>35.5</v>
      </c>
      <c r="DG16" s="173">
        <v>33</v>
      </c>
      <c r="DH16" s="173">
        <v>31.1</v>
      </c>
      <c r="DI16" s="173">
        <v>29.5</v>
      </c>
      <c r="DJ16" s="173">
        <v>27.1</v>
      </c>
      <c r="DK16" s="173">
        <v>24.4</v>
      </c>
      <c r="DL16" s="173">
        <v>26.1</v>
      </c>
      <c r="DM16" s="173">
        <v>29.8</v>
      </c>
      <c r="DN16" s="173">
        <v>28.3</v>
      </c>
      <c r="DO16" s="173">
        <v>25</v>
      </c>
      <c r="DP16" s="73"/>
      <c r="DQ16" s="173"/>
      <c r="DR16" s="90" t="s">
        <v>269</v>
      </c>
      <c r="DS16" s="173">
        <v>1</v>
      </c>
      <c r="DT16" s="173">
        <v>1</v>
      </c>
      <c r="DU16" s="173">
        <v>1</v>
      </c>
      <c r="DV16" s="173">
        <v>1.2</v>
      </c>
      <c r="DW16" s="173">
        <v>1.1000000000000001</v>
      </c>
      <c r="DX16" s="173">
        <v>1.3</v>
      </c>
      <c r="DY16" s="173">
        <v>1.4</v>
      </c>
      <c r="DZ16" s="173">
        <v>2</v>
      </c>
      <c r="EA16" s="173">
        <v>2</v>
      </c>
      <c r="EB16" s="173">
        <v>2</v>
      </c>
      <c r="EC16" s="173">
        <v>1.9</v>
      </c>
      <c r="ED16" s="173">
        <v>2</v>
      </c>
      <c r="EE16" s="173">
        <v>2.1</v>
      </c>
      <c r="EF16" s="173">
        <v>1.7</v>
      </c>
      <c r="EG16" s="173">
        <v>1.7</v>
      </c>
      <c r="EH16" s="173">
        <v>1.4</v>
      </c>
      <c r="EI16" s="173">
        <v>1.5</v>
      </c>
      <c r="EJ16" s="173">
        <v>1.6</v>
      </c>
      <c r="EK16" s="173">
        <v>1.6</v>
      </c>
      <c r="EL16" s="173">
        <v>1.5</v>
      </c>
      <c r="EM16" s="173">
        <v>1.5</v>
      </c>
      <c r="EO16" s="100"/>
      <c r="EP16" s="126" t="s">
        <v>224</v>
      </c>
      <c r="EQ16" s="100">
        <v>0.9</v>
      </c>
      <c r="ER16" s="100">
        <v>1.4</v>
      </c>
      <c r="ES16" s="100">
        <v>1.4</v>
      </c>
      <c r="ET16" s="100">
        <v>2</v>
      </c>
      <c r="EU16" s="100">
        <v>2.7</v>
      </c>
      <c r="EV16" s="100">
        <v>2.8</v>
      </c>
      <c r="EW16" s="100">
        <v>6.1</v>
      </c>
      <c r="EX16" s="100">
        <v>6.6</v>
      </c>
      <c r="EY16" s="100">
        <v>6.4</v>
      </c>
      <c r="EZ16" s="100">
        <v>8.9</v>
      </c>
      <c r="FA16" s="100">
        <v>9.4</v>
      </c>
      <c r="FB16" s="100">
        <v>9.5</v>
      </c>
      <c r="FC16" s="100">
        <v>9.8000000000000007</v>
      </c>
      <c r="FD16" s="100">
        <v>11.4</v>
      </c>
      <c r="FE16" s="100">
        <v>10.1</v>
      </c>
      <c r="FF16" s="100">
        <v>10</v>
      </c>
      <c r="FG16" s="100">
        <v>8.6999999999999993</v>
      </c>
      <c r="FH16" s="100">
        <v>9.3000000000000007</v>
      </c>
      <c r="FI16" s="100">
        <v>9.9</v>
      </c>
      <c r="FJ16" s="100">
        <v>9.1999999999999993</v>
      </c>
      <c r="FK16" s="100">
        <v>8.9</v>
      </c>
      <c r="FM16" s="100"/>
      <c r="FN16" s="126" t="s">
        <v>224</v>
      </c>
      <c r="FO16" s="100">
        <v>7.4</v>
      </c>
      <c r="FP16" s="100">
        <v>13.2</v>
      </c>
      <c r="FQ16" s="100">
        <v>15.2</v>
      </c>
      <c r="FR16" s="100">
        <v>15.8</v>
      </c>
      <c r="FS16" s="100">
        <v>21.1</v>
      </c>
      <c r="FT16" s="100">
        <v>22.5</v>
      </c>
      <c r="FU16" s="100">
        <v>30.7</v>
      </c>
      <c r="FV16" s="100">
        <v>34.5</v>
      </c>
      <c r="FW16" s="100">
        <v>35.799999999999997</v>
      </c>
      <c r="FX16" s="100">
        <v>41.7</v>
      </c>
      <c r="FY16" s="100">
        <v>53.8</v>
      </c>
      <c r="FZ16" s="100">
        <v>52.7</v>
      </c>
      <c r="GA16" s="100">
        <v>51.8</v>
      </c>
      <c r="GB16" s="100">
        <v>56.2</v>
      </c>
      <c r="GC16" s="100">
        <v>57</v>
      </c>
      <c r="GD16" s="100">
        <v>49.4</v>
      </c>
      <c r="GE16" s="100">
        <v>41.9</v>
      </c>
      <c r="GF16" s="100">
        <v>42.5</v>
      </c>
      <c r="GG16" s="100">
        <v>47.4</v>
      </c>
      <c r="GH16" s="100">
        <v>46.1</v>
      </c>
      <c r="GI16" s="100">
        <v>45.4</v>
      </c>
      <c r="GK16" s="100"/>
      <c r="GL16" s="126" t="s">
        <v>224</v>
      </c>
      <c r="GM16" s="100">
        <v>11.7</v>
      </c>
      <c r="GN16" s="100">
        <v>16.3</v>
      </c>
      <c r="GO16" s="100">
        <v>17.2</v>
      </c>
      <c r="GP16" s="100">
        <v>23.2</v>
      </c>
      <c r="GQ16" s="100">
        <v>25.4</v>
      </c>
      <c r="GR16" s="100">
        <v>28.6</v>
      </c>
      <c r="GS16" s="100">
        <v>33.299999999999997</v>
      </c>
      <c r="GT16" s="100">
        <v>30.7</v>
      </c>
      <c r="GU16" s="100">
        <v>35.9</v>
      </c>
      <c r="GV16" s="100">
        <v>34.6</v>
      </c>
      <c r="GW16" s="100">
        <v>38.700000000000003</v>
      </c>
      <c r="GX16" s="100">
        <v>36.5</v>
      </c>
      <c r="GY16" s="100">
        <v>37.6</v>
      </c>
      <c r="GZ16" s="100">
        <v>41.7</v>
      </c>
      <c r="HA16" s="100">
        <v>39.200000000000003</v>
      </c>
      <c r="HB16" s="100">
        <v>36.6</v>
      </c>
      <c r="HC16" s="100">
        <v>36.299999999999997</v>
      </c>
      <c r="HD16" s="100">
        <v>38.700000000000003</v>
      </c>
      <c r="HE16" s="100">
        <v>42.4</v>
      </c>
      <c r="HF16" s="100">
        <v>41.5</v>
      </c>
      <c r="HG16" s="100">
        <v>40.1</v>
      </c>
    </row>
    <row r="17" spans="1:215" ht="15">
      <c r="A17" s="100"/>
      <c r="B17" s="106" t="s">
        <v>225</v>
      </c>
      <c r="C17" s="102" t="s">
        <v>226</v>
      </c>
      <c r="D17" s="102" t="s">
        <v>226</v>
      </c>
      <c r="E17" s="102" t="s">
        <v>226</v>
      </c>
      <c r="F17" s="102" t="s">
        <v>226</v>
      </c>
      <c r="G17" s="102" t="s">
        <v>226</v>
      </c>
      <c r="H17" s="102" t="s">
        <v>226</v>
      </c>
      <c r="I17" s="102" t="s">
        <v>226</v>
      </c>
      <c r="J17" s="102" t="s">
        <v>226</v>
      </c>
      <c r="K17" s="102" t="s">
        <v>226</v>
      </c>
      <c r="L17" s="102" t="s">
        <v>226</v>
      </c>
      <c r="M17" s="102" t="s">
        <v>226</v>
      </c>
      <c r="N17" s="102">
        <v>0</v>
      </c>
      <c r="O17" s="102">
        <v>0</v>
      </c>
      <c r="P17" s="102">
        <v>0</v>
      </c>
      <c r="Q17" s="102">
        <v>0</v>
      </c>
      <c r="R17" s="102" t="s">
        <v>226</v>
      </c>
      <c r="S17" s="102" t="s">
        <v>226</v>
      </c>
      <c r="T17" s="102" t="s">
        <v>226</v>
      </c>
      <c r="U17" s="102" t="s">
        <v>226</v>
      </c>
      <c r="V17" s="102" t="s">
        <v>226</v>
      </c>
      <c r="W17" s="102" t="s">
        <v>226</v>
      </c>
      <c r="Y17" s="100"/>
      <c r="Z17" s="106" t="s">
        <v>225</v>
      </c>
      <c r="AA17" s="102" t="s">
        <v>226</v>
      </c>
      <c r="AB17" s="102" t="s">
        <v>226</v>
      </c>
      <c r="AC17" s="102" t="s">
        <v>226</v>
      </c>
      <c r="AD17" s="102" t="s">
        <v>226</v>
      </c>
      <c r="AE17" s="102" t="s">
        <v>226</v>
      </c>
      <c r="AF17" s="102" t="s">
        <v>226</v>
      </c>
      <c r="AG17" s="102" t="s">
        <v>226</v>
      </c>
      <c r="AH17" s="102" t="s">
        <v>226</v>
      </c>
      <c r="AI17" s="102" t="s">
        <v>226</v>
      </c>
      <c r="AJ17" s="102" t="s">
        <v>226</v>
      </c>
      <c r="AK17" s="102" t="s">
        <v>226</v>
      </c>
      <c r="AL17" s="102">
        <v>0.1</v>
      </c>
      <c r="AM17" s="102">
        <v>0.1</v>
      </c>
      <c r="AN17" s="102">
        <v>0</v>
      </c>
      <c r="AO17" s="102">
        <v>0</v>
      </c>
      <c r="AP17" s="102" t="s">
        <v>226</v>
      </c>
      <c r="AQ17" s="102" t="s">
        <v>226</v>
      </c>
      <c r="AR17" s="102" t="s">
        <v>226</v>
      </c>
      <c r="AS17" s="102" t="s">
        <v>226</v>
      </c>
      <c r="AT17" s="102" t="s">
        <v>226</v>
      </c>
      <c r="AU17" s="102" t="s">
        <v>226</v>
      </c>
      <c r="AW17" s="173"/>
      <c r="AX17" s="90" t="s">
        <v>270</v>
      </c>
      <c r="AY17" s="8" t="s">
        <v>271</v>
      </c>
      <c r="AZ17" s="8" t="s">
        <v>271</v>
      </c>
      <c r="BA17" s="8" t="s">
        <v>271</v>
      </c>
      <c r="BB17" s="8" t="s">
        <v>271</v>
      </c>
      <c r="BC17" s="8" t="s">
        <v>271</v>
      </c>
      <c r="BD17" s="8" t="s">
        <v>271</v>
      </c>
      <c r="BE17" s="8" t="s">
        <v>271</v>
      </c>
      <c r="BF17" s="8" t="s">
        <v>271</v>
      </c>
      <c r="BG17" s="8" t="s">
        <v>271</v>
      </c>
      <c r="BH17" s="8" t="s">
        <v>271</v>
      </c>
      <c r="BI17" s="8" t="s">
        <v>271</v>
      </c>
      <c r="BJ17" s="8">
        <v>0.1</v>
      </c>
      <c r="BK17" s="8">
        <v>0.1</v>
      </c>
      <c r="BL17" s="8">
        <v>0</v>
      </c>
      <c r="BM17" s="8">
        <v>0</v>
      </c>
      <c r="BN17" s="8" t="s">
        <v>271</v>
      </c>
      <c r="BO17" s="8" t="s">
        <v>271</v>
      </c>
      <c r="BP17" s="8" t="s">
        <v>271</v>
      </c>
      <c r="BQ17" s="8" t="s">
        <v>271</v>
      </c>
      <c r="BR17" s="8" t="s">
        <v>271</v>
      </c>
      <c r="BS17" s="8" t="s">
        <v>271</v>
      </c>
      <c r="BT17" s="73"/>
      <c r="BU17" s="173"/>
      <c r="BV17" s="90" t="s">
        <v>270</v>
      </c>
      <c r="BW17" s="8" t="s">
        <v>271</v>
      </c>
      <c r="BX17" s="8" t="s">
        <v>271</v>
      </c>
      <c r="BY17" s="8" t="s">
        <v>271</v>
      </c>
      <c r="BZ17" s="8" t="s">
        <v>271</v>
      </c>
      <c r="CA17" s="8" t="s">
        <v>271</v>
      </c>
      <c r="CB17" s="8" t="s">
        <v>271</v>
      </c>
      <c r="CC17" s="8" t="s">
        <v>271</v>
      </c>
      <c r="CD17" s="8" t="s">
        <v>271</v>
      </c>
      <c r="CE17" s="8" t="s">
        <v>271</v>
      </c>
      <c r="CF17" s="8" t="s">
        <v>271</v>
      </c>
      <c r="CG17" s="8" t="s">
        <v>271</v>
      </c>
      <c r="CH17" s="8">
        <v>0.7</v>
      </c>
      <c r="CI17" s="8">
        <v>0.7</v>
      </c>
      <c r="CJ17" s="8">
        <v>0.6</v>
      </c>
      <c r="CK17" s="8">
        <v>0.7</v>
      </c>
      <c r="CL17" s="8" t="s">
        <v>271</v>
      </c>
      <c r="CM17" s="8" t="s">
        <v>271</v>
      </c>
      <c r="CN17" s="8" t="s">
        <v>271</v>
      </c>
      <c r="CO17" s="8" t="s">
        <v>271</v>
      </c>
      <c r="CP17" s="8" t="s">
        <v>271</v>
      </c>
      <c r="CQ17" s="8" t="s">
        <v>271</v>
      </c>
      <c r="CR17" s="73"/>
      <c r="CS17" s="173"/>
      <c r="CT17" s="90" t="s">
        <v>270</v>
      </c>
      <c r="CU17" s="8" t="s">
        <v>271</v>
      </c>
      <c r="CV17" s="8" t="s">
        <v>271</v>
      </c>
      <c r="CW17" s="8" t="s">
        <v>271</v>
      </c>
      <c r="CX17" s="8" t="s">
        <v>271</v>
      </c>
      <c r="CY17" s="8" t="s">
        <v>271</v>
      </c>
      <c r="CZ17" s="8" t="s">
        <v>271</v>
      </c>
      <c r="DA17" s="8" t="s">
        <v>271</v>
      </c>
      <c r="DB17" s="8">
        <v>1.3</v>
      </c>
      <c r="DC17" s="8">
        <v>1.6</v>
      </c>
      <c r="DD17" s="8">
        <v>1.6</v>
      </c>
      <c r="DE17" s="8">
        <v>1.7</v>
      </c>
      <c r="DF17" s="8">
        <v>1.8</v>
      </c>
      <c r="DG17" s="8">
        <v>1.8</v>
      </c>
      <c r="DH17" s="8">
        <v>1.7</v>
      </c>
      <c r="DI17" s="8">
        <v>1.9</v>
      </c>
      <c r="DJ17" s="8" t="s">
        <v>271</v>
      </c>
      <c r="DK17" s="8" t="s">
        <v>271</v>
      </c>
      <c r="DL17" s="8" t="s">
        <v>271</v>
      </c>
      <c r="DM17" s="8" t="s">
        <v>271</v>
      </c>
      <c r="DN17" s="8" t="s">
        <v>271</v>
      </c>
      <c r="DO17" s="8" t="s">
        <v>271</v>
      </c>
      <c r="DP17" s="73"/>
      <c r="DQ17" s="173"/>
      <c r="DR17" s="90" t="s">
        <v>270</v>
      </c>
      <c r="DS17" s="8" t="s">
        <v>271</v>
      </c>
      <c r="DT17" s="8" t="s">
        <v>271</v>
      </c>
      <c r="DU17" s="8" t="s">
        <v>271</v>
      </c>
      <c r="DV17" s="8" t="s">
        <v>271</v>
      </c>
      <c r="DW17" s="8" t="s">
        <v>271</v>
      </c>
      <c r="DX17" s="8" t="s">
        <v>271</v>
      </c>
      <c r="DY17" s="8" t="s">
        <v>271</v>
      </c>
      <c r="DZ17" s="8" t="s">
        <v>271</v>
      </c>
      <c r="EA17" s="8">
        <v>0.3</v>
      </c>
      <c r="EB17" s="8">
        <v>0.3</v>
      </c>
      <c r="EC17" s="8">
        <v>0.3</v>
      </c>
      <c r="ED17" s="8">
        <v>0.3</v>
      </c>
      <c r="EE17" s="8">
        <v>0.3</v>
      </c>
      <c r="EF17" s="8">
        <v>0.2</v>
      </c>
      <c r="EG17" s="8">
        <v>0.3</v>
      </c>
      <c r="EH17" s="8" t="s">
        <v>271</v>
      </c>
      <c r="EI17" s="8" t="s">
        <v>271</v>
      </c>
      <c r="EJ17" s="8" t="s">
        <v>271</v>
      </c>
      <c r="EK17" s="8" t="s">
        <v>271</v>
      </c>
      <c r="EL17" s="8" t="s">
        <v>271</v>
      </c>
      <c r="EM17" s="8" t="s">
        <v>271</v>
      </c>
      <c r="EO17" s="100"/>
      <c r="EP17" s="126" t="s">
        <v>225</v>
      </c>
      <c r="EQ17" s="102" t="s">
        <v>226</v>
      </c>
      <c r="ER17" s="102" t="s">
        <v>226</v>
      </c>
      <c r="ES17" s="102" t="s">
        <v>226</v>
      </c>
      <c r="ET17" s="102" t="s">
        <v>226</v>
      </c>
      <c r="EU17" s="102" t="s">
        <v>226</v>
      </c>
      <c r="EV17" s="102" t="s">
        <v>226</v>
      </c>
      <c r="EW17" s="102" t="s">
        <v>226</v>
      </c>
      <c r="EX17" s="102" t="s">
        <v>226</v>
      </c>
      <c r="EY17" s="102" t="s">
        <v>226</v>
      </c>
      <c r="EZ17" s="102" t="s">
        <v>226</v>
      </c>
      <c r="FA17" s="102" t="s">
        <v>226</v>
      </c>
      <c r="FB17" s="102">
        <v>0.7</v>
      </c>
      <c r="FC17" s="102">
        <v>0.8</v>
      </c>
      <c r="FD17" s="102">
        <v>0.9</v>
      </c>
      <c r="FE17" s="102">
        <v>0.9</v>
      </c>
      <c r="FF17" s="102" t="s">
        <v>226</v>
      </c>
      <c r="FG17" s="102" t="s">
        <v>226</v>
      </c>
      <c r="FH17" s="102" t="s">
        <v>226</v>
      </c>
      <c r="FI17" s="102" t="s">
        <v>226</v>
      </c>
      <c r="FJ17" s="102" t="s">
        <v>226</v>
      </c>
      <c r="FK17" s="102" t="s">
        <v>226</v>
      </c>
      <c r="FM17" s="100"/>
      <c r="FN17" s="126" t="s">
        <v>225</v>
      </c>
      <c r="FO17" s="102" t="s">
        <v>226</v>
      </c>
      <c r="FP17" s="102" t="s">
        <v>226</v>
      </c>
      <c r="FQ17" s="102" t="s">
        <v>226</v>
      </c>
      <c r="FR17" s="102" t="s">
        <v>226</v>
      </c>
      <c r="FS17" s="102" t="s">
        <v>226</v>
      </c>
      <c r="FT17" s="102" t="s">
        <v>226</v>
      </c>
      <c r="FU17" s="102" t="s">
        <v>226</v>
      </c>
      <c r="FV17" s="102" t="s">
        <v>226</v>
      </c>
      <c r="FW17" s="102" t="s">
        <v>226</v>
      </c>
      <c r="FX17" s="102" t="s">
        <v>226</v>
      </c>
      <c r="FY17" s="102" t="s">
        <v>226</v>
      </c>
      <c r="FZ17" s="102">
        <v>1.5</v>
      </c>
      <c r="GA17" s="102">
        <v>2.2999999999999998</v>
      </c>
      <c r="GB17" s="102">
        <v>1.9</v>
      </c>
      <c r="GC17" s="102">
        <v>2.2000000000000002</v>
      </c>
      <c r="GD17" s="102" t="s">
        <v>226</v>
      </c>
      <c r="GE17" s="102" t="s">
        <v>226</v>
      </c>
      <c r="GF17" s="102" t="s">
        <v>226</v>
      </c>
      <c r="GG17" s="102" t="s">
        <v>226</v>
      </c>
      <c r="GH17" s="102" t="s">
        <v>226</v>
      </c>
      <c r="GI17" s="102" t="s">
        <v>226</v>
      </c>
      <c r="GK17" s="100"/>
      <c r="GL17" s="126" t="s">
        <v>225</v>
      </c>
      <c r="GM17" s="102" t="s">
        <v>226</v>
      </c>
      <c r="GN17" s="102" t="s">
        <v>226</v>
      </c>
      <c r="GO17" s="102" t="s">
        <v>226</v>
      </c>
      <c r="GP17" s="102" t="s">
        <v>226</v>
      </c>
      <c r="GQ17" s="102" t="s">
        <v>226</v>
      </c>
      <c r="GR17" s="102" t="s">
        <v>226</v>
      </c>
      <c r="GS17" s="102" t="s">
        <v>226</v>
      </c>
      <c r="GT17" s="102" t="s">
        <v>226</v>
      </c>
      <c r="GU17" s="102" t="s">
        <v>226</v>
      </c>
      <c r="GV17" s="102" t="s">
        <v>226</v>
      </c>
      <c r="GW17" s="102">
        <v>0.9</v>
      </c>
      <c r="GX17" s="102">
        <v>1</v>
      </c>
      <c r="GY17" s="102">
        <v>0.9</v>
      </c>
      <c r="GZ17" s="102">
        <v>0.9</v>
      </c>
      <c r="HA17" s="102">
        <v>0.9</v>
      </c>
      <c r="HB17" s="102" t="s">
        <v>226</v>
      </c>
      <c r="HC17" s="102" t="s">
        <v>226</v>
      </c>
      <c r="HD17" s="102" t="s">
        <v>226</v>
      </c>
      <c r="HE17" s="102" t="s">
        <v>226</v>
      </c>
      <c r="HF17" s="102" t="s">
        <v>226</v>
      </c>
      <c r="HG17" s="102" t="s">
        <v>226</v>
      </c>
    </row>
    <row r="18" spans="1:215" ht="15">
      <c r="A18" s="100"/>
      <c r="B18" s="106" t="s">
        <v>227</v>
      </c>
      <c r="C18" s="100">
        <v>0</v>
      </c>
      <c r="D18" s="102" t="s">
        <v>226</v>
      </c>
      <c r="E18" s="102" t="s">
        <v>226</v>
      </c>
      <c r="F18" s="102" t="s">
        <v>226</v>
      </c>
      <c r="G18" s="102" t="s">
        <v>226</v>
      </c>
      <c r="H18" s="102" t="s">
        <v>226</v>
      </c>
      <c r="I18" s="102" t="s">
        <v>226</v>
      </c>
      <c r="J18" s="102" t="s">
        <v>226</v>
      </c>
      <c r="K18" s="102" t="s">
        <v>226</v>
      </c>
      <c r="L18" s="102" t="s">
        <v>226</v>
      </c>
      <c r="M18" s="102" t="s">
        <v>226</v>
      </c>
      <c r="N18" s="102" t="s">
        <v>226</v>
      </c>
      <c r="O18" s="102" t="s">
        <v>226</v>
      </c>
      <c r="P18" s="102" t="s">
        <v>226</v>
      </c>
      <c r="Q18" s="102" t="s">
        <v>226</v>
      </c>
      <c r="R18" s="102" t="s">
        <v>226</v>
      </c>
      <c r="S18" s="102" t="s">
        <v>226</v>
      </c>
      <c r="T18" s="102" t="s">
        <v>226</v>
      </c>
      <c r="U18" s="102" t="s">
        <v>226</v>
      </c>
      <c r="V18" s="102" t="s">
        <v>226</v>
      </c>
      <c r="W18" s="102" t="s">
        <v>226</v>
      </c>
      <c r="Y18" s="100"/>
      <c r="Z18" s="106" t="s">
        <v>227</v>
      </c>
      <c r="AA18" s="100">
        <v>0</v>
      </c>
      <c r="AB18" s="102" t="s">
        <v>226</v>
      </c>
      <c r="AC18" s="102" t="s">
        <v>226</v>
      </c>
      <c r="AD18" s="102" t="s">
        <v>226</v>
      </c>
      <c r="AE18" s="102" t="s">
        <v>226</v>
      </c>
      <c r="AF18" s="102" t="s">
        <v>226</v>
      </c>
      <c r="AG18" s="102" t="s">
        <v>226</v>
      </c>
      <c r="AH18" s="102" t="s">
        <v>226</v>
      </c>
      <c r="AI18" s="102" t="s">
        <v>226</v>
      </c>
      <c r="AJ18" s="102" t="s">
        <v>226</v>
      </c>
      <c r="AK18" s="102" t="s">
        <v>226</v>
      </c>
      <c r="AL18" s="102" t="s">
        <v>226</v>
      </c>
      <c r="AM18" s="102" t="s">
        <v>226</v>
      </c>
      <c r="AN18" s="102" t="s">
        <v>226</v>
      </c>
      <c r="AO18" s="102" t="s">
        <v>226</v>
      </c>
      <c r="AP18" s="102" t="s">
        <v>226</v>
      </c>
      <c r="AQ18" s="102" t="s">
        <v>226</v>
      </c>
      <c r="AR18" s="102" t="s">
        <v>226</v>
      </c>
      <c r="AS18" s="102" t="s">
        <v>226</v>
      </c>
      <c r="AT18" s="102" t="s">
        <v>226</v>
      </c>
      <c r="AU18" s="102" t="s">
        <v>226</v>
      </c>
      <c r="AW18" s="173"/>
      <c r="AX18" s="90" t="s">
        <v>272</v>
      </c>
      <c r="AY18" s="173">
        <v>0</v>
      </c>
      <c r="AZ18" s="8" t="s">
        <v>271</v>
      </c>
      <c r="BA18" s="8" t="s">
        <v>271</v>
      </c>
      <c r="BB18" s="8" t="s">
        <v>271</v>
      </c>
      <c r="BC18" s="8" t="s">
        <v>271</v>
      </c>
      <c r="BD18" s="8" t="s">
        <v>271</v>
      </c>
      <c r="BE18" s="8" t="s">
        <v>271</v>
      </c>
      <c r="BF18" s="8" t="s">
        <v>271</v>
      </c>
      <c r="BG18" s="8" t="s">
        <v>271</v>
      </c>
      <c r="BH18" s="8" t="s">
        <v>271</v>
      </c>
      <c r="BI18" s="8" t="s">
        <v>271</v>
      </c>
      <c r="BJ18" s="8" t="s">
        <v>271</v>
      </c>
      <c r="BK18" s="8" t="s">
        <v>271</v>
      </c>
      <c r="BL18" s="8" t="s">
        <v>271</v>
      </c>
      <c r="BM18" s="8" t="s">
        <v>271</v>
      </c>
      <c r="BN18" s="8" t="s">
        <v>271</v>
      </c>
      <c r="BO18" s="8" t="s">
        <v>271</v>
      </c>
      <c r="BP18" s="8" t="s">
        <v>271</v>
      </c>
      <c r="BQ18" s="8" t="s">
        <v>271</v>
      </c>
      <c r="BR18" s="8" t="s">
        <v>271</v>
      </c>
      <c r="BS18" s="8" t="s">
        <v>271</v>
      </c>
      <c r="BT18" s="73"/>
      <c r="BU18" s="173"/>
      <c r="BV18" s="90" t="s">
        <v>272</v>
      </c>
      <c r="BW18" s="173">
        <v>0</v>
      </c>
      <c r="BX18" s="8" t="s">
        <v>271</v>
      </c>
      <c r="BY18" s="8" t="s">
        <v>271</v>
      </c>
      <c r="BZ18" s="8" t="s">
        <v>271</v>
      </c>
      <c r="CA18" s="8" t="s">
        <v>271</v>
      </c>
      <c r="CB18" s="8" t="s">
        <v>271</v>
      </c>
      <c r="CC18" s="8" t="s">
        <v>271</v>
      </c>
      <c r="CD18" s="8" t="s">
        <v>271</v>
      </c>
      <c r="CE18" s="8" t="s">
        <v>271</v>
      </c>
      <c r="CF18" s="8" t="s">
        <v>271</v>
      </c>
      <c r="CG18" s="8" t="s">
        <v>271</v>
      </c>
      <c r="CH18" s="8" t="s">
        <v>271</v>
      </c>
      <c r="CI18" s="8" t="s">
        <v>271</v>
      </c>
      <c r="CJ18" s="8" t="s">
        <v>271</v>
      </c>
      <c r="CK18" s="8" t="s">
        <v>271</v>
      </c>
      <c r="CL18" s="8" t="s">
        <v>271</v>
      </c>
      <c r="CM18" s="8" t="s">
        <v>271</v>
      </c>
      <c r="CN18" s="8" t="s">
        <v>271</v>
      </c>
      <c r="CO18" s="8" t="s">
        <v>271</v>
      </c>
      <c r="CP18" s="8" t="s">
        <v>271</v>
      </c>
      <c r="CQ18" s="8" t="s">
        <v>271</v>
      </c>
      <c r="CR18" s="73"/>
      <c r="CS18" s="173"/>
      <c r="CT18" s="90" t="s">
        <v>272</v>
      </c>
      <c r="CU18" s="173">
        <v>0</v>
      </c>
      <c r="CV18" s="8" t="s">
        <v>271</v>
      </c>
      <c r="CW18" s="8" t="s">
        <v>271</v>
      </c>
      <c r="CX18" s="8" t="s">
        <v>271</v>
      </c>
      <c r="CY18" s="8" t="s">
        <v>271</v>
      </c>
      <c r="CZ18" s="8" t="s">
        <v>271</v>
      </c>
      <c r="DA18" s="8" t="s">
        <v>271</v>
      </c>
      <c r="DB18" s="8" t="s">
        <v>271</v>
      </c>
      <c r="DC18" s="8" t="s">
        <v>271</v>
      </c>
      <c r="DD18" s="8" t="s">
        <v>271</v>
      </c>
      <c r="DE18" s="8" t="s">
        <v>271</v>
      </c>
      <c r="DF18" s="8" t="s">
        <v>271</v>
      </c>
      <c r="DG18" s="8" t="s">
        <v>271</v>
      </c>
      <c r="DH18" s="8" t="s">
        <v>271</v>
      </c>
      <c r="DI18" s="8" t="s">
        <v>271</v>
      </c>
      <c r="DJ18" s="8" t="s">
        <v>271</v>
      </c>
      <c r="DK18" s="8" t="s">
        <v>271</v>
      </c>
      <c r="DL18" s="8" t="s">
        <v>271</v>
      </c>
      <c r="DM18" s="8" t="s">
        <v>271</v>
      </c>
      <c r="DN18" s="8" t="s">
        <v>271</v>
      </c>
      <c r="DO18" s="8" t="s">
        <v>271</v>
      </c>
      <c r="DP18" s="73"/>
      <c r="DQ18" s="173"/>
      <c r="DR18" s="90" t="s">
        <v>272</v>
      </c>
      <c r="DS18" s="173">
        <v>0</v>
      </c>
      <c r="DT18" s="8" t="s">
        <v>271</v>
      </c>
      <c r="DU18" s="8" t="s">
        <v>271</v>
      </c>
      <c r="DV18" s="8" t="s">
        <v>271</v>
      </c>
      <c r="DW18" s="8" t="s">
        <v>271</v>
      </c>
      <c r="DX18" s="8" t="s">
        <v>271</v>
      </c>
      <c r="DY18" s="8" t="s">
        <v>271</v>
      </c>
      <c r="DZ18" s="8" t="s">
        <v>271</v>
      </c>
      <c r="EA18" s="8" t="s">
        <v>271</v>
      </c>
      <c r="EB18" s="8" t="s">
        <v>271</v>
      </c>
      <c r="EC18" s="8" t="s">
        <v>271</v>
      </c>
      <c r="ED18" s="8" t="s">
        <v>271</v>
      </c>
      <c r="EE18" s="8" t="s">
        <v>271</v>
      </c>
      <c r="EF18" s="8" t="s">
        <v>271</v>
      </c>
      <c r="EG18" s="8" t="s">
        <v>271</v>
      </c>
      <c r="EH18" s="8" t="s">
        <v>271</v>
      </c>
      <c r="EI18" s="8" t="s">
        <v>271</v>
      </c>
      <c r="EJ18" s="8" t="s">
        <v>271</v>
      </c>
      <c r="EK18" s="8" t="s">
        <v>271</v>
      </c>
      <c r="EL18" s="8" t="s">
        <v>271</v>
      </c>
      <c r="EM18" s="8" t="s">
        <v>271</v>
      </c>
      <c r="EO18" s="100"/>
      <c r="EP18" s="126" t="s">
        <v>227</v>
      </c>
      <c r="EQ18" s="100">
        <v>0</v>
      </c>
      <c r="ER18" s="102" t="s">
        <v>226</v>
      </c>
      <c r="ES18" s="102" t="s">
        <v>226</v>
      </c>
      <c r="ET18" s="102" t="s">
        <v>226</v>
      </c>
      <c r="EU18" s="102" t="s">
        <v>226</v>
      </c>
      <c r="EV18" s="102" t="s">
        <v>226</v>
      </c>
      <c r="EW18" s="102" t="s">
        <v>226</v>
      </c>
      <c r="EX18" s="102" t="s">
        <v>226</v>
      </c>
      <c r="EY18" s="102" t="s">
        <v>226</v>
      </c>
      <c r="EZ18" s="102" t="s">
        <v>226</v>
      </c>
      <c r="FA18" s="102" t="s">
        <v>226</v>
      </c>
      <c r="FB18" s="102" t="s">
        <v>226</v>
      </c>
      <c r="FC18" s="102" t="s">
        <v>226</v>
      </c>
      <c r="FD18" s="102" t="s">
        <v>226</v>
      </c>
      <c r="FE18" s="102" t="s">
        <v>226</v>
      </c>
      <c r="FF18" s="102" t="s">
        <v>226</v>
      </c>
      <c r="FG18" s="102" t="s">
        <v>226</v>
      </c>
      <c r="FH18" s="102" t="s">
        <v>226</v>
      </c>
      <c r="FI18" s="102" t="s">
        <v>226</v>
      </c>
      <c r="FJ18" s="102" t="s">
        <v>226</v>
      </c>
      <c r="FK18" s="102" t="s">
        <v>226</v>
      </c>
      <c r="FM18" s="100"/>
      <c r="FN18" s="126" t="s">
        <v>227</v>
      </c>
      <c r="FO18" s="100">
        <v>0</v>
      </c>
      <c r="FP18" s="102" t="s">
        <v>226</v>
      </c>
      <c r="FQ18" s="102" t="s">
        <v>226</v>
      </c>
      <c r="FR18" s="102" t="s">
        <v>226</v>
      </c>
      <c r="FS18" s="102" t="s">
        <v>226</v>
      </c>
      <c r="FT18" s="102" t="s">
        <v>226</v>
      </c>
      <c r="FU18" s="102" t="s">
        <v>226</v>
      </c>
      <c r="FV18" s="102" t="s">
        <v>226</v>
      </c>
      <c r="FW18" s="102" t="s">
        <v>226</v>
      </c>
      <c r="FX18" s="102" t="s">
        <v>226</v>
      </c>
      <c r="FY18" s="102" t="s">
        <v>226</v>
      </c>
      <c r="FZ18" s="102" t="s">
        <v>226</v>
      </c>
      <c r="GA18" s="102" t="s">
        <v>226</v>
      </c>
      <c r="GB18" s="102" t="s">
        <v>226</v>
      </c>
      <c r="GC18" s="102" t="s">
        <v>226</v>
      </c>
      <c r="GD18" s="102" t="s">
        <v>226</v>
      </c>
      <c r="GE18" s="102" t="s">
        <v>226</v>
      </c>
      <c r="GF18" s="102" t="s">
        <v>226</v>
      </c>
      <c r="GG18" s="102" t="s">
        <v>226</v>
      </c>
      <c r="GH18" s="102" t="s">
        <v>226</v>
      </c>
      <c r="GI18" s="102" t="s">
        <v>226</v>
      </c>
      <c r="GK18" s="100"/>
      <c r="GL18" s="126" t="s">
        <v>227</v>
      </c>
      <c r="GM18" s="100">
        <v>0</v>
      </c>
      <c r="GN18" s="102" t="s">
        <v>226</v>
      </c>
      <c r="GO18" s="102" t="s">
        <v>226</v>
      </c>
      <c r="GP18" s="102" t="s">
        <v>226</v>
      </c>
      <c r="GQ18" s="102" t="s">
        <v>226</v>
      </c>
      <c r="GR18" s="102" t="s">
        <v>226</v>
      </c>
      <c r="GS18" s="102" t="s">
        <v>226</v>
      </c>
      <c r="GT18" s="102" t="s">
        <v>226</v>
      </c>
      <c r="GU18" s="102" t="s">
        <v>226</v>
      </c>
      <c r="GV18" s="102" t="s">
        <v>226</v>
      </c>
      <c r="GW18" s="102" t="s">
        <v>226</v>
      </c>
      <c r="GX18" s="102" t="s">
        <v>226</v>
      </c>
      <c r="GY18" s="102" t="s">
        <v>226</v>
      </c>
      <c r="GZ18" s="102" t="s">
        <v>226</v>
      </c>
      <c r="HA18" s="102" t="s">
        <v>226</v>
      </c>
      <c r="HB18" s="102" t="s">
        <v>226</v>
      </c>
      <c r="HC18" s="102" t="s">
        <v>226</v>
      </c>
      <c r="HD18" s="102" t="s">
        <v>226</v>
      </c>
      <c r="HE18" s="102" t="s">
        <v>226</v>
      </c>
      <c r="HF18" s="102" t="s">
        <v>226</v>
      </c>
      <c r="HG18" s="102" t="s">
        <v>226</v>
      </c>
    </row>
    <row r="19" spans="1:215" ht="15">
      <c r="A19" s="421"/>
      <c r="B19" s="421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21"/>
      <c r="Z19" s="421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28"/>
      <c r="AX19" s="428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73"/>
      <c r="BU19" s="428"/>
      <c r="BV19" s="428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3"/>
      <c r="CM19" s="173"/>
      <c r="CN19" s="173"/>
      <c r="CO19" s="173"/>
      <c r="CP19" s="173"/>
      <c r="CQ19" s="173"/>
      <c r="CR19" s="73"/>
      <c r="CS19" s="428"/>
      <c r="CT19" s="428"/>
      <c r="CU19" s="173"/>
      <c r="CV19" s="173"/>
      <c r="CW19" s="173"/>
      <c r="CX19" s="173"/>
      <c r="CY19" s="173"/>
      <c r="CZ19" s="173"/>
      <c r="DA19" s="173"/>
      <c r="DB19" s="173"/>
      <c r="DC19" s="173"/>
      <c r="DD19" s="173"/>
      <c r="DE19" s="173"/>
      <c r="DF19" s="173"/>
      <c r="DG19" s="173"/>
      <c r="DH19" s="173"/>
      <c r="DI19" s="173"/>
      <c r="DJ19" s="173"/>
      <c r="DK19" s="173"/>
      <c r="DL19" s="173"/>
      <c r="DM19" s="173"/>
      <c r="DN19" s="173"/>
      <c r="DO19" s="173"/>
      <c r="DP19" s="73"/>
      <c r="DQ19" s="428"/>
      <c r="DR19" s="428"/>
      <c r="DS19" s="173"/>
      <c r="DT19" s="173"/>
      <c r="DU19" s="173"/>
      <c r="DV19" s="173"/>
      <c r="DW19" s="173"/>
      <c r="DX19" s="173"/>
      <c r="DY19" s="173"/>
      <c r="DZ19" s="173"/>
      <c r="EA19" s="173"/>
      <c r="EB19" s="173"/>
      <c r="EC19" s="173"/>
      <c r="ED19" s="173"/>
      <c r="EE19" s="173"/>
      <c r="EF19" s="173"/>
      <c r="EG19" s="173"/>
      <c r="EH19" s="173"/>
      <c r="EI19" s="173"/>
      <c r="EJ19" s="173"/>
      <c r="EK19" s="173"/>
      <c r="EL19" s="173"/>
      <c r="EM19" s="173"/>
      <c r="EO19" s="421"/>
      <c r="EP19" s="421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21"/>
      <c r="FN19" s="421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21"/>
      <c r="GL19" s="421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</row>
    <row r="20" spans="1:215" ht="15">
      <c r="A20" s="100"/>
      <c r="B20" s="108" t="s">
        <v>87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100"/>
      <c r="Z20" s="108" t="s">
        <v>87</v>
      </c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173"/>
      <c r="AX20" s="77" t="s">
        <v>274</v>
      </c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73"/>
      <c r="BU20" s="173"/>
      <c r="BV20" s="77" t="s">
        <v>274</v>
      </c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73"/>
      <c r="CS20" s="173"/>
      <c r="CT20" s="77" t="s">
        <v>274</v>
      </c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73"/>
      <c r="DQ20" s="173"/>
      <c r="DR20" s="77" t="s">
        <v>274</v>
      </c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O20" s="100"/>
      <c r="EP20" s="108" t="s">
        <v>87</v>
      </c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100"/>
      <c r="FN20" s="108" t="s">
        <v>87</v>
      </c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100"/>
      <c r="GL20" s="108" t="s">
        <v>87</v>
      </c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</row>
    <row r="21" spans="1:215" ht="15">
      <c r="A21" s="100"/>
      <c r="B21" s="106" t="s">
        <v>223</v>
      </c>
      <c r="C21" s="100">
        <v>55.4</v>
      </c>
      <c r="D21" s="100">
        <v>49.8</v>
      </c>
      <c r="E21" s="100">
        <v>46.4</v>
      </c>
      <c r="F21" s="100">
        <v>46.9</v>
      </c>
      <c r="G21" s="100">
        <v>57.7</v>
      </c>
      <c r="H21" s="100">
        <v>57.9</v>
      </c>
      <c r="I21" s="100">
        <v>52.2</v>
      </c>
      <c r="J21" s="100">
        <v>54.6</v>
      </c>
      <c r="K21" s="100">
        <v>57.5</v>
      </c>
      <c r="L21" s="100">
        <v>50.9</v>
      </c>
      <c r="M21" s="100">
        <v>57.8</v>
      </c>
      <c r="N21" s="100">
        <v>46.9</v>
      </c>
      <c r="O21" s="100">
        <v>47.4</v>
      </c>
      <c r="P21" s="100">
        <v>50.3</v>
      </c>
      <c r="Q21" s="100">
        <v>40.4</v>
      </c>
      <c r="R21" s="100">
        <v>43.8</v>
      </c>
      <c r="S21" s="100">
        <v>45.3</v>
      </c>
      <c r="T21" s="100">
        <v>45.7</v>
      </c>
      <c r="U21" s="100">
        <v>43.3</v>
      </c>
      <c r="V21" s="100">
        <v>46.3</v>
      </c>
      <c r="W21" s="100">
        <v>43.1</v>
      </c>
      <c r="Y21" s="100"/>
      <c r="Z21" s="106" t="s">
        <v>223</v>
      </c>
      <c r="AA21" s="100">
        <v>55</v>
      </c>
      <c r="AB21" s="100">
        <v>52.1</v>
      </c>
      <c r="AC21" s="100">
        <v>46.2</v>
      </c>
      <c r="AD21" s="100">
        <v>38.6</v>
      </c>
      <c r="AE21" s="100">
        <v>39.200000000000003</v>
      </c>
      <c r="AF21" s="100">
        <v>45.9</v>
      </c>
      <c r="AG21" s="100">
        <v>46</v>
      </c>
      <c r="AH21" s="100">
        <v>41.9</v>
      </c>
      <c r="AI21" s="100">
        <v>44.7</v>
      </c>
      <c r="AJ21" s="100">
        <v>40</v>
      </c>
      <c r="AK21" s="100">
        <v>41.6</v>
      </c>
      <c r="AL21" s="100">
        <v>38.5</v>
      </c>
      <c r="AM21" s="100">
        <v>43.3</v>
      </c>
      <c r="AN21" s="100">
        <v>39.799999999999997</v>
      </c>
      <c r="AO21" s="100">
        <v>39.4</v>
      </c>
      <c r="AP21" s="100">
        <v>46.2</v>
      </c>
      <c r="AQ21" s="100">
        <v>51.8</v>
      </c>
      <c r="AR21" s="100">
        <v>51.1</v>
      </c>
      <c r="AS21" s="100">
        <v>49.3</v>
      </c>
      <c r="AT21" s="100">
        <v>49.8</v>
      </c>
      <c r="AU21" s="100">
        <v>46.6</v>
      </c>
      <c r="AW21" s="173"/>
      <c r="AX21" s="90" t="s">
        <v>268</v>
      </c>
      <c r="AY21" s="173">
        <v>36</v>
      </c>
      <c r="AZ21" s="173">
        <v>39</v>
      </c>
      <c r="BA21" s="173">
        <v>37.299999999999997</v>
      </c>
      <c r="BB21" s="173">
        <v>33.1</v>
      </c>
      <c r="BC21" s="173">
        <v>38.6</v>
      </c>
      <c r="BD21" s="173">
        <v>34.4</v>
      </c>
      <c r="BE21" s="173">
        <v>33.200000000000003</v>
      </c>
      <c r="BF21" s="173">
        <v>37.200000000000003</v>
      </c>
      <c r="BG21" s="173">
        <v>43.1</v>
      </c>
      <c r="BH21" s="173">
        <v>36.9</v>
      </c>
      <c r="BI21" s="173">
        <v>35.700000000000003</v>
      </c>
      <c r="BJ21" s="173">
        <v>32.799999999999997</v>
      </c>
      <c r="BK21" s="173">
        <v>38.799999999999997</v>
      </c>
      <c r="BL21" s="173">
        <v>40.799999999999997</v>
      </c>
      <c r="BM21" s="173">
        <v>38.700000000000003</v>
      </c>
      <c r="BN21" s="173">
        <v>47.1</v>
      </c>
      <c r="BO21" s="173">
        <v>50.4</v>
      </c>
      <c r="BP21" s="173">
        <v>50.9</v>
      </c>
      <c r="BQ21" s="173">
        <v>49.5</v>
      </c>
      <c r="BR21" s="173">
        <v>52.1</v>
      </c>
      <c r="BS21" s="173">
        <v>47.5</v>
      </c>
      <c r="BT21" s="73"/>
      <c r="BU21" s="173"/>
      <c r="BV21" s="90" t="s">
        <v>268</v>
      </c>
      <c r="BW21" s="173">
        <v>53.6</v>
      </c>
      <c r="BX21" s="173">
        <v>56.8</v>
      </c>
      <c r="BY21" s="173">
        <v>58.1</v>
      </c>
      <c r="BZ21" s="173">
        <v>54.1</v>
      </c>
      <c r="CA21" s="173">
        <v>56.1</v>
      </c>
      <c r="CB21" s="173">
        <v>55.4</v>
      </c>
      <c r="CC21" s="173">
        <v>50.9</v>
      </c>
      <c r="CD21" s="173">
        <v>51</v>
      </c>
      <c r="CE21" s="173">
        <v>48.9</v>
      </c>
      <c r="CF21" s="173">
        <v>52.1</v>
      </c>
      <c r="CG21" s="173">
        <v>49.6</v>
      </c>
      <c r="CH21" s="173">
        <v>48.3</v>
      </c>
      <c r="CI21" s="173">
        <v>49.1</v>
      </c>
      <c r="CJ21" s="173">
        <v>48.4</v>
      </c>
      <c r="CK21" s="173">
        <v>51.7</v>
      </c>
      <c r="CL21" s="173">
        <v>53.7</v>
      </c>
      <c r="CM21" s="173">
        <v>54.2</v>
      </c>
      <c r="CN21" s="173">
        <v>53.5</v>
      </c>
      <c r="CO21" s="173">
        <v>52.6</v>
      </c>
      <c r="CP21" s="173">
        <v>54.2</v>
      </c>
      <c r="CQ21" s="173">
        <v>51.6</v>
      </c>
      <c r="CR21" s="73"/>
      <c r="CS21" s="173"/>
      <c r="CT21" s="90" t="s">
        <v>268</v>
      </c>
      <c r="CU21" s="173">
        <v>62.9</v>
      </c>
      <c r="CV21" s="173">
        <v>59.9</v>
      </c>
      <c r="CW21" s="173">
        <v>58.6</v>
      </c>
      <c r="CX21" s="173">
        <v>57.3</v>
      </c>
      <c r="CY21" s="173">
        <v>55.9</v>
      </c>
      <c r="CZ21" s="173">
        <v>53.7</v>
      </c>
      <c r="DA21" s="173">
        <v>56.3</v>
      </c>
      <c r="DB21" s="173">
        <v>53.8</v>
      </c>
      <c r="DC21" s="173">
        <v>54.4</v>
      </c>
      <c r="DD21" s="173">
        <v>51.6</v>
      </c>
      <c r="DE21" s="173">
        <v>49.1</v>
      </c>
      <c r="DF21" s="173">
        <v>47.1</v>
      </c>
      <c r="DG21" s="173">
        <v>45.6</v>
      </c>
      <c r="DH21" s="173">
        <v>48.1</v>
      </c>
      <c r="DI21" s="173">
        <v>49.4</v>
      </c>
      <c r="DJ21" s="173">
        <v>55</v>
      </c>
      <c r="DK21" s="173">
        <v>58.1</v>
      </c>
      <c r="DL21" s="173">
        <v>56.2</v>
      </c>
      <c r="DM21" s="173">
        <v>53.2</v>
      </c>
      <c r="DN21" s="173">
        <v>55.1</v>
      </c>
      <c r="DO21" s="173">
        <v>52</v>
      </c>
      <c r="DP21" s="73"/>
      <c r="DQ21" s="173"/>
      <c r="DR21" s="90" t="s">
        <v>268</v>
      </c>
      <c r="DS21" s="173">
        <v>80.8</v>
      </c>
      <c r="DT21" s="173">
        <v>82.5</v>
      </c>
      <c r="DU21" s="173">
        <v>78.7</v>
      </c>
      <c r="DV21" s="173">
        <v>73.599999999999994</v>
      </c>
      <c r="DW21" s="173">
        <v>75.099999999999994</v>
      </c>
      <c r="DX21" s="173">
        <v>73.3</v>
      </c>
      <c r="DY21" s="173">
        <v>71.900000000000006</v>
      </c>
      <c r="DZ21" s="173">
        <v>67.2</v>
      </c>
      <c r="EA21" s="173">
        <v>59.1</v>
      </c>
      <c r="EB21" s="173">
        <v>57.9</v>
      </c>
      <c r="EC21" s="173">
        <v>61.3</v>
      </c>
      <c r="ED21" s="173">
        <v>58.7</v>
      </c>
      <c r="EE21" s="173">
        <v>62.4</v>
      </c>
      <c r="EF21" s="173">
        <v>67.099999999999994</v>
      </c>
      <c r="EG21" s="173">
        <v>67.3</v>
      </c>
      <c r="EH21" s="173">
        <v>74.5</v>
      </c>
      <c r="EI21" s="173">
        <v>73.400000000000006</v>
      </c>
      <c r="EJ21" s="173">
        <v>72</v>
      </c>
      <c r="EK21" s="173">
        <v>73.099999999999994</v>
      </c>
      <c r="EL21" s="173">
        <v>74.400000000000006</v>
      </c>
      <c r="EM21" s="173">
        <v>72</v>
      </c>
      <c r="EO21" s="100"/>
      <c r="EP21" s="126" t="s">
        <v>223</v>
      </c>
      <c r="EQ21" s="100">
        <v>75.8</v>
      </c>
      <c r="ER21" s="100">
        <v>78.3</v>
      </c>
      <c r="ES21" s="100">
        <v>73.099999999999994</v>
      </c>
      <c r="ET21" s="100">
        <v>67.8</v>
      </c>
      <c r="EU21" s="100">
        <v>66.599999999999994</v>
      </c>
      <c r="EV21" s="100">
        <v>64</v>
      </c>
      <c r="EW21" s="100">
        <v>54.6</v>
      </c>
      <c r="EX21" s="100">
        <v>54.7</v>
      </c>
      <c r="EY21" s="100">
        <v>56.4</v>
      </c>
      <c r="EZ21" s="100">
        <v>53.4</v>
      </c>
      <c r="FA21" s="100">
        <v>56.4</v>
      </c>
      <c r="FB21" s="100">
        <v>49.5</v>
      </c>
      <c r="FC21" s="100">
        <v>53.9</v>
      </c>
      <c r="FD21" s="100">
        <v>53.1</v>
      </c>
      <c r="FE21" s="100">
        <v>52.9</v>
      </c>
      <c r="FF21" s="100">
        <v>58.2</v>
      </c>
      <c r="FG21" s="100">
        <v>61.8</v>
      </c>
      <c r="FH21" s="100">
        <v>60.5</v>
      </c>
      <c r="FI21" s="100">
        <v>57.9</v>
      </c>
      <c r="FJ21" s="100">
        <v>59.6</v>
      </c>
      <c r="FK21" s="100">
        <v>57</v>
      </c>
      <c r="FM21" s="100"/>
      <c r="FN21" s="126" t="s">
        <v>223</v>
      </c>
      <c r="FO21" s="100">
        <v>70.3</v>
      </c>
      <c r="FP21" s="100">
        <v>64.5</v>
      </c>
      <c r="FQ21" s="100">
        <v>57.5</v>
      </c>
      <c r="FR21" s="100">
        <v>60.2</v>
      </c>
      <c r="FS21" s="100">
        <v>61.2</v>
      </c>
      <c r="FT21" s="100">
        <v>57</v>
      </c>
      <c r="FU21" s="100">
        <v>54.1</v>
      </c>
      <c r="FV21" s="100">
        <v>50.7</v>
      </c>
      <c r="FW21" s="100">
        <v>50.3</v>
      </c>
      <c r="FX21" s="100">
        <v>46.7</v>
      </c>
      <c r="FY21" s="100">
        <v>43.4</v>
      </c>
      <c r="FZ21" s="100">
        <v>40.9</v>
      </c>
      <c r="GA21" s="100">
        <v>43.5</v>
      </c>
      <c r="GB21" s="100">
        <v>45.2</v>
      </c>
      <c r="GC21" s="100">
        <v>44.9</v>
      </c>
      <c r="GD21" s="100">
        <v>49.1</v>
      </c>
      <c r="GE21" s="100">
        <v>53.6</v>
      </c>
      <c r="GF21" s="100">
        <v>53.4</v>
      </c>
      <c r="GG21" s="100">
        <v>50.8</v>
      </c>
      <c r="GH21" s="100">
        <v>52.1</v>
      </c>
      <c r="GI21" s="100">
        <v>46.8</v>
      </c>
      <c r="GK21" s="100"/>
      <c r="GL21" s="126" t="s">
        <v>223</v>
      </c>
      <c r="GM21" s="100">
        <v>55</v>
      </c>
      <c r="GN21" s="100">
        <v>46.4</v>
      </c>
      <c r="GO21" s="100">
        <v>42.9</v>
      </c>
      <c r="GP21" s="100">
        <v>40.5</v>
      </c>
      <c r="GQ21" s="100">
        <v>41.9</v>
      </c>
      <c r="GR21" s="100">
        <v>39.5</v>
      </c>
      <c r="GS21" s="100">
        <v>43.1</v>
      </c>
      <c r="GT21" s="100">
        <v>39.1</v>
      </c>
      <c r="GU21" s="100">
        <v>38.1</v>
      </c>
      <c r="GV21" s="100">
        <v>42</v>
      </c>
      <c r="GW21" s="100">
        <v>38.6</v>
      </c>
      <c r="GX21" s="100">
        <v>38.1</v>
      </c>
      <c r="GY21" s="100">
        <v>38</v>
      </c>
      <c r="GZ21" s="100">
        <v>36.299999999999997</v>
      </c>
      <c r="HA21" s="100">
        <v>37.6</v>
      </c>
      <c r="HB21" s="100">
        <v>41</v>
      </c>
      <c r="HC21" s="100">
        <v>42.7</v>
      </c>
      <c r="HD21" s="100">
        <v>41</v>
      </c>
      <c r="HE21" s="100">
        <v>39.1</v>
      </c>
      <c r="HF21" s="100">
        <v>38.1</v>
      </c>
      <c r="HG21" s="100">
        <v>35.6</v>
      </c>
    </row>
    <row r="22" spans="1:215" ht="15">
      <c r="A22" s="100"/>
      <c r="B22" s="106" t="s">
        <v>224</v>
      </c>
      <c r="C22" s="100">
        <v>44.5</v>
      </c>
      <c r="D22" s="100">
        <v>50</v>
      </c>
      <c r="E22" s="100">
        <v>53.6</v>
      </c>
      <c r="F22" s="100">
        <v>53.1</v>
      </c>
      <c r="G22" s="100">
        <v>42.3</v>
      </c>
      <c r="H22" s="100">
        <v>42.1</v>
      </c>
      <c r="I22" s="100">
        <v>47.8</v>
      </c>
      <c r="J22" s="100">
        <v>45.4</v>
      </c>
      <c r="K22" s="100">
        <v>42.5</v>
      </c>
      <c r="L22" s="100">
        <v>49.1</v>
      </c>
      <c r="M22" s="100">
        <v>42.2</v>
      </c>
      <c r="N22" s="100">
        <v>51.4</v>
      </c>
      <c r="O22" s="100">
        <v>50.9</v>
      </c>
      <c r="P22" s="100">
        <v>49.3</v>
      </c>
      <c r="Q22" s="100">
        <v>53.5</v>
      </c>
      <c r="R22" s="100">
        <v>56.2</v>
      </c>
      <c r="S22" s="100">
        <v>54.7</v>
      </c>
      <c r="T22" s="100">
        <v>54.3</v>
      </c>
      <c r="U22" s="100">
        <v>56.7</v>
      </c>
      <c r="V22" s="100">
        <v>53.7</v>
      </c>
      <c r="W22" s="100">
        <v>56.9</v>
      </c>
      <c r="Y22" s="100"/>
      <c r="Z22" s="106" t="s">
        <v>224</v>
      </c>
      <c r="AA22" s="100">
        <v>44.9</v>
      </c>
      <c r="AB22" s="100">
        <v>47.8</v>
      </c>
      <c r="AC22" s="100">
        <v>53.7</v>
      </c>
      <c r="AD22" s="100">
        <v>61.4</v>
      </c>
      <c r="AE22" s="100">
        <v>60.7</v>
      </c>
      <c r="AF22" s="100">
        <v>54</v>
      </c>
      <c r="AG22" s="100">
        <v>54</v>
      </c>
      <c r="AH22" s="100">
        <v>58.1</v>
      </c>
      <c r="AI22" s="100">
        <v>55.3</v>
      </c>
      <c r="AJ22" s="100">
        <v>59.9</v>
      </c>
      <c r="AK22" s="100">
        <v>58.3</v>
      </c>
      <c r="AL22" s="100">
        <v>60</v>
      </c>
      <c r="AM22" s="100">
        <v>55.1</v>
      </c>
      <c r="AN22" s="100">
        <v>59.8</v>
      </c>
      <c r="AO22" s="100">
        <v>60.5</v>
      </c>
      <c r="AP22" s="100">
        <v>53.8</v>
      </c>
      <c r="AQ22" s="100">
        <v>48</v>
      </c>
      <c r="AR22" s="100">
        <v>48.7</v>
      </c>
      <c r="AS22" s="100">
        <v>50</v>
      </c>
      <c r="AT22" s="100">
        <v>48.3</v>
      </c>
      <c r="AU22" s="100">
        <v>51.8</v>
      </c>
      <c r="AW22" s="173"/>
      <c r="AX22" s="90" t="s">
        <v>269</v>
      </c>
      <c r="AY22" s="173">
        <v>63.9</v>
      </c>
      <c r="AZ22" s="173">
        <v>60.8</v>
      </c>
      <c r="BA22" s="173">
        <v>62.7</v>
      </c>
      <c r="BB22" s="173">
        <v>66.900000000000006</v>
      </c>
      <c r="BC22" s="173">
        <v>61.3</v>
      </c>
      <c r="BD22" s="173">
        <v>65.5</v>
      </c>
      <c r="BE22" s="173">
        <v>66.8</v>
      </c>
      <c r="BF22" s="173">
        <v>62.8</v>
      </c>
      <c r="BG22" s="173">
        <v>56.9</v>
      </c>
      <c r="BH22" s="173">
        <v>63.1</v>
      </c>
      <c r="BI22" s="173">
        <v>64.3</v>
      </c>
      <c r="BJ22" s="173">
        <v>66</v>
      </c>
      <c r="BK22" s="173">
        <v>59.8</v>
      </c>
      <c r="BL22" s="173">
        <v>58.5</v>
      </c>
      <c r="BM22" s="173">
        <v>60.9</v>
      </c>
      <c r="BN22" s="173">
        <v>52.9</v>
      </c>
      <c r="BO22" s="173">
        <v>49.6</v>
      </c>
      <c r="BP22" s="173">
        <v>49.1</v>
      </c>
      <c r="BQ22" s="173">
        <v>50.5</v>
      </c>
      <c r="BR22" s="173">
        <v>47.9</v>
      </c>
      <c r="BS22" s="173">
        <v>52.5</v>
      </c>
      <c r="BT22" s="73"/>
      <c r="BU22" s="173"/>
      <c r="BV22" s="90" t="s">
        <v>269</v>
      </c>
      <c r="BW22" s="173">
        <v>46</v>
      </c>
      <c r="BX22" s="173">
        <v>42.9</v>
      </c>
      <c r="BY22" s="173">
        <v>41.6</v>
      </c>
      <c r="BZ22" s="173">
        <v>45.8</v>
      </c>
      <c r="CA22" s="173">
        <v>43.8</v>
      </c>
      <c r="CB22" s="173">
        <v>44.5</v>
      </c>
      <c r="CC22" s="173">
        <v>49.1</v>
      </c>
      <c r="CD22" s="173">
        <v>49</v>
      </c>
      <c r="CE22" s="173">
        <v>51.1</v>
      </c>
      <c r="CF22" s="173">
        <v>47.7</v>
      </c>
      <c r="CG22" s="173">
        <v>50.2</v>
      </c>
      <c r="CH22" s="173">
        <v>49.7</v>
      </c>
      <c r="CI22" s="173">
        <v>49</v>
      </c>
      <c r="CJ22" s="173">
        <v>49.7</v>
      </c>
      <c r="CK22" s="173">
        <v>46.2</v>
      </c>
      <c r="CL22" s="173">
        <v>46.1</v>
      </c>
      <c r="CM22" s="173">
        <v>45.6</v>
      </c>
      <c r="CN22" s="173">
        <v>46.3</v>
      </c>
      <c r="CO22" s="173">
        <v>46.9</v>
      </c>
      <c r="CP22" s="173">
        <v>45.2</v>
      </c>
      <c r="CQ22" s="173">
        <v>48</v>
      </c>
      <c r="CR22" s="73"/>
      <c r="CS22" s="173"/>
      <c r="CT22" s="90" t="s">
        <v>269</v>
      </c>
      <c r="CU22" s="173">
        <v>36.4</v>
      </c>
      <c r="CV22" s="173">
        <v>39.200000000000003</v>
      </c>
      <c r="CW22" s="173">
        <v>40.799999999999997</v>
      </c>
      <c r="CX22" s="173">
        <v>42.1</v>
      </c>
      <c r="CY22" s="173">
        <v>43.2</v>
      </c>
      <c r="CZ22" s="173">
        <v>45.5</v>
      </c>
      <c r="DA22" s="173">
        <v>43.7</v>
      </c>
      <c r="DB22" s="173">
        <v>44.2</v>
      </c>
      <c r="DC22" s="173">
        <v>43.1</v>
      </c>
      <c r="DD22" s="173">
        <v>45.4</v>
      </c>
      <c r="DE22" s="173">
        <v>48</v>
      </c>
      <c r="DF22" s="173">
        <v>49.8</v>
      </c>
      <c r="DG22" s="173">
        <v>51.1</v>
      </c>
      <c r="DH22" s="173">
        <v>48.9</v>
      </c>
      <c r="DI22" s="173">
        <v>47.2</v>
      </c>
      <c r="DJ22" s="173">
        <v>44.9</v>
      </c>
      <c r="DK22" s="173">
        <v>41.6</v>
      </c>
      <c r="DL22" s="173">
        <v>43.5</v>
      </c>
      <c r="DM22" s="173">
        <v>46.6</v>
      </c>
      <c r="DN22" s="173">
        <v>44.7</v>
      </c>
      <c r="DO22" s="173">
        <v>47.8</v>
      </c>
      <c r="DP22" s="73"/>
      <c r="DQ22" s="173"/>
      <c r="DR22" s="90" t="s">
        <v>269</v>
      </c>
      <c r="DS22" s="173">
        <v>18.899999999999999</v>
      </c>
      <c r="DT22" s="173">
        <v>17.100000000000001</v>
      </c>
      <c r="DU22" s="173">
        <v>21</v>
      </c>
      <c r="DV22" s="173">
        <v>26.1</v>
      </c>
      <c r="DW22" s="173">
        <v>24.5</v>
      </c>
      <c r="DX22" s="173">
        <v>26.5</v>
      </c>
      <c r="DY22" s="173">
        <v>28.1</v>
      </c>
      <c r="DZ22" s="173">
        <v>32.799999999999997</v>
      </c>
      <c r="EA22" s="173">
        <v>36.1</v>
      </c>
      <c r="EB22" s="173">
        <v>36.799999999999997</v>
      </c>
      <c r="EC22" s="173">
        <v>33.6</v>
      </c>
      <c r="ED22" s="173">
        <v>36</v>
      </c>
      <c r="EE22" s="173">
        <v>33.4</v>
      </c>
      <c r="EF22" s="173">
        <v>28.6</v>
      </c>
      <c r="EG22" s="173">
        <v>28.4</v>
      </c>
      <c r="EH22" s="173">
        <v>25.5</v>
      </c>
      <c r="EI22" s="173">
        <v>26.5</v>
      </c>
      <c r="EJ22" s="173">
        <v>28</v>
      </c>
      <c r="EK22" s="173">
        <v>26.8</v>
      </c>
      <c r="EL22" s="173">
        <v>25.6</v>
      </c>
      <c r="EM22" s="173">
        <v>28</v>
      </c>
      <c r="EO22" s="100"/>
      <c r="EP22" s="126" t="s">
        <v>224</v>
      </c>
      <c r="EQ22" s="100">
        <v>24.2</v>
      </c>
      <c r="ER22" s="100">
        <v>21.6</v>
      </c>
      <c r="ES22" s="100">
        <v>26.8</v>
      </c>
      <c r="ET22" s="100">
        <v>32.200000000000003</v>
      </c>
      <c r="EU22" s="100">
        <v>33.299999999999997</v>
      </c>
      <c r="EV22" s="100">
        <v>36</v>
      </c>
      <c r="EW22" s="100">
        <v>45.4</v>
      </c>
      <c r="EX22" s="100">
        <v>45.3</v>
      </c>
      <c r="EY22" s="100">
        <v>43.6</v>
      </c>
      <c r="EZ22" s="100">
        <v>46.5</v>
      </c>
      <c r="FA22" s="100">
        <v>43.5</v>
      </c>
      <c r="FB22" s="100">
        <v>46.8</v>
      </c>
      <c r="FC22" s="100">
        <v>42.4</v>
      </c>
      <c r="FD22" s="100">
        <v>43.3</v>
      </c>
      <c r="FE22" s="100">
        <v>43.1</v>
      </c>
      <c r="FF22" s="100">
        <v>41.8</v>
      </c>
      <c r="FG22" s="100">
        <v>38.1</v>
      </c>
      <c r="FH22" s="100">
        <v>39.4</v>
      </c>
      <c r="FI22" s="100">
        <v>42</v>
      </c>
      <c r="FJ22" s="100">
        <v>40.299999999999997</v>
      </c>
      <c r="FK22" s="100">
        <v>42.9</v>
      </c>
      <c r="FM22" s="100"/>
      <c r="FN22" s="126" t="s">
        <v>224</v>
      </c>
      <c r="FO22" s="100">
        <v>29.4</v>
      </c>
      <c r="FP22" s="100">
        <v>35.200000000000003</v>
      </c>
      <c r="FQ22" s="100">
        <v>42.2</v>
      </c>
      <c r="FR22" s="100">
        <v>39.5</v>
      </c>
      <c r="FS22" s="100">
        <v>38.4</v>
      </c>
      <c r="FT22" s="100">
        <v>42.7</v>
      </c>
      <c r="FU22" s="100">
        <v>45.9</v>
      </c>
      <c r="FV22" s="100">
        <v>49.3</v>
      </c>
      <c r="FW22" s="100">
        <v>49.7</v>
      </c>
      <c r="FX22" s="100">
        <v>53.1</v>
      </c>
      <c r="FY22" s="100">
        <v>56.5</v>
      </c>
      <c r="FZ22" s="100">
        <v>57.2</v>
      </c>
      <c r="GA22" s="100">
        <v>54</v>
      </c>
      <c r="GB22" s="100">
        <v>52.9</v>
      </c>
      <c r="GC22" s="100">
        <v>53</v>
      </c>
      <c r="GD22" s="100">
        <v>50.6</v>
      </c>
      <c r="GE22" s="100">
        <v>46.2</v>
      </c>
      <c r="GF22" s="100">
        <v>46.4</v>
      </c>
      <c r="GG22" s="100">
        <v>48.8</v>
      </c>
      <c r="GH22" s="100">
        <v>47.4</v>
      </c>
      <c r="GI22" s="100">
        <v>52.9</v>
      </c>
      <c r="GK22" s="100"/>
      <c r="GL22" s="126" t="s">
        <v>224</v>
      </c>
      <c r="GM22" s="100">
        <v>44.3</v>
      </c>
      <c r="GN22" s="100">
        <v>52.7</v>
      </c>
      <c r="GO22" s="100">
        <v>56.4</v>
      </c>
      <c r="GP22" s="100">
        <v>58.5</v>
      </c>
      <c r="GQ22" s="100">
        <v>56.8</v>
      </c>
      <c r="GR22" s="100">
        <v>59.5</v>
      </c>
      <c r="GS22" s="100">
        <v>56.9</v>
      </c>
      <c r="GT22" s="100">
        <v>60.9</v>
      </c>
      <c r="GU22" s="100">
        <v>61.9</v>
      </c>
      <c r="GV22" s="100">
        <v>57</v>
      </c>
      <c r="GW22" s="100">
        <v>59.2</v>
      </c>
      <c r="GX22" s="100">
        <v>59.4</v>
      </c>
      <c r="GY22" s="100">
        <v>59.8</v>
      </c>
      <c r="GZ22" s="100">
        <v>61.7</v>
      </c>
      <c r="HA22" s="100">
        <v>60.4</v>
      </c>
      <c r="HB22" s="100">
        <v>58.4</v>
      </c>
      <c r="HC22" s="100">
        <v>56.8</v>
      </c>
      <c r="HD22" s="100">
        <v>58.6</v>
      </c>
      <c r="HE22" s="100">
        <v>60.3</v>
      </c>
      <c r="HF22" s="100">
        <v>61.4</v>
      </c>
      <c r="HG22" s="100">
        <v>64</v>
      </c>
    </row>
    <row r="23" spans="1:215" ht="15">
      <c r="A23" s="100"/>
      <c r="B23" s="106" t="s">
        <v>225</v>
      </c>
      <c r="C23" s="102" t="s">
        <v>226</v>
      </c>
      <c r="D23" s="102" t="s">
        <v>226</v>
      </c>
      <c r="E23" s="102" t="s">
        <v>226</v>
      </c>
      <c r="F23" s="102" t="s">
        <v>226</v>
      </c>
      <c r="G23" s="102" t="s">
        <v>226</v>
      </c>
      <c r="H23" s="102" t="s">
        <v>226</v>
      </c>
      <c r="I23" s="102" t="s">
        <v>226</v>
      </c>
      <c r="J23" s="102" t="s">
        <v>226</v>
      </c>
      <c r="K23" s="102" t="s">
        <v>226</v>
      </c>
      <c r="L23" s="102" t="s">
        <v>226</v>
      </c>
      <c r="M23" s="102" t="s">
        <v>226</v>
      </c>
      <c r="N23" s="102">
        <v>1.7</v>
      </c>
      <c r="O23" s="102">
        <v>1.7</v>
      </c>
      <c r="P23" s="102">
        <v>0.4</v>
      </c>
      <c r="Q23" s="102">
        <v>6.1</v>
      </c>
      <c r="R23" s="102" t="s">
        <v>226</v>
      </c>
      <c r="S23" s="102" t="s">
        <v>226</v>
      </c>
      <c r="T23" s="102" t="s">
        <v>226</v>
      </c>
      <c r="U23" s="102" t="s">
        <v>226</v>
      </c>
      <c r="V23" s="102" t="s">
        <v>226</v>
      </c>
      <c r="W23" s="102" t="s">
        <v>226</v>
      </c>
      <c r="Y23" s="100"/>
      <c r="Z23" s="106" t="s">
        <v>225</v>
      </c>
      <c r="AA23" s="102" t="s">
        <v>226</v>
      </c>
      <c r="AB23" s="102" t="s">
        <v>226</v>
      </c>
      <c r="AC23" s="102" t="s">
        <v>226</v>
      </c>
      <c r="AD23" s="102" t="s">
        <v>226</v>
      </c>
      <c r="AE23" s="102" t="s">
        <v>226</v>
      </c>
      <c r="AF23" s="102" t="s">
        <v>226</v>
      </c>
      <c r="AG23" s="102" t="s">
        <v>226</v>
      </c>
      <c r="AH23" s="102" t="s">
        <v>226</v>
      </c>
      <c r="AI23" s="102" t="s">
        <v>226</v>
      </c>
      <c r="AJ23" s="102" t="s">
        <v>226</v>
      </c>
      <c r="AK23" s="102" t="s">
        <v>226</v>
      </c>
      <c r="AL23" s="102">
        <v>1.4</v>
      </c>
      <c r="AM23" s="102">
        <v>1.6</v>
      </c>
      <c r="AN23" s="102">
        <v>0.5</v>
      </c>
      <c r="AO23" s="102">
        <v>0.1</v>
      </c>
      <c r="AP23" s="102" t="s">
        <v>226</v>
      </c>
      <c r="AQ23" s="102" t="s">
        <v>226</v>
      </c>
      <c r="AR23" s="102" t="s">
        <v>226</v>
      </c>
      <c r="AS23" s="102" t="s">
        <v>226</v>
      </c>
      <c r="AT23" s="102" t="s">
        <v>226</v>
      </c>
      <c r="AU23" s="102" t="s">
        <v>226</v>
      </c>
      <c r="AW23" s="173"/>
      <c r="AX23" s="90" t="s">
        <v>270</v>
      </c>
      <c r="AY23" s="8" t="s">
        <v>271</v>
      </c>
      <c r="AZ23" s="8" t="s">
        <v>271</v>
      </c>
      <c r="BA23" s="8" t="s">
        <v>271</v>
      </c>
      <c r="BB23" s="8" t="s">
        <v>271</v>
      </c>
      <c r="BC23" s="8" t="s">
        <v>271</v>
      </c>
      <c r="BD23" s="8" t="s">
        <v>271</v>
      </c>
      <c r="BE23" s="8" t="s">
        <v>271</v>
      </c>
      <c r="BF23" s="8" t="s">
        <v>271</v>
      </c>
      <c r="BG23" s="8" t="s">
        <v>271</v>
      </c>
      <c r="BH23" s="8" t="s">
        <v>271</v>
      </c>
      <c r="BI23" s="8" t="s">
        <v>271</v>
      </c>
      <c r="BJ23" s="8">
        <v>1.2</v>
      </c>
      <c r="BK23" s="8">
        <v>1.4</v>
      </c>
      <c r="BL23" s="8">
        <v>0.7</v>
      </c>
      <c r="BM23" s="8">
        <v>0.4</v>
      </c>
      <c r="BN23" s="8" t="s">
        <v>271</v>
      </c>
      <c r="BO23" s="8" t="s">
        <v>271</v>
      </c>
      <c r="BP23" s="8" t="s">
        <v>271</v>
      </c>
      <c r="BQ23" s="8" t="s">
        <v>271</v>
      </c>
      <c r="BR23" s="8" t="s">
        <v>271</v>
      </c>
      <c r="BS23" s="8" t="s">
        <v>271</v>
      </c>
      <c r="BT23" s="73"/>
      <c r="BU23" s="173"/>
      <c r="BV23" s="90" t="s">
        <v>270</v>
      </c>
      <c r="BW23" s="8" t="s">
        <v>271</v>
      </c>
      <c r="BX23" s="8" t="s">
        <v>271</v>
      </c>
      <c r="BY23" s="8" t="s">
        <v>271</v>
      </c>
      <c r="BZ23" s="8" t="s">
        <v>271</v>
      </c>
      <c r="CA23" s="8" t="s">
        <v>271</v>
      </c>
      <c r="CB23" s="8" t="s">
        <v>271</v>
      </c>
      <c r="CC23" s="8" t="s">
        <v>271</v>
      </c>
      <c r="CD23" s="8" t="s">
        <v>271</v>
      </c>
      <c r="CE23" s="8" t="s">
        <v>271</v>
      </c>
      <c r="CF23" s="8" t="s">
        <v>271</v>
      </c>
      <c r="CG23" s="8" t="s">
        <v>271</v>
      </c>
      <c r="CH23" s="8">
        <v>1.8</v>
      </c>
      <c r="CI23" s="8">
        <v>1.7</v>
      </c>
      <c r="CJ23" s="8">
        <v>1.7</v>
      </c>
      <c r="CK23" s="8">
        <v>2</v>
      </c>
      <c r="CL23" s="8" t="s">
        <v>271</v>
      </c>
      <c r="CM23" s="8" t="s">
        <v>271</v>
      </c>
      <c r="CN23" s="8" t="s">
        <v>271</v>
      </c>
      <c r="CO23" s="8" t="s">
        <v>271</v>
      </c>
      <c r="CP23" s="8" t="s">
        <v>271</v>
      </c>
      <c r="CQ23" s="8" t="s">
        <v>271</v>
      </c>
      <c r="CR23" s="73"/>
      <c r="CS23" s="173"/>
      <c r="CT23" s="90" t="s">
        <v>270</v>
      </c>
      <c r="CU23" s="8" t="s">
        <v>271</v>
      </c>
      <c r="CV23" s="8" t="s">
        <v>271</v>
      </c>
      <c r="CW23" s="8" t="s">
        <v>271</v>
      </c>
      <c r="CX23" s="8" t="s">
        <v>271</v>
      </c>
      <c r="CY23" s="8" t="s">
        <v>271</v>
      </c>
      <c r="CZ23" s="8" t="s">
        <v>271</v>
      </c>
      <c r="DA23" s="8" t="s">
        <v>271</v>
      </c>
      <c r="DB23" s="8">
        <v>2</v>
      </c>
      <c r="DC23" s="8">
        <v>2.5</v>
      </c>
      <c r="DD23" s="8">
        <v>2.2999999999999998</v>
      </c>
      <c r="DE23" s="8">
        <v>2.2999999999999998</v>
      </c>
      <c r="DF23" s="8">
        <v>2.6</v>
      </c>
      <c r="DG23" s="8">
        <v>2.7</v>
      </c>
      <c r="DH23" s="8">
        <v>2.7</v>
      </c>
      <c r="DI23" s="8">
        <v>3</v>
      </c>
      <c r="DJ23" s="8" t="s">
        <v>271</v>
      </c>
      <c r="DK23" s="8" t="s">
        <v>271</v>
      </c>
      <c r="DL23" s="8" t="s">
        <v>271</v>
      </c>
      <c r="DM23" s="8" t="s">
        <v>271</v>
      </c>
      <c r="DN23" s="8" t="s">
        <v>271</v>
      </c>
      <c r="DO23" s="8" t="s">
        <v>271</v>
      </c>
      <c r="DP23" s="73"/>
      <c r="DQ23" s="173"/>
      <c r="DR23" s="90" t="s">
        <v>270</v>
      </c>
      <c r="DS23" s="8" t="s">
        <v>271</v>
      </c>
      <c r="DT23" s="8" t="s">
        <v>271</v>
      </c>
      <c r="DU23" s="8" t="s">
        <v>271</v>
      </c>
      <c r="DV23" s="8" t="s">
        <v>271</v>
      </c>
      <c r="DW23" s="8" t="s">
        <v>271</v>
      </c>
      <c r="DX23" s="8" t="s">
        <v>271</v>
      </c>
      <c r="DY23" s="8" t="s">
        <v>271</v>
      </c>
      <c r="DZ23" s="8" t="s">
        <v>271</v>
      </c>
      <c r="EA23" s="8">
        <v>4.8</v>
      </c>
      <c r="EB23" s="8">
        <v>4.8</v>
      </c>
      <c r="EC23" s="8">
        <v>4.9000000000000004</v>
      </c>
      <c r="ED23" s="8">
        <v>5.0999999999999996</v>
      </c>
      <c r="EE23" s="8">
        <v>4.2</v>
      </c>
      <c r="EF23" s="8">
        <v>4.2</v>
      </c>
      <c r="EG23" s="8">
        <v>4.3</v>
      </c>
      <c r="EH23" s="8" t="s">
        <v>271</v>
      </c>
      <c r="EI23" s="8" t="s">
        <v>271</v>
      </c>
      <c r="EJ23" s="8" t="s">
        <v>271</v>
      </c>
      <c r="EK23" s="8" t="s">
        <v>271</v>
      </c>
      <c r="EL23" s="8" t="s">
        <v>271</v>
      </c>
      <c r="EM23" s="8" t="s">
        <v>271</v>
      </c>
      <c r="EO23" s="100"/>
      <c r="EP23" s="126" t="s">
        <v>225</v>
      </c>
      <c r="EQ23" s="102" t="s">
        <v>226</v>
      </c>
      <c r="ER23" s="102" t="s">
        <v>226</v>
      </c>
      <c r="ES23" s="102" t="s">
        <v>226</v>
      </c>
      <c r="ET23" s="102" t="s">
        <v>226</v>
      </c>
      <c r="EU23" s="102" t="s">
        <v>226</v>
      </c>
      <c r="EV23" s="102" t="s">
        <v>226</v>
      </c>
      <c r="EW23" s="102" t="s">
        <v>226</v>
      </c>
      <c r="EX23" s="102" t="s">
        <v>226</v>
      </c>
      <c r="EY23" s="102" t="s">
        <v>226</v>
      </c>
      <c r="EZ23" s="102" t="s">
        <v>226</v>
      </c>
      <c r="FA23" s="102" t="s">
        <v>226</v>
      </c>
      <c r="FB23" s="102">
        <v>3.7</v>
      </c>
      <c r="FC23" s="102">
        <v>3.6</v>
      </c>
      <c r="FD23" s="102">
        <v>3.5</v>
      </c>
      <c r="FE23" s="102">
        <v>3.9</v>
      </c>
      <c r="FF23" s="102" t="s">
        <v>226</v>
      </c>
      <c r="FG23" s="102" t="s">
        <v>226</v>
      </c>
      <c r="FH23" s="102" t="s">
        <v>226</v>
      </c>
      <c r="FI23" s="102" t="s">
        <v>226</v>
      </c>
      <c r="FJ23" s="102" t="s">
        <v>226</v>
      </c>
      <c r="FK23" s="102" t="s">
        <v>226</v>
      </c>
      <c r="FM23" s="100"/>
      <c r="FN23" s="126" t="s">
        <v>225</v>
      </c>
      <c r="FO23" s="102" t="s">
        <v>226</v>
      </c>
      <c r="FP23" s="102" t="s">
        <v>226</v>
      </c>
      <c r="FQ23" s="102" t="s">
        <v>226</v>
      </c>
      <c r="FR23" s="102" t="s">
        <v>226</v>
      </c>
      <c r="FS23" s="102" t="s">
        <v>226</v>
      </c>
      <c r="FT23" s="102" t="s">
        <v>226</v>
      </c>
      <c r="FU23" s="102" t="s">
        <v>226</v>
      </c>
      <c r="FV23" s="102" t="s">
        <v>226</v>
      </c>
      <c r="FW23" s="102" t="s">
        <v>226</v>
      </c>
      <c r="FX23" s="102" t="s">
        <v>226</v>
      </c>
      <c r="FY23" s="102" t="s">
        <v>226</v>
      </c>
      <c r="FZ23" s="102">
        <v>1.6</v>
      </c>
      <c r="GA23" s="102">
        <v>2.4</v>
      </c>
      <c r="GB23" s="102">
        <v>1.8</v>
      </c>
      <c r="GC23" s="102">
        <v>2</v>
      </c>
      <c r="GD23" s="102" t="s">
        <v>226</v>
      </c>
      <c r="GE23" s="102" t="s">
        <v>226</v>
      </c>
      <c r="GF23" s="102" t="s">
        <v>226</v>
      </c>
      <c r="GG23" s="102" t="s">
        <v>226</v>
      </c>
      <c r="GH23" s="102" t="s">
        <v>226</v>
      </c>
      <c r="GI23" s="102" t="s">
        <v>226</v>
      </c>
      <c r="GK23" s="100"/>
      <c r="GL23" s="126" t="s">
        <v>225</v>
      </c>
      <c r="GM23" s="102" t="s">
        <v>226</v>
      </c>
      <c r="GN23" s="102" t="s">
        <v>226</v>
      </c>
      <c r="GO23" s="102" t="s">
        <v>226</v>
      </c>
      <c r="GP23" s="102" t="s">
        <v>226</v>
      </c>
      <c r="GQ23" s="102" t="s">
        <v>226</v>
      </c>
      <c r="GR23" s="102" t="s">
        <v>226</v>
      </c>
      <c r="GS23" s="102" t="s">
        <v>226</v>
      </c>
      <c r="GT23" s="102" t="s">
        <v>226</v>
      </c>
      <c r="GU23" s="102" t="s">
        <v>226</v>
      </c>
      <c r="GV23" s="102" t="s">
        <v>226</v>
      </c>
      <c r="GW23" s="102">
        <v>1.4</v>
      </c>
      <c r="GX23" s="102">
        <v>1.6</v>
      </c>
      <c r="GY23" s="102">
        <v>1.5</v>
      </c>
      <c r="GZ23" s="102">
        <v>1.3</v>
      </c>
      <c r="HA23" s="102">
        <v>1.4</v>
      </c>
      <c r="HB23" s="102" t="s">
        <v>226</v>
      </c>
      <c r="HC23" s="102" t="s">
        <v>226</v>
      </c>
      <c r="HD23" s="102" t="s">
        <v>226</v>
      </c>
      <c r="HE23" s="102" t="s">
        <v>226</v>
      </c>
      <c r="HF23" s="102" t="s">
        <v>226</v>
      </c>
      <c r="HG23" s="102" t="s">
        <v>226</v>
      </c>
    </row>
    <row r="24" spans="1:215" ht="15">
      <c r="A24" s="100"/>
      <c r="B24" s="106" t="s">
        <v>227</v>
      </c>
      <c r="C24" s="100">
        <v>0</v>
      </c>
      <c r="D24" s="102" t="s">
        <v>226</v>
      </c>
      <c r="E24" s="102" t="s">
        <v>226</v>
      </c>
      <c r="F24" s="102" t="s">
        <v>226</v>
      </c>
      <c r="G24" s="102" t="s">
        <v>226</v>
      </c>
      <c r="H24" s="102" t="s">
        <v>226</v>
      </c>
      <c r="I24" s="102" t="s">
        <v>226</v>
      </c>
      <c r="J24" s="102" t="s">
        <v>226</v>
      </c>
      <c r="K24" s="102" t="s">
        <v>226</v>
      </c>
      <c r="L24" s="102" t="s">
        <v>226</v>
      </c>
      <c r="M24" s="102" t="s">
        <v>226</v>
      </c>
      <c r="N24" s="102" t="s">
        <v>226</v>
      </c>
      <c r="O24" s="102" t="s">
        <v>226</v>
      </c>
      <c r="P24" s="102" t="s">
        <v>226</v>
      </c>
      <c r="Q24" s="102" t="s">
        <v>226</v>
      </c>
      <c r="R24" s="102" t="s">
        <v>226</v>
      </c>
      <c r="S24" s="102" t="s">
        <v>226</v>
      </c>
      <c r="T24" s="102" t="s">
        <v>226</v>
      </c>
      <c r="U24" s="102" t="s">
        <v>226</v>
      </c>
      <c r="V24" s="102" t="s">
        <v>226</v>
      </c>
      <c r="W24" s="102" t="s">
        <v>226</v>
      </c>
      <c r="Y24" s="100"/>
      <c r="Z24" s="106" t="s">
        <v>227</v>
      </c>
      <c r="AA24" s="100">
        <v>0</v>
      </c>
      <c r="AB24" s="102" t="s">
        <v>226</v>
      </c>
      <c r="AC24" s="102" t="s">
        <v>226</v>
      </c>
      <c r="AD24" s="102" t="s">
        <v>226</v>
      </c>
      <c r="AE24" s="102" t="s">
        <v>226</v>
      </c>
      <c r="AF24" s="102" t="s">
        <v>226</v>
      </c>
      <c r="AG24" s="102" t="s">
        <v>226</v>
      </c>
      <c r="AH24" s="102" t="s">
        <v>226</v>
      </c>
      <c r="AI24" s="102" t="s">
        <v>226</v>
      </c>
      <c r="AJ24" s="102" t="s">
        <v>226</v>
      </c>
      <c r="AK24" s="102" t="s">
        <v>226</v>
      </c>
      <c r="AL24" s="102" t="s">
        <v>226</v>
      </c>
      <c r="AM24" s="102" t="s">
        <v>226</v>
      </c>
      <c r="AN24" s="102" t="s">
        <v>226</v>
      </c>
      <c r="AO24" s="102" t="s">
        <v>226</v>
      </c>
      <c r="AP24" s="102" t="s">
        <v>226</v>
      </c>
      <c r="AQ24" s="102" t="s">
        <v>226</v>
      </c>
      <c r="AR24" s="102" t="s">
        <v>226</v>
      </c>
      <c r="AS24" s="102" t="s">
        <v>226</v>
      </c>
      <c r="AT24" s="102" t="s">
        <v>226</v>
      </c>
      <c r="AU24" s="102" t="s">
        <v>226</v>
      </c>
      <c r="AW24" s="173"/>
      <c r="AX24" s="90" t="s">
        <v>272</v>
      </c>
      <c r="AY24" s="173">
        <v>0</v>
      </c>
      <c r="AZ24" s="8" t="s">
        <v>271</v>
      </c>
      <c r="BA24" s="8" t="s">
        <v>271</v>
      </c>
      <c r="BB24" s="8" t="s">
        <v>271</v>
      </c>
      <c r="BC24" s="8" t="s">
        <v>271</v>
      </c>
      <c r="BD24" s="8" t="s">
        <v>271</v>
      </c>
      <c r="BE24" s="8" t="s">
        <v>271</v>
      </c>
      <c r="BF24" s="8" t="s">
        <v>271</v>
      </c>
      <c r="BG24" s="8" t="s">
        <v>271</v>
      </c>
      <c r="BH24" s="8" t="s">
        <v>271</v>
      </c>
      <c r="BI24" s="8" t="s">
        <v>271</v>
      </c>
      <c r="BJ24" s="8" t="s">
        <v>271</v>
      </c>
      <c r="BK24" s="8" t="s">
        <v>271</v>
      </c>
      <c r="BL24" s="8" t="s">
        <v>271</v>
      </c>
      <c r="BM24" s="8" t="s">
        <v>271</v>
      </c>
      <c r="BN24" s="8" t="s">
        <v>271</v>
      </c>
      <c r="BO24" s="8" t="s">
        <v>271</v>
      </c>
      <c r="BP24" s="8" t="s">
        <v>271</v>
      </c>
      <c r="BQ24" s="8" t="s">
        <v>271</v>
      </c>
      <c r="BR24" s="8" t="s">
        <v>271</v>
      </c>
      <c r="BS24" s="8" t="s">
        <v>271</v>
      </c>
      <c r="BT24" s="73"/>
      <c r="BU24" s="173"/>
      <c r="BV24" s="90" t="s">
        <v>272</v>
      </c>
      <c r="BW24" s="173">
        <v>0</v>
      </c>
      <c r="BX24" s="8" t="s">
        <v>271</v>
      </c>
      <c r="BY24" s="8" t="s">
        <v>271</v>
      </c>
      <c r="BZ24" s="8" t="s">
        <v>271</v>
      </c>
      <c r="CA24" s="8" t="s">
        <v>271</v>
      </c>
      <c r="CB24" s="8" t="s">
        <v>271</v>
      </c>
      <c r="CC24" s="8" t="s">
        <v>271</v>
      </c>
      <c r="CD24" s="8" t="s">
        <v>271</v>
      </c>
      <c r="CE24" s="8" t="s">
        <v>271</v>
      </c>
      <c r="CF24" s="8" t="s">
        <v>271</v>
      </c>
      <c r="CG24" s="8" t="s">
        <v>271</v>
      </c>
      <c r="CH24" s="8" t="s">
        <v>271</v>
      </c>
      <c r="CI24" s="8" t="s">
        <v>271</v>
      </c>
      <c r="CJ24" s="8" t="s">
        <v>271</v>
      </c>
      <c r="CK24" s="8" t="s">
        <v>271</v>
      </c>
      <c r="CL24" s="8" t="s">
        <v>271</v>
      </c>
      <c r="CM24" s="8" t="s">
        <v>271</v>
      </c>
      <c r="CN24" s="8" t="s">
        <v>271</v>
      </c>
      <c r="CO24" s="8" t="s">
        <v>271</v>
      </c>
      <c r="CP24" s="8" t="s">
        <v>271</v>
      </c>
      <c r="CQ24" s="8" t="s">
        <v>271</v>
      </c>
      <c r="CR24" s="73"/>
      <c r="CS24" s="173"/>
      <c r="CT24" s="90" t="s">
        <v>272</v>
      </c>
      <c r="CU24" s="173">
        <v>0</v>
      </c>
      <c r="CV24" s="8" t="s">
        <v>271</v>
      </c>
      <c r="CW24" s="8" t="s">
        <v>271</v>
      </c>
      <c r="CX24" s="8" t="s">
        <v>271</v>
      </c>
      <c r="CY24" s="8" t="s">
        <v>271</v>
      </c>
      <c r="CZ24" s="8" t="s">
        <v>271</v>
      </c>
      <c r="DA24" s="8" t="s">
        <v>271</v>
      </c>
      <c r="DB24" s="8" t="s">
        <v>271</v>
      </c>
      <c r="DC24" s="8" t="s">
        <v>271</v>
      </c>
      <c r="DD24" s="8" t="s">
        <v>271</v>
      </c>
      <c r="DE24" s="8" t="s">
        <v>271</v>
      </c>
      <c r="DF24" s="8" t="s">
        <v>271</v>
      </c>
      <c r="DG24" s="8" t="s">
        <v>271</v>
      </c>
      <c r="DH24" s="8" t="s">
        <v>271</v>
      </c>
      <c r="DI24" s="8" t="s">
        <v>271</v>
      </c>
      <c r="DJ24" s="8" t="s">
        <v>271</v>
      </c>
      <c r="DK24" s="8" t="s">
        <v>271</v>
      </c>
      <c r="DL24" s="8" t="s">
        <v>271</v>
      </c>
      <c r="DM24" s="8" t="s">
        <v>271</v>
      </c>
      <c r="DN24" s="8" t="s">
        <v>271</v>
      </c>
      <c r="DO24" s="8" t="s">
        <v>271</v>
      </c>
      <c r="DP24" s="73"/>
      <c r="DQ24" s="173"/>
      <c r="DR24" s="90" t="s">
        <v>272</v>
      </c>
      <c r="DS24" s="173">
        <v>0</v>
      </c>
      <c r="DT24" s="8" t="s">
        <v>271</v>
      </c>
      <c r="DU24" s="8" t="s">
        <v>271</v>
      </c>
      <c r="DV24" s="8" t="s">
        <v>271</v>
      </c>
      <c r="DW24" s="8" t="s">
        <v>271</v>
      </c>
      <c r="DX24" s="8" t="s">
        <v>271</v>
      </c>
      <c r="DY24" s="8" t="s">
        <v>271</v>
      </c>
      <c r="DZ24" s="8" t="s">
        <v>271</v>
      </c>
      <c r="EA24" s="8" t="s">
        <v>271</v>
      </c>
      <c r="EB24" s="8" t="s">
        <v>271</v>
      </c>
      <c r="EC24" s="8" t="s">
        <v>271</v>
      </c>
      <c r="ED24" s="8" t="s">
        <v>271</v>
      </c>
      <c r="EE24" s="8" t="s">
        <v>271</v>
      </c>
      <c r="EF24" s="8" t="s">
        <v>271</v>
      </c>
      <c r="EG24" s="8" t="s">
        <v>271</v>
      </c>
      <c r="EH24" s="8" t="s">
        <v>271</v>
      </c>
      <c r="EI24" s="8" t="s">
        <v>271</v>
      </c>
      <c r="EJ24" s="8" t="s">
        <v>271</v>
      </c>
      <c r="EK24" s="8" t="s">
        <v>271</v>
      </c>
      <c r="EL24" s="8" t="s">
        <v>271</v>
      </c>
      <c r="EM24" s="8" t="s">
        <v>271</v>
      </c>
      <c r="EO24" s="100"/>
      <c r="EP24" s="126" t="s">
        <v>227</v>
      </c>
      <c r="EQ24" s="100">
        <v>0</v>
      </c>
      <c r="ER24" s="102" t="s">
        <v>226</v>
      </c>
      <c r="ES24" s="102" t="s">
        <v>226</v>
      </c>
      <c r="ET24" s="102" t="s">
        <v>226</v>
      </c>
      <c r="EU24" s="102" t="s">
        <v>226</v>
      </c>
      <c r="EV24" s="102" t="s">
        <v>226</v>
      </c>
      <c r="EW24" s="102" t="s">
        <v>226</v>
      </c>
      <c r="EX24" s="102" t="s">
        <v>226</v>
      </c>
      <c r="EY24" s="102" t="s">
        <v>226</v>
      </c>
      <c r="EZ24" s="102" t="s">
        <v>226</v>
      </c>
      <c r="FA24" s="102" t="s">
        <v>226</v>
      </c>
      <c r="FB24" s="102" t="s">
        <v>226</v>
      </c>
      <c r="FC24" s="102" t="s">
        <v>226</v>
      </c>
      <c r="FD24" s="102" t="s">
        <v>226</v>
      </c>
      <c r="FE24" s="102" t="s">
        <v>226</v>
      </c>
      <c r="FF24" s="102" t="s">
        <v>226</v>
      </c>
      <c r="FG24" s="102" t="s">
        <v>226</v>
      </c>
      <c r="FH24" s="102" t="s">
        <v>226</v>
      </c>
      <c r="FI24" s="102" t="s">
        <v>226</v>
      </c>
      <c r="FJ24" s="102" t="s">
        <v>226</v>
      </c>
      <c r="FK24" s="102" t="s">
        <v>226</v>
      </c>
      <c r="FM24" s="100"/>
      <c r="FN24" s="126" t="s">
        <v>227</v>
      </c>
      <c r="FO24" s="100">
        <v>0</v>
      </c>
      <c r="FP24" s="102" t="s">
        <v>226</v>
      </c>
      <c r="FQ24" s="102" t="s">
        <v>226</v>
      </c>
      <c r="FR24" s="102" t="s">
        <v>226</v>
      </c>
      <c r="FS24" s="102" t="s">
        <v>226</v>
      </c>
      <c r="FT24" s="102" t="s">
        <v>226</v>
      </c>
      <c r="FU24" s="102" t="s">
        <v>226</v>
      </c>
      <c r="FV24" s="102" t="s">
        <v>226</v>
      </c>
      <c r="FW24" s="102" t="s">
        <v>226</v>
      </c>
      <c r="FX24" s="102" t="s">
        <v>226</v>
      </c>
      <c r="FY24" s="102" t="s">
        <v>226</v>
      </c>
      <c r="FZ24" s="102" t="s">
        <v>226</v>
      </c>
      <c r="GA24" s="102" t="s">
        <v>226</v>
      </c>
      <c r="GB24" s="102" t="s">
        <v>226</v>
      </c>
      <c r="GC24" s="102" t="s">
        <v>226</v>
      </c>
      <c r="GD24" s="102" t="s">
        <v>226</v>
      </c>
      <c r="GE24" s="102" t="s">
        <v>226</v>
      </c>
      <c r="GF24" s="102" t="s">
        <v>226</v>
      </c>
      <c r="GG24" s="102" t="s">
        <v>226</v>
      </c>
      <c r="GH24" s="102" t="s">
        <v>226</v>
      </c>
      <c r="GI24" s="102" t="s">
        <v>226</v>
      </c>
      <c r="GK24" s="100"/>
      <c r="GL24" s="126" t="s">
        <v>227</v>
      </c>
      <c r="GM24" s="100">
        <v>0</v>
      </c>
      <c r="GN24" s="102" t="s">
        <v>226</v>
      </c>
      <c r="GO24" s="102" t="s">
        <v>226</v>
      </c>
      <c r="GP24" s="102" t="s">
        <v>226</v>
      </c>
      <c r="GQ24" s="102" t="s">
        <v>226</v>
      </c>
      <c r="GR24" s="102" t="s">
        <v>226</v>
      </c>
      <c r="GS24" s="102" t="s">
        <v>226</v>
      </c>
      <c r="GT24" s="102" t="s">
        <v>226</v>
      </c>
      <c r="GU24" s="102" t="s">
        <v>226</v>
      </c>
      <c r="GV24" s="102" t="s">
        <v>226</v>
      </c>
      <c r="GW24" s="102" t="s">
        <v>226</v>
      </c>
      <c r="GX24" s="102" t="s">
        <v>226</v>
      </c>
      <c r="GY24" s="102" t="s">
        <v>226</v>
      </c>
      <c r="GZ24" s="102" t="s">
        <v>226</v>
      </c>
      <c r="HA24" s="102" t="s">
        <v>226</v>
      </c>
      <c r="HB24" s="102" t="s">
        <v>226</v>
      </c>
      <c r="HC24" s="102" t="s">
        <v>226</v>
      </c>
      <c r="HD24" s="102" t="s">
        <v>226</v>
      </c>
      <c r="HE24" s="102" t="s">
        <v>226</v>
      </c>
      <c r="HF24" s="102" t="s">
        <v>226</v>
      </c>
      <c r="HG24" s="102" t="s">
        <v>226</v>
      </c>
    </row>
    <row r="25" spans="1:215" ht="15">
      <c r="A25" s="421"/>
      <c r="B25" s="42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21"/>
      <c r="Z25" s="421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28"/>
      <c r="AX25" s="428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73"/>
      <c r="BU25" s="428"/>
      <c r="BV25" s="428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73"/>
      <c r="CS25" s="428"/>
      <c r="CT25" s="428"/>
      <c r="CU25" s="173"/>
      <c r="CV25" s="173"/>
      <c r="CW25" s="173"/>
      <c r="CX25" s="173"/>
      <c r="CY25" s="173"/>
      <c r="CZ25" s="173"/>
      <c r="DA25" s="173"/>
      <c r="DB25" s="173"/>
      <c r="DC25" s="173"/>
      <c r="DD25" s="173"/>
      <c r="DE25" s="173"/>
      <c r="DF25" s="173"/>
      <c r="DG25" s="173"/>
      <c r="DH25" s="173"/>
      <c r="DI25" s="173"/>
      <c r="DJ25" s="173"/>
      <c r="DK25" s="173"/>
      <c r="DL25" s="173"/>
      <c r="DM25" s="173"/>
      <c r="DN25" s="173"/>
      <c r="DO25" s="173"/>
      <c r="DP25" s="73"/>
      <c r="DQ25" s="428"/>
      <c r="DR25" s="428"/>
      <c r="DS25" s="173"/>
      <c r="DT25" s="173"/>
      <c r="DU25" s="173"/>
      <c r="DV25" s="173"/>
      <c r="DW25" s="173"/>
      <c r="DX25" s="173"/>
      <c r="DY25" s="173"/>
      <c r="DZ25" s="173"/>
      <c r="EA25" s="173"/>
      <c r="EB25" s="173"/>
      <c r="EC25" s="173"/>
      <c r="ED25" s="173"/>
      <c r="EE25" s="173"/>
      <c r="EF25" s="173"/>
      <c r="EG25" s="173"/>
      <c r="EH25" s="173"/>
      <c r="EI25" s="173"/>
      <c r="EJ25" s="173"/>
      <c r="EK25" s="173"/>
      <c r="EL25" s="173"/>
      <c r="EM25" s="173"/>
      <c r="EO25" s="421"/>
      <c r="EP25" s="421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21"/>
      <c r="FN25" s="421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21"/>
      <c r="GL25" s="421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</row>
    <row r="26" spans="1:215" ht="15">
      <c r="A26" s="100"/>
      <c r="B26" s="124" t="s">
        <v>111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24" t="s">
        <v>111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73"/>
      <c r="AX26" s="97" t="s">
        <v>275</v>
      </c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73"/>
      <c r="BU26" s="173"/>
      <c r="BV26" s="97" t="s">
        <v>275</v>
      </c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73"/>
      <c r="CS26" s="173"/>
      <c r="CT26" s="97" t="s">
        <v>275</v>
      </c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73"/>
      <c r="DQ26" s="173"/>
      <c r="DR26" s="97" t="s">
        <v>275</v>
      </c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73"/>
      <c r="EO26" s="100"/>
      <c r="EP26" s="124" t="s">
        <v>111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24" t="s">
        <v>111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24" t="s">
        <v>111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</row>
    <row r="27" spans="1:215" ht="15">
      <c r="A27" s="100"/>
      <c r="B27" s="109" t="s">
        <v>249</v>
      </c>
      <c r="C27" s="100">
        <v>107</v>
      </c>
      <c r="D27" s="100">
        <v>127</v>
      </c>
      <c r="E27" s="100">
        <v>123</v>
      </c>
      <c r="F27" s="100">
        <v>111</v>
      </c>
      <c r="G27" s="100">
        <v>91</v>
      </c>
      <c r="H27" s="100">
        <v>92</v>
      </c>
      <c r="I27" s="100">
        <v>107</v>
      </c>
      <c r="J27" s="100">
        <v>106</v>
      </c>
      <c r="K27" s="100">
        <v>96</v>
      </c>
      <c r="L27" s="100">
        <v>100</v>
      </c>
      <c r="M27" s="100">
        <v>106</v>
      </c>
      <c r="N27" s="100">
        <v>132</v>
      </c>
      <c r="O27" s="100">
        <v>123</v>
      </c>
      <c r="P27" s="100">
        <v>108</v>
      </c>
      <c r="Q27" s="100">
        <v>117</v>
      </c>
      <c r="R27" s="100">
        <v>124</v>
      </c>
      <c r="S27" s="100">
        <v>131</v>
      </c>
      <c r="T27" s="100">
        <v>136</v>
      </c>
      <c r="U27" s="100">
        <v>143</v>
      </c>
      <c r="V27" s="100">
        <v>138</v>
      </c>
      <c r="W27" s="100">
        <v>131</v>
      </c>
      <c r="Y27" s="100"/>
      <c r="Z27" s="109" t="s">
        <v>249</v>
      </c>
      <c r="AA27" s="100">
        <v>470</v>
      </c>
      <c r="AB27" s="100">
        <v>529</v>
      </c>
      <c r="AC27" s="100">
        <v>488</v>
      </c>
      <c r="AD27" s="100">
        <v>670</v>
      </c>
      <c r="AE27" s="100">
        <v>645</v>
      </c>
      <c r="AF27" s="100">
        <v>559</v>
      </c>
      <c r="AG27" s="100">
        <v>652</v>
      </c>
      <c r="AH27" s="100">
        <v>679</v>
      </c>
      <c r="AI27" s="100">
        <v>714</v>
      </c>
      <c r="AJ27" s="100">
        <v>699</v>
      </c>
      <c r="AK27" s="100">
        <v>752</v>
      </c>
      <c r="AL27" s="100">
        <v>873</v>
      </c>
      <c r="AM27" s="100">
        <v>769</v>
      </c>
      <c r="AN27" s="100">
        <v>723</v>
      </c>
      <c r="AO27" s="100">
        <v>696</v>
      </c>
      <c r="AP27" s="100">
        <v>767</v>
      </c>
      <c r="AQ27" s="100">
        <v>763</v>
      </c>
      <c r="AR27" s="100">
        <v>818</v>
      </c>
      <c r="AS27" s="100">
        <v>904</v>
      </c>
      <c r="AT27" s="100">
        <v>890</v>
      </c>
      <c r="AU27" s="100">
        <v>783</v>
      </c>
      <c r="AW27" s="173"/>
      <c r="AX27" s="91" t="s">
        <v>310</v>
      </c>
      <c r="AY27" s="173">
        <v>539</v>
      </c>
      <c r="AZ27" s="173">
        <v>667</v>
      </c>
      <c r="BA27" s="173">
        <v>580</v>
      </c>
      <c r="BB27" s="173">
        <v>668</v>
      </c>
      <c r="BC27" s="173">
        <v>586</v>
      </c>
      <c r="BD27" s="173">
        <v>648</v>
      </c>
      <c r="BE27" s="173">
        <v>778</v>
      </c>
      <c r="BF27" s="173">
        <v>702</v>
      </c>
      <c r="BG27" s="173">
        <v>644</v>
      </c>
      <c r="BH27" s="173">
        <v>631</v>
      </c>
      <c r="BI27" s="173">
        <v>730</v>
      </c>
      <c r="BJ27" s="173">
        <v>932</v>
      </c>
      <c r="BK27" s="173">
        <v>753</v>
      </c>
      <c r="BL27" s="173">
        <v>593</v>
      </c>
      <c r="BM27" s="173">
        <v>588</v>
      </c>
      <c r="BN27" s="173">
        <v>626</v>
      </c>
      <c r="BO27" s="173">
        <v>711</v>
      </c>
      <c r="BP27" s="173">
        <v>640</v>
      </c>
      <c r="BQ27" s="173">
        <v>658</v>
      </c>
      <c r="BR27" s="173">
        <v>624</v>
      </c>
      <c r="BS27" s="173">
        <v>584</v>
      </c>
      <c r="BT27" s="73"/>
      <c r="BU27" s="173"/>
      <c r="BV27" s="91" t="s">
        <v>310</v>
      </c>
      <c r="BW27" s="92">
        <v>3506</v>
      </c>
      <c r="BX27" s="92">
        <v>2934</v>
      </c>
      <c r="BY27" s="92">
        <v>3205</v>
      </c>
      <c r="BZ27" s="92">
        <v>3679</v>
      </c>
      <c r="CA27" s="92">
        <v>4618</v>
      </c>
      <c r="CB27" s="92">
        <v>3764</v>
      </c>
      <c r="CC27" s="92">
        <v>4137</v>
      </c>
      <c r="CD27" s="92">
        <v>4985</v>
      </c>
      <c r="CE27" s="92">
        <v>5545</v>
      </c>
      <c r="CF27" s="92">
        <v>4860</v>
      </c>
      <c r="CG27" s="92">
        <v>5824</v>
      </c>
      <c r="CH27" s="92">
        <v>6085</v>
      </c>
      <c r="CI27" s="92">
        <v>5838</v>
      </c>
      <c r="CJ27" s="92">
        <v>5783</v>
      </c>
      <c r="CK27" s="92">
        <v>5323</v>
      </c>
      <c r="CL27" s="92">
        <v>5542</v>
      </c>
      <c r="CM27" s="92">
        <v>5629</v>
      </c>
      <c r="CN27" s="92">
        <v>6131</v>
      </c>
      <c r="CO27" s="92">
        <v>6249</v>
      </c>
      <c r="CP27" s="92">
        <v>6325</v>
      </c>
      <c r="CQ27" s="92">
        <v>5401</v>
      </c>
      <c r="CR27" s="73"/>
      <c r="CS27" s="173"/>
      <c r="CT27" s="91" t="s">
        <v>310</v>
      </c>
      <c r="CU27" s="92">
        <v>7402</v>
      </c>
      <c r="CV27" s="92">
        <v>8150</v>
      </c>
      <c r="CW27" s="92">
        <v>7844</v>
      </c>
      <c r="CX27" s="92">
        <v>9305</v>
      </c>
      <c r="CY27" s="92">
        <v>8756</v>
      </c>
      <c r="CZ27" s="92">
        <v>7569</v>
      </c>
      <c r="DA27" s="92">
        <v>8641</v>
      </c>
      <c r="DB27" s="92">
        <v>9662</v>
      </c>
      <c r="DC27" s="92">
        <v>9275</v>
      </c>
      <c r="DD27" s="92">
        <v>9546</v>
      </c>
      <c r="DE27" s="92">
        <v>10922</v>
      </c>
      <c r="DF27" s="92">
        <v>10812</v>
      </c>
      <c r="DG27" s="92">
        <v>9918</v>
      </c>
      <c r="DH27" s="92">
        <v>9958</v>
      </c>
      <c r="DI27" s="92">
        <v>9932</v>
      </c>
      <c r="DJ27" s="92">
        <v>9779</v>
      </c>
      <c r="DK27" s="92">
        <v>9672</v>
      </c>
      <c r="DL27" s="92">
        <v>10029</v>
      </c>
      <c r="DM27" s="92">
        <v>10864</v>
      </c>
      <c r="DN27" s="92">
        <v>10961</v>
      </c>
      <c r="DO27" s="92">
        <v>9152</v>
      </c>
      <c r="DP27" s="73"/>
      <c r="DQ27" s="173"/>
      <c r="DR27" s="91" t="s">
        <v>310</v>
      </c>
      <c r="DS27" s="173">
        <v>697</v>
      </c>
      <c r="DT27" s="173">
        <v>767</v>
      </c>
      <c r="DU27" s="173">
        <v>663</v>
      </c>
      <c r="DV27" s="173">
        <v>630</v>
      </c>
      <c r="DW27" s="173">
        <v>584</v>
      </c>
      <c r="DX27" s="173">
        <v>667</v>
      </c>
      <c r="DY27" s="173">
        <v>767</v>
      </c>
      <c r="DZ27" s="173">
        <v>942</v>
      </c>
      <c r="EA27" s="173">
        <v>858</v>
      </c>
      <c r="EB27" s="173">
        <v>780</v>
      </c>
      <c r="EC27" s="173">
        <v>880</v>
      </c>
      <c r="ED27" s="173">
        <v>853</v>
      </c>
      <c r="EE27" s="173">
        <v>992</v>
      </c>
      <c r="EF27" s="173">
        <v>945</v>
      </c>
      <c r="EG27" s="173">
        <v>976</v>
      </c>
      <c r="EH27" s="173">
        <v>906</v>
      </c>
      <c r="EI27" s="173">
        <v>955</v>
      </c>
      <c r="EJ27" s="173">
        <v>964</v>
      </c>
      <c r="EK27" s="92">
        <v>1046</v>
      </c>
      <c r="EL27" s="92">
        <v>1039</v>
      </c>
      <c r="EM27" s="173">
        <v>929</v>
      </c>
      <c r="EO27" s="100"/>
      <c r="EP27" s="109" t="s">
        <v>249</v>
      </c>
      <c r="EQ27" s="100">
        <v>501</v>
      </c>
      <c r="ER27" s="100">
        <v>850</v>
      </c>
      <c r="ES27" s="100">
        <v>686</v>
      </c>
      <c r="ET27" s="100">
        <v>833</v>
      </c>
      <c r="EU27" s="127">
        <v>1097</v>
      </c>
      <c r="EV27" s="127">
        <v>1063</v>
      </c>
      <c r="EW27" s="127">
        <v>2015</v>
      </c>
      <c r="EX27" s="127">
        <v>2224</v>
      </c>
      <c r="EY27" s="127">
        <v>2193</v>
      </c>
      <c r="EZ27" s="127">
        <v>2668</v>
      </c>
      <c r="FA27" s="127">
        <v>3262</v>
      </c>
      <c r="FB27" s="127">
        <v>3109</v>
      </c>
      <c r="FC27" s="127">
        <v>3596</v>
      </c>
      <c r="FD27" s="127">
        <v>4146</v>
      </c>
      <c r="FE27" s="127">
        <v>3737</v>
      </c>
      <c r="FF27" s="127">
        <v>3892</v>
      </c>
      <c r="FG27" s="127">
        <v>3794</v>
      </c>
      <c r="FH27" s="127">
        <v>3951</v>
      </c>
      <c r="FI27" s="127">
        <v>4025</v>
      </c>
      <c r="FJ27" s="127">
        <v>3958</v>
      </c>
      <c r="FK27" s="127">
        <v>3665</v>
      </c>
      <c r="FM27" s="100"/>
      <c r="FN27" s="109" t="s">
        <v>249</v>
      </c>
      <c r="FO27" s="127">
        <v>3271</v>
      </c>
      <c r="FP27" s="127">
        <v>4858</v>
      </c>
      <c r="FQ27" s="127">
        <v>4690</v>
      </c>
      <c r="FR27" s="127">
        <v>5286</v>
      </c>
      <c r="FS27" s="127">
        <v>7353</v>
      </c>
      <c r="FT27" s="127">
        <v>7102</v>
      </c>
      <c r="FU27" s="127">
        <v>9991</v>
      </c>
      <c r="FV27" s="127">
        <v>10644</v>
      </c>
      <c r="FW27" s="127">
        <v>10751</v>
      </c>
      <c r="FX27" s="127">
        <v>10918</v>
      </c>
      <c r="FY27" s="127">
        <v>14172</v>
      </c>
      <c r="FZ27" s="127">
        <v>13878</v>
      </c>
      <c r="GA27" s="127">
        <v>14747</v>
      </c>
      <c r="GB27" s="127">
        <v>16564</v>
      </c>
      <c r="GC27" s="127">
        <v>17059</v>
      </c>
      <c r="GD27" s="127">
        <v>15721</v>
      </c>
      <c r="GE27" s="127">
        <v>14901</v>
      </c>
      <c r="GF27" s="127">
        <v>15301</v>
      </c>
      <c r="GG27" s="127">
        <v>16451</v>
      </c>
      <c r="GH27" s="127">
        <v>16749</v>
      </c>
      <c r="GI27" s="127">
        <v>15000</v>
      </c>
      <c r="GK27" s="100"/>
      <c r="GL27" s="109" t="s">
        <v>249</v>
      </c>
      <c r="GM27" s="127">
        <v>3362</v>
      </c>
      <c r="GN27" s="127">
        <v>3914</v>
      </c>
      <c r="GO27" s="127">
        <v>3902</v>
      </c>
      <c r="GP27" s="127">
        <v>5109</v>
      </c>
      <c r="GQ27" s="127">
        <v>5845</v>
      </c>
      <c r="GR27" s="127">
        <v>6342</v>
      </c>
      <c r="GS27" s="127">
        <v>8644</v>
      </c>
      <c r="GT27" s="127">
        <v>7524</v>
      </c>
      <c r="GU27" s="127">
        <v>8528</v>
      </c>
      <c r="GV27" s="127">
        <v>8407</v>
      </c>
      <c r="GW27" s="127">
        <v>9693</v>
      </c>
      <c r="GX27" s="127">
        <v>9235</v>
      </c>
      <c r="GY27" s="127">
        <v>9600</v>
      </c>
      <c r="GZ27" s="127">
        <v>10441</v>
      </c>
      <c r="HA27" s="127">
        <v>10222</v>
      </c>
      <c r="HB27" s="127">
        <v>10022</v>
      </c>
      <c r="HC27" s="127">
        <v>10394</v>
      </c>
      <c r="HD27" s="127">
        <v>10910</v>
      </c>
      <c r="HE27" s="127">
        <v>11788</v>
      </c>
      <c r="HF27" s="127">
        <v>11543</v>
      </c>
      <c r="HG27" s="127">
        <v>10852</v>
      </c>
    </row>
    <row r="28" spans="1:215" ht="15">
      <c r="A28" s="421"/>
      <c r="B28" s="421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21"/>
      <c r="Z28" s="421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28"/>
      <c r="AX28" s="428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73"/>
      <c r="BU28" s="428"/>
      <c r="BV28" s="428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73"/>
      <c r="CS28" s="428"/>
      <c r="CT28" s="428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73"/>
      <c r="DQ28" s="428"/>
      <c r="DR28" s="428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O28" s="421"/>
      <c r="EP28" s="421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21"/>
      <c r="FN28" s="421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21"/>
      <c r="GL28" s="421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</row>
    <row r="29" spans="1:215" ht="15">
      <c r="A29" s="101"/>
      <c r="B29" s="124" t="s">
        <v>250</v>
      </c>
      <c r="C29" s="101">
        <v>7.85</v>
      </c>
      <c r="D29" s="101">
        <v>7.86</v>
      </c>
      <c r="E29" s="101">
        <v>7.8</v>
      </c>
      <c r="F29" s="101">
        <v>7.69</v>
      </c>
      <c r="G29" s="101">
        <v>7.51</v>
      </c>
      <c r="H29" s="101">
        <v>7.42</v>
      </c>
      <c r="I29" s="101">
        <v>6.72</v>
      </c>
      <c r="J29" s="101">
        <v>6.52</v>
      </c>
      <c r="K29" s="101">
        <v>6.66</v>
      </c>
      <c r="L29" s="101">
        <v>7.17</v>
      </c>
      <c r="M29" s="101">
        <v>6.63</v>
      </c>
      <c r="N29" s="101">
        <v>6.59</v>
      </c>
      <c r="O29" s="101">
        <v>6.49</v>
      </c>
      <c r="P29" s="101">
        <v>6.39</v>
      </c>
      <c r="Q29" s="101">
        <v>6.31</v>
      </c>
      <c r="R29" s="101">
        <v>6.23</v>
      </c>
      <c r="S29" s="101">
        <v>6.12</v>
      </c>
      <c r="T29" s="101">
        <v>6.02</v>
      </c>
      <c r="U29" s="101">
        <v>5.94</v>
      </c>
      <c r="V29" s="101">
        <v>5.83</v>
      </c>
      <c r="W29" s="101">
        <v>5.74</v>
      </c>
      <c r="Y29" s="101"/>
      <c r="Z29" s="124" t="s">
        <v>250</v>
      </c>
      <c r="AA29" s="101">
        <v>7.85</v>
      </c>
      <c r="AB29" s="101">
        <v>7.84</v>
      </c>
      <c r="AC29" s="101">
        <v>7.8</v>
      </c>
      <c r="AD29" s="101">
        <v>7.76</v>
      </c>
      <c r="AE29" s="101">
        <v>7.68</v>
      </c>
      <c r="AF29" s="101">
        <v>7.52</v>
      </c>
      <c r="AG29" s="101">
        <v>6.76</v>
      </c>
      <c r="AH29" s="101">
        <v>6.66</v>
      </c>
      <c r="AI29" s="101">
        <v>6.75</v>
      </c>
      <c r="AJ29" s="101">
        <v>7.22</v>
      </c>
      <c r="AK29" s="101">
        <v>6.74</v>
      </c>
      <c r="AL29" s="101">
        <v>6.65</v>
      </c>
      <c r="AM29" s="101">
        <v>6.52</v>
      </c>
      <c r="AN29" s="101">
        <v>6.45</v>
      </c>
      <c r="AO29" s="101">
        <v>6.36</v>
      </c>
      <c r="AP29" s="101">
        <v>6.22</v>
      </c>
      <c r="AQ29" s="101">
        <v>6.09</v>
      </c>
      <c r="AR29" s="101">
        <v>6</v>
      </c>
      <c r="AS29" s="101">
        <v>5.91</v>
      </c>
      <c r="AT29" s="101">
        <v>5.81</v>
      </c>
      <c r="AU29" s="101">
        <v>5.73</v>
      </c>
      <c r="AW29" s="76"/>
      <c r="AX29" s="97" t="s">
        <v>311</v>
      </c>
      <c r="AY29" s="76">
        <v>8.0299999999999994</v>
      </c>
      <c r="AZ29" s="76">
        <v>7.95</v>
      </c>
      <c r="BA29" s="76">
        <v>7.88</v>
      </c>
      <c r="BB29" s="76">
        <v>7.81</v>
      </c>
      <c r="BC29" s="76">
        <v>7.68</v>
      </c>
      <c r="BD29" s="76">
        <v>7.63</v>
      </c>
      <c r="BE29" s="76">
        <v>6.85</v>
      </c>
      <c r="BF29" s="76">
        <v>6.72</v>
      </c>
      <c r="BG29" s="76">
        <v>6.76</v>
      </c>
      <c r="BH29" s="76">
        <v>7.23</v>
      </c>
      <c r="BI29" s="76">
        <v>6.78</v>
      </c>
      <c r="BJ29" s="76">
        <v>6.69</v>
      </c>
      <c r="BK29" s="76">
        <v>6.55</v>
      </c>
      <c r="BL29" s="76">
        <v>6.44</v>
      </c>
      <c r="BM29" s="76">
        <v>6.36</v>
      </c>
      <c r="BN29" s="76">
        <v>6.21</v>
      </c>
      <c r="BO29" s="76">
        <v>6.1</v>
      </c>
      <c r="BP29" s="76">
        <v>6</v>
      </c>
      <c r="BQ29" s="76">
        <v>5.91</v>
      </c>
      <c r="BR29" s="76">
        <v>5.8</v>
      </c>
      <c r="BS29" s="76">
        <v>5.72</v>
      </c>
      <c r="BT29" s="73"/>
      <c r="BU29" s="76"/>
      <c r="BV29" s="97" t="s">
        <v>311</v>
      </c>
      <c r="BW29" s="76">
        <v>7.87</v>
      </c>
      <c r="BX29" s="76">
        <v>7.8</v>
      </c>
      <c r="BY29" s="76">
        <v>7.7</v>
      </c>
      <c r="BZ29" s="76">
        <v>7.63</v>
      </c>
      <c r="CA29" s="76">
        <v>7.53</v>
      </c>
      <c r="CB29" s="76">
        <v>7.44</v>
      </c>
      <c r="CC29" s="76">
        <v>6.72</v>
      </c>
      <c r="CD29" s="76">
        <v>6.56</v>
      </c>
      <c r="CE29" s="76">
        <v>6.72</v>
      </c>
      <c r="CF29" s="76">
        <v>7.17</v>
      </c>
      <c r="CG29" s="76">
        <v>6.68</v>
      </c>
      <c r="CH29" s="76">
        <v>6.58</v>
      </c>
      <c r="CI29" s="76">
        <v>6.48</v>
      </c>
      <c r="CJ29" s="76">
        <v>6.39</v>
      </c>
      <c r="CK29" s="76">
        <v>6.27</v>
      </c>
      <c r="CL29" s="76">
        <v>6.18</v>
      </c>
      <c r="CM29" s="76">
        <v>6.08</v>
      </c>
      <c r="CN29" s="76">
        <v>5.98</v>
      </c>
      <c r="CO29" s="76">
        <v>5.89</v>
      </c>
      <c r="CP29" s="76">
        <v>5.79</v>
      </c>
      <c r="CQ29" s="76">
        <v>5.7</v>
      </c>
      <c r="CR29" s="73"/>
      <c r="CS29" s="76"/>
      <c r="CT29" s="97" t="s">
        <v>311</v>
      </c>
      <c r="CU29" s="76">
        <v>7.78</v>
      </c>
      <c r="CV29" s="76">
        <v>7.77</v>
      </c>
      <c r="CW29" s="76">
        <v>7.69</v>
      </c>
      <c r="CX29" s="76">
        <v>7.6</v>
      </c>
      <c r="CY29" s="76">
        <v>7.53</v>
      </c>
      <c r="CZ29" s="76">
        <v>7.45</v>
      </c>
      <c r="DA29" s="76">
        <v>6.69</v>
      </c>
      <c r="DB29" s="76">
        <v>6.51</v>
      </c>
      <c r="DC29" s="76">
        <v>6.66</v>
      </c>
      <c r="DD29" s="76">
        <v>7.16</v>
      </c>
      <c r="DE29" s="76">
        <v>6.67</v>
      </c>
      <c r="DF29" s="76">
        <v>6.59</v>
      </c>
      <c r="DG29" s="76">
        <v>6.5</v>
      </c>
      <c r="DH29" s="76">
        <v>6.38</v>
      </c>
      <c r="DI29" s="76">
        <v>6.28</v>
      </c>
      <c r="DJ29" s="76">
        <v>6.17</v>
      </c>
      <c r="DK29" s="76">
        <v>6.06</v>
      </c>
      <c r="DL29" s="76">
        <v>5.97</v>
      </c>
      <c r="DM29" s="76">
        <v>5.89</v>
      </c>
      <c r="DN29" s="76">
        <v>5.78</v>
      </c>
      <c r="DO29" s="76">
        <v>5.7</v>
      </c>
      <c r="DP29" s="73"/>
      <c r="DQ29" s="76"/>
      <c r="DR29" s="97" t="s">
        <v>311</v>
      </c>
      <c r="DS29" s="76">
        <v>7.63</v>
      </c>
      <c r="DT29" s="76">
        <v>7.58</v>
      </c>
      <c r="DU29" s="76">
        <v>7.53</v>
      </c>
      <c r="DV29" s="76">
        <v>7.46</v>
      </c>
      <c r="DW29" s="76">
        <v>7.36</v>
      </c>
      <c r="DX29" s="76">
        <v>7.28</v>
      </c>
      <c r="DY29" s="76">
        <v>6.58</v>
      </c>
      <c r="DZ29" s="76">
        <v>6.39</v>
      </c>
      <c r="EA29" s="76">
        <v>6.62</v>
      </c>
      <c r="EB29" s="76">
        <v>7.12</v>
      </c>
      <c r="EC29" s="76">
        <v>6.57</v>
      </c>
      <c r="ED29" s="76">
        <v>6.49</v>
      </c>
      <c r="EE29" s="76">
        <v>6.38</v>
      </c>
      <c r="EF29" s="76">
        <v>6.26</v>
      </c>
      <c r="EG29" s="76">
        <v>6.17</v>
      </c>
      <c r="EH29" s="76">
        <v>6.06</v>
      </c>
      <c r="EI29" s="76">
        <v>5.97</v>
      </c>
      <c r="EJ29" s="76">
        <v>5.89</v>
      </c>
      <c r="EK29" s="76">
        <v>5.79</v>
      </c>
      <c r="EL29" s="76">
        <v>5.7</v>
      </c>
      <c r="EM29" s="76">
        <v>5.61</v>
      </c>
      <c r="EO29" s="101"/>
      <c r="EP29" s="124" t="s">
        <v>250</v>
      </c>
      <c r="EQ29" s="101">
        <v>7.67</v>
      </c>
      <c r="ER29" s="101">
        <v>7.62</v>
      </c>
      <c r="ES29" s="101">
        <v>7.58</v>
      </c>
      <c r="ET29" s="101">
        <v>7.51</v>
      </c>
      <c r="EU29" s="101">
        <v>7.44</v>
      </c>
      <c r="EV29" s="101">
        <v>7.36</v>
      </c>
      <c r="EW29" s="101">
        <v>6.7</v>
      </c>
      <c r="EX29" s="101">
        <v>6.52</v>
      </c>
      <c r="EY29" s="101">
        <v>6.67</v>
      </c>
      <c r="EZ29" s="101">
        <v>7.16</v>
      </c>
      <c r="FA29" s="101">
        <v>6.64</v>
      </c>
      <c r="FB29" s="101">
        <v>6.56</v>
      </c>
      <c r="FC29" s="101">
        <v>6.44</v>
      </c>
      <c r="FD29" s="101">
        <v>6.35</v>
      </c>
      <c r="FE29" s="101">
        <v>6.25</v>
      </c>
      <c r="FF29" s="101">
        <v>6.15</v>
      </c>
      <c r="FG29" s="101">
        <v>6.04</v>
      </c>
      <c r="FH29" s="101">
        <v>5.95</v>
      </c>
      <c r="FI29" s="101">
        <v>5.87</v>
      </c>
      <c r="FJ29" s="101">
        <v>5.76</v>
      </c>
      <c r="FK29" s="101">
        <v>5.68</v>
      </c>
      <c r="FM29" s="101"/>
      <c r="FN29" s="124" t="s">
        <v>250</v>
      </c>
      <c r="FO29" s="101">
        <v>7.72</v>
      </c>
      <c r="FP29" s="101">
        <v>7.73</v>
      </c>
      <c r="FQ29" s="101">
        <v>7.7</v>
      </c>
      <c r="FR29" s="101">
        <v>7.57</v>
      </c>
      <c r="FS29" s="101">
        <v>7.48</v>
      </c>
      <c r="FT29" s="101">
        <v>7.42</v>
      </c>
      <c r="FU29" s="101">
        <v>6.7</v>
      </c>
      <c r="FV29" s="101">
        <v>6.57</v>
      </c>
      <c r="FW29" s="101">
        <v>6.71</v>
      </c>
      <c r="FX29" s="101">
        <v>7.19</v>
      </c>
      <c r="FY29" s="101">
        <v>6.73</v>
      </c>
      <c r="FZ29" s="101">
        <v>6.63</v>
      </c>
      <c r="GA29" s="101">
        <v>6.51</v>
      </c>
      <c r="GB29" s="101">
        <v>6.41</v>
      </c>
      <c r="GC29" s="101">
        <v>6.31</v>
      </c>
      <c r="GD29" s="101">
        <v>6.2</v>
      </c>
      <c r="GE29" s="101">
        <v>6.08</v>
      </c>
      <c r="GF29" s="101">
        <v>5.98</v>
      </c>
      <c r="GG29" s="101">
        <v>5.9</v>
      </c>
      <c r="GH29" s="101">
        <v>5.8</v>
      </c>
      <c r="GI29" s="101">
        <v>5.73</v>
      </c>
      <c r="GK29" s="101"/>
      <c r="GL29" s="124" t="s">
        <v>250</v>
      </c>
      <c r="GM29" s="101">
        <v>7.85</v>
      </c>
      <c r="GN29" s="101">
        <v>7.88</v>
      </c>
      <c r="GO29" s="101">
        <v>7.83</v>
      </c>
      <c r="GP29" s="101">
        <v>7.74</v>
      </c>
      <c r="GQ29" s="101">
        <v>7.65</v>
      </c>
      <c r="GR29" s="101">
        <v>7.58</v>
      </c>
      <c r="GS29" s="101">
        <v>6.78</v>
      </c>
      <c r="GT29" s="101">
        <v>6.69</v>
      </c>
      <c r="GU29" s="101">
        <v>6.8</v>
      </c>
      <c r="GV29" s="101">
        <v>7.21</v>
      </c>
      <c r="GW29" s="101">
        <v>6.75</v>
      </c>
      <c r="GX29" s="101">
        <v>6.65</v>
      </c>
      <c r="GY29" s="101">
        <v>6.55</v>
      </c>
      <c r="GZ29" s="101">
        <v>6.47</v>
      </c>
      <c r="HA29" s="101">
        <v>6.36</v>
      </c>
      <c r="HB29" s="101">
        <v>6.25</v>
      </c>
      <c r="HC29" s="101">
        <v>6.14</v>
      </c>
      <c r="HD29" s="101">
        <v>6.05</v>
      </c>
      <c r="HE29" s="101">
        <v>5.96</v>
      </c>
      <c r="HF29" s="101">
        <v>5.87</v>
      </c>
      <c r="HG29" s="101">
        <v>5.78</v>
      </c>
    </row>
    <row r="30" spans="1:215" ht="15">
      <c r="A30" s="426"/>
      <c r="B30" s="42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6"/>
      <c r="Z30" s="42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7"/>
      <c r="AX30" s="427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73"/>
      <c r="BU30" s="427"/>
      <c r="BV30" s="427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3"/>
      <c r="CM30" s="173"/>
      <c r="CN30" s="173"/>
      <c r="CO30" s="173"/>
      <c r="CP30" s="173"/>
      <c r="CQ30" s="173"/>
      <c r="CR30" s="73"/>
      <c r="CS30" s="427"/>
      <c r="CT30" s="427"/>
      <c r="CU30" s="173"/>
      <c r="CV30" s="173"/>
      <c r="CW30" s="173"/>
      <c r="CX30" s="173"/>
      <c r="CY30" s="173"/>
      <c r="CZ30" s="173"/>
      <c r="DA30" s="173"/>
      <c r="DB30" s="173"/>
      <c r="DC30" s="173"/>
      <c r="DD30" s="173"/>
      <c r="DE30" s="173"/>
      <c r="DF30" s="173"/>
      <c r="DG30" s="173"/>
      <c r="DH30" s="173"/>
      <c r="DI30" s="173"/>
      <c r="DJ30" s="173"/>
      <c r="DK30" s="173"/>
      <c r="DL30" s="173"/>
      <c r="DM30" s="173"/>
      <c r="DN30" s="173"/>
      <c r="DO30" s="173"/>
      <c r="DP30" s="73"/>
      <c r="DQ30" s="427"/>
      <c r="DR30" s="427"/>
      <c r="DS30" s="173"/>
      <c r="DT30" s="173"/>
      <c r="DU30" s="173"/>
      <c r="DV30" s="173"/>
      <c r="DW30" s="173"/>
      <c r="DX30" s="173"/>
      <c r="DY30" s="173"/>
      <c r="DZ30" s="173"/>
      <c r="EA30" s="173"/>
      <c r="EB30" s="173"/>
      <c r="EC30" s="173"/>
      <c r="ED30" s="173"/>
      <c r="EE30" s="173"/>
      <c r="EF30" s="173"/>
      <c r="EG30" s="173"/>
      <c r="EH30" s="173"/>
      <c r="EI30" s="173"/>
      <c r="EJ30" s="173"/>
      <c r="EK30" s="173"/>
      <c r="EL30" s="173"/>
      <c r="EM30" s="173"/>
      <c r="EO30" s="426"/>
      <c r="EP30" s="42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6"/>
      <c r="FN30" s="42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6"/>
      <c r="GL30" s="42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</row>
    <row r="31" spans="1:215" ht="15">
      <c r="A31" s="421"/>
      <c r="B31" s="421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1"/>
      <c r="Z31" s="421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28"/>
      <c r="AX31" s="428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73"/>
      <c r="BU31" s="428"/>
      <c r="BV31" s="428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73"/>
      <c r="CS31" s="428"/>
      <c r="CT31" s="428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73"/>
      <c r="DQ31" s="428"/>
      <c r="DR31" s="428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O31" s="421"/>
      <c r="EP31" s="421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21"/>
      <c r="FN31" s="421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1"/>
      <c r="GL31" s="421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</row>
    <row r="32" spans="1:215" ht="15">
      <c r="A32" s="101"/>
      <c r="B32" s="101" t="s">
        <v>254</v>
      </c>
      <c r="C32" s="101">
        <v>0.1</v>
      </c>
      <c r="D32" s="101">
        <v>0.1</v>
      </c>
      <c r="E32" s="101">
        <v>0.1</v>
      </c>
      <c r="F32" s="101">
        <v>0.1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0.1</v>
      </c>
      <c r="O32" s="101">
        <v>0.1</v>
      </c>
      <c r="P32" s="101">
        <v>0</v>
      </c>
      <c r="Q32" s="101">
        <v>0.1</v>
      </c>
      <c r="R32" s="101">
        <v>0.1</v>
      </c>
      <c r="S32" s="101">
        <v>0.1</v>
      </c>
      <c r="T32" s="101">
        <v>0.1</v>
      </c>
      <c r="U32" s="101">
        <v>0.1</v>
      </c>
      <c r="V32" s="101">
        <v>0.1</v>
      </c>
      <c r="W32" s="101">
        <v>0.1</v>
      </c>
      <c r="Y32" s="101"/>
      <c r="Z32" s="101" t="s">
        <v>254</v>
      </c>
      <c r="AA32" s="101">
        <v>0.3</v>
      </c>
      <c r="AB32" s="101">
        <v>0.3</v>
      </c>
      <c r="AC32" s="101">
        <v>0.3</v>
      </c>
      <c r="AD32" s="101">
        <v>0.4</v>
      </c>
      <c r="AE32" s="101">
        <v>0.3</v>
      </c>
      <c r="AF32" s="101">
        <v>0.3</v>
      </c>
      <c r="AG32" s="101">
        <v>0.3</v>
      </c>
      <c r="AH32" s="101">
        <v>0.3</v>
      </c>
      <c r="AI32" s="101">
        <v>0.3</v>
      </c>
      <c r="AJ32" s="101">
        <v>0.4</v>
      </c>
      <c r="AK32" s="101">
        <v>0.4</v>
      </c>
      <c r="AL32" s="101">
        <v>0.4</v>
      </c>
      <c r="AM32" s="101">
        <v>0.3</v>
      </c>
      <c r="AN32" s="101">
        <v>0.3</v>
      </c>
      <c r="AO32" s="101">
        <v>0.3</v>
      </c>
      <c r="AP32" s="101">
        <v>0.3</v>
      </c>
      <c r="AQ32" s="101">
        <v>0.3</v>
      </c>
      <c r="AR32" s="101">
        <v>0.3</v>
      </c>
      <c r="AS32" s="101">
        <v>0.4</v>
      </c>
      <c r="AT32" s="101">
        <v>0.4</v>
      </c>
      <c r="AU32" s="101">
        <v>0.3</v>
      </c>
      <c r="AW32" s="76"/>
      <c r="AX32" s="76" t="s">
        <v>316</v>
      </c>
      <c r="AY32" s="76">
        <v>0.3</v>
      </c>
      <c r="AZ32" s="76">
        <v>0.4</v>
      </c>
      <c r="BA32" s="76">
        <v>0.3</v>
      </c>
      <c r="BB32" s="76">
        <v>0.4</v>
      </c>
      <c r="BC32" s="76">
        <v>0.3</v>
      </c>
      <c r="BD32" s="76">
        <v>0.3</v>
      </c>
      <c r="BE32" s="76">
        <v>0.4</v>
      </c>
      <c r="BF32" s="76">
        <v>0.3</v>
      </c>
      <c r="BG32" s="76">
        <v>0.3</v>
      </c>
      <c r="BH32" s="76">
        <v>0.3</v>
      </c>
      <c r="BI32" s="76">
        <v>0.3</v>
      </c>
      <c r="BJ32" s="76">
        <v>0.4</v>
      </c>
      <c r="BK32" s="76">
        <v>0.3</v>
      </c>
      <c r="BL32" s="76">
        <v>0.3</v>
      </c>
      <c r="BM32" s="76">
        <v>0.3</v>
      </c>
      <c r="BN32" s="76">
        <v>0.3</v>
      </c>
      <c r="BO32" s="76">
        <v>0.3</v>
      </c>
      <c r="BP32" s="76">
        <v>0.3</v>
      </c>
      <c r="BQ32" s="76">
        <v>0.3</v>
      </c>
      <c r="BR32" s="76">
        <v>0.3</v>
      </c>
      <c r="BS32" s="76">
        <v>0.2</v>
      </c>
      <c r="BT32" s="73"/>
      <c r="BU32" s="76"/>
      <c r="BV32" s="76" t="s">
        <v>316</v>
      </c>
      <c r="BW32" s="76">
        <v>1.9</v>
      </c>
      <c r="BX32" s="76">
        <v>1.6</v>
      </c>
      <c r="BY32" s="76">
        <v>1.7</v>
      </c>
      <c r="BZ32" s="76">
        <v>1.9</v>
      </c>
      <c r="CA32" s="76">
        <v>2.4</v>
      </c>
      <c r="CB32" s="76">
        <v>1.9</v>
      </c>
      <c r="CC32" s="76">
        <v>1.9</v>
      </c>
      <c r="CD32" s="76">
        <v>2.2999999999999998</v>
      </c>
      <c r="CE32" s="76">
        <v>2.6</v>
      </c>
      <c r="CF32" s="76">
        <v>2.4</v>
      </c>
      <c r="CG32" s="76">
        <v>2.7</v>
      </c>
      <c r="CH32" s="76">
        <v>2.8</v>
      </c>
      <c r="CI32" s="76">
        <v>2.6</v>
      </c>
      <c r="CJ32" s="76">
        <v>2.6</v>
      </c>
      <c r="CK32" s="76">
        <v>2.2999999999999998</v>
      </c>
      <c r="CL32" s="76">
        <v>2.4</v>
      </c>
      <c r="CM32" s="76">
        <v>2.4</v>
      </c>
      <c r="CN32" s="76">
        <v>2.5</v>
      </c>
      <c r="CO32" s="76">
        <v>2.5</v>
      </c>
      <c r="CP32" s="76">
        <v>2.5</v>
      </c>
      <c r="CQ32" s="76">
        <v>2.1</v>
      </c>
      <c r="CR32" s="73"/>
      <c r="CS32" s="76"/>
      <c r="CT32" s="76" t="s">
        <v>316</v>
      </c>
      <c r="CU32" s="76">
        <v>3.9</v>
      </c>
      <c r="CV32" s="76">
        <v>4.3</v>
      </c>
      <c r="CW32" s="76">
        <v>4.0999999999999996</v>
      </c>
      <c r="CX32" s="76">
        <v>4.9000000000000004</v>
      </c>
      <c r="CY32" s="76">
        <v>4.5</v>
      </c>
      <c r="CZ32" s="76">
        <v>3.9</v>
      </c>
      <c r="DA32" s="76">
        <v>4</v>
      </c>
      <c r="DB32" s="76">
        <v>4.3</v>
      </c>
      <c r="DC32" s="76">
        <v>4.3</v>
      </c>
      <c r="DD32" s="76">
        <v>4.7</v>
      </c>
      <c r="DE32" s="76">
        <v>5</v>
      </c>
      <c r="DF32" s="76">
        <v>4.9000000000000004</v>
      </c>
      <c r="DG32" s="76">
        <v>4.5</v>
      </c>
      <c r="DH32" s="76">
        <v>4.4000000000000004</v>
      </c>
      <c r="DI32" s="76">
        <v>4.3</v>
      </c>
      <c r="DJ32" s="76">
        <v>4.2</v>
      </c>
      <c r="DK32" s="76">
        <v>4</v>
      </c>
      <c r="DL32" s="76">
        <v>4.0999999999999996</v>
      </c>
      <c r="DM32" s="76">
        <v>4.4000000000000004</v>
      </c>
      <c r="DN32" s="76">
        <v>4.4000000000000004</v>
      </c>
      <c r="DO32" s="76">
        <v>3.6</v>
      </c>
      <c r="DP32" s="73"/>
      <c r="DQ32" s="76"/>
      <c r="DR32" s="76" t="s">
        <v>316</v>
      </c>
      <c r="DS32" s="76">
        <v>0.4</v>
      </c>
      <c r="DT32" s="76">
        <v>0.4</v>
      </c>
      <c r="DU32" s="76">
        <v>0.3</v>
      </c>
      <c r="DV32" s="76">
        <v>0.3</v>
      </c>
      <c r="DW32" s="76">
        <v>0.3</v>
      </c>
      <c r="DX32" s="76">
        <v>0.3</v>
      </c>
      <c r="DY32" s="76">
        <v>0.3</v>
      </c>
      <c r="DZ32" s="76">
        <v>0.4</v>
      </c>
      <c r="EA32" s="76">
        <v>0.4</v>
      </c>
      <c r="EB32" s="76">
        <v>0.4</v>
      </c>
      <c r="EC32" s="76">
        <v>0.4</v>
      </c>
      <c r="ED32" s="76">
        <v>0.4</v>
      </c>
      <c r="EE32" s="76">
        <v>0.4</v>
      </c>
      <c r="EF32" s="76">
        <v>0.4</v>
      </c>
      <c r="EG32" s="76">
        <v>0.4</v>
      </c>
      <c r="EH32" s="76">
        <v>0.4</v>
      </c>
      <c r="EI32" s="76">
        <v>0.4</v>
      </c>
      <c r="EJ32" s="76">
        <v>0.4</v>
      </c>
      <c r="EK32" s="76">
        <v>0.4</v>
      </c>
      <c r="EL32" s="76">
        <v>0.4</v>
      </c>
      <c r="EM32" s="76">
        <v>0.4</v>
      </c>
      <c r="EO32" s="101"/>
      <c r="EP32" s="101" t="s">
        <v>254</v>
      </c>
      <c r="EQ32" s="101">
        <v>0.3</v>
      </c>
      <c r="ER32" s="101">
        <v>0.4</v>
      </c>
      <c r="ES32" s="101">
        <v>0.4</v>
      </c>
      <c r="ET32" s="101">
        <v>0.4</v>
      </c>
      <c r="EU32" s="101">
        <v>0.6</v>
      </c>
      <c r="EV32" s="101">
        <v>0.5</v>
      </c>
      <c r="EW32" s="101">
        <v>0.9</v>
      </c>
      <c r="EX32" s="101">
        <v>1</v>
      </c>
      <c r="EY32" s="101">
        <v>1</v>
      </c>
      <c r="EZ32" s="101">
        <v>1.3</v>
      </c>
      <c r="FA32" s="101">
        <v>1.5</v>
      </c>
      <c r="FB32" s="101">
        <v>1.4</v>
      </c>
      <c r="FC32" s="101">
        <v>1.6</v>
      </c>
      <c r="FD32" s="101">
        <v>1.8</v>
      </c>
      <c r="FE32" s="101">
        <v>1.6</v>
      </c>
      <c r="FF32" s="101">
        <v>1.7</v>
      </c>
      <c r="FG32" s="101">
        <v>1.6</v>
      </c>
      <c r="FH32" s="101">
        <v>1.6</v>
      </c>
      <c r="FI32" s="101">
        <v>1.6</v>
      </c>
      <c r="FJ32" s="101">
        <v>1.6</v>
      </c>
      <c r="FK32" s="101">
        <v>1.4</v>
      </c>
      <c r="FM32" s="101"/>
      <c r="FN32" s="101" t="s">
        <v>254</v>
      </c>
      <c r="FO32" s="101">
        <v>1.7</v>
      </c>
      <c r="FP32" s="101">
        <v>2.6</v>
      </c>
      <c r="FQ32" s="101">
        <v>2.5</v>
      </c>
      <c r="FR32" s="101">
        <v>2.8</v>
      </c>
      <c r="FS32" s="101">
        <v>3.8</v>
      </c>
      <c r="FT32" s="101">
        <v>3.6</v>
      </c>
      <c r="FU32" s="101">
        <v>4.5999999999999996</v>
      </c>
      <c r="FV32" s="101">
        <v>4.8</v>
      </c>
      <c r="FW32" s="101">
        <v>5</v>
      </c>
      <c r="FX32" s="101">
        <v>5.5</v>
      </c>
      <c r="FY32" s="101">
        <v>6.6</v>
      </c>
      <c r="FZ32" s="101">
        <v>6.4</v>
      </c>
      <c r="GA32" s="101">
        <v>6.7</v>
      </c>
      <c r="GB32" s="101">
        <v>7.4</v>
      </c>
      <c r="GC32" s="101">
        <v>7.5</v>
      </c>
      <c r="GD32" s="101">
        <v>6.8</v>
      </c>
      <c r="GE32" s="101">
        <v>6.3</v>
      </c>
      <c r="GF32" s="101">
        <v>6.3</v>
      </c>
      <c r="GG32" s="101">
        <v>6.7</v>
      </c>
      <c r="GH32" s="101">
        <v>6.7</v>
      </c>
      <c r="GI32" s="101">
        <v>6</v>
      </c>
      <c r="GK32" s="101"/>
      <c r="GL32" s="101" t="s">
        <v>254</v>
      </c>
      <c r="GM32" s="101">
        <v>1.8</v>
      </c>
      <c r="GN32" s="101">
        <v>2.1</v>
      </c>
      <c r="GO32" s="101">
        <v>2.1</v>
      </c>
      <c r="GP32" s="101">
        <v>2.7</v>
      </c>
      <c r="GQ32" s="101">
        <v>3.1</v>
      </c>
      <c r="GR32" s="101">
        <v>3.3</v>
      </c>
      <c r="GS32" s="101">
        <v>4.0999999999999996</v>
      </c>
      <c r="GT32" s="101">
        <v>3.5</v>
      </c>
      <c r="GU32" s="101">
        <v>4</v>
      </c>
      <c r="GV32" s="101">
        <v>4.2</v>
      </c>
      <c r="GW32" s="101">
        <v>4.5999999999999996</v>
      </c>
      <c r="GX32" s="101">
        <v>4.3</v>
      </c>
      <c r="GY32" s="101">
        <v>4.4000000000000004</v>
      </c>
      <c r="GZ32" s="101">
        <v>4.7</v>
      </c>
      <c r="HA32" s="101">
        <v>4.5</v>
      </c>
      <c r="HB32" s="101">
        <v>4.4000000000000004</v>
      </c>
      <c r="HC32" s="101">
        <v>4.4000000000000004</v>
      </c>
      <c r="HD32" s="101">
        <v>4.5999999999999996</v>
      </c>
      <c r="HE32" s="101">
        <v>4.9000000000000004</v>
      </c>
      <c r="HF32" s="101">
        <v>4.7</v>
      </c>
      <c r="HG32" s="101">
        <v>4.4000000000000004</v>
      </c>
    </row>
    <row r="33" spans="1:215" ht="105.95" customHeight="1">
      <c r="A33" s="100"/>
      <c r="B33" s="2" t="s">
        <v>230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100"/>
      <c r="Z33" s="2" t="s">
        <v>230</v>
      </c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173"/>
      <c r="AX33" s="169" t="s">
        <v>279</v>
      </c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73"/>
      <c r="BU33" s="173"/>
      <c r="BV33" s="169" t="s">
        <v>279</v>
      </c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73"/>
      <c r="CS33" s="173"/>
      <c r="CT33" s="169" t="s">
        <v>279</v>
      </c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73"/>
      <c r="DQ33" s="173"/>
      <c r="DR33" s="169" t="s">
        <v>279</v>
      </c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O33" s="100"/>
      <c r="EP33" s="2" t="s">
        <v>230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100"/>
      <c r="FN33" s="2" t="s">
        <v>230</v>
      </c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100"/>
      <c r="GL33" s="2" t="s">
        <v>230</v>
      </c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</row>
    <row r="34" spans="1:215" ht="15">
      <c r="A34" s="100"/>
      <c r="B34" s="106" t="s">
        <v>223</v>
      </c>
      <c r="C34" s="100">
        <v>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Y34" s="100"/>
      <c r="Z34" s="106" t="s">
        <v>223</v>
      </c>
      <c r="AA34" s="100">
        <v>0.1</v>
      </c>
      <c r="AB34" s="100">
        <v>0.1</v>
      </c>
      <c r="AC34" s="100">
        <v>0.1</v>
      </c>
      <c r="AD34" s="100">
        <v>0.1</v>
      </c>
      <c r="AE34" s="100">
        <v>0.1</v>
      </c>
      <c r="AF34" s="100">
        <v>0.1</v>
      </c>
      <c r="AG34" s="100">
        <v>0.1</v>
      </c>
      <c r="AH34" s="100">
        <v>0.1</v>
      </c>
      <c r="AI34" s="100">
        <v>0.1</v>
      </c>
      <c r="AJ34" s="100">
        <v>0.1</v>
      </c>
      <c r="AK34" s="100">
        <v>0.1</v>
      </c>
      <c r="AL34" s="100">
        <v>0.2</v>
      </c>
      <c r="AM34" s="100">
        <v>0.1</v>
      </c>
      <c r="AN34" s="100">
        <v>0.1</v>
      </c>
      <c r="AO34" s="100">
        <v>0.1</v>
      </c>
      <c r="AP34" s="100">
        <v>0.1</v>
      </c>
      <c r="AQ34" s="100">
        <v>0.2</v>
      </c>
      <c r="AR34" s="100">
        <v>0.2</v>
      </c>
      <c r="AS34" s="100">
        <v>0.2</v>
      </c>
      <c r="AT34" s="100">
        <v>0.2</v>
      </c>
      <c r="AU34" s="100">
        <v>0.1</v>
      </c>
      <c r="AW34" s="173"/>
      <c r="AX34" s="90" t="s">
        <v>268</v>
      </c>
      <c r="AY34" s="173">
        <v>0.1</v>
      </c>
      <c r="AZ34" s="173">
        <v>0.1</v>
      </c>
      <c r="BA34" s="173">
        <v>0.1</v>
      </c>
      <c r="BB34" s="173">
        <v>0.1</v>
      </c>
      <c r="BC34" s="173">
        <v>0.1</v>
      </c>
      <c r="BD34" s="173">
        <v>0.1</v>
      </c>
      <c r="BE34" s="173">
        <v>0.1</v>
      </c>
      <c r="BF34" s="173">
        <v>0.1</v>
      </c>
      <c r="BG34" s="173">
        <v>0.1</v>
      </c>
      <c r="BH34" s="173">
        <v>0.1</v>
      </c>
      <c r="BI34" s="173">
        <v>0.1</v>
      </c>
      <c r="BJ34" s="173">
        <v>0.1</v>
      </c>
      <c r="BK34" s="173">
        <v>0.1</v>
      </c>
      <c r="BL34" s="173">
        <v>0.1</v>
      </c>
      <c r="BM34" s="173">
        <v>0.1</v>
      </c>
      <c r="BN34" s="173">
        <v>0.1</v>
      </c>
      <c r="BO34" s="173">
        <v>0.1</v>
      </c>
      <c r="BP34" s="173">
        <v>0.1</v>
      </c>
      <c r="BQ34" s="173">
        <v>0.1</v>
      </c>
      <c r="BR34" s="173">
        <v>0.1</v>
      </c>
      <c r="BS34" s="173">
        <v>0.1</v>
      </c>
      <c r="BT34" s="73"/>
      <c r="BU34" s="173"/>
      <c r="BV34" s="90" t="s">
        <v>268</v>
      </c>
      <c r="BW34" s="173">
        <v>1</v>
      </c>
      <c r="BX34" s="173">
        <v>0.9</v>
      </c>
      <c r="BY34" s="173">
        <v>1</v>
      </c>
      <c r="BZ34" s="173">
        <v>1</v>
      </c>
      <c r="CA34" s="173">
        <v>1.3</v>
      </c>
      <c r="CB34" s="173">
        <v>1</v>
      </c>
      <c r="CC34" s="173">
        <v>1</v>
      </c>
      <c r="CD34" s="173">
        <v>1.1000000000000001</v>
      </c>
      <c r="CE34" s="173">
        <v>1.2</v>
      </c>
      <c r="CF34" s="173">
        <v>1.2</v>
      </c>
      <c r="CG34" s="173">
        <v>1.3</v>
      </c>
      <c r="CH34" s="173">
        <v>1.3</v>
      </c>
      <c r="CI34" s="173">
        <v>1.3</v>
      </c>
      <c r="CJ34" s="173">
        <v>1.2</v>
      </c>
      <c r="CK34" s="173">
        <v>1.2</v>
      </c>
      <c r="CL34" s="173">
        <v>1.2</v>
      </c>
      <c r="CM34" s="173">
        <v>1.3</v>
      </c>
      <c r="CN34" s="173">
        <v>1.3</v>
      </c>
      <c r="CO34" s="173">
        <v>1.3</v>
      </c>
      <c r="CP34" s="173">
        <v>1.3</v>
      </c>
      <c r="CQ34" s="173">
        <v>1.1000000000000001</v>
      </c>
      <c r="CR34" s="73"/>
      <c r="CS34" s="173"/>
      <c r="CT34" s="90" t="s">
        <v>268</v>
      </c>
      <c r="CU34" s="173">
        <v>2.4</v>
      </c>
      <c r="CV34" s="173">
        <v>2.5</v>
      </c>
      <c r="CW34" s="173">
        <v>2.4</v>
      </c>
      <c r="CX34" s="173">
        <v>2.7</v>
      </c>
      <c r="CY34" s="173">
        <v>2.5</v>
      </c>
      <c r="CZ34" s="173">
        <v>2</v>
      </c>
      <c r="DA34" s="173">
        <v>2.2000000000000002</v>
      </c>
      <c r="DB34" s="173">
        <v>2.2999999999999998</v>
      </c>
      <c r="DC34" s="173">
        <v>2.2999999999999998</v>
      </c>
      <c r="DD34" s="173">
        <v>2.4</v>
      </c>
      <c r="DE34" s="173">
        <v>2.4</v>
      </c>
      <c r="DF34" s="173">
        <v>2.2999999999999998</v>
      </c>
      <c r="DG34" s="173">
        <v>2</v>
      </c>
      <c r="DH34" s="173">
        <v>2.1</v>
      </c>
      <c r="DI34" s="173">
        <v>2.1</v>
      </c>
      <c r="DJ34" s="173">
        <v>2.2000000000000002</v>
      </c>
      <c r="DK34" s="173">
        <v>2.2999999999999998</v>
      </c>
      <c r="DL34" s="173">
        <v>2.2999999999999998</v>
      </c>
      <c r="DM34" s="173">
        <v>2.2999999999999998</v>
      </c>
      <c r="DN34" s="173">
        <v>2.4</v>
      </c>
      <c r="DO34" s="173">
        <v>1.8</v>
      </c>
      <c r="DP34" s="73"/>
      <c r="DQ34" s="173"/>
      <c r="DR34" s="90" t="s">
        <v>268</v>
      </c>
      <c r="DS34" s="173">
        <v>0.3</v>
      </c>
      <c r="DT34" s="173">
        <v>0.3</v>
      </c>
      <c r="DU34" s="173">
        <v>0.3</v>
      </c>
      <c r="DV34" s="173">
        <v>0.2</v>
      </c>
      <c r="DW34" s="173">
        <v>0.2</v>
      </c>
      <c r="DX34" s="173">
        <v>0.2</v>
      </c>
      <c r="DY34" s="173">
        <v>0.2</v>
      </c>
      <c r="DZ34" s="173">
        <v>0.3</v>
      </c>
      <c r="EA34" s="173">
        <v>0.2</v>
      </c>
      <c r="EB34" s="173">
        <v>0.2</v>
      </c>
      <c r="EC34" s="173">
        <v>0.2</v>
      </c>
      <c r="ED34" s="173">
        <v>0.2</v>
      </c>
      <c r="EE34" s="173">
        <v>0.3</v>
      </c>
      <c r="EF34" s="173">
        <v>0.3</v>
      </c>
      <c r="EG34" s="173">
        <v>0.3</v>
      </c>
      <c r="EH34" s="173">
        <v>0.3</v>
      </c>
      <c r="EI34" s="173">
        <v>0.3</v>
      </c>
      <c r="EJ34" s="173">
        <v>0.3</v>
      </c>
      <c r="EK34" s="173">
        <v>0.3</v>
      </c>
      <c r="EL34" s="173">
        <v>0.3</v>
      </c>
      <c r="EM34" s="173">
        <v>0.3</v>
      </c>
      <c r="EO34" s="100"/>
      <c r="EP34" s="126" t="s">
        <v>223</v>
      </c>
      <c r="EQ34" s="100">
        <v>0.2</v>
      </c>
      <c r="ER34" s="100">
        <v>0.3</v>
      </c>
      <c r="ES34" s="100">
        <v>0.3</v>
      </c>
      <c r="ET34" s="100">
        <v>0.3</v>
      </c>
      <c r="EU34" s="100">
        <v>0.4</v>
      </c>
      <c r="EV34" s="100">
        <v>0.3</v>
      </c>
      <c r="EW34" s="100">
        <v>0.5</v>
      </c>
      <c r="EX34" s="100">
        <v>0.5</v>
      </c>
      <c r="EY34" s="100">
        <v>0.6</v>
      </c>
      <c r="EZ34" s="100">
        <v>0.7</v>
      </c>
      <c r="FA34" s="100">
        <v>0.8</v>
      </c>
      <c r="FB34" s="100">
        <v>0.7</v>
      </c>
      <c r="FC34" s="100">
        <v>0.8</v>
      </c>
      <c r="FD34" s="100">
        <v>0.9</v>
      </c>
      <c r="FE34" s="100">
        <v>0.8</v>
      </c>
      <c r="FF34" s="100">
        <v>0.9</v>
      </c>
      <c r="FG34" s="100">
        <v>1</v>
      </c>
      <c r="FH34" s="100">
        <v>1</v>
      </c>
      <c r="FI34" s="100">
        <v>0.9</v>
      </c>
      <c r="FJ34" s="100">
        <v>0.9</v>
      </c>
      <c r="FK34" s="100">
        <v>0.8</v>
      </c>
      <c r="FM34" s="100"/>
      <c r="FN34" s="126" t="s">
        <v>223</v>
      </c>
      <c r="FO34" s="100">
        <v>1.2</v>
      </c>
      <c r="FP34" s="100">
        <v>1.6</v>
      </c>
      <c r="FQ34" s="100">
        <v>1.4</v>
      </c>
      <c r="FR34" s="100">
        <v>1.6</v>
      </c>
      <c r="FS34" s="100">
        <v>2.2999999999999998</v>
      </c>
      <c r="FT34" s="100">
        <v>2</v>
      </c>
      <c r="FU34" s="100">
        <v>2.4</v>
      </c>
      <c r="FV34" s="100">
        <v>2.4</v>
      </c>
      <c r="FW34" s="100">
        <v>2.4</v>
      </c>
      <c r="FX34" s="100">
        <v>2.5</v>
      </c>
      <c r="FY34" s="100">
        <v>2.8</v>
      </c>
      <c r="FZ34" s="100">
        <v>2.5</v>
      </c>
      <c r="GA34" s="100">
        <v>2.8</v>
      </c>
      <c r="GB34" s="100">
        <v>3.2</v>
      </c>
      <c r="GC34" s="100">
        <v>3.3</v>
      </c>
      <c r="GD34" s="100">
        <v>3.2</v>
      </c>
      <c r="GE34" s="100">
        <v>3.3</v>
      </c>
      <c r="GF34" s="100">
        <v>3.3</v>
      </c>
      <c r="GG34" s="100">
        <v>3.3</v>
      </c>
      <c r="GH34" s="100">
        <v>3.4</v>
      </c>
      <c r="GI34" s="100">
        <v>2.7</v>
      </c>
      <c r="GK34" s="100"/>
      <c r="GL34" s="126" t="s">
        <v>223</v>
      </c>
      <c r="GM34" s="100">
        <v>1</v>
      </c>
      <c r="GN34" s="100">
        <v>1</v>
      </c>
      <c r="GO34" s="100">
        <v>0.9</v>
      </c>
      <c r="GP34" s="100">
        <v>1.1000000000000001</v>
      </c>
      <c r="GQ34" s="100">
        <v>1.3</v>
      </c>
      <c r="GR34" s="100">
        <v>1.3</v>
      </c>
      <c r="GS34" s="100">
        <v>1.7</v>
      </c>
      <c r="GT34" s="100">
        <v>1.3</v>
      </c>
      <c r="GU34" s="100">
        <v>1.5</v>
      </c>
      <c r="GV34" s="100">
        <v>1.7</v>
      </c>
      <c r="GW34" s="100">
        <v>1.7</v>
      </c>
      <c r="GX34" s="100">
        <v>1.6</v>
      </c>
      <c r="GY34" s="100">
        <v>1.6</v>
      </c>
      <c r="GZ34" s="100">
        <v>1.7</v>
      </c>
      <c r="HA34" s="100">
        <v>1.7</v>
      </c>
      <c r="HB34" s="100">
        <v>1.7</v>
      </c>
      <c r="HC34" s="100">
        <v>1.8</v>
      </c>
      <c r="HD34" s="100">
        <v>1.8</v>
      </c>
      <c r="HE34" s="100">
        <v>1.9</v>
      </c>
      <c r="HF34" s="100">
        <v>1.7</v>
      </c>
      <c r="HG34" s="100">
        <v>1.5</v>
      </c>
    </row>
    <row r="35" spans="1:215" ht="15">
      <c r="A35" s="100"/>
      <c r="B35" s="106" t="s">
        <v>224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Y35" s="100"/>
      <c r="Z35" s="106" t="s">
        <v>224</v>
      </c>
      <c r="AA35" s="100">
        <v>0.1</v>
      </c>
      <c r="AB35" s="100">
        <v>0.1</v>
      </c>
      <c r="AC35" s="100">
        <v>0.1</v>
      </c>
      <c r="AD35" s="100">
        <v>0.2</v>
      </c>
      <c r="AE35" s="100">
        <v>0.2</v>
      </c>
      <c r="AF35" s="100">
        <v>0.2</v>
      </c>
      <c r="AG35" s="100">
        <v>0.2</v>
      </c>
      <c r="AH35" s="100">
        <v>0.2</v>
      </c>
      <c r="AI35" s="100">
        <v>0.2</v>
      </c>
      <c r="AJ35" s="100">
        <v>0.2</v>
      </c>
      <c r="AK35" s="100">
        <v>0.2</v>
      </c>
      <c r="AL35" s="100">
        <v>0.2</v>
      </c>
      <c r="AM35" s="100">
        <v>0.2</v>
      </c>
      <c r="AN35" s="100">
        <v>0.2</v>
      </c>
      <c r="AO35" s="100">
        <v>0.2</v>
      </c>
      <c r="AP35" s="100">
        <v>0.2</v>
      </c>
      <c r="AQ35" s="100">
        <v>0.2</v>
      </c>
      <c r="AR35" s="100">
        <v>0.2</v>
      </c>
      <c r="AS35" s="100">
        <v>0.2</v>
      </c>
      <c r="AT35" s="100">
        <v>0.2</v>
      </c>
      <c r="AU35" s="100">
        <v>0.2</v>
      </c>
      <c r="AW35" s="173"/>
      <c r="AX35" s="90" t="s">
        <v>269</v>
      </c>
      <c r="AY35" s="173">
        <v>0.2</v>
      </c>
      <c r="AZ35" s="173">
        <v>0.2</v>
      </c>
      <c r="BA35" s="173">
        <v>0.2</v>
      </c>
      <c r="BB35" s="173">
        <v>0.2</v>
      </c>
      <c r="BC35" s="173">
        <v>0.2</v>
      </c>
      <c r="BD35" s="173">
        <v>0.2</v>
      </c>
      <c r="BE35" s="173">
        <v>0.3</v>
      </c>
      <c r="BF35" s="173">
        <v>0.2</v>
      </c>
      <c r="BG35" s="173">
        <v>0.2</v>
      </c>
      <c r="BH35" s="173">
        <v>0.2</v>
      </c>
      <c r="BI35" s="173">
        <v>0.2</v>
      </c>
      <c r="BJ35" s="173">
        <v>0.3</v>
      </c>
      <c r="BK35" s="173">
        <v>0.2</v>
      </c>
      <c r="BL35" s="173">
        <v>0.2</v>
      </c>
      <c r="BM35" s="173">
        <v>0.2</v>
      </c>
      <c r="BN35" s="173">
        <v>0.1</v>
      </c>
      <c r="BO35" s="173">
        <v>0.2</v>
      </c>
      <c r="BP35" s="173">
        <v>0.1</v>
      </c>
      <c r="BQ35" s="173">
        <v>0.1</v>
      </c>
      <c r="BR35" s="173">
        <v>0.1</v>
      </c>
      <c r="BS35" s="173">
        <v>0.1</v>
      </c>
      <c r="BT35" s="73"/>
      <c r="BU35" s="173"/>
      <c r="BV35" s="90" t="s">
        <v>269</v>
      </c>
      <c r="BW35" s="173">
        <v>0.9</v>
      </c>
      <c r="BX35" s="173">
        <v>0.7</v>
      </c>
      <c r="BY35" s="173">
        <v>0.7</v>
      </c>
      <c r="BZ35" s="173">
        <v>0.9</v>
      </c>
      <c r="CA35" s="173">
        <v>1.1000000000000001</v>
      </c>
      <c r="CB35" s="173">
        <v>0.9</v>
      </c>
      <c r="CC35" s="173">
        <v>1</v>
      </c>
      <c r="CD35" s="173">
        <v>1.1000000000000001</v>
      </c>
      <c r="CE35" s="173">
        <v>1.4</v>
      </c>
      <c r="CF35" s="173">
        <v>1.2</v>
      </c>
      <c r="CG35" s="173">
        <v>1.4</v>
      </c>
      <c r="CH35" s="173">
        <v>1.4</v>
      </c>
      <c r="CI35" s="173">
        <v>1.3</v>
      </c>
      <c r="CJ35" s="173">
        <v>1.3</v>
      </c>
      <c r="CK35" s="173">
        <v>1.1000000000000001</v>
      </c>
      <c r="CL35" s="173">
        <v>1.1000000000000001</v>
      </c>
      <c r="CM35" s="173">
        <v>1.1000000000000001</v>
      </c>
      <c r="CN35" s="173">
        <v>1.2</v>
      </c>
      <c r="CO35" s="173">
        <v>1.2</v>
      </c>
      <c r="CP35" s="173">
        <v>1.2</v>
      </c>
      <c r="CQ35" s="173">
        <v>1.1000000000000001</v>
      </c>
      <c r="CR35" s="73"/>
      <c r="CS35" s="173"/>
      <c r="CT35" s="90" t="s">
        <v>269</v>
      </c>
      <c r="CU35" s="173">
        <v>1.5</v>
      </c>
      <c r="CV35" s="173">
        <v>1.8</v>
      </c>
      <c r="CW35" s="173">
        <v>1.7</v>
      </c>
      <c r="CX35" s="173">
        <v>2.1</v>
      </c>
      <c r="CY35" s="173">
        <v>2</v>
      </c>
      <c r="CZ35" s="173">
        <v>1.8</v>
      </c>
      <c r="DA35" s="173">
        <v>1.8</v>
      </c>
      <c r="DB35" s="173">
        <v>2</v>
      </c>
      <c r="DC35" s="173">
        <v>1.9</v>
      </c>
      <c r="DD35" s="173">
        <v>2.2000000000000002</v>
      </c>
      <c r="DE35" s="173">
        <v>2.5</v>
      </c>
      <c r="DF35" s="173">
        <v>2.5</v>
      </c>
      <c r="DG35" s="173">
        <v>2.2999999999999998</v>
      </c>
      <c r="DH35" s="173">
        <v>2.2000000000000002</v>
      </c>
      <c r="DI35" s="173">
        <v>2.1</v>
      </c>
      <c r="DJ35" s="173">
        <v>1.9</v>
      </c>
      <c r="DK35" s="173">
        <v>1.7</v>
      </c>
      <c r="DL35" s="173">
        <v>1.9</v>
      </c>
      <c r="DM35" s="173">
        <v>2.1</v>
      </c>
      <c r="DN35" s="173">
        <v>2</v>
      </c>
      <c r="DO35" s="173">
        <v>1.8</v>
      </c>
      <c r="DP35" s="73"/>
      <c r="DQ35" s="173"/>
      <c r="DR35" s="90" t="s">
        <v>269</v>
      </c>
      <c r="DS35" s="173">
        <v>0.1</v>
      </c>
      <c r="DT35" s="173">
        <v>0.1</v>
      </c>
      <c r="DU35" s="173">
        <v>0.1</v>
      </c>
      <c r="DV35" s="173">
        <v>0.1</v>
      </c>
      <c r="DW35" s="173">
        <v>0.1</v>
      </c>
      <c r="DX35" s="173">
        <v>0.1</v>
      </c>
      <c r="DY35" s="173">
        <v>0.1</v>
      </c>
      <c r="DZ35" s="173">
        <v>0.1</v>
      </c>
      <c r="EA35" s="173">
        <v>0.1</v>
      </c>
      <c r="EB35" s="173">
        <v>0.1</v>
      </c>
      <c r="EC35" s="173">
        <v>0.1</v>
      </c>
      <c r="ED35" s="173">
        <v>0.1</v>
      </c>
      <c r="EE35" s="173">
        <v>0.2</v>
      </c>
      <c r="EF35" s="173">
        <v>0.1</v>
      </c>
      <c r="EG35" s="173">
        <v>0.1</v>
      </c>
      <c r="EH35" s="173">
        <v>0.1</v>
      </c>
      <c r="EI35" s="173">
        <v>0.1</v>
      </c>
      <c r="EJ35" s="173">
        <v>0.1</v>
      </c>
      <c r="EK35" s="173">
        <v>0.1</v>
      </c>
      <c r="EL35" s="173">
        <v>0.1</v>
      </c>
      <c r="EM35" s="173">
        <v>0.1</v>
      </c>
      <c r="EO35" s="100"/>
      <c r="EP35" s="126" t="s">
        <v>224</v>
      </c>
      <c r="EQ35" s="100">
        <v>0.1</v>
      </c>
      <c r="ER35" s="100">
        <v>0.1</v>
      </c>
      <c r="ES35" s="100">
        <v>0.1</v>
      </c>
      <c r="ET35" s="100">
        <v>0.1</v>
      </c>
      <c r="EU35" s="100">
        <v>0.2</v>
      </c>
      <c r="EV35" s="100">
        <v>0.2</v>
      </c>
      <c r="EW35" s="100">
        <v>0.4</v>
      </c>
      <c r="EX35" s="100">
        <v>0.5</v>
      </c>
      <c r="EY35" s="100">
        <v>0.5</v>
      </c>
      <c r="EZ35" s="100">
        <v>0.6</v>
      </c>
      <c r="FA35" s="100">
        <v>0.7</v>
      </c>
      <c r="FB35" s="100">
        <v>0.7</v>
      </c>
      <c r="FC35" s="100">
        <v>0.7</v>
      </c>
      <c r="FD35" s="100">
        <v>0.8</v>
      </c>
      <c r="FE35" s="100">
        <v>0.7</v>
      </c>
      <c r="FF35" s="100">
        <v>0.7</v>
      </c>
      <c r="FG35" s="100">
        <v>0.6</v>
      </c>
      <c r="FH35" s="100">
        <v>0.7</v>
      </c>
      <c r="FI35" s="100">
        <v>0.7</v>
      </c>
      <c r="FJ35" s="100">
        <v>0.7</v>
      </c>
      <c r="FK35" s="100">
        <v>0.6</v>
      </c>
      <c r="FM35" s="100"/>
      <c r="FN35" s="126" t="s">
        <v>224</v>
      </c>
      <c r="FO35" s="100">
        <v>0.5</v>
      </c>
      <c r="FP35" s="100">
        <v>0.9</v>
      </c>
      <c r="FQ35" s="100">
        <v>1.1000000000000001</v>
      </c>
      <c r="FR35" s="100">
        <v>1.1000000000000001</v>
      </c>
      <c r="FS35" s="100">
        <v>1.5</v>
      </c>
      <c r="FT35" s="100">
        <v>1.6</v>
      </c>
      <c r="FU35" s="100">
        <v>2.2000000000000002</v>
      </c>
      <c r="FV35" s="100">
        <v>2.5</v>
      </c>
      <c r="FW35" s="100">
        <v>2.6</v>
      </c>
      <c r="FX35" s="100">
        <v>3</v>
      </c>
      <c r="FY35" s="100">
        <v>3.8</v>
      </c>
      <c r="FZ35" s="100">
        <v>3.8</v>
      </c>
      <c r="GA35" s="100">
        <v>3.7</v>
      </c>
      <c r="GB35" s="100">
        <v>4</v>
      </c>
      <c r="GC35" s="100">
        <v>4.0999999999999996</v>
      </c>
      <c r="GD35" s="100">
        <v>3.5</v>
      </c>
      <c r="GE35" s="100">
        <v>3</v>
      </c>
      <c r="GF35" s="100">
        <v>3</v>
      </c>
      <c r="GG35" s="100">
        <v>3.4</v>
      </c>
      <c r="GH35" s="100">
        <v>3.3</v>
      </c>
      <c r="GI35" s="100">
        <v>3.2</v>
      </c>
      <c r="GK35" s="100"/>
      <c r="GL35" s="126" t="s">
        <v>224</v>
      </c>
      <c r="GM35" s="100">
        <v>0.8</v>
      </c>
      <c r="GN35" s="100">
        <v>1.2</v>
      </c>
      <c r="GO35" s="100">
        <v>1.2</v>
      </c>
      <c r="GP35" s="100">
        <v>1.6</v>
      </c>
      <c r="GQ35" s="100">
        <v>1.8</v>
      </c>
      <c r="GR35" s="100">
        <v>2</v>
      </c>
      <c r="GS35" s="100">
        <v>2.4</v>
      </c>
      <c r="GT35" s="100">
        <v>2.2000000000000002</v>
      </c>
      <c r="GU35" s="100">
        <v>2.6</v>
      </c>
      <c r="GV35" s="100">
        <v>2.5</v>
      </c>
      <c r="GW35" s="100">
        <v>2.8</v>
      </c>
      <c r="GX35" s="100">
        <v>2.6</v>
      </c>
      <c r="GY35" s="100">
        <v>2.7</v>
      </c>
      <c r="GZ35" s="100">
        <v>3</v>
      </c>
      <c r="HA35" s="100">
        <v>2.8</v>
      </c>
      <c r="HB35" s="100">
        <v>2.6</v>
      </c>
      <c r="HC35" s="100">
        <v>2.6</v>
      </c>
      <c r="HD35" s="100">
        <v>2.8</v>
      </c>
      <c r="HE35" s="100">
        <v>3</v>
      </c>
      <c r="HF35" s="100">
        <v>3</v>
      </c>
      <c r="HG35" s="100">
        <v>2.9</v>
      </c>
    </row>
    <row r="36" spans="1:215" ht="15">
      <c r="A36" s="100"/>
      <c r="B36" s="106" t="s">
        <v>225</v>
      </c>
      <c r="C36" s="102" t="s">
        <v>226</v>
      </c>
      <c r="D36" s="102" t="s">
        <v>226</v>
      </c>
      <c r="E36" s="102" t="s">
        <v>226</v>
      </c>
      <c r="F36" s="102" t="s">
        <v>226</v>
      </c>
      <c r="G36" s="102" t="s">
        <v>226</v>
      </c>
      <c r="H36" s="102" t="s">
        <v>226</v>
      </c>
      <c r="I36" s="102" t="s">
        <v>226</v>
      </c>
      <c r="J36" s="102" t="s">
        <v>226</v>
      </c>
      <c r="K36" s="102" t="s">
        <v>226</v>
      </c>
      <c r="L36" s="102" t="s">
        <v>226</v>
      </c>
      <c r="M36" s="102" t="s">
        <v>226</v>
      </c>
      <c r="N36" s="102">
        <v>0</v>
      </c>
      <c r="O36" s="102">
        <v>0</v>
      </c>
      <c r="P36" s="102">
        <v>0</v>
      </c>
      <c r="Q36" s="102">
        <v>0</v>
      </c>
      <c r="R36" s="102" t="s">
        <v>226</v>
      </c>
      <c r="S36" s="102" t="s">
        <v>226</v>
      </c>
      <c r="T36" s="102" t="s">
        <v>226</v>
      </c>
      <c r="U36" s="102" t="s">
        <v>226</v>
      </c>
      <c r="V36" s="102" t="s">
        <v>226</v>
      </c>
      <c r="W36" s="102" t="s">
        <v>226</v>
      </c>
      <c r="Y36" s="100"/>
      <c r="Z36" s="106" t="s">
        <v>225</v>
      </c>
      <c r="AA36" s="102" t="s">
        <v>226</v>
      </c>
      <c r="AB36" s="102" t="s">
        <v>226</v>
      </c>
      <c r="AC36" s="102" t="s">
        <v>226</v>
      </c>
      <c r="AD36" s="102" t="s">
        <v>226</v>
      </c>
      <c r="AE36" s="102" t="s">
        <v>226</v>
      </c>
      <c r="AF36" s="102" t="s">
        <v>226</v>
      </c>
      <c r="AG36" s="102" t="s">
        <v>226</v>
      </c>
      <c r="AH36" s="102" t="s">
        <v>226</v>
      </c>
      <c r="AI36" s="102" t="s">
        <v>226</v>
      </c>
      <c r="AJ36" s="102" t="s">
        <v>226</v>
      </c>
      <c r="AK36" s="102" t="s">
        <v>226</v>
      </c>
      <c r="AL36" s="102">
        <v>0</v>
      </c>
      <c r="AM36" s="102">
        <v>0</v>
      </c>
      <c r="AN36" s="102">
        <v>0</v>
      </c>
      <c r="AO36" s="102">
        <v>0</v>
      </c>
      <c r="AP36" s="102" t="s">
        <v>226</v>
      </c>
      <c r="AQ36" s="102" t="s">
        <v>226</v>
      </c>
      <c r="AR36" s="102" t="s">
        <v>226</v>
      </c>
      <c r="AS36" s="102" t="s">
        <v>226</v>
      </c>
      <c r="AT36" s="102" t="s">
        <v>226</v>
      </c>
      <c r="AU36" s="102" t="s">
        <v>226</v>
      </c>
      <c r="AW36" s="173"/>
      <c r="AX36" s="90" t="s">
        <v>270</v>
      </c>
      <c r="AY36" s="8" t="s">
        <v>271</v>
      </c>
      <c r="AZ36" s="8" t="s">
        <v>271</v>
      </c>
      <c r="BA36" s="8" t="s">
        <v>271</v>
      </c>
      <c r="BB36" s="8" t="s">
        <v>271</v>
      </c>
      <c r="BC36" s="8" t="s">
        <v>271</v>
      </c>
      <c r="BD36" s="8" t="s">
        <v>271</v>
      </c>
      <c r="BE36" s="8" t="s">
        <v>271</v>
      </c>
      <c r="BF36" s="8" t="s">
        <v>271</v>
      </c>
      <c r="BG36" s="8" t="s">
        <v>271</v>
      </c>
      <c r="BH36" s="8" t="s">
        <v>271</v>
      </c>
      <c r="BI36" s="8" t="s">
        <v>271</v>
      </c>
      <c r="BJ36" s="8">
        <v>0</v>
      </c>
      <c r="BK36" s="8">
        <v>0</v>
      </c>
      <c r="BL36" s="8">
        <v>0</v>
      </c>
      <c r="BM36" s="8">
        <v>0</v>
      </c>
      <c r="BN36" s="8" t="s">
        <v>271</v>
      </c>
      <c r="BO36" s="8" t="s">
        <v>271</v>
      </c>
      <c r="BP36" s="8" t="s">
        <v>271</v>
      </c>
      <c r="BQ36" s="8" t="s">
        <v>271</v>
      </c>
      <c r="BR36" s="8" t="s">
        <v>271</v>
      </c>
      <c r="BS36" s="8" t="s">
        <v>271</v>
      </c>
      <c r="BT36" s="73"/>
      <c r="BU36" s="173"/>
      <c r="BV36" s="90" t="s">
        <v>270</v>
      </c>
      <c r="BW36" s="8" t="s">
        <v>271</v>
      </c>
      <c r="BX36" s="8" t="s">
        <v>271</v>
      </c>
      <c r="BY36" s="8" t="s">
        <v>271</v>
      </c>
      <c r="BZ36" s="8" t="s">
        <v>271</v>
      </c>
      <c r="CA36" s="8" t="s">
        <v>271</v>
      </c>
      <c r="CB36" s="8" t="s">
        <v>271</v>
      </c>
      <c r="CC36" s="8" t="s">
        <v>271</v>
      </c>
      <c r="CD36" s="8" t="s">
        <v>271</v>
      </c>
      <c r="CE36" s="8" t="s">
        <v>271</v>
      </c>
      <c r="CF36" s="8" t="s">
        <v>271</v>
      </c>
      <c r="CG36" s="8" t="s">
        <v>271</v>
      </c>
      <c r="CH36" s="8">
        <v>0</v>
      </c>
      <c r="CI36" s="8">
        <v>0</v>
      </c>
      <c r="CJ36" s="8">
        <v>0</v>
      </c>
      <c r="CK36" s="8">
        <v>0</v>
      </c>
      <c r="CL36" s="8" t="s">
        <v>271</v>
      </c>
      <c r="CM36" s="8" t="s">
        <v>271</v>
      </c>
      <c r="CN36" s="8" t="s">
        <v>271</v>
      </c>
      <c r="CO36" s="8" t="s">
        <v>271</v>
      </c>
      <c r="CP36" s="8" t="s">
        <v>271</v>
      </c>
      <c r="CQ36" s="8" t="s">
        <v>271</v>
      </c>
      <c r="CR36" s="73"/>
      <c r="CS36" s="173"/>
      <c r="CT36" s="90" t="s">
        <v>270</v>
      </c>
      <c r="CU36" s="8" t="s">
        <v>271</v>
      </c>
      <c r="CV36" s="8" t="s">
        <v>271</v>
      </c>
      <c r="CW36" s="8" t="s">
        <v>271</v>
      </c>
      <c r="CX36" s="8" t="s">
        <v>271</v>
      </c>
      <c r="CY36" s="8" t="s">
        <v>271</v>
      </c>
      <c r="CZ36" s="8" t="s">
        <v>271</v>
      </c>
      <c r="DA36" s="8" t="s">
        <v>271</v>
      </c>
      <c r="DB36" s="8">
        <v>0.1</v>
      </c>
      <c r="DC36" s="8">
        <v>0.1</v>
      </c>
      <c r="DD36" s="8">
        <v>0.1</v>
      </c>
      <c r="DE36" s="8">
        <v>0.1</v>
      </c>
      <c r="DF36" s="8">
        <v>0.1</v>
      </c>
      <c r="DG36" s="8">
        <v>0.1</v>
      </c>
      <c r="DH36" s="8">
        <v>0.1</v>
      </c>
      <c r="DI36" s="8">
        <v>0.1</v>
      </c>
      <c r="DJ36" s="8" t="s">
        <v>271</v>
      </c>
      <c r="DK36" s="8" t="s">
        <v>271</v>
      </c>
      <c r="DL36" s="8" t="s">
        <v>271</v>
      </c>
      <c r="DM36" s="8" t="s">
        <v>271</v>
      </c>
      <c r="DN36" s="8" t="s">
        <v>271</v>
      </c>
      <c r="DO36" s="8" t="s">
        <v>271</v>
      </c>
      <c r="DP36" s="73"/>
      <c r="DQ36" s="173"/>
      <c r="DR36" s="90" t="s">
        <v>270</v>
      </c>
      <c r="DS36" s="8" t="s">
        <v>271</v>
      </c>
      <c r="DT36" s="8" t="s">
        <v>271</v>
      </c>
      <c r="DU36" s="8" t="s">
        <v>271</v>
      </c>
      <c r="DV36" s="8" t="s">
        <v>271</v>
      </c>
      <c r="DW36" s="8" t="s">
        <v>271</v>
      </c>
      <c r="DX36" s="8" t="s">
        <v>271</v>
      </c>
      <c r="DY36" s="8" t="s">
        <v>271</v>
      </c>
      <c r="DZ36" s="8" t="s">
        <v>271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 t="s">
        <v>271</v>
      </c>
      <c r="EI36" s="8" t="s">
        <v>271</v>
      </c>
      <c r="EJ36" s="8" t="s">
        <v>271</v>
      </c>
      <c r="EK36" s="8" t="s">
        <v>271</v>
      </c>
      <c r="EL36" s="8" t="s">
        <v>271</v>
      </c>
      <c r="EM36" s="8" t="s">
        <v>271</v>
      </c>
      <c r="EO36" s="100"/>
      <c r="EP36" s="126" t="s">
        <v>225</v>
      </c>
      <c r="EQ36" s="102" t="s">
        <v>226</v>
      </c>
      <c r="ER36" s="102" t="s">
        <v>226</v>
      </c>
      <c r="ES36" s="102" t="s">
        <v>226</v>
      </c>
      <c r="ET36" s="102" t="s">
        <v>226</v>
      </c>
      <c r="EU36" s="102" t="s">
        <v>226</v>
      </c>
      <c r="EV36" s="102" t="s">
        <v>226</v>
      </c>
      <c r="EW36" s="102" t="s">
        <v>226</v>
      </c>
      <c r="EX36" s="102" t="s">
        <v>226</v>
      </c>
      <c r="EY36" s="102" t="s">
        <v>226</v>
      </c>
      <c r="EZ36" s="102" t="s">
        <v>226</v>
      </c>
      <c r="FA36" s="102" t="s">
        <v>226</v>
      </c>
      <c r="FB36" s="102">
        <v>0</v>
      </c>
      <c r="FC36" s="102">
        <v>0.1</v>
      </c>
      <c r="FD36" s="102">
        <v>0.1</v>
      </c>
      <c r="FE36" s="102">
        <v>0.1</v>
      </c>
      <c r="FF36" s="102" t="s">
        <v>226</v>
      </c>
      <c r="FG36" s="102" t="s">
        <v>226</v>
      </c>
      <c r="FH36" s="102" t="s">
        <v>226</v>
      </c>
      <c r="FI36" s="102" t="s">
        <v>226</v>
      </c>
      <c r="FJ36" s="102" t="s">
        <v>226</v>
      </c>
      <c r="FK36" s="102" t="s">
        <v>226</v>
      </c>
      <c r="FM36" s="100"/>
      <c r="FN36" s="126" t="s">
        <v>225</v>
      </c>
      <c r="FO36" s="102" t="s">
        <v>226</v>
      </c>
      <c r="FP36" s="102" t="s">
        <v>226</v>
      </c>
      <c r="FQ36" s="102" t="s">
        <v>226</v>
      </c>
      <c r="FR36" s="102" t="s">
        <v>226</v>
      </c>
      <c r="FS36" s="102" t="s">
        <v>226</v>
      </c>
      <c r="FT36" s="102" t="s">
        <v>226</v>
      </c>
      <c r="FU36" s="102" t="s">
        <v>226</v>
      </c>
      <c r="FV36" s="102" t="s">
        <v>226</v>
      </c>
      <c r="FW36" s="102" t="s">
        <v>226</v>
      </c>
      <c r="FX36" s="102" t="s">
        <v>226</v>
      </c>
      <c r="FY36" s="102" t="s">
        <v>226</v>
      </c>
      <c r="FZ36" s="102">
        <v>0.1</v>
      </c>
      <c r="GA36" s="102">
        <v>0.2</v>
      </c>
      <c r="GB36" s="102">
        <v>0.1</v>
      </c>
      <c r="GC36" s="102">
        <v>0.1</v>
      </c>
      <c r="GD36" s="102" t="s">
        <v>226</v>
      </c>
      <c r="GE36" s="102" t="s">
        <v>226</v>
      </c>
      <c r="GF36" s="102" t="s">
        <v>226</v>
      </c>
      <c r="GG36" s="102" t="s">
        <v>226</v>
      </c>
      <c r="GH36" s="102" t="s">
        <v>226</v>
      </c>
      <c r="GI36" s="102" t="s">
        <v>226</v>
      </c>
      <c r="GK36" s="100"/>
      <c r="GL36" s="126" t="s">
        <v>225</v>
      </c>
      <c r="GM36" s="102" t="s">
        <v>226</v>
      </c>
      <c r="GN36" s="102" t="s">
        <v>226</v>
      </c>
      <c r="GO36" s="102" t="s">
        <v>226</v>
      </c>
      <c r="GP36" s="102" t="s">
        <v>226</v>
      </c>
      <c r="GQ36" s="102" t="s">
        <v>226</v>
      </c>
      <c r="GR36" s="102" t="s">
        <v>226</v>
      </c>
      <c r="GS36" s="102" t="s">
        <v>226</v>
      </c>
      <c r="GT36" s="102" t="s">
        <v>226</v>
      </c>
      <c r="GU36" s="102" t="s">
        <v>226</v>
      </c>
      <c r="GV36" s="102" t="s">
        <v>226</v>
      </c>
      <c r="GW36" s="102">
        <v>0.1</v>
      </c>
      <c r="GX36" s="102">
        <v>0.1</v>
      </c>
      <c r="GY36" s="102">
        <v>0.1</v>
      </c>
      <c r="GZ36" s="102">
        <v>0.1</v>
      </c>
      <c r="HA36" s="102">
        <v>0.1</v>
      </c>
      <c r="HB36" s="102" t="s">
        <v>226</v>
      </c>
      <c r="HC36" s="102" t="s">
        <v>226</v>
      </c>
      <c r="HD36" s="102" t="s">
        <v>226</v>
      </c>
      <c r="HE36" s="102" t="s">
        <v>226</v>
      </c>
      <c r="HF36" s="102" t="s">
        <v>226</v>
      </c>
      <c r="HG36" s="102" t="s">
        <v>226</v>
      </c>
    </row>
    <row r="37" spans="1:215" ht="15">
      <c r="A37" s="100"/>
      <c r="B37" s="106" t="s">
        <v>227</v>
      </c>
      <c r="C37" s="100">
        <v>0</v>
      </c>
      <c r="D37" s="102" t="s">
        <v>226</v>
      </c>
      <c r="E37" s="102" t="s">
        <v>226</v>
      </c>
      <c r="F37" s="102" t="s">
        <v>226</v>
      </c>
      <c r="G37" s="102" t="s">
        <v>226</v>
      </c>
      <c r="H37" s="102" t="s">
        <v>226</v>
      </c>
      <c r="I37" s="102" t="s">
        <v>226</v>
      </c>
      <c r="J37" s="102" t="s">
        <v>226</v>
      </c>
      <c r="K37" s="102" t="s">
        <v>226</v>
      </c>
      <c r="L37" s="102" t="s">
        <v>226</v>
      </c>
      <c r="M37" s="102" t="s">
        <v>226</v>
      </c>
      <c r="N37" s="102" t="s">
        <v>226</v>
      </c>
      <c r="O37" s="102" t="s">
        <v>226</v>
      </c>
      <c r="P37" s="102" t="s">
        <v>226</v>
      </c>
      <c r="Q37" s="102" t="s">
        <v>226</v>
      </c>
      <c r="R37" s="102" t="s">
        <v>226</v>
      </c>
      <c r="S37" s="102" t="s">
        <v>226</v>
      </c>
      <c r="T37" s="102" t="s">
        <v>226</v>
      </c>
      <c r="U37" s="102" t="s">
        <v>226</v>
      </c>
      <c r="V37" s="102" t="s">
        <v>226</v>
      </c>
      <c r="W37" s="102" t="s">
        <v>226</v>
      </c>
      <c r="Y37" s="100"/>
      <c r="Z37" s="106" t="s">
        <v>227</v>
      </c>
      <c r="AA37" s="100">
        <v>0</v>
      </c>
      <c r="AB37" s="102" t="s">
        <v>226</v>
      </c>
      <c r="AC37" s="102" t="s">
        <v>226</v>
      </c>
      <c r="AD37" s="102" t="s">
        <v>226</v>
      </c>
      <c r="AE37" s="102" t="s">
        <v>226</v>
      </c>
      <c r="AF37" s="102" t="s">
        <v>226</v>
      </c>
      <c r="AG37" s="102" t="s">
        <v>226</v>
      </c>
      <c r="AH37" s="102" t="s">
        <v>226</v>
      </c>
      <c r="AI37" s="102" t="s">
        <v>226</v>
      </c>
      <c r="AJ37" s="102" t="s">
        <v>226</v>
      </c>
      <c r="AK37" s="102" t="s">
        <v>226</v>
      </c>
      <c r="AL37" s="102" t="s">
        <v>226</v>
      </c>
      <c r="AM37" s="102" t="s">
        <v>226</v>
      </c>
      <c r="AN37" s="102" t="s">
        <v>226</v>
      </c>
      <c r="AO37" s="102" t="s">
        <v>226</v>
      </c>
      <c r="AP37" s="102" t="s">
        <v>226</v>
      </c>
      <c r="AQ37" s="102" t="s">
        <v>226</v>
      </c>
      <c r="AR37" s="102" t="s">
        <v>226</v>
      </c>
      <c r="AS37" s="102" t="s">
        <v>226</v>
      </c>
      <c r="AT37" s="102" t="s">
        <v>226</v>
      </c>
      <c r="AU37" s="102" t="s">
        <v>226</v>
      </c>
      <c r="AW37" s="173"/>
      <c r="AX37" s="90" t="s">
        <v>272</v>
      </c>
      <c r="AY37" s="173">
        <v>0</v>
      </c>
      <c r="AZ37" s="8" t="s">
        <v>271</v>
      </c>
      <c r="BA37" s="8" t="s">
        <v>271</v>
      </c>
      <c r="BB37" s="8" t="s">
        <v>271</v>
      </c>
      <c r="BC37" s="8" t="s">
        <v>271</v>
      </c>
      <c r="BD37" s="8" t="s">
        <v>271</v>
      </c>
      <c r="BE37" s="8" t="s">
        <v>271</v>
      </c>
      <c r="BF37" s="8" t="s">
        <v>271</v>
      </c>
      <c r="BG37" s="8" t="s">
        <v>271</v>
      </c>
      <c r="BH37" s="8" t="s">
        <v>271</v>
      </c>
      <c r="BI37" s="8" t="s">
        <v>271</v>
      </c>
      <c r="BJ37" s="8" t="s">
        <v>271</v>
      </c>
      <c r="BK37" s="8" t="s">
        <v>271</v>
      </c>
      <c r="BL37" s="8" t="s">
        <v>271</v>
      </c>
      <c r="BM37" s="8" t="s">
        <v>271</v>
      </c>
      <c r="BN37" s="8" t="s">
        <v>271</v>
      </c>
      <c r="BO37" s="8" t="s">
        <v>271</v>
      </c>
      <c r="BP37" s="8" t="s">
        <v>271</v>
      </c>
      <c r="BQ37" s="8" t="s">
        <v>271</v>
      </c>
      <c r="BR37" s="8" t="s">
        <v>271</v>
      </c>
      <c r="BS37" s="8" t="s">
        <v>271</v>
      </c>
      <c r="BT37" s="73"/>
      <c r="BU37" s="173"/>
      <c r="BV37" s="90" t="s">
        <v>272</v>
      </c>
      <c r="BW37" s="173">
        <v>0</v>
      </c>
      <c r="BX37" s="8" t="s">
        <v>271</v>
      </c>
      <c r="BY37" s="8" t="s">
        <v>271</v>
      </c>
      <c r="BZ37" s="8" t="s">
        <v>271</v>
      </c>
      <c r="CA37" s="8" t="s">
        <v>271</v>
      </c>
      <c r="CB37" s="8" t="s">
        <v>271</v>
      </c>
      <c r="CC37" s="8" t="s">
        <v>271</v>
      </c>
      <c r="CD37" s="8" t="s">
        <v>271</v>
      </c>
      <c r="CE37" s="8" t="s">
        <v>271</v>
      </c>
      <c r="CF37" s="8" t="s">
        <v>271</v>
      </c>
      <c r="CG37" s="8" t="s">
        <v>271</v>
      </c>
      <c r="CH37" s="8" t="s">
        <v>271</v>
      </c>
      <c r="CI37" s="8" t="s">
        <v>271</v>
      </c>
      <c r="CJ37" s="8" t="s">
        <v>271</v>
      </c>
      <c r="CK37" s="8" t="s">
        <v>271</v>
      </c>
      <c r="CL37" s="8" t="s">
        <v>271</v>
      </c>
      <c r="CM37" s="8" t="s">
        <v>271</v>
      </c>
      <c r="CN37" s="8" t="s">
        <v>271</v>
      </c>
      <c r="CO37" s="8" t="s">
        <v>271</v>
      </c>
      <c r="CP37" s="8" t="s">
        <v>271</v>
      </c>
      <c r="CQ37" s="8" t="s">
        <v>271</v>
      </c>
      <c r="CR37" s="73"/>
      <c r="CS37" s="173"/>
      <c r="CT37" s="90" t="s">
        <v>272</v>
      </c>
      <c r="CU37" s="173">
        <v>0</v>
      </c>
      <c r="CV37" s="8" t="s">
        <v>271</v>
      </c>
      <c r="CW37" s="8" t="s">
        <v>271</v>
      </c>
      <c r="CX37" s="8" t="s">
        <v>271</v>
      </c>
      <c r="CY37" s="8" t="s">
        <v>271</v>
      </c>
      <c r="CZ37" s="8" t="s">
        <v>271</v>
      </c>
      <c r="DA37" s="8" t="s">
        <v>271</v>
      </c>
      <c r="DB37" s="8" t="s">
        <v>271</v>
      </c>
      <c r="DC37" s="8" t="s">
        <v>271</v>
      </c>
      <c r="DD37" s="8" t="s">
        <v>271</v>
      </c>
      <c r="DE37" s="8" t="s">
        <v>271</v>
      </c>
      <c r="DF37" s="8" t="s">
        <v>271</v>
      </c>
      <c r="DG37" s="8" t="s">
        <v>271</v>
      </c>
      <c r="DH37" s="8" t="s">
        <v>271</v>
      </c>
      <c r="DI37" s="8" t="s">
        <v>271</v>
      </c>
      <c r="DJ37" s="8" t="s">
        <v>271</v>
      </c>
      <c r="DK37" s="8" t="s">
        <v>271</v>
      </c>
      <c r="DL37" s="8" t="s">
        <v>271</v>
      </c>
      <c r="DM37" s="8" t="s">
        <v>271</v>
      </c>
      <c r="DN37" s="8" t="s">
        <v>271</v>
      </c>
      <c r="DO37" s="8" t="s">
        <v>271</v>
      </c>
      <c r="DP37" s="73"/>
      <c r="DQ37" s="173"/>
      <c r="DR37" s="90" t="s">
        <v>272</v>
      </c>
      <c r="DS37" s="173">
        <v>0</v>
      </c>
      <c r="DT37" s="8" t="s">
        <v>271</v>
      </c>
      <c r="DU37" s="8" t="s">
        <v>271</v>
      </c>
      <c r="DV37" s="8" t="s">
        <v>271</v>
      </c>
      <c r="DW37" s="8" t="s">
        <v>271</v>
      </c>
      <c r="DX37" s="8" t="s">
        <v>271</v>
      </c>
      <c r="DY37" s="8" t="s">
        <v>271</v>
      </c>
      <c r="DZ37" s="8" t="s">
        <v>271</v>
      </c>
      <c r="EA37" s="8" t="s">
        <v>271</v>
      </c>
      <c r="EB37" s="8" t="s">
        <v>271</v>
      </c>
      <c r="EC37" s="8" t="s">
        <v>271</v>
      </c>
      <c r="ED37" s="8" t="s">
        <v>271</v>
      </c>
      <c r="EE37" s="8" t="s">
        <v>271</v>
      </c>
      <c r="EF37" s="8" t="s">
        <v>271</v>
      </c>
      <c r="EG37" s="8" t="s">
        <v>271</v>
      </c>
      <c r="EH37" s="8" t="s">
        <v>271</v>
      </c>
      <c r="EI37" s="8" t="s">
        <v>271</v>
      </c>
      <c r="EJ37" s="8" t="s">
        <v>271</v>
      </c>
      <c r="EK37" s="8" t="s">
        <v>271</v>
      </c>
      <c r="EL37" s="8" t="s">
        <v>271</v>
      </c>
      <c r="EM37" s="8" t="s">
        <v>271</v>
      </c>
      <c r="EO37" s="100"/>
      <c r="EP37" s="126" t="s">
        <v>227</v>
      </c>
      <c r="EQ37" s="100">
        <v>0</v>
      </c>
      <c r="ER37" s="102" t="s">
        <v>226</v>
      </c>
      <c r="ES37" s="102" t="s">
        <v>226</v>
      </c>
      <c r="ET37" s="102" t="s">
        <v>226</v>
      </c>
      <c r="EU37" s="102" t="s">
        <v>226</v>
      </c>
      <c r="EV37" s="102" t="s">
        <v>226</v>
      </c>
      <c r="EW37" s="102" t="s">
        <v>226</v>
      </c>
      <c r="EX37" s="102" t="s">
        <v>226</v>
      </c>
      <c r="EY37" s="102" t="s">
        <v>226</v>
      </c>
      <c r="EZ37" s="102" t="s">
        <v>226</v>
      </c>
      <c r="FA37" s="102" t="s">
        <v>226</v>
      </c>
      <c r="FB37" s="102" t="s">
        <v>226</v>
      </c>
      <c r="FC37" s="102" t="s">
        <v>226</v>
      </c>
      <c r="FD37" s="102" t="s">
        <v>226</v>
      </c>
      <c r="FE37" s="102" t="s">
        <v>226</v>
      </c>
      <c r="FF37" s="102" t="s">
        <v>226</v>
      </c>
      <c r="FG37" s="102" t="s">
        <v>226</v>
      </c>
      <c r="FH37" s="102" t="s">
        <v>226</v>
      </c>
      <c r="FI37" s="102" t="s">
        <v>226</v>
      </c>
      <c r="FJ37" s="102" t="s">
        <v>226</v>
      </c>
      <c r="FK37" s="102" t="s">
        <v>226</v>
      </c>
      <c r="FM37" s="100"/>
      <c r="FN37" s="126" t="s">
        <v>227</v>
      </c>
      <c r="FO37" s="100">
        <v>0</v>
      </c>
      <c r="FP37" s="102" t="s">
        <v>226</v>
      </c>
      <c r="FQ37" s="102" t="s">
        <v>226</v>
      </c>
      <c r="FR37" s="102" t="s">
        <v>226</v>
      </c>
      <c r="FS37" s="102" t="s">
        <v>226</v>
      </c>
      <c r="FT37" s="102" t="s">
        <v>226</v>
      </c>
      <c r="FU37" s="102" t="s">
        <v>226</v>
      </c>
      <c r="FV37" s="102" t="s">
        <v>226</v>
      </c>
      <c r="FW37" s="102" t="s">
        <v>226</v>
      </c>
      <c r="FX37" s="102" t="s">
        <v>226</v>
      </c>
      <c r="FY37" s="102" t="s">
        <v>226</v>
      </c>
      <c r="FZ37" s="102" t="s">
        <v>226</v>
      </c>
      <c r="GA37" s="102" t="s">
        <v>226</v>
      </c>
      <c r="GB37" s="102" t="s">
        <v>226</v>
      </c>
      <c r="GC37" s="102" t="s">
        <v>226</v>
      </c>
      <c r="GD37" s="102" t="s">
        <v>226</v>
      </c>
      <c r="GE37" s="102" t="s">
        <v>226</v>
      </c>
      <c r="GF37" s="102" t="s">
        <v>226</v>
      </c>
      <c r="GG37" s="102" t="s">
        <v>226</v>
      </c>
      <c r="GH37" s="102" t="s">
        <v>226</v>
      </c>
      <c r="GI37" s="102" t="s">
        <v>226</v>
      </c>
      <c r="GK37" s="100"/>
      <c r="GL37" s="126" t="s">
        <v>227</v>
      </c>
      <c r="GM37" s="100">
        <v>0</v>
      </c>
      <c r="GN37" s="102" t="s">
        <v>226</v>
      </c>
      <c r="GO37" s="102" t="s">
        <v>226</v>
      </c>
      <c r="GP37" s="102" t="s">
        <v>226</v>
      </c>
      <c r="GQ37" s="102" t="s">
        <v>226</v>
      </c>
      <c r="GR37" s="102" t="s">
        <v>226</v>
      </c>
      <c r="GS37" s="102" t="s">
        <v>226</v>
      </c>
      <c r="GT37" s="102" t="s">
        <v>226</v>
      </c>
      <c r="GU37" s="102" t="s">
        <v>226</v>
      </c>
      <c r="GV37" s="102" t="s">
        <v>226</v>
      </c>
      <c r="GW37" s="102" t="s">
        <v>226</v>
      </c>
      <c r="GX37" s="102" t="s">
        <v>226</v>
      </c>
      <c r="GY37" s="102" t="s">
        <v>226</v>
      </c>
      <c r="GZ37" s="102" t="s">
        <v>226</v>
      </c>
      <c r="HA37" s="102" t="s">
        <v>226</v>
      </c>
      <c r="HB37" s="102" t="s">
        <v>226</v>
      </c>
      <c r="HC37" s="102" t="s">
        <v>226</v>
      </c>
      <c r="HD37" s="102" t="s">
        <v>226</v>
      </c>
      <c r="HE37" s="102" t="s">
        <v>226</v>
      </c>
      <c r="HF37" s="102" t="s">
        <v>226</v>
      </c>
      <c r="HG37" s="102" t="s">
        <v>226</v>
      </c>
    </row>
    <row r="38" spans="1:215" ht="15">
      <c r="A38" s="421"/>
      <c r="B38" s="42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21"/>
      <c r="Z38" s="421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28"/>
      <c r="AX38" s="428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73"/>
      <c r="BU38" s="428"/>
      <c r="BV38" s="428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73"/>
      <c r="CS38" s="428"/>
      <c r="CT38" s="428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73"/>
      <c r="DQ38" s="428"/>
      <c r="DR38" s="428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O38" s="421"/>
      <c r="EP38" s="421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21"/>
      <c r="FN38" s="421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21"/>
      <c r="GL38" s="421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</row>
    <row r="39" spans="1:215" ht="15">
      <c r="A39" s="100"/>
      <c r="B39" s="108" t="s">
        <v>87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100"/>
      <c r="Z39" s="108" t="s">
        <v>87</v>
      </c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173"/>
      <c r="AX39" s="77" t="s">
        <v>274</v>
      </c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73"/>
      <c r="BU39" s="173"/>
      <c r="BV39" s="77" t="s">
        <v>274</v>
      </c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73"/>
      <c r="CS39" s="173"/>
      <c r="CT39" s="77" t="s">
        <v>274</v>
      </c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73"/>
      <c r="DQ39" s="173"/>
      <c r="DR39" s="77" t="s">
        <v>274</v>
      </c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O39" s="100"/>
      <c r="EP39" s="108" t="s">
        <v>87</v>
      </c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100"/>
      <c r="FN39" s="108" t="s">
        <v>87</v>
      </c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100"/>
      <c r="GL39" s="108" t="s">
        <v>87</v>
      </c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</row>
    <row r="40" spans="1:215" ht="15">
      <c r="A40" s="100"/>
      <c r="B40" s="106" t="s">
        <v>223</v>
      </c>
      <c r="C40" s="100">
        <v>54</v>
      </c>
      <c r="D40" s="100">
        <v>48.4</v>
      </c>
      <c r="E40" s="100">
        <v>45</v>
      </c>
      <c r="F40" s="100">
        <v>45.5</v>
      </c>
      <c r="G40" s="100">
        <v>56.4</v>
      </c>
      <c r="H40" s="100">
        <v>56.6</v>
      </c>
      <c r="I40" s="100">
        <v>50.8</v>
      </c>
      <c r="J40" s="100">
        <v>53.3</v>
      </c>
      <c r="K40" s="100">
        <v>56.2</v>
      </c>
      <c r="L40" s="100">
        <v>49.6</v>
      </c>
      <c r="M40" s="100">
        <v>56.5</v>
      </c>
      <c r="N40" s="100">
        <v>45.7</v>
      </c>
      <c r="O40" s="100">
        <v>46.2</v>
      </c>
      <c r="P40" s="100">
        <v>49</v>
      </c>
      <c r="Q40" s="100">
        <v>39.299999999999997</v>
      </c>
      <c r="R40" s="100">
        <v>42.5</v>
      </c>
      <c r="S40" s="100">
        <v>44</v>
      </c>
      <c r="T40" s="100">
        <v>44.4</v>
      </c>
      <c r="U40" s="100">
        <v>42</v>
      </c>
      <c r="V40" s="100">
        <v>45</v>
      </c>
      <c r="W40" s="100">
        <v>41.8</v>
      </c>
      <c r="Y40" s="100"/>
      <c r="Z40" s="106" t="s">
        <v>223</v>
      </c>
      <c r="AA40" s="100">
        <v>53.6</v>
      </c>
      <c r="AB40" s="100">
        <v>50.7</v>
      </c>
      <c r="AC40" s="100">
        <v>44.8</v>
      </c>
      <c r="AD40" s="100">
        <v>37.299999999999997</v>
      </c>
      <c r="AE40" s="100">
        <v>38</v>
      </c>
      <c r="AF40" s="100">
        <v>44.5</v>
      </c>
      <c r="AG40" s="100">
        <v>44.6</v>
      </c>
      <c r="AH40" s="100">
        <v>40.6</v>
      </c>
      <c r="AI40" s="100">
        <v>43.4</v>
      </c>
      <c r="AJ40" s="100">
        <v>38.700000000000003</v>
      </c>
      <c r="AK40" s="100">
        <v>40.299999999999997</v>
      </c>
      <c r="AL40" s="100">
        <v>37.299999999999997</v>
      </c>
      <c r="AM40" s="100">
        <v>42</v>
      </c>
      <c r="AN40" s="100">
        <v>38.5</v>
      </c>
      <c r="AO40" s="100">
        <v>38.1</v>
      </c>
      <c r="AP40" s="100">
        <v>44.9</v>
      </c>
      <c r="AQ40" s="100">
        <v>50.5</v>
      </c>
      <c r="AR40" s="100">
        <v>49.9</v>
      </c>
      <c r="AS40" s="100">
        <v>48.1</v>
      </c>
      <c r="AT40" s="100">
        <v>48.8</v>
      </c>
      <c r="AU40" s="100">
        <v>45.6</v>
      </c>
      <c r="AW40" s="173"/>
      <c r="AX40" s="90" t="s">
        <v>268</v>
      </c>
      <c r="AY40" s="173">
        <v>34.700000000000003</v>
      </c>
      <c r="AZ40" s="173">
        <v>37.700000000000003</v>
      </c>
      <c r="BA40" s="173">
        <v>36</v>
      </c>
      <c r="BB40" s="173">
        <v>31.9</v>
      </c>
      <c r="BC40" s="173">
        <v>37.299999999999997</v>
      </c>
      <c r="BD40" s="173">
        <v>33.200000000000003</v>
      </c>
      <c r="BE40" s="173">
        <v>32</v>
      </c>
      <c r="BF40" s="173">
        <v>35.9</v>
      </c>
      <c r="BG40" s="173">
        <v>41.8</v>
      </c>
      <c r="BH40" s="173">
        <v>35.700000000000003</v>
      </c>
      <c r="BI40" s="173">
        <v>34.5</v>
      </c>
      <c r="BJ40" s="173">
        <v>31.7</v>
      </c>
      <c r="BK40" s="173">
        <v>37.6</v>
      </c>
      <c r="BL40" s="173">
        <v>39.6</v>
      </c>
      <c r="BM40" s="173">
        <v>37.5</v>
      </c>
      <c r="BN40" s="173">
        <v>45.8</v>
      </c>
      <c r="BO40" s="173">
        <v>49.1</v>
      </c>
      <c r="BP40" s="173">
        <v>49.6</v>
      </c>
      <c r="BQ40" s="173">
        <v>48.2</v>
      </c>
      <c r="BR40" s="173">
        <v>50.8</v>
      </c>
      <c r="BS40" s="173">
        <v>46.2</v>
      </c>
      <c r="BT40" s="73"/>
      <c r="BU40" s="173"/>
      <c r="BV40" s="90" t="s">
        <v>268</v>
      </c>
      <c r="BW40" s="173">
        <v>52.2</v>
      </c>
      <c r="BX40" s="173">
        <v>55.5</v>
      </c>
      <c r="BY40" s="173">
        <v>56.8</v>
      </c>
      <c r="BZ40" s="173">
        <v>52.7</v>
      </c>
      <c r="CA40" s="173">
        <v>54.8</v>
      </c>
      <c r="CB40" s="173">
        <v>54</v>
      </c>
      <c r="CC40" s="173">
        <v>49.5</v>
      </c>
      <c r="CD40" s="173">
        <v>49.6</v>
      </c>
      <c r="CE40" s="173">
        <v>47.5</v>
      </c>
      <c r="CF40" s="173">
        <v>50.8</v>
      </c>
      <c r="CG40" s="173">
        <v>48.3</v>
      </c>
      <c r="CH40" s="173">
        <v>47.1</v>
      </c>
      <c r="CI40" s="173">
        <v>47.9</v>
      </c>
      <c r="CJ40" s="173">
        <v>47.2</v>
      </c>
      <c r="CK40" s="173">
        <v>50.5</v>
      </c>
      <c r="CL40" s="173">
        <v>52.4</v>
      </c>
      <c r="CM40" s="173">
        <v>52.9</v>
      </c>
      <c r="CN40" s="173">
        <v>52.2</v>
      </c>
      <c r="CO40" s="173">
        <v>51.4</v>
      </c>
      <c r="CP40" s="173">
        <v>53</v>
      </c>
      <c r="CQ40" s="173">
        <v>50.3</v>
      </c>
      <c r="CR40" s="73"/>
      <c r="CS40" s="173"/>
      <c r="CT40" s="90" t="s">
        <v>268</v>
      </c>
      <c r="CU40" s="173">
        <v>61.6</v>
      </c>
      <c r="CV40" s="173">
        <v>58.7</v>
      </c>
      <c r="CW40" s="173">
        <v>57.4</v>
      </c>
      <c r="CX40" s="173">
        <v>56</v>
      </c>
      <c r="CY40" s="173">
        <v>54.7</v>
      </c>
      <c r="CZ40" s="173">
        <v>52.4</v>
      </c>
      <c r="DA40" s="173">
        <v>54.9</v>
      </c>
      <c r="DB40" s="173">
        <v>52.5</v>
      </c>
      <c r="DC40" s="173">
        <v>53.1</v>
      </c>
      <c r="DD40" s="173">
        <v>50.4</v>
      </c>
      <c r="DE40" s="173">
        <v>47.9</v>
      </c>
      <c r="DF40" s="173">
        <v>45.9</v>
      </c>
      <c r="DG40" s="173">
        <v>44.4</v>
      </c>
      <c r="DH40" s="173">
        <v>46.9</v>
      </c>
      <c r="DI40" s="173">
        <v>48.3</v>
      </c>
      <c r="DJ40" s="173">
        <v>53.7</v>
      </c>
      <c r="DK40" s="173">
        <v>56.9</v>
      </c>
      <c r="DL40" s="173">
        <v>55</v>
      </c>
      <c r="DM40" s="173">
        <v>52</v>
      </c>
      <c r="DN40" s="173">
        <v>53.8</v>
      </c>
      <c r="DO40" s="173">
        <v>50.7</v>
      </c>
      <c r="DP40" s="73"/>
      <c r="DQ40" s="173"/>
      <c r="DR40" s="90" t="s">
        <v>268</v>
      </c>
      <c r="DS40" s="173">
        <v>79.900000000000006</v>
      </c>
      <c r="DT40" s="173">
        <v>81.8</v>
      </c>
      <c r="DU40" s="173">
        <v>77.8</v>
      </c>
      <c r="DV40" s="173">
        <v>72.599999999999994</v>
      </c>
      <c r="DW40" s="173">
        <v>74.099999999999994</v>
      </c>
      <c r="DX40" s="173">
        <v>72.3</v>
      </c>
      <c r="DY40" s="173">
        <v>70.8</v>
      </c>
      <c r="DZ40" s="173">
        <v>65.900000000000006</v>
      </c>
      <c r="EA40" s="173">
        <v>58</v>
      </c>
      <c r="EB40" s="173">
        <v>56.8</v>
      </c>
      <c r="EC40" s="173">
        <v>60.2</v>
      </c>
      <c r="ED40" s="173">
        <v>57.7</v>
      </c>
      <c r="EE40" s="173">
        <v>61.3</v>
      </c>
      <c r="EF40" s="173">
        <v>66.099999999999994</v>
      </c>
      <c r="EG40" s="173">
        <v>66.3</v>
      </c>
      <c r="EH40" s="173">
        <v>73.5</v>
      </c>
      <c r="EI40" s="173">
        <v>72.400000000000006</v>
      </c>
      <c r="EJ40" s="173">
        <v>70.900000000000006</v>
      </c>
      <c r="EK40" s="173">
        <v>72.099999999999994</v>
      </c>
      <c r="EL40" s="173">
        <v>73.400000000000006</v>
      </c>
      <c r="EM40" s="173">
        <v>70.900000000000006</v>
      </c>
      <c r="EO40" s="100"/>
      <c r="EP40" s="126" t="s">
        <v>223</v>
      </c>
      <c r="EQ40" s="100">
        <v>74.7</v>
      </c>
      <c r="ER40" s="100">
        <v>77.400000000000006</v>
      </c>
      <c r="ES40" s="100">
        <v>72</v>
      </c>
      <c r="ET40" s="100">
        <v>66.599999999999994</v>
      </c>
      <c r="EU40" s="100">
        <v>65.400000000000006</v>
      </c>
      <c r="EV40" s="100">
        <v>62.7</v>
      </c>
      <c r="EW40" s="100">
        <v>53.3</v>
      </c>
      <c r="EX40" s="100">
        <v>53.4</v>
      </c>
      <c r="EY40" s="100">
        <v>55.1</v>
      </c>
      <c r="EZ40" s="100">
        <v>52.1</v>
      </c>
      <c r="FA40" s="100">
        <v>55.1</v>
      </c>
      <c r="FB40" s="100">
        <v>48.3</v>
      </c>
      <c r="FC40" s="100">
        <v>52.7</v>
      </c>
      <c r="FD40" s="100">
        <v>52</v>
      </c>
      <c r="FE40" s="100">
        <v>51.8</v>
      </c>
      <c r="FF40" s="100">
        <v>56.9</v>
      </c>
      <c r="FG40" s="100">
        <v>60.6</v>
      </c>
      <c r="FH40" s="100">
        <v>59.3</v>
      </c>
      <c r="FI40" s="100">
        <v>56.6</v>
      </c>
      <c r="FJ40" s="100">
        <v>58.3</v>
      </c>
      <c r="FK40" s="100">
        <v>55.8</v>
      </c>
      <c r="FM40" s="100"/>
      <c r="FN40" s="126" t="s">
        <v>223</v>
      </c>
      <c r="FO40" s="100">
        <v>69.099999999999994</v>
      </c>
      <c r="FP40" s="100">
        <v>63.2</v>
      </c>
      <c r="FQ40" s="100">
        <v>56.2</v>
      </c>
      <c r="FR40" s="100">
        <v>58.9</v>
      </c>
      <c r="FS40" s="100">
        <v>59.9</v>
      </c>
      <c r="FT40" s="100">
        <v>55.7</v>
      </c>
      <c r="FU40" s="100">
        <v>52.7</v>
      </c>
      <c r="FV40" s="100">
        <v>49.3</v>
      </c>
      <c r="FW40" s="100">
        <v>49</v>
      </c>
      <c r="FX40" s="100">
        <v>45.4</v>
      </c>
      <c r="FY40" s="100">
        <v>42.1</v>
      </c>
      <c r="FZ40" s="100">
        <v>39.700000000000003</v>
      </c>
      <c r="GA40" s="100">
        <v>42.3</v>
      </c>
      <c r="GB40" s="100">
        <v>44</v>
      </c>
      <c r="GC40" s="100">
        <v>43.7</v>
      </c>
      <c r="GD40" s="100">
        <v>47.9</v>
      </c>
      <c r="GE40" s="100">
        <v>52.3</v>
      </c>
      <c r="GF40" s="100">
        <v>52.1</v>
      </c>
      <c r="GG40" s="100">
        <v>49.5</v>
      </c>
      <c r="GH40" s="100">
        <v>50.9</v>
      </c>
      <c r="GI40" s="100">
        <v>45.5</v>
      </c>
      <c r="GK40" s="100"/>
      <c r="GL40" s="126" t="s">
        <v>223</v>
      </c>
      <c r="GM40" s="100">
        <v>53.6</v>
      </c>
      <c r="GN40" s="100">
        <v>45.1</v>
      </c>
      <c r="GO40" s="100">
        <v>41.6</v>
      </c>
      <c r="GP40" s="100">
        <v>39.299999999999997</v>
      </c>
      <c r="GQ40" s="100">
        <v>40.700000000000003</v>
      </c>
      <c r="GR40" s="100">
        <v>38.200000000000003</v>
      </c>
      <c r="GS40" s="100">
        <v>41.8</v>
      </c>
      <c r="GT40" s="100">
        <v>37.9</v>
      </c>
      <c r="GU40" s="100">
        <v>36.799999999999997</v>
      </c>
      <c r="GV40" s="100">
        <v>40.799999999999997</v>
      </c>
      <c r="GW40" s="100">
        <v>37.4</v>
      </c>
      <c r="GX40" s="100">
        <v>36.9</v>
      </c>
      <c r="GY40" s="100">
        <v>36.799999999999997</v>
      </c>
      <c r="GZ40" s="100">
        <v>35.200000000000003</v>
      </c>
      <c r="HA40" s="100">
        <v>36.5</v>
      </c>
      <c r="HB40" s="100">
        <v>39.799999999999997</v>
      </c>
      <c r="HC40" s="100">
        <v>41.5</v>
      </c>
      <c r="HD40" s="100">
        <v>39.799999999999997</v>
      </c>
      <c r="HE40" s="100">
        <v>37.9</v>
      </c>
      <c r="HF40" s="100">
        <v>36.9</v>
      </c>
      <c r="HG40" s="100">
        <v>34.5</v>
      </c>
    </row>
    <row r="41" spans="1:215" ht="15">
      <c r="A41" s="100"/>
      <c r="B41" s="106" t="s">
        <v>224</v>
      </c>
      <c r="C41" s="100">
        <v>45.9</v>
      </c>
      <c r="D41" s="100">
        <v>51.4</v>
      </c>
      <c r="E41" s="100">
        <v>55</v>
      </c>
      <c r="F41" s="100">
        <v>54.5</v>
      </c>
      <c r="G41" s="100">
        <v>43.6</v>
      </c>
      <c r="H41" s="100">
        <v>43.4</v>
      </c>
      <c r="I41" s="100">
        <v>49.2</v>
      </c>
      <c r="J41" s="100">
        <v>46.7</v>
      </c>
      <c r="K41" s="100">
        <v>43.8</v>
      </c>
      <c r="L41" s="100">
        <v>50.4</v>
      </c>
      <c r="M41" s="100">
        <v>43.5</v>
      </c>
      <c r="N41" s="100">
        <v>52.7</v>
      </c>
      <c r="O41" s="100">
        <v>52.2</v>
      </c>
      <c r="P41" s="100">
        <v>50.6</v>
      </c>
      <c r="Q41" s="100">
        <v>54.8</v>
      </c>
      <c r="R41" s="100">
        <v>57.5</v>
      </c>
      <c r="S41" s="100">
        <v>56</v>
      </c>
      <c r="T41" s="100">
        <v>55.6</v>
      </c>
      <c r="U41" s="100">
        <v>58</v>
      </c>
      <c r="V41" s="100">
        <v>55</v>
      </c>
      <c r="W41" s="100">
        <v>58.2</v>
      </c>
      <c r="Y41" s="100"/>
      <c r="Z41" s="106" t="s">
        <v>224</v>
      </c>
      <c r="AA41" s="100">
        <v>46.3</v>
      </c>
      <c r="AB41" s="100">
        <v>49.2</v>
      </c>
      <c r="AC41" s="100">
        <v>55.1</v>
      </c>
      <c r="AD41" s="100">
        <v>62.7</v>
      </c>
      <c r="AE41" s="100">
        <v>62</v>
      </c>
      <c r="AF41" s="100">
        <v>55.4</v>
      </c>
      <c r="AG41" s="100">
        <v>55.4</v>
      </c>
      <c r="AH41" s="100">
        <v>59.4</v>
      </c>
      <c r="AI41" s="100">
        <v>56.6</v>
      </c>
      <c r="AJ41" s="100">
        <v>61.2</v>
      </c>
      <c r="AK41" s="100">
        <v>59.6</v>
      </c>
      <c r="AL41" s="100">
        <v>61.3</v>
      </c>
      <c r="AM41" s="100">
        <v>56.4</v>
      </c>
      <c r="AN41" s="100">
        <v>61</v>
      </c>
      <c r="AO41" s="100">
        <v>61.8</v>
      </c>
      <c r="AP41" s="100">
        <v>55.1</v>
      </c>
      <c r="AQ41" s="100">
        <v>49.4</v>
      </c>
      <c r="AR41" s="100">
        <v>50</v>
      </c>
      <c r="AS41" s="100">
        <v>51.4</v>
      </c>
      <c r="AT41" s="100">
        <v>49.9</v>
      </c>
      <c r="AU41" s="100">
        <v>53.3</v>
      </c>
      <c r="AW41" s="173"/>
      <c r="AX41" s="90" t="s">
        <v>269</v>
      </c>
      <c r="AY41" s="173">
        <v>65.2</v>
      </c>
      <c r="AZ41" s="173">
        <v>62.1</v>
      </c>
      <c r="BA41" s="173">
        <v>64</v>
      </c>
      <c r="BB41" s="173">
        <v>68.099999999999994</v>
      </c>
      <c r="BC41" s="173">
        <v>62.6</v>
      </c>
      <c r="BD41" s="173">
        <v>66.8</v>
      </c>
      <c r="BE41" s="173">
        <v>68</v>
      </c>
      <c r="BF41" s="173">
        <v>64.099999999999994</v>
      </c>
      <c r="BG41" s="173">
        <v>58.2</v>
      </c>
      <c r="BH41" s="173">
        <v>64.3</v>
      </c>
      <c r="BI41" s="173">
        <v>65.5</v>
      </c>
      <c r="BJ41" s="173">
        <v>67.2</v>
      </c>
      <c r="BK41" s="173">
        <v>61.1</v>
      </c>
      <c r="BL41" s="173">
        <v>59.7</v>
      </c>
      <c r="BM41" s="173">
        <v>62.1</v>
      </c>
      <c r="BN41" s="173">
        <v>54.2</v>
      </c>
      <c r="BO41" s="173">
        <v>50.9</v>
      </c>
      <c r="BP41" s="173">
        <v>50.4</v>
      </c>
      <c r="BQ41" s="173">
        <v>51.8</v>
      </c>
      <c r="BR41" s="173">
        <v>49.2</v>
      </c>
      <c r="BS41" s="173">
        <v>53.8</v>
      </c>
      <c r="BT41" s="73"/>
      <c r="BU41" s="173"/>
      <c r="BV41" s="90" t="s">
        <v>269</v>
      </c>
      <c r="BW41" s="173">
        <v>47.4</v>
      </c>
      <c r="BX41" s="173">
        <v>44.3</v>
      </c>
      <c r="BY41" s="173">
        <v>43</v>
      </c>
      <c r="BZ41" s="173">
        <v>47.1</v>
      </c>
      <c r="CA41" s="173">
        <v>45.1</v>
      </c>
      <c r="CB41" s="173">
        <v>45.9</v>
      </c>
      <c r="CC41" s="173">
        <v>50.5</v>
      </c>
      <c r="CD41" s="173">
        <v>50.4</v>
      </c>
      <c r="CE41" s="173">
        <v>52.5</v>
      </c>
      <c r="CF41" s="173">
        <v>49</v>
      </c>
      <c r="CG41" s="173">
        <v>51.5</v>
      </c>
      <c r="CH41" s="173">
        <v>51</v>
      </c>
      <c r="CI41" s="173">
        <v>50.3</v>
      </c>
      <c r="CJ41" s="173">
        <v>51.1</v>
      </c>
      <c r="CK41" s="173">
        <v>47.5</v>
      </c>
      <c r="CL41" s="173">
        <v>47.4</v>
      </c>
      <c r="CM41" s="173">
        <v>46.9</v>
      </c>
      <c r="CN41" s="173">
        <v>47.7</v>
      </c>
      <c r="CO41" s="173">
        <v>48.2</v>
      </c>
      <c r="CP41" s="173">
        <v>46.5</v>
      </c>
      <c r="CQ41" s="173">
        <v>49.3</v>
      </c>
      <c r="CR41" s="73"/>
      <c r="CS41" s="173"/>
      <c r="CT41" s="90" t="s">
        <v>269</v>
      </c>
      <c r="CU41" s="173">
        <v>37.799999999999997</v>
      </c>
      <c r="CV41" s="173">
        <v>40.5</v>
      </c>
      <c r="CW41" s="173">
        <v>42.2</v>
      </c>
      <c r="CX41" s="173">
        <v>43.4</v>
      </c>
      <c r="CY41" s="173">
        <v>44.6</v>
      </c>
      <c r="CZ41" s="173">
        <v>46.9</v>
      </c>
      <c r="DA41" s="173">
        <v>45.1</v>
      </c>
      <c r="DB41" s="173">
        <v>45.6</v>
      </c>
      <c r="DC41" s="173">
        <v>44.5</v>
      </c>
      <c r="DD41" s="173">
        <v>46.7</v>
      </c>
      <c r="DE41" s="173">
        <v>49.4</v>
      </c>
      <c r="DF41" s="173">
        <v>51.2</v>
      </c>
      <c r="DG41" s="173">
        <v>52.5</v>
      </c>
      <c r="DH41" s="173">
        <v>50.2</v>
      </c>
      <c r="DI41" s="173">
        <v>48.6</v>
      </c>
      <c r="DJ41" s="173">
        <v>46.2</v>
      </c>
      <c r="DK41" s="173">
        <v>42.9</v>
      </c>
      <c r="DL41" s="173">
        <v>44.8</v>
      </c>
      <c r="DM41" s="173">
        <v>47.9</v>
      </c>
      <c r="DN41" s="173">
        <v>46</v>
      </c>
      <c r="DO41" s="173">
        <v>49.1</v>
      </c>
      <c r="DP41" s="73"/>
      <c r="DQ41" s="173"/>
      <c r="DR41" s="90" t="s">
        <v>269</v>
      </c>
      <c r="DS41" s="173">
        <v>19.7</v>
      </c>
      <c r="DT41" s="173">
        <v>17.899999999999999</v>
      </c>
      <c r="DU41" s="173">
        <v>21.9</v>
      </c>
      <c r="DV41" s="173">
        <v>27.1</v>
      </c>
      <c r="DW41" s="173">
        <v>25.5</v>
      </c>
      <c r="DX41" s="173">
        <v>27.6</v>
      </c>
      <c r="DY41" s="173">
        <v>29.2</v>
      </c>
      <c r="DZ41" s="173">
        <v>34.1</v>
      </c>
      <c r="EA41" s="173">
        <v>37.4</v>
      </c>
      <c r="EB41" s="173">
        <v>38.1</v>
      </c>
      <c r="EC41" s="173">
        <v>34.799999999999997</v>
      </c>
      <c r="ED41" s="173">
        <v>37.299999999999997</v>
      </c>
      <c r="EE41" s="173">
        <v>34.6</v>
      </c>
      <c r="EF41" s="173">
        <v>29.7</v>
      </c>
      <c r="EG41" s="173">
        <v>29.4</v>
      </c>
      <c r="EH41" s="173">
        <v>26.5</v>
      </c>
      <c r="EI41" s="173">
        <v>27.6</v>
      </c>
      <c r="EJ41" s="173">
        <v>29.1</v>
      </c>
      <c r="EK41" s="173">
        <v>27.8</v>
      </c>
      <c r="EL41" s="173">
        <v>26.6</v>
      </c>
      <c r="EM41" s="173">
        <v>29.1</v>
      </c>
      <c r="EO41" s="100"/>
      <c r="EP41" s="126" t="s">
        <v>224</v>
      </c>
      <c r="EQ41" s="100">
        <v>25.2</v>
      </c>
      <c r="ER41" s="100">
        <v>22.5</v>
      </c>
      <c r="ES41" s="100">
        <v>27.9</v>
      </c>
      <c r="ET41" s="100">
        <v>33.4</v>
      </c>
      <c r="EU41" s="100">
        <v>34.5</v>
      </c>
      <c r="EV41" s="100">
        <v>37.200000000000003</v>
      </c>
      <c r="EW41" s="100">
        <v>46.7</v>
      </c>
      <c r="EX41" s="100">
        <v>46.6</v>
      </c>
      <c r="EY41" s="100">
        <v>44.9</v>
      </c>
      <c r="EZ41" s="100">
        <v>47.8</v>
      </c>
      <c r="FA41" s="100">
        <v>44.8</v>
      </c>
      <c r="FB41" s="100">
        <v>48.1</v>
      </c>
      <c r="FC41" s="100">
        <v>43.7</v>
      </c>
      <c r="FD41" s="100">
        <v>44.6</v>
      </c>
      <c r="FE41" s="100">
        <v>44.4</v>
      </c>
      <c r="FF41" s="100">
        <v>43</v>
      </c>
      <c r="FG41" s="100">
        <v>39.4</v>
      </c>
      <c r="FH41" s="100">
        <v>40.700000000000003</v>
      </c>
      <c r="FI41" s="100">
        <v>43.3</v>
      </c>
      <c r="FJ41" s="100">
        <v>41.6</v>
      </c>
      <c r="FK41" s="100">
        <v>44.2</v>
      </c>
      <c r="FM41" s="100"/>
      <c r="FN41" s="126" t="s">
        <v>224</v>
      </c>
      <c r="FO41" s="100">
        <v>30.6</v>
      </c>
      <c r="FP41" s="100">
        <v>36.5</v>
      </c>
      <c r="FQ41" s="100">
        <v>43.5</v>
      </c>
      <c r="FR41" s="100">
        <v>40.9</v>
      </c>
      <c r="FS41" s="100">
        <v>39.700000000000003</v>
      </c>
      <c r="FT41" s="100">
        <v>44.1</v>
      </c>
      <c r="FU41" s="100">
        <v>47.3</v>
      </c>
      <c r="FV41" s="100">
        <v>50.7</v>
      </c>
      <c r="FW41" s="100">
        <v>51</v>
      </c>
      <c r="FX41" s="100">
        <v>54.4</v>
      </c>
      <c r="FY41" s="100">
        <v>57.8</v>
      </c>
      <c r="FZ41" s="100">
        <v>58.5</v>
      </c>
      <c r="GA41" s="100">
        <v>55.3</v>
      </c>
      <c r="GB41" s="100">
        <v>54.2</v>
      </c>
      <c r="GC41" s="100">
        <v>54.3</v>
      </c>
      <c r="GD41" s="100">
        <v>51.9</v>
      </c>
      <c r="GE41" s="100">
        <v>47.5</v>
      </c>
      <c r="GF41" s="100">
        <v>47.7</v>
      </c>
      <c r="GG41" s="100">
        <v>50.2</v>
      </c>
      <c r="GH41" s="100">
        <v>48.8</v>
      </c>
      <c r="GI41" s="100">
        <v>54.2</v>
      </c>
      <c r="GK41" s="100"/>
      <c r="GL41" s="126" t="s">
        <v>224</v>
      </c>
      <c r="GM41" s="100">
        <v>45.7</v>
      </c>
      <c r="GN41" s="100">
        <v>54.1</v>
      </c>
      <c r="GO41" s="100">
        <v>57.8</v>
      </c>
      <c r="GP41" s="100">
        <v>59.9</v>
      </c>
      <c r="GQ41" s="100">
        <v>58.2</v>
      </c>
      <c r="GR41" s="100">
        <v>60.9</v>
      </c>
      <c r="GS41" s="100">
        <v>58.2</v>
      </c>
      <c r="GT41" s="100">
        <v>62.1</v>
      </c>
      <c r="GU41" s="100">
        <v>63.2</v>
      </c>
      <c r="GV41" s="100">
        <v>58.4</v>
      </c>
      <c r="GW41" s="100">
        <v>60.5</v>
      </c>
      <c r="GX41" s="100">
        <v>60.8</v>
      </c>
      <c r="GY41" s="100">
        <v>61.1</v>
      </c>
      <c r="GZ41" s="100">
        <v>63</v>
      </c>
      <c r="HA41" s="100">
        <v>61.7</v>
      </c>
      <c r="HB41" s="100">
        <v>59.7</v>
      </c>
      <c r="HC41" s="100">
        <v>58.1</v>
      </c>
      <c r="HD41" s="100">
        <v>59.9</v>
      </c>
      <c r="HE41" s="100">
        <v>61.6</v>
      </c>
      <c r="HF41" s="100">
        <v>62.6</v>
      </c>
      <c r="HG41" s="100">
        <v>65.2</v>
      </c>
    </row>
    <row r="42" spans="1:215" ht="15">
      <c r="A42" s="100"/>
      <c r="B42" s="106" t="s">
        <v>225</v>
      </c>
      <c r="C42" s="102" t="s">
        <v>226</v>
      </c>
      <c r="D42" s="102" t="s">
        <v>226</v>
      </c>
      <c r="E42" s="102" t="s">
        <v>226</v>
      </c>
      <c r="F42" s="102" t="s">
        <v>226</v>
      </c>
      <c r="G42" s="102" t="s">
        <v>226</v>
      </c>
      <c r="H42" s="102" t="s">
        <v>226</v>
      </c>
      <c r="I42" s="102" t="s">
        <v>226</v>
      </c>
      <c r="J42" s="102" t="s">
        <v>226</v>
      </c>
      <c r="K42" s="102" t="s">
        <v>226</v>
      </c>
      <c r="L42" s="102" t="s">
        <v>226</v>
      </c>
      <c r="M42" s="102" t="s">
        <v>226</v>
      </c>
      <c r="N42" s="102">
        <v>1.6</v>
      </c>
      <c r="O42" s="102">
        <v>1.7</v>
      </c>
      <c r="P42" s="102">
        <v>0.4</v>
      </c>
      <c r="Q42" s="102">
        <v>5.8</v>
      </c>
      <c r="R42" s="102" t="s">
        <v>226</v>
      </c>
      <c r="S42" s="102" t="s">
        <v>226</v>
      </c>
      <c r="T42" s="102" t="s">
        <v>226</v>
      </c>
      <c r="U42" s="102" t="s">
        <v>226</v>
      </c>
      <c r="V42" s="102" t="s">
        <v>226</v>
      </c>
      <c r="W42" s="102" t="s">
        <v>226</v>
      </c>
      <c r="Y42" s="100"/>
      <c r="Z42" s="106" t="s">
        <v>225</v>
      </c>
      <c r="AA42" s="102" t="s">
        <v>226</v>
      </c>
      <c r="AB42" s="102" t="s">
        <v>226</v>
      </c>
      <c r="AC42" s="102" t="s">
        <v>226</v>
      </c>
      <c r="AD42" s="102" t="s">
        <v>226</v>
      </c>
      <c r="AE42" s="102" t="s">
        <v>226</v>
      </c>
      <c r="AF42" s="102" t="s">
        <v>226</v>
      </c>
      <c r="AG42" s="102" t="s">
        <v>226</v>
      </c>
      <c r="AH42" s="102" t="s">
        <v>226</v>
      </c>
      <c r="AI42" s="102" t="s">
        <v>226</v>
      </c>
      <c r="AJ42" s="102" t="s">
        <v>226</v>
      </c>
      <c r="AK42" s="102" t="s">
        <v>226</v>
      </c>
      <c r="AL42" s="102">
        <v>1.3</v>
      </c>
      <c r="AM42" s="102">
        <v>1.5</v>
      </c>
      <c r="AN42" s="102">
        <v>0.4</v>
      </c>
      <c r="AO42" s="102">
        <v>0.1</v>
      </c>
      <c r="AP42" s="102" t="s">
        <v>226</v>
      </c>
      <c r="AQ42" s="102" t="s">
        <v>226</v>
      </c>
      <c r="AR42" s="102" t="s">
        <v>226</v>
      </c>
      <c r="AS42" s="102" t="s">
        <v>226</v>
      </c>
      <c r="AT42" s="102" t="s">
        <v>226</v>
      </c>
      <c r="AU42" s="102" t="s">
        <v>226</v>
      </c>
      <c r="AW42" s="173"/>
      <c r="AX42" s="90" t="s">
        <v>270</v>
      </c>
      <c r="AY42" s="8" t="s">
        <v>271</v>
      </c>
      <c r="AZ42" s="8" t="s">
        <v>271</v>
      </c>
      <c r="BA42" s="8" t="s">
        <v>271</v>
      </c>
      <c r="BB42" s="8" t="s">
        <v>271</v>
      </c>
      <c r="BC42" s="8" t="s">
        <v>271</v>
      </c>
      <c r="BD42" s="8" t="s">
        <v>271</v>
      </c>
      <c r="BE42" s="8" t="s">
        <v>271</v>
      </c>
      <c r="BF42" s="8" t="s">
        <v>271</v>
      </c>
      <c r="BG42" s="8" t="s">
        <v>271</v>
      </c>
      <c r="BH42" s="8" t="s">
        <v>271</v>
      </c>
      <c r="BI42" s="8" t="s">
        <v>271</v>
      </c>
      <c r="BJ42" s="8">
        <v>1.2</v>
      </c>
      <c r="BK42" s="8">
        <v>1.4</v>
      </c>
      <c r="BL42" s="8">
        <v>0.7</v>
      </c>
      <c r="BM42" s="8">
        <v>0.4</v>
      </c>
      <c r="BN42" s="8" t="s">
        <v>271</v>
      </c>
      <c r="BO42" s="8" t="s">
        <v>271</v>
      </c>
      <c r="BP42" s="8" t="s">
        <v>271</v>
      </c>
      <c r="BQ42" s="8" t="s">
        <v>271</v>
      </c>
      <c r="BR42" s="8" t="s">
        <v>271</v>
      </c>
      <c r="BS42" s="8" t="s">
        <v>271</v>
      </c>
      <c r="BT42" s="73"/>
      <c r="BU42" s="173"/>
      <c r="BV42" s="90" t="s">
        <v>270</v>
      </c>
      <c r="BW42" s="8" t="s">
        <v>271</v>
      </c>
      <c r="BX42" s="8" t="s">
        <v>271</v>
      </c>
      <c r="BY42" s="8" t="s">
        <v>271</v>
      </c>
      <c r="BZ42" s="8" t="s">
        <v>271</v>
      </c>
      <c r="CA42" s="8" t="s">
        <v>271</v>
      </c>
      <c r="CB42" s="8" t="s">
        <v>271</v>
      </c>
      <c r="CC42" s="8" t="s">
        <v>271</v>
      </c>
      <c r="CD42" s="8" t="s">
        <v>271</v>
      </c>
      <c r="CE42" s="8" t="s">
        <v>271</v>
      </c>
      <c r="CF42" s="8" t="s">
        <v>271</v>
      </c>
      <c r="CG42" s="8" t="s">
        <v>271</v>
      </c>
      <c r="CH42" s="8">
        <v>1.7</v>
      </c>
      <c r="CI42" s="8">
        <v>1.7</v>
      </c>
      <c r="CJ42" s="8">
        <v>1.6</v>
      </c>
      <c r="CK42" s="8">
        <v>1.9</v>
      </c>
      <c r="CL42" s="8" t="s">
        <v>271</v>
      </c>
      <c r="CM42" s="8" t="s">
        <v>271</v>
      </c>
      <c r="CN42" s="8" t="s">
        <v>271</v>
      </c>
      <c r="CO42" s="8" t="s">
        <v>271</v>
      </c>
      <c r="CP42" s="8" t="s">
        <v>271</v>
      </c>
      <c r="CQ42" s="8" t="s">
        <v>271</v>
      </c>
      <c r="CR42" s="73"/>
      <c r="CS42" s="173"/>
      <c r="CT42" s="90" t="s">
        <v>270</v>
      </c>
      <c r="CU42" s="8" t="s">
        <v>271</v>
      </c>
      <c r="CV42" s="8" t="s">
        <v>271</v>
      </c>
      <c r="CW42" s="8" t="s">
        <v>271</v>
      </c>
      <c r="CX42" s="8" t="s">
        <v>271</v>
      </c>
      <c r="CY42" s="8" t="s">
        <v>271</v>
      </c>
      <c r="CZ42" s="8" t="s">
        <v>271</v>
      </c>
      <c r="DA42" s="8" t="s">
        <v>271</v>
      </c>
      <c r="DB42" s="8">
        <v>1.9</v>
      </c>
      <c r="DC42" s="8">
        <v>2.4</v>
      </c>
      <c r="DD42" s="8">
        <v>2.2000000000000002</v>
      </c>
      <c r="DE42" s="8">
        <v>2.2999999999999998</v>
      </c>
      <c r="DF42" s="8">
        <v>2.5</v>
      </c>
      <c r="DG42" s="8">
        <v>2.6</v>
      </c>
      <c r="DH42" s="8">
        <v>2.6</v>
      </c>
      <c r="DI42" s="8">
        <v>2.9</v>
      </c>
      <c r="DJ42" s="8" t="s">
        <v>271</v>
      </c>
      <c r="DK42" s="8" t="s">
        <v>271</v>
      </c>
      <c r="DL42" s="8" t="s">
        <v>271</v>
      </c>
      <c r="DM42" s="8" t="s">
        <v>271</v>
      </c>
      <c r="DN42" s="8" t="s">
        <v>271</v>
      </c>
      <c r="DO42" s="8" t="s">
        <v>271</v>
      </c>
      <c r="DP42" s="73"/>
      <c r="DQ42" s="173"/>
      <c r="DR42" s="90" t="s">
        <v>270</v>
      </c>
      <c r="DS42" s="8" t="s">
        <v>271</v>
      </c>
      <c r="DT42" s="8" t="s">
        <v>271</v>
      </c>
      <c r="DU42" s="8" t="s">
        <v>271</v>
      </c>
      <c r="DV42" s="8" t="s">
        <v>271</v>
      </c>
      <c r="DW42" s="8" t="s">
        <v>271</v>
      </c>
      <c r="DX42" s="8" t="s">
        <v>271</v>
      </c>
      <c r="DY42" s="8" t="s">
        <v>271</v>
      </c>
      <c r="DZ42" s="8" t="s">
        <v>271</v>
      </c>
      <c r="EA42" s="8">
        <v>4.7</v>
      </c>
      <c r="EB42" s="8">
        <v>4.7</v>
      </c>
      <c r="EC42" s="8">
        <v>4.7</v>
      </c>
      <c r="ED42" s="8">
        <v>5</v>
      </c>
      <c r="EE42" s="8">
        <v>4</v>
      </c>
      <c r="EF42" s="8">
        <v>4.0999999999999996</v>
      </c>
      <c r="EG42" s="8">
        <v>4.2</v>
      </c>
      <c r="EH42" s="8" t="s">
        <v>271</v>
      </c>
      <c r="EI42" s="8" t="s">
        <v>271</v>
      </c>
      <c r="EJ42" s="8" t="s">
        <v>271</v>
      </c>
      <c r="EK42" s="8" t="s">
        <v>271</v>
      </c>
      <c r="EL42" s="8" t="s">
        <v>271</v>
      </c>
      <c r="EM42" s="8" t="s">
        <v>271</v>
      </c>
      <c r="EO42" s="100"/>
      <c r="EP42" s="126" t="s">
        <v>225</v>
      </c>
      <c r="EQ42" s="102" t="s">
        <v>226</v>
      </c>
      <c r="ER42" s="102" t="s">
        <v>226</v>
      </c>
      <c r="ES42" s="102" t="s">
        <v>226</v>
      </c>
      <c r="ET42" s="102" t="s">
        <v>226</v>
      </c>
      <c r="EU42" s="102" t="s">
        <v>226</v>
      </c>
      <c r="EV42" s="102" t="s">
        <v>226</v>
      </c>
      <c r="EW42" s="102" t="s">
        <v>226</v>
      </c>
      <c r="EX42" s="102" t="s">
        <v>226</v>
      </c>
      <c r="EY42" s="102" t="s">
        <v>226</v>
      </c>
      <c r="EZ42" s="102" t="s">
        <v>226</v>
      </c>
      <c r="FA42" s="102" t="s">
        <v>226</v>
      </c>
      <c r="FB42" s="102">
        <v>3.5</v>
      </c>
      <c r="FC42" s="102">
        <v>3.5</v>
      </c>
      <c r="FD42" s="102">
        <v>3.4</v>
      </c>
      <c r="FE42" s="102">
        <v>3.8</v>
      </c>
      <c r="FF42" s="102" t="s">
        <v>226</v>
      </c>
      <c r="FG42" s="102" t="s">
        <v>226</v>
      </c>
      <c r="FH42" s="102" t="s">
        <v>226</v>
      </c>
      <c r="FI42" s="102" t="s">
        <v>226</v>
      </c>
      <c r="FJ42" s="102" t="s">
        <v>226</v>
      </c>
      <c r="FK42" s="102" t="s">
        <v>226</v>
      </c>
      <c r="FM42" s="100"/>
      <c r="FN42" s="126" t="s">
        <v>225</v>
      </c>
      <c r="FO42" s="102" t="s">
        <v>226</v>
      </c>
      <c r="FP42" s="102" t="s">
        <v>226</v>
      </c>
      <c r="FQ42" s="102" t="s">
        <v>226</v>
      </c>
      <c r="FR42" s="102" t="s">
        <v>226</v>
      </c>
      <c r="FS42" s="102" t="s">
        <v>226</v>
      </c>
      <c r="FT42" s="102" t="s">
        <v>226</v>
      </c>
      <c r="FU42" s="102" t="s">
        <v>226</v>
      </c>
      <c r="FV42" s="102" t="s">
        <v>226</v>
      </c>
      <c r="FW42" s="102" t="s">
        <v>226</v>
      </c>
      <c r="FX42" s="102" t="s">
        <v>226</v>
      </c>
      <c r="FY42" s="102" t="s">
        <v>226</v>
      </c>
      <c r="FZ42" s="102">
        <v>1.6</v>
      </c>
      <c r="GA42" s="102">
        <v>2.2999999999999998</v>
      </c>
      <c r="GB42" s="102">
        <v>1.7</v>
      </c>
      <c r="GC42" s="102">
        <v>1.9</v>
      </c>
      <c r="GD42" s="102" t="s">
        <v>226</v>
      </c>
      <c r="GE42" s="102" t="s">
        <v>226</v>
      </c>
      <c r="GF42" s="102" t="s">
        <v>226</v>
      </c>
      <c r="GG42" s="102" t="s">
        <v>226</v>
      </c>
      <c r="GH42" s="102" t="s">
        <v>226</v>
      </c>
      <c r="GI42" s="102" t="s">
        <v>226</v>
      </c>
      <c r="GK42" s="100"/>
      <c r="GL42" s="126" t="s">
        <v>225</v>
      </c>
      <c r="GM42" s="102" t="s">
        <v>226</v>
      </c>
      <c r="GN42" s="102" t="s">
        <v>226</v>
      </c>
      <c r="GO42" s="102" t="s">
        <v>226</v>
      </c>
      <c r="GP42" s="102" t="s">
        <v>226</v>
      </c>
      <c r="GQ42" s="102" t="s">
        <v>226</v>
      </c>
      <c r="GR42" s="102" t="s">
        <v>226</v>
      </c>
      <c r="GS42" s="102" t="s">
        <v>226</v>
      </c>
      <c r="GT42" s="102" t="s">
        <v>226</v>
      </c>
      <c r="GU42" s="102" t="s">
        <v>226</v>
      </c>
      <c r="GV42" s="102" t="s">
        <v>226</v>
      </c>
      <c r="GW42" s="102">
        <v>1.3</v>
      </c>
      <c r="GX42" s="102">
        <v>1.6</v>
      </c>
      <c r="GY42" s="102">
        <v>1.4</v>
      </c>
      <c r="GZ42" s="102">
        <v>1.2</v>
      </c>
      <c r="HA42" s="102">
        <v>1.3</v>
      </c>
      <c r="HB42" s="102" t="s">
        <v>226</v>
      </c>
      <c r="HC42" s="102" t="s">
        <v>226</v>
      </c>
      <c r="HD42" s="102" t="s">
        <v>226</v>
      </c>
      <c r="HE42" s="102" t="s">
        <v>226</v>
      </c>
      <c r="HF42" s="102" t="s">
        <v>226</v>
      </c>
      <c r="HG42" s="102" t="s">
        <v>226</v>
      </c>
    </row>
    <row r="43" spans="1:215" ht="15">
      <c r="A43" s="100"/>
      <c r="B43" s="106" t="s">
        <v>227</v>
      </c>
      <c r="C43" s="100">
        <v>0</v>
      </c>
      <c r="D43" s="102" t="s">
        <v>226</v>
      </c>
      <c r="E43" s="102" t="s">
        <v>226</v>
      </c>
      <c r="F43" s="102" t="s">
        <v>226</v>
      </c>
      <c r="G43" s="102" t="s">
        <v>226</v>
      </c>
      <c r="H43" s="102" t="s">
        <v>226</v>
      </c>
      <c r="I43" s="102" t="s">
        <v>226</v>
      </c>
      <c r="J43" s="102" t="s">
        <v>226</v>
      </c>
      <c r="K43" s="102" t="s">
        <v>226</v>
      </c>
      <c r="L43" s="102" t="s">
        <v>226</v>
      </c>
      <c r="M43" s="102" t="s">
        <v>226</v>
      </c>
      <c r="N43" s="102" t="s">
        <v>226</v>
      </c>
      <c r="O43" s="102" t="s">
        <v>226</v>
      </c>
      <c r="P43" s="102" t="s">
        <v>226</v>
      </c>
      <c r="Q43" s="102" t="s">
        <v>226</v>
      </c>
      <c r="R43" s="102" t="s">
        <v>226</v>
      </c>
      <c r="S43" s="102" t="s">
        <v>226</v>
      </c>
      <c r="T43" s="102" t="s">
        <v>226</v>
      </c>
      <c r="U43" s="102" t="s">
        <v>226</v>
      </c>
      <c r="V43" s="102" t="s">
        <v>226</v>
      </c>
      <c r="W43" s="102" t="s">
        <v>226</v>
      </c>
      <c r="Y43" s="100"/>
      <c r="Z43" s="106" t="s">
        <v>227</v>
      </c>
      <c r="AA43" s="100">
        <v>0</v>
      </c>
      <c r="AB43" s="102" t="s">
        <v>226</v>
      </c>
      <c r="AC43" s="102" t="s">
        <v>226</v>
      </c>
      <c r="AD43" s="102" t="s">
        <v>226</v>
      </c>
      <c r="AE43" s="102" t="s">
        <v>226</v>
      </c>
      <c r="AF43" s="102" t="s">
        <v>226</v>
      </c>
      <c r="AG43" s="102" t="s">
        <v>226</v>
      </c>
      <c r="AH43" s="102" t="s">
        <v>226</v>
      </c>
      <c r="AI43" s="102" t="s">
        <v>226</v>
      </c>
      <c r="AJ43" s="102" t="s">
        <v>226</v>
      </c>
      <c r="AK43" s="102" t="s">
        <v>226</v>
      </c>
      <c r="AL43" s="102" t="s">
        <v>226</v>
      </c>
      <c r="AM43" s="102" t="s">
        <v>226</v>
      </c>
      <c r="AN43" s="102" t="s">
        <v>226</v>
      </c>
      <c r="AO43" s="102" t="s">
        <v>226</v>
      </c>
      <c r="AP43" s="102" t="s">
        <v>226</v>
      </c>
      <c r="AQ43" s="102" t="s">
        <v>226</v>
      </c>
      <c r="AR43" s="102" t="s">
        <v>226</v>
      </c>
      <c r="AS43" s="102" t="s">
        <v>226</v>
      </c>
      <c r="AT43" s="102" t="s">
        <v>226</v>
      </c>
      <c r="AU43" s="102" t="s">
        <v>226</v>
      </c>
      <c r="AW43" s="173"/>
      <c r="AX43" s="90" t="s">
        <v>272</v>
      </c>
      <c r="AY43" s="173">
        <v>0</v>
      </c>
      <c r="AZ43" s="8" t="s">
        <v>271</v>
      </c>
      <c r="BA43" s="8" t="s">
        <v>271</v>
      </c>
      <c r="BB43" s="8" t="s">
        <v>271</v>
      </c>
      <c r="BC43" s="8" t="s">
        <v>271</v>
      </c>
      <c r="BD43" s="8" t="s">
        <v>271</v>
      </c>
      <c r="BE43" s="8" t="s">
        <v>271</v>
      </c>
      <c r="BF43" s="8" t="s">
        <v>271</v>
      </c>
      <c r="BG43" s="8" t="s">
        <v>271</v>
      </c>
      <c r="BH43" s="8" t="s">
        <v>271</v>
      </c>
      <c r="BI43" s="8" t="s">
        <v>271</v>
      </c>
      <c r="BJ43" s="8" t="s">
        <v>271</v>
      </c>
      <c r="BK43" s="8" t="s">
        <v>271</v>
      </c>
      <c r="BL43" s="8" t="s">
        <v>271</v>
      </c>
      <c r="BM43" s="8" t="s">
        <v>271</v>
      </c>
      <c r="BN43" s="8" t="s">
        <v>271</v>
      </c>
      <c r="BO43" s="8" t="s">
        <v>271</v>
      </c>
      <c r="BP43" s="8" t="s">
        <v>271</v>
      </c>
      <c r="BQ43" s="8" t="s">
        <v>271</v>
      </c>
      <c r="BR43" s="8" t="s">
        <v>271</v>
      </c>
      <c r="BS43" s="8" t="s">
        <v>271</v>
      </c>
      <c r="BT43" s="73"/>
      <c r="BU43" s="173"/>
      <c r="BV43" s="90" t="s">
        <v>272</v>
      </c>
      <c r="BW43" s="173">
        <v>0</v>
      </c>
      <c r="BX43" s="8" t="s">
        <v>271</v>
      </c>
      <c r="BY43" s="8" t="s">
        <v>271</v>
      </c>
      <c r="BZ43" s="8" t="s">
        <v>271</v>
      </c>
      <c r="CA43" s="8" t="s">
        <v>271</v>
      </c>
      <c r="CB43" s="8" t="s">
        <v>271</v>
      </c>
      <c r="CC43" s="8" t="s">
        <v>271</v>
      </c>
      <c r="CD43" s="8" t="s">
        <v>271</v>
      </c>
      <c r="CE43" s="8" t="s">
        <v>271</v>
      </c>
      <c r="CF43" s="8" t="s">
        <v>271</v>
      </c>
      <c r="CG43" s="8" t="s">
        <v>271</v>
      </c>
      <c r="CH43" s="8" t="s">
        <v>271</v>
      </c>
      <c r="CI43" s="8" t="s">
        <v>271</v>
      </c>
      <c r="CJ43" s="8" t="s">
        <v>271</v>
      </c>
      <c r="CK43" s="8" t="s">
        <v>271</v>
      </c>
      <c r="CL43" s="8" t="s">
        <v>271</v>
      </c>
      <c r="CM43" s="8" t="s">
        <v>271</v>
      </c>
      <c r="CN43" s="8" t="s">
        <v>271</v>
      </c>
      <c r="CO43" s="8" t="s">
        <v>271</v>
      </c>
      <c r="CP43" s="8" t="s">
        <v>271</v>
      </c>
      <c r="CQ43" s="8" t="s">
        <v>271</v>
      </c>
      <c r="CR43" s="73"/>
      <c r="CS43" s="173"/>
      <c r="CT43" s="90" t="s">
        <v>272</v>
      </c>
      <c r="CU43" s="173">
        <v>0</v>
      </c>
      <c r="CV43" s="8" t="s">
        <v>271</v>
      </c>
      <c r="CW43" s="8" t="s">
        <v>271</v>
      </c>
      <c r="CX43" s="8" t="s">
        <v>271</v>
      </c>
      <c r="CY43" s="8" t="s">
        <v>271</v>
      </c>
      <c r="CZ43" s="8" t="s">
        <v>271</v>
      </c>
      <c r="DA43" s="8" t="s">
        <v>271</v>
      </c>
      <c r="DB43" s="8" t="s">
        <v>271</v>
      </c>
      <c r="DC43" s="8" t="s">
        <v>271</v>
      </c>
      <c r="DD43" s="8" t="s">
        <v>271</v>
      </c>
      <c r="DE43" s="8" t="s">
        <v>271</v>
      </c>
      <c r="DF43" s="8" t="s">
        <v>271</v>
      </c>
      <c r="DG43" s="8" t="s">
        <v>271</v>
      </c>
      <c r="DH43" s="8" t="s">
        <v>271</v>
      </c>
      <c r="DI43" s="8" t="s">
        <v>271</v>
      </c>
      <c r="DJ43" s="8" t="s">
        <v>271</v>
      </c>
      <c r="DK43" s="8" t="s">
        <v>271</v>
      </c>
      <c r="DL43" s="8" t="s">
        <v>271</v>
      </c>
      <c r="DM43" s="8" t="s">
        <v>271</v>
      </c>
      <c r="DN43" s="8" t="s">
        <v>271</v>
      </c>
      <c r="DO43" s="8" t="s">
        <v>271</v>
      </c>
      <c r="DP43" s="73"/>
      <c r="DQ43" s="173"/>
      <c r="DR43" s="90" t="s">
        <v>272</v>
      </c>
      <c r="DS43" s="173">
        <v>0</v>
      </c>
      <c r="DT43" s="8" t="s">
        <v>271</v>
      </c>
      <c r="DU43" s="8" t="s">
        <v>271</v>
      </c>
      <c r="DV43" s="8" t="s">
        <v>271</v>
      </c>
      <c r="DW43" s="8" t="s">
        <v>271</v>
      </c>
      <c r="DX43" s="8" t="s">
        <v>271</v>
      </c>
      <c r="DY43" s="8" t="s">
        <v>271</v>
      </c>
      <c r="DZ43" s="8" t="s">
        <v>271</v>
      </c>
      <c r="EA43" s="8" t="s">
        <v>271</v>
      </c>
      <c r="EB43" s="8" t="s">
        <v>271</v>
      </c>
      <c r="EC43" s="8" t="s">
        <v>271</v>
      </c>
      <c r="ED43" s="8" t="s">
        <v>271</v>
      </c>
      <c r="EE43" s="8" t="s">
        <v>271</v>
      </c>
      <c r="EF43" s="8" t="s">
        <v>271</v>
      </c>
      <c r="EG43" s="8" t="s">
        <v>271</v>
      </c>
      <c r="EH43" s="8" t="s">
        <v>271</v>
      </c>
      <c r="EI43" s="8" t="s">
        <v>271</v>
      </c>
      <c r="EJ43" s="8" t="s">
        <v>271</v>
      </c>
      <c r="EK43" s="8" t="s">
        <v>271</v>
      </c>
      <c r="EL43" s="8" t="s">
        <v>271</v>
      </c>
      <c r="EM43" s="8" t="s">
        <v>271</v>
      </c>
      <c r="EO43" s="100"/>
      <c r="EP43" s="126" t="s">
        <v>227</v>
      </c>
      <c r="EQ43" s="100">
        <v>0</v>
      </c>
      <c r="ER43" s="102" t="s">
        <v>226</v>
      </c>
      <c r="ES43" s="102" t="s">
        <v>226</v>
      </c>
      <c r="ET43" s="102" t="s">
        <v>226</v>
      </c>
      <c r="EU43" s="102" t="s">
        <v>226</v>
      </c>
      <c r="EV43" s="102" t="s">
        <v>226</v>
      </c>
      <c r="EW43" s="102" t="s">
        <v>226</v>
      </c>
      <c r="EX43" s="102" t="s">
        <v>226</v>
      </c>
      <c r="EY43" s="102" t="s">
        <v>226</v>
      </c>
      <c r="EZ43" s="102" t="s">
        <v>226</v>
      </c>
      <c r="FA43" s="102" t="s">
        <v>226</v>
      </c>
      <c r="FB43" s="102" t="s">
        <v>226</v>
      </c>
      <c r="FC43" s="102" t="s">
        <v>226</v>
      </c>
      <c r="FD43" s="102" t="s">
        <v>226</v>
      </c>
      <c r="FE43" s="102" t="s">
        <v>226</v>
      </c>
      <c r="FF43" s="102" t="s">
        <v>226</v>
      </c>
      <c r="FG43" s="102" t="s">
        <v>226</v>
      </c>
      <c r="FH43" s="102" t="s">
        <v>226</v>
      </c>
      <c r="FI43" s="102" t="s">
        <v>226</v>
      </c>
      <c r="FJ43" s="102" t="s">
        <v>226</v>
      </c>
      <c r="FK43" s="102" t="s">
        <v>226</v>
      </c>
      <c r="FM43" s="100"/>
      <c r="FN43" s="126" t="s">
        <v>227</v>
      </c>
      <c r="FO43" s="100">
        <v>0</v>
      </c>
      <c r="FP43" s="102" t="s">
        <v>226</v>
      </c>
      <c r="FQ43" s="102" t="s">
        <v>226</v>
      </c>
      <c r="FR43" s="102" t="s">
        <v>226</v>
      </c>
      <c r="FS43" s="102" t="s">
        <v>226</v>
      </c>
      <c r="FT43" s="102" t="s">
        <v>226</v>
      </c>
      <c r="FU43" s="102" t="s">
        <v>226</v>
      </c>
      <c r="FV43" s="102" t="s">
        <v>226</v>
      </c>
      <c r="FW43" s="102" t="s">
        <v>226</v>
      </c>
      <c r="FX43" s="102" t="s">
        <v>226</v>
      </c>
      <c r="FY43" s="102" t="s">
        <v>226</v>
      </c>
      <c r="FZ43" s="102" t="s">
        <v>226</v>
      </c>
      <c r="GA43" s="102" t="s">
        <v>226</v>
      </c>
      <c r="GB43" s="102" t="s">
        <v>226</v>
      </c>
      <c r="GC43" s="102" t="s">
        <v>226</v>
      </c>
      <c r="GD43" s="102" t="s">
        <v>226</v>
      </c>
      <c r="GE43" s="102" t="s">
        <v>226</v>
      </c>
      <c r="GF43" s="102" t="s">
        <v>226</v>
      </c>
      <c r="GG43" s="102" t="s">
        <v>226</v>
      </c>
      <c r="GH43" s="102" t="s">
        <v>226</v>
      </c>
      <c r="GI43" s="102" t="s">
        <v>226</v>
      </c>
      <c r="GK43" s="100"/>
      <c r="GL43" s="126" t="s">
        <v>227</v>
      </c>
      <c r="GM43" s="100">
        <v>0</v>
      </c>
      <c r="GN43" s="102" t="s">
        <v>226</v>
      </c>
      <c r="GO43" s="102" t="s">
        <v>226</v>
      </c>
      <c r="GP43" s="102" t="s">
        <v>226</v>
      </c>
      <c r="GQ43" s="102" t="s">
        <v>226</v>
      </c>
      <c r="GR43" s="102" t="s">
        <v>226</v>
      </c>
      <c r="GS43" s="102" t="s">
        <v>226</v>
      </c>
      <c r="GT43" s="102" t="s">
        <v>226</v>
      </c>
      <c r="GU43" s="102" t="s">
        <v>226</v>
      </c>
      <c r="GV43" s="102" t="s">
        <v>226</v>
      </c>
      <c r="GW43" s="102" t="s">
        <v>226</v>
      </c>
      <c r="GX43" s="102" t="s">
        <v>226</v>
      </c>
      <c r="GY43" s="102" t="s">
        <v>226</v>
      </c>
      <c r="GZ43" s="102" t="s">
        <v>226</v>
      </c>
      <c r="HA43" s="102" t="s">
        <v>226</v>
      </c>
      <c r="HB43" s="102" t="s">
        <v>226</v>
      </c>
      <c r="HC43" s="102" t="s">
        <v>226</v>
      </c>
      <c r="HD43" s="102" t="s">
        <v>226</v>
      </c>
      <c r="HE43" s="102" t="s">
        <v>226</v>
      </c>
      <c r="HF43" s="102" t="s">
        <v>226</v>
      </c>
      <c r="HG43" s="102" t="s">
        <v>226</v>
      </c>
    </row>
    <row r="44" spans="1:215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8"/>
      <c r="AX44" s="428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73"/>
      <c r="BU44" s="428"/>
      <c r="BV44" s="428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3"/>
      <c r="CM44" s="173"/>
      <c r="CN44" s="173"/>
      <c r="CO44" s="173"/>
      <c r="CP44" s="173"/>
      <c r="CQ44" s="173"/>
      <c r="CR44" s="73"/>
      <c r="CS44" s="428"/>
      <c r="CT44" s="428"/>
      <c r="CU44" s="173"/>
      <c r="CV44" s="173"/>
      <c r="CW44" s="173"/>
      <c r="CX44" s="173"/>
      <c r="CY44" s="173"/>
      <c r="CZ44" s="173"/>
      <c r="DA44" s="173"/>
      <c r="DB44" s="173"/>
      <c r="DC44" s="173"/>
      <c r="DD44" s="173"/>
      <c r="DE44" s="173"/>
      <c r="DF44" s="173"/>
      <c r="DG44" s="173"/>
      <c r="DH44" s="173"/>
      <c r="DI44" s="173"/>
      <c r="DJ44" s="173"/>
      <c r="DK44" s="173"/>
      <c r="DL44" s="173"/>
      <c r="DM44" s="173"/>
      <c r="DN44" s="173"/>
      <c r="DO44" s="173"/>
      <c r="DP44" s="73"/>
      <c r="DQ44" s="428"/>
      <c r="DR44" s="428"/>
      <c r="DS44" s="173"/>
      <c r="DT44" s="173"/>
      <c r="DU44" s="173"/>
      <c r="DV44" s="173"/>
      <c r="DW44" s="173"/>
      <c r="DX44" s="173"/>
      <c r="DY44" s="173"/>
      <c r="DZ44" s="173"/>
      <c r="EA44" s="173"/>
      <c r="EB44" s="173"/>
      <c r="EC44" s="173"/>
      <c r="ED44" s="173"/>
      <c r="EE44" s="173"/>
      <c r="EF44" s="173"/>
      <c r="EG44" s="173"/>
      <c r="EH44" s="173"/>
      <c r="EI44" s="173"/>
      <c r="EJ44" s="173"/>
      <c r="EK44" s="173"/>
      <c r="EL44" s="173"/>
      <c r="EM44" s="173"/>
      <c r="EO44" s="421"/>
      <c r="EP44" s="421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</row>
    <row r="45" spans="1:215" ht="15">
      <c r="A45" s="101"/>
      <c r="B45" s="124" t="s">
        <v>115</v>
      </c>
      <c r="C45" s="101">
        <v>68.8</v>
      </c>
      <c r="D45" s="101">
        <v>69.099999999999994</v>
      </c>
      <c r="E45" s="101">
        <v>69.3</v>
      </c>
      <c r="F45" s="101">
        <v>69.3</v>
      </c>
      <c r="G45" s="101">
        <v>68.900000000000006</v>
      </c>
      <c r="H45" s="101">
        <v>68.900000000000006</v>
      </c>
      <c r="I45" s="101">
        <v>69.2</v>
      </c>
      <c r="J45" s="101">
        <v>69.099999999999994</v>
      </c>
      <c r="K45" s="101">
        <v>69</v>
      </c>
      <c r="L45" s="101">
        <v>69.3</v>
      </c>
      <c r="M45" s="101">
        <v>69.099999999999994</v>
      </c>
      <c r="N45" s="101">
        <v>69.400000000000006</v>
      </c>
      <c r="O45" s="101">
        <v>69.400000000000006</v>
      </c>
      <c r="P45" s="101">
        <v>69.400000000000006</v>
      </c>
      <c r="Q45" s="101">
        <v>69.5</v>
      </c>
      <c r="R45" s="101">
        <v>69.599999999999994</v>
      </c>
      <c r="S45" s="101">
        <v>69.599999999999994</v>
      </c>
      <c r="T45" s="101">
        <v>69.599999999999994</v>
      </c>
      <c r="U45" s="101">
        <v>69.7</v>
      </c>
      <c r="V45" s="101">
        <v>69.599999999999994</v>
      </c>
      <c r="W45" s="101">
        <v>69.7</v>
      </c>
      <c r="Y45" s="101"/>
      <c r="Z45" s="124" t="s">
        <v>115</v>
      </c>
      <c r="AA45" s="101">
        <v>68.8</v>
      </c>
      <c r="AB45" s="101">
        <v>69</v>
      </c>
      <c r="AC45" s="101">
        <v>69.3</v>
      </c>
      <c r="AD45" s="101">
        <v>69.599999999999994</v>
      </c>
      <c r="AE45" s="101">
        <v>69.599999999999994</v>
      </c>
      <c r="AF45" s="101">
        <v>69.400000000000006</v>
      </c>
      <c r="AG45" s="101">
        <v>69.400000000000006</v>
      </c>
      <c r="AH45" s="101">
        <v>69.599999999999994</v>
      </c>
      <c r="AI45" s="101">
        <v>69.5</v>
      </c>
      <c r="AJ45" s="101">
        <v>69.7</v>
      </c>
      <c r="AK45" s="101">
        <v>69.7</v>
      </c>
      <c r="AL45" s="101">
        <v>69.7</v>
      </c>
      <c r="AM45" s="101">
        <v>69.599999999999994</v>
      </c>
      <c r="AN45" s="101">
        <v>69.7</v>
      </c>
      <c r="AO45" s="101">
        <v>69.8</v>
      </c>
      <c r="AP45" s="101">
        <v>69.599999999999994</v>
      </c>
      <c r="AQ45" s="101">
        <v>69.3</v>
      </c>
      <c r="AR45" s="101">
        <v>69.3</v>
      </c>
      <c r="AS45" s="101">
        <v>69.3</v>
      </c>
      <c r="AT45" s="101">
        <v>69</v>
      </c>
      <c r="AU45" s="101">
        <v>69.2</v>
      </c>
      <c r="AW45" s="76"/>
      <c r="AX45" s="97" t="s">
        <v>280</v>
      </c>
      <c r="AY45" s="76">
        <v>69.5</v>
      </c>
      <c r="AZ45" s="76">
        <v>69.5</v>
      </c>
      <c r="BA45" s="76">
        <v>69.599999999999994</v>
      </c>
      <c r="BB45" s="76">
        <v>69.8</v>
      </c>
      <c r="BC45" s="76">
        <v>69.7</v>
      </c>
      <c r="BD45" s="76">
        <v>69.8</v>
      </c>
      <c r="BE45" s="76">
        <v>69.900000000000006</v>
      </c>
      <c r="BF45" s="76">
        <v>69.8</v>
      </c>
      <c r="BG45" s="76">
        <v>69.599999999999994</v>
      </c>
      <c r="BH45" s="76">
        <v>69.8</v>
      </c>
      <c r="BI45" s="76">
        <v>69.900000000000006</v>
      </c>
      <c r="BJ45" s="76">
        <v>69.900000000000006</v>
      </c>
      <c r="BK45" s="76">
        <v>69.7</v>
      </c>
      <c r="BL45" s="76">
        <v>69.7</v>
      </c>
      <c r="BM45" s="76">
        <v>69.8</v>
      </c>
      <c r="BN45" s="76">
        <v>69.5</v>
      </c>
      <c r="BO45" s="76">
        <v>69.400000000000006</v>
      </c>
      <c r="BP45" s="76">
        <v>69.400000000000006</v>
      </c>
      <c r="BQ45" s="76">
        <v>69.400000000000006</v>
      </c>
      <c r="BR45" s="76">
        <v>69.3</v>
      </c>
      <c r="BS45" s="76">
        <v>69.5</v>
      </c>
      <c r="BT45" s="73"/>
      <c r="BU45" s="76"/>
      <c r="BV45" s="97" t="s">
        <v>280</v>
      </c>
      <c r="BW45" s="76">
        <v>68.8</v>
      </c>
      <c r="BX45" s="76">
        <v>68.8</v>
      </c>
      <c r="BY45" s="76">
        <v>68.8</v>
      </c>
      <c r="BZ45" s="76">
        <v>69</v>
      </c>
      <c r="CA45" s="76">
        <v>69</v>
      </c>
      <c r="CB45" s="76">
        <v>69</v>
      </c>
      <c r="CC45" s="76">
        <v>69.2</v>
      </c>
      <c r="CD45" s="76">
        <v>69.3</v>
      </c>
      <c r="CE45" s="76">
        <v>69.400000000000006</v>
      </c>
      <c r="CF45" s="76">
        <v>69.2</v>
      </c>
      <c r="CG45" s="76">
        <v>69.3</v>
      </c>
      <c r="CH45" s="76">
        <v>69.3</v>
      </c>
      <c r="CI45" s="76">
        <v>69.3</v>
      </c>
      <c r="CJ45" s="76">
        <v>69.400000000000006</v>
      </c>
      <c r="CK45" s="76">
        <v>69.3</v>
      </c>
      <c r="CL45" s="76">
        <v>69.3</v>
      </c>
      <c r="CM45" s="76">
        <v>69.2</v>
      </c>
      <c r="CN45" s="76">
        <v>69.3</v>
      </c>
      <c r="CO45" s="76">
        <v>69.2</v>
      </c>
      <c r="CP45" s="76">
        <v>69.099999999999994</v>
      </c>
      <c r="CQ45" s="76">
        <v>69.3</v>
      </c>
      <c r="CR45" s="73"/>
      <c r="CS45" s="76"/>
      <c r="CT45" s="97" t="s">
        <v>280</v>
      </c>
      <c r="CU45" s="76">
        <v>68.400000000000006</v>
      </c>
      <c r="CV45" s="76">
        <v>68.599999999999994</v>
      </c>
      <c r="CW45" s="76">
        <v>68.7</v>
      </c>
      <c r="CX45" s="76">
        <v>68.8</v>
      </c>
      <c r="CY45" s="76">
        <v>68.900000000000006</v>
      </c>
      <c r="CZ45" s="76">
        <v>69</v>
      </c>
      <c r="DA45" s="76">
        <v>69</v>
      </c>
      <c r="DB45" s="76">
        <v>69.099999999999994</v>
      </c>
      <c r="DC45" s="76">
        <v>69</v>
      </c>
      <c r="DD45" s="76">
        <v>69.099999999999994</v>
      </c>
      <c r="DE45" s="76">
        <v>69.2</v>
      </c>
      <c r="DF45" s="76">
        <v>69.3</v>
      </c>
      <c r="DG45" s="76">
        <v>69.400000000000006</v>
      </c>
      <c r="DH45" s="76">
        <v>69.3</v>
      </c>
      <c r="DI45" s="76">
        <v>69.3</v>
      </c>
      <c r="DJ45" s="76">
        <v>69.2</v>
      </c>
      <c r="DK45" s="76">
        <v>69.099999999999994</v>
      </c>
      <c r="DL45" s="76">
        <v>69.2</v>
      </c>
      <c r="DM45" s="76">
        <v>69.3</v>
      </c>
      <c r="DN45" s="76">
        <v>69.2</v>
      </c>
      <c r="DO45" s="76">
        <v>69.3</v>
      </c>
      <c r="DP45" s="73"/>
      <c r="DQ45" s="76"/>
      <c r="DR45" s="97" t="s">
        <v>280</v>
      </c>
      <c r="DS45" s="76">
        <v>67.8</v>
      </c>
      <c r="DT45" s="76">
        <v>67.8</v>
      </c>
      <c r="DU45" s="76">
        <v>68</v>
      </c>
      <c r="DV45" s="76">
        <v>68.3</v>
      </c>
      <c r="DW45" s="76">
        <v>68.3</v>
      </c>
      <c r="DX45" s="76">
        <v>68.3</v>
      </c>
      <c r="DY45" s="76">
        <v>68.400000000000006</v>
      </c>
      <c r="DZ45" s="76">
        <v>68.7</v>
      </c>
      <c r="EA45" s="76">
        <v>68.8</v>
      </c>
      <c r="EB45" s="76">
        <v>68.8</v>
      </c>
      <c r="EC45" s="76">
        <v>68.7</v>
      </c>
      <c r="ED45" s="76">
        <v>68.8</v>
      </c>
      <c r="EE45" s="76">
        <v>68.7</v>
      </c>
      <c r="EF45" s="76">
        <v>68.599999999999994</v>
      </c>
      <c r="EG45" s="76">
        <v>68.599999999999994</v>
      </c>
      <c r="EH45" s="76">
        <v>68.5</v>
      </c>
      <c r="EI45" s="76">
        <v>68.599999999999994</v>
      </c>
      <c r="EJ45" s="76">
        <v>68.599999999999994</v>
      </c>
      <c r="EK45" s="76">
        <v>68.599999999999994</v>
      </c>
      <c r="EL45" s="76">
        <v>68.5</v>
      </c>
      <c r="EM45" s="76">
        <v>68.599999999999994</v>
      </c>
      <c r="EO45" s="101"/>
      <c r="EP45" s="124" t="s">
        <v>115</v>
      </c>
      <c r="EQ45" s="101">
        <v>68</v>
      </c>
      <c r="ER45" s="101">
        <v>68</v>
      </c>
      <c r="ES45" s="101">
        <v>68.3</v>
      </c>
      <c r="ET45" s="101">
        <v>68.5</v>
      </c>
      <c r="EU45" s="101">
        <v>68.599999999999994</v>
      </c>
      <c r="EV45" s="101">
        <v>68.7</v>
      </c>
      <c r="EW45" s="101">
        <v>69.099999999999994</v>
      </c>
      <c r="EX45" s="101">
        <v>69.099999999999994</v>
      </c>
      <c r="EY45" s="101">
        <v>69.099999999999994</v>
      </c>
      <c r="EZ45" s="101">
        <v>69.2</v>
      </c>
      <c r="FA45" s="101">
        <v>69.099999999999994</v>
      </c>
      <c r="FB45" s="101">
        <v>69.2</v>
      </c>
      <c r="FC45" s="101">
        <v>69.099999999999994</v>
      </c>
      <c r="FD45" s="101">
        <v>69.099999999999994</v>
      </c>
      <c r="FE45" s="101">
        <v>69.099999999999994</v>
      </c>
      <c r="FF45" s="101">
        <v>69.099999999999994</v>
      </c>
      <c r="FG45" s="101">
        <v>69</v>
      </c>
      <c r="FH45" s="101">
        <v>69</v>
      </c>
      <c r="FI45" s="101">
        <v>69.099999999999994</v>
      </c>
      <c r="FJ45" s="101">
        <v>69.099999999999994</v>
      </c>
      <c r="FK45" s="101">
        <v>69.2</v>
      </c>
      <c r="FM45" s="101"/>
      <c r="FN45" s="124" t="s">
        <v>115</v>
      </c>
      <c r="FO45" s="101">
        <v>68.2</v>
      </c>
      <c r="FP45" s="101">
        <v>68.5</v>
      </c>
      <c r="FQ45" s="101">
        <v>68.8</v>
      </c>
      <c r="FR45" s="101">
        <v>68.8</v>
      </c>
      <c r="FS45" s="101">
        <v>68.8</v>
      </c>
      <c r="FT45" s="101">
        <v>68.900000000000006</v>
      </c>
      <c r="FU45" s="101">
        <v>69.099999999999994</v>
      </c>
      <c r="FV45" s="101">
        <v>69.3</v>
      </c>
      <c r="FW45" s="101">
        <v>69.3</v>
      </c>
      <c r="FX45" s="101">
        <v>69.400000000000006</v>
      </c>
      <c r="FY45" s="101">
        <v>69.599999999999994</v>
      </c>
      <c r="FZ45" s="101">
        <v>69.599999999999994</v>
      </c>
      <c r="GA45" s="101">
        <v>69.5</v>
      </c>
      <c r="GB45" s="101">
        <v>69.5</v>
      </c>
      <c r="GC45" s="101">
        <v>69.5</v>
      </c>
      <c r="GD45" s="101">
        <v>69.400000000000006</v>
      </c>
      <c r="GE45" s="101">
        <v>69.2</v>
      </c>
      <c r="GF45" s="101">
        <v>69.3</v>
      </c>
      <c r="GG45" s="101">
        <v>69.3</v>
      </c>
      <c r="GH45" s="101">
        <v>69.2</v>
      </c>
      <c r="GI45" s="101">
        <v>69.5</v>
      </c>
      <c r="GK45" s="101"/>
      <c r="GL45" s="124" t="s">
        <v>115</v>
      </c>
      <c r="GM45" s="101">
        <v>68.7</v>
      </c>
      <c r="GN45" s="101">
        <v>69.099999999999994</v>
      </c>
      <c r="GO45" s="101">
        <v>69.3</v>
      </c>
      <c r="GP45" s="101">
        <v>69.400000000000006</v>
      </c>
      <c r="GQ45" s="101">
        <v>69.400000000000006</v>
      </c>
      <c r="GR45" s="101">
        <v>69.5</v>
      </c>
      <c r="GS45" s="101">
        <v>69.5</v>
      </c>
      <c r="GT45" s="101">
        <v>69.7</v>
      </c>
      <c r="GU45" s="101">
        <v>69.8</v>
      </c>
      <c r="GV45" s="101">
        <v>69.5</v>
      </c>
      <c r="GW45" s="101">
        <v>69.599999999999994</v>
      </c>
      <c r="GX45" s="101">
        <v>69.599999999999994</v>
      </c>
      <c r="GY45" s="101">
        <v>69.7</v>
      </c>
      <c r="GZ45" s="101">
        <v>69.7</v>
      </c>
      <c r="HA45" s="101">
        <v>69.7</v>
      </c>
      <c r="HB45" s="101">
        <v>69.7</v>
      </c>
      <c r="HC45" s="101">
        <v>69.599999999999994</v>
      </c>
      <c r="HD45" s="101">
        <v>69.7</v>
      </c>
      <c r="HE45" s="101">
        <v>69.7</v>
      </c>
      <c r="HF45" s="101">
        <v>69.8</v>
      </c>
      <c r="HG45" s="101">
        <v>69.900000000000006</v>
      </c>
    </row>
    <row r="46" spans="1:215" ht="15">
      <c r="A46" s="422"/>
      <c r="B46" s="422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Y46" s="422"/>
      <c r="Z46" s="422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W46" s="434"/>
      <c r="AX46" s="434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3"/>
      <c r="BU46" s="434"/>
      <c r="BV46" s="434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3"/>
      <c r="CS46" s="434"/>
      <c r="CT46" s="434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3"/>
      <c r="DQ46" s="434"/>
      <c r="DR46" s="434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O46" s="422"/>
      <c r="EP46" s="422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M46" s="422"/>
      <c r="FN46" s="422"/>
      <c r="FO46" s="101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01"/>
      <c r="GF46" s="101"/>
      <c r="GG46" s="101"/>
      <c r="GH46" s="101"/>
      <c r="GI46" s="101"/>
      <c r="GK46" s="422"/>
      <c r="GL46" s="422"/>
      <c r="GM46" s="101"/>
      <c r="GN46" s="101"/>
      <c r="GO46" s="101"/>
      <c r="GP46" s="101"/>
      <c r="GQ46" s="101"/>
      <c r="GR46" s="101"/>
      <c r="GS46" s="101"/>
      <c r="GT46" s="101"/>
      <c r="GU46" s="101"/>
      <c r="GV46" s="101"/>
      <c r="GW46" s="101"/>
      <c r="GX46" s="101"/>
      <c r="GY46" s="101"/>
      <c r="GZ46" s="101"/>
      <c r="HA46" s="101"/>
      <c r="HB46" s="101"/>
      <c r="HC46" s="101"/>
      <c r="HD46" s="101"/>
      <c r="HE46" s="101"/>
      <c r="HF46" s="101"/>
      <c r="HG46" s="101"/>
    </row>
    <row r="47" spans="1:215" ht="15">
      <c r="A47" s="421"/>
      <c r="B47" s="421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21"/>
      <c r="Z47" s="421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28"/>
      <c r="AX47" s="428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73"/>
      <c r="BU47" s="428"/>
      <c r="BV47" s="428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3"/>
      <c r="CM47" s="173"/>
      <c r="CN47" s="173"/>
      <c r="CO47" s="173"/>
      <c r="CP47" s="173"/>
      <c r="CQ47" s="173"/>
      <c r="CR47" s="73"/>
      <c r="CS47" s="428"/>
      <c r="CT47" s="428"/>
      <c r="CU47" s="173"/>
      <c r="CV47" s="173"/>
      <c r="CW47" s="173"/>
      <c r="CX47" s="173"/>
      <c r="CY47" s="173"/>
      <c r="CZ47" s="173"/>
      <c r="DA47" s="173"/>
      <c r="DB47" s="173"/>
      <c r="DC47" s="173"/>
      <c r="DD47" s="173"/>
      <c r="DE47" s="173"/>
      <c r="DF47" s="173"/>
      <c r="DG47" s="173"/>
      <c r="DH47" s="173"/>
      <c r="DI47" s="173"/>
      <c r="DJ47" s="173"/>
      <c r="DK47" s="173"/>
      <c r="DL47" s="173"/>
      <c r="DM47" s="173"/>
      <c r="DN47" s="173"/>
      <c r="DO47" s="173"/>
      <c r="DP47" s="73"/>
      <c r="DQ47" s="428"/>
      <c r="DR47" s="428"/>
      <c r="DS47" s="173"/>
      <c r="DT47" s="173"/>
      <c r="DU47" s="173"/>
      <c r="DV47" s="173"/>
      <c r="DW47" s="173"/>
      <c r="DX47" s="173"/>
      <c r="DY47" s="173"/>
      <c r="DZ47" s="173"/>
      <c r="EA47" s="173"/>
      <c r="EB47" s="173"/>
      <c r="EC47" s="173"/>
      <c r="ED47" s="173"/>
      <c r="EE47" s="173"/>
      <c r="EF47" s="173"/>
      <c r="EG47" s="173"/>
      <c r="EH47" s="173"/>
      <c r="EI47" s="173"/>
      <c r="EJ47" s="173"/>
      <c r="EK47" s="173"/>
      <c r="EL47" s="173"/>
      <c r="EM47" s="173"/>
      <c r="EO47" s="421"/>
      <c r="EP47" s="421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21"/>
      <c r="FN47" s="421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21"/>
      <c r="GL47" s="421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</row>
    <row r="48" spans="1:215" ht="15">
      <c r="A48" s="433" t="s">
        <v>86</v>
      </c>
      <c r="B48" s="433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33" t="s">
        <v>86</v>
      </c>
      <c r="Z48" s="433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32" t="s">
        <v>317</v>
      </c>
      <c r="AX48" s="432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73"/>
      <c r="BU48" s="432" t="s">
        <v>317</v>
      </c>
      <c r="BV48" s="432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3"/>
      <c r="CM48" s="173"/>
      <c r="CN48" s="173"/>
      <c r="CO48" s="173"/>
      <c r="CP48" s="173"/>
      <c r="CQ48" s="173"/>
      <c r="CR48" s="73"/>
      <c r="CS48" s="432" t="s">
        <v>317</v>
      </c>
      <c r="CT48" s="432"/>
      <c r="CU48" s="173"/>
      <c r="CV48" s="173"/>
      <c r="CW48" s="173"/>
      <c r="CX48" s="173"/>
      <c r="CY48" s="173"/>
      <c r="CZ48" s="173"/>
      <c r="DA48" s="173"/>
      <c r="DB48" s="173"/>
      <c r="DC48" s="173"/>
      <c r="DD48" s="173"/>
      <c r="DE48" s="173"/>
      <c r="DF48" s="173"/>
      <c r="DG48" s="173"/>
      <c r="DH48" s="173"/>
      <c r="DI48" s="173"/>
      <c r="DJ48" s="173"/>
      <c r="DK48" s="173"/>
      <c r="DL48" s="173"/>
      <c r="DM48" s="173"/>
      <c r="DN48" s="173"/>
      <c r="DO48" s="173"/>
      <c r="DP48" s="73"/>
      <c r="DQ48" s="432" t="s">
        <v>317</v>
      </c>
      <c r="DR48" s="432"/>
      <c r="DS48" s="173"/>
      <c r="DT48" s="173"/>
      <c r="DU48" s="173"/>
      <c r="DV48" s="173"/>
      <c r="DW48" s="173"/>
      <c r="DX48" s="173"/>
      <c r="DY48" s="173"/>
      <c r="DZ48" s="173"/>
      <c r="EA48" s="173"/>
      <c r="EB48" s="173"/>
      <c r="EC48" s="173"/>
      <c r="ED48" s="173"/>
      <c r="EE48" s="173"/>
      <c r="EF48" s="173"/>
      <c r="EG48" s="173"/>
      <c r="EH48" s="173"/>
      <c r="EI48" s="173"/>
      <c r="EJ48" s="173"/>
      <c r="EK48" s="173"/>
      <c r="EL48" s="173"/>
      <c r="EM48" s="173"/>
      <c r="EO48" s="433" t="s">
        <v>86</v>
      </c>
      <c r="EP48" s="433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33" t="s">
        <v>86</v>
      </c>
      <c r="FN48" s="433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33" t="s">
        <v>86</v>
      </c>
      <c r="GL48" s="433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</row>
    <row r="49" spans="1:215" ht="15">
      <c r="A49" s="101"/>
      <c r="B49" s="104" t="s">
        <v>255</v>
      </c>
      <c r="C49" s="101">
        <v>1.9</v>
      </c>
      <c r="D49" s="101">
        <v>1.4</v>
      </c>
      <c r="E49" s="101">
        <v>1.1000000000000001</v>
      </c>
      <c r="F49" s="101">
        <v>1.3</v>
      </c>
      <c r="G49" s="101">
        <v>1.5</v>
      </c>
      <c r="H49" s="101">
        <v>1.3</v>
      </c>
      <c r="I49" s="101">
        <v>1.1000000000000001</v>
      </c>
      <c r="J49" s="101">
        <v>1.1000000000000001</v>
      </c>
      <c r="K49" s="101">
        <v>0.9</v>
      </c>
      <c r="L49" s="101">
        <v>0.9</v>
      </c>
      <c r="M49" s="101">
        <v>0.8</v>
      </c>
      <c r="N49" s="101">
        <v>1.3</v>
      </c>
      <c r="O49" s="101">
        <v>1.3</v>
      </c>
      <c r="P49" s="101">
        <v>1.1000000000000001</v>
      </c>
      <c r="Q49" s="101">
        <v>1.4</v>
      </c>
      <c r="R49" s="101">
        <v>1.4</v>
      </c>
      <c r="S49" s="101">
        <v>1.3</v>
      </c>
      <c r="T49" s="101">
        <v>1.2</v>
      </c>
      <c r="U49" s="101">
        <v>1.4</v>
      </c>
      <c r="V49" s="101">
        <v>1.3</v>
      </c>
      <c r="W49" s="101">
        <v>1.2</v>
      </c>
      <c r="Y49" s="101"/>
      <c r="Z49" s="104" t="s">
        <v>255</v>
      </c>
      <c r="AA49" s="101">
        <v>12.5</v>
      </c>
      <c r="AB49" s="101">
        <v>12.4</v>
      </c>
      <c r="AC49" s="101">
        <v>12.6</v>
      </c>
      <c r="AD49" s="101">
        <v>12.6</v>
      </c>
      <c r="AE49" s="101">
        <v>11.6</v>
      </c>
      <c r="AF49" s="101">
        <v>12.8</v>
      </c>
      <c r="AG49" s="101">
        <v>11.1</v>
      </c>
      <c r="AH49" s="101">
        <v>11.4</v>
      </c>
      <c r="AI49" s="101">
        <v>9.8000000000000007</v>
      </c>
      <c r="AJ49" s="101">
        <v>11.3</v>
      </c>
      <c r="AK49" s="101">
        <v>11</v>
      </c>
      <c r="AL49" s="101">
        <v>13.4</v>
      </c>
      <c r="AM49" s="101">
        <v>11.2</v>
      </c>
      <c r="AN49" s="101">
        <v>12</v>
      </c>
      <c r="AO49" s="101">
        <v>11.9</v>
      </c>
      <c r="AP49" s="101">
        <v>11.5</v>
      </c>
      <c r="AQ49" s="101">
        <v>10.3</v>
      </c>
      <c r="AR49" s="101">
        <v>11.1</v>
      </c>
      <c r="AS49" s="101">
        <v>11.7</v>
      </c>
      <c r="AT49" s="101">
        <v>11.1</v>
      </c>
      <c r="AU49" s="101">
        <v>9.8000000000000007</v>
      </c>
      <c r="AW49" s="76"/>
      <c r="AX49" s="78" t="s">
        <v>318</v>
      </c>
      <c r="AY49" s="76">
        <v>17.2</v>
      </c>
      <c r="AZ49" s="76">
        <v>15.3</v>
      </c>
      <c r="BA49" s="76">
        <v>14.9</v>
      </c>
      <c r="BB49" s="76">
        <v>12.2</v>
      </c>
      <c r="BC49" s="76">
        <v>14.5</v>
      </c>
      <c r="BD49" s="76">
        <v>14.4</v>
      </c>
      <c r="BE49" s="76">
        <v>13.1</v>
      </c>
      <c r="BF49" s="76">
        <v>12.3</v>
      </c>
      <c r="BG49" s="76">
        <v>10.199999999999999</v>
      </c>
      <c r="BH49" s="76">
        <v>9.4</v>
      </c>
      <c r="BI49" s="76">
        <v>10.5</v>
      </c>
      <c r="BJ49" s="76">
        <v>13.9</v>
      </c>
      <c r="BK49" s="76">
        <v>10.5</v>
      </c>
      <c r="BL49" s="76">
        <v>8.1999999999999993</v>
      </c>
      <c r="BM49" s="76">
        <v>8.8000000000000007</v>
      </c>
      <c r="BN49" s="76">
        <v>8.1999999999999993</v>
      </c>
      <c r="BO49" s="76">
        <v>8.6999999999999993</v>
      </c>
      <c r="BP49" s="76">
        <v>7.5</v>
      </c>
      <c r="BQ49" s="76">
        <v>7.3</v>
      </c>
      <c r="BR49" s="76">
        <v>6.7</v>
      </c>
      <c r="BS49" s="76">
        <v>6.8</v>
      </c>
      <c r="BT49" s="73"/>
      <c r="BU49" s="76"/>
      <c r="BV49" s="78" t="s">
        <v>318</v>
      </c>
      <c r="BW49" s="76">
        <v>83.3</v>
      </c>
      <c r="BX49" s="76">
        <v>76.599999999999994</v>
      </c>
      <c r="BY49" s="76">
        <v>75.2</v>
      </c>
      <c r="BZ49" s="76">
        <v>81.7</v>
      </c>
      <c r="CA49" s="76">
        <v>82</v>
      </c>
      <c r="CB49" s="76">
        <v>85.9</v>
      </c>
      <c r="CC49" s="76">
        <v>87</v>
      </c>
      <c r="CD49" s="76">
        <v>88</v>
      </c>
      <c r="CE49" s="76">
        <v>97.9</v>
      </c>
      <c r="CF49" s="76">
        <v>89.7</v>
      </c>
      <c r="CG49" s="76">
        <v>87.1</v>
      </c>
      <c r="CH49" s="76">
        <v>94.4</v>
      </c>
      <c r="CI49" s="76">
        <v>94.6</v>
      </c>
      <c r="CJ49" s="76">
        <v>87.5</v>
      </c>
      <c r="CK49" s="76">
        <v>84.2</v>
      </c>
      <c r="CL49" s="76">
        <v>87.8</v>
      </c>
      <c r="CM49" s="76">
        <v>88.9</v>
      </c>
      <c r="CN49" s="76">
        <v>96.6</v>
      </c>
      <c r="CO49" s="76">
        <v>91.8</v>
      </c>
      <c r="CP49" s="76">
        <v>91.1</v>
      </c>
      <c r="CQ49" s="76">
        <v>81.400000000000006</v>
      </c>
      <c r="CR49" s="73"/>
      <c r="CS49" s="76"/>
      <c r="CT49" s="78" t="s">
        <v>318</v>
      </c>
      <c r="CU49" s="76">
        <v>141</v>
      </c>
      <c r="CV49" s="76">
        <v>130.19999999999999</v>
      </c>
      <c r="CW49" s="76">
        <v>128.80000000000001</v>
      </c>
      <c r="CX49" s="76">
        <v>134.9</v>
      </c>
      <c r="CY49" s="76">
        <v>140.30000000000001</v>
      </c>
      <c r="CZ49" s="76">
        <v>157.4</v>
      </c>
      <c r="DA49" s="76">
        <v>147.69999999999999</v>
      </c>
      <c r="DB49" s="76">
        <v>148.30000000000001</v>
      </c>
      <c r="DC49" s="76">
        <v>147.6</v>
      </c>
      <c r="DD49" s="76">
        <v>145.19999999999999</v>
      </c>
      <c r="DE49" s="76">
        <v>151.5</v>
      </c>
      <c r="DF49" s="76">
        <v>161.80000000000001</v>
      </c>
      <c r="DG49" s="76">
        <v>162.4</v>
      </c>
      <c r="DH49" s="76">
        <v>161.5</v>
      </c>
      <c r="DI49" s="76">
        <v>154.80000000000001</v>
      </c>
      <c r="DJ49" s="76">
        <v>147.5</v>
      </c>
      <c r="DK49" s="76">
        <v>135.5</v>
      </c>
      <c r="DL49" s="76">
        <v>144.30000000000001</v>
      </c>
      <c r="DM49" s="76">
        <v>154.1</v>
      </c>
      <c r="DN49" s="76">
        <v>152.5</v>
      </c>
      <c r="DO49" s="76">
        <v>138.5</v>
      </c>
      <c r="DP49" s="73"/>
      <c r="DQ49" s="76"/>
      <c r="DR49" s="78" t="s">
        <v>318</v>
      </c>
      <c r="DS49" s="76">
        <v>12.6</v>
      </c>
      <c r="DT49" s="76">
        <v>13.1</v>
      </c>
      <c r="DU49" s="76">
        <v>13.3</v>
      </c>
      <c r="DV49" s="76">
        <v>14.8</v>
      </c>
      <c r="DW49" s="76">
        <v>16.899999999999999</v>
      </c>
      <c r="DX49" s="76">
        <v>18.7</v>
      </c>
      <c r="DY49" s="76">
        <v>17.3</v>
      </c>
      <c r="DZ49" s="76">
        <v>17.100000000000001</v>
      </c>
      <c r="EA49" s="76">
        <v>17.8</v>
      </c>
      <c r="EB49" s="76">
        <v>18.600000000000001</v>
      </c>
      <c r="EC49" s="76">
        <v>18.3</v>
      </c>
      <c r="ED49" s="76">
        <v>20.100000000000001</v>
      </c>
      <c r="EE49" s="76">
        <v>22.5</v>
      </c>
      <c r="EF49" s="76">
        <v>19.100000000000001</v>
      </c>
      <c r="EG49" s="76">
        <v>20</v>
      </c>
      <c r="EH49" s="76">
        <v>17.2</v>
      </c>
      <c r="EI49" s="76">
        <v>19.399999999999999</v>
      </c>
      <c r="EJ49" s="76">
        <v>20.7</v>
      </c>
      <c r="EK49" s="76">
        <v>20.3</v>
      </c>
      <c r="EL49" s="76">
        <v>19.8</v>
      </c>
      <c r="EM49" s="76">
        <v>19</v>
      </c>
      <c r="EO49" s="101"/>
      <c r="EP49" s="104" t="s">
        <v>255</v>
      </c>
      <c r="EQ49" s="101">
        <v>15.1</v>
      </c>
      <c r="ER49" s="101">
        <v>14.8</v>
      </c>
      <c r="ES49" s="101">
        <v>19.3</v>
      </c>
      <c r="ET49" s="101">
        <v>22.4</v>
      </c>
      <c r="EU49" s="101">
        <v>23.5</v>
      </c>
      <c r="EV49" s="101">
        <v>25.8</v>
      </c>
      <c r="EW49" s="101">
        <v>24.7</v>
      </c>
      <c r="EX49" s="101">
        <v>28.2</v>
      </c>
      <c r="EY49" s="101">
        <v>27.2</v>
      </c>
      <c r="EZ49" s="101">
        <v>30.5</v>
      </c>
      <c r="FA49" s="101">
        <v>31.3</v>
      </c>
      <c r="FB49" s="101">
        <v>31.2</v>
      </c>
      <c r="FC49" s="101">
        <v>32</v>
      </c>
      <c r="FD49" s="101">
        <v>37.1</v>
      </c>
      <c r="FE49" s="101">
        <v>36.6</v>
      </c>
      <c r="FF49" s="101">
        <v>35.5</v>
      </c>
      <c r="FG49" s="101">
        <v>31.9</v>
      </c>
      <c r="FH49" s="101">
        <v>34.5</v>
      </c>
      <c r="FI49" s="101">
        <v>35.799999999999997</v>
      </c>
      <c r="FJ49" s="101">
        <v>35.200000000000003</v>
      </c>
      <c r="FK49" s="101">
        <v>33.799999999999997</v>
      </c>
      <c r="FM49" s="101"/>
      <c r="FN49" s="104" t="s">
        <v>255</v>
      </c>
      <c r="FO49" s="101">
        <v>78</v>
      </c>
      <c r="FP49" s="101">
        <v>77.7</v>
      </c>
      <c r="FQ49" s="101">
        <v>71.900000000000006</v>
      </c>
      <c r="FR49" s="101">
        <v>82.6</v>
      </c>
      <c r="FS49" s="101">
        <v>87.7</v>
      </c>
      <c r="FT49" s="101">
        <v>88.8</v>
      </c>
      <c r="FU49" s="101">
        <v>93.5</v>
      </c>
      <c r="FV49" s="101">
        <v>101.7</v>
      </c>
      <c r="FW49" s="101">
        <v>100.2</v>
      </c>
      <c r="FX49" s="101">
        <v>106.2</v>
      </c>
      <c r="FY49" s="101">
        <v>116.8</v>
      </c>
      <c r="FZ49" s="101">
        <v>115</v>
      </c>
      <c r="GA49" s="101">
        <v>117.6</v>
      </c>
      <c r="GB49" s="101">
        <v>126.9</v>
      </c>
      <c r="GC49" s="101">
        <v>137.30000000000001</v>
      </c>
      <c r="GD49" s="101">
        <v>118.6</v>
      </c>
      <c r="GE49" s="101">
        <v>100.8</v>
      </c>
      <c r="GF49" s="101">
        <v>104.2</v>
      </c>
      <c r="GG49" s="101">
        <v>114.4</v>
      </c>
      <c r="GH49" s="101">
        <v>117</v>
      </c>
      <c r="GI49" s="101">
        <v>114.3</v>
      </c>
      <c r="GK49" s="101"/>
      <c r="GL49" s="104" t="s">
        <v>255</v>
      </c>
      <c r="GM49" s="101">
        <v>39.799999999999997</v>
      </c>
      <c r="GN49" s="101">
        <v>33.299999999999997</v>
      </c>
      <c r="GO49" s="101">
        <v>32.700000000000003</v>
      </c>
      <c r="GP49" s="101">
        <v>35.299999999999997</v>
      </c>
      <c r="GQ49" s="101">
        <v>40</v>
      </c>
      <c r="GR49" s="101">
        <v>38.9</v>
      </c>
      <c r="GS49" s="101">
        <v>33.799999999999997</v>
      </c>
      <c r="GT49" s="101">
        <v>40.5</v>
      </c>
      <c r="GU49" s="101">
        <v>39.5</v>
      </c>
      <c r="GV49" s="101">
        <v>32.4</v>
      </c>
      <c r="GW49" s="101">
        <v>31.9</v>
      </c>
      <c r="GX49" s="101">
        <v>30.5</v>
      </c>
      <c r="GY49" s="101">
        <v>33.200000000000003</v>
      </c>
      <c r="GZ49" s="101">
        <v>36.799999999999997</v>
      </c>
      <c r="HA49" s="101">
        <v>37.1</v>
      </c>
      <c r="HB49" s="101">
        <v>35.700000000000003</v>
      </c>
      <c r="HC49" s="101">
        <v>36.9</v>
      </c>
      <c r="HD49" s="101">
        <v>39.200000000000003</v>
      </c>
      <c r="HE49" s="101">
        <v>42.8</v>
      </c>
      <c r="HF49" s="101">
        <v>44.5</v>
      </c>
      <c r="HG49" s="101">
        <v>42.7</v>
      </c>
    </row>
    <row r="50" spans="1:215" ht="15">
      <c r="A50" s="421"/>
      <c r="B50" s="421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Y50" s="421"/>
      <c r="Z50" s="421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W50" s="428"/>
      <c r="AX50" s="428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73"/>
      <c r="BU50" s="428"/>
      <c r="BV50" s="428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3"/>
      <c r="CM50" s="173"/>
      <c r="CN50" s="173"/>
      <c r="CO50" s="173"/>
      <c r="CP50" s="173"/>
      <c r="CQ50" s="173"/>
      <c r="CR50" s="73"/>
      <c r="CS50" s="428"/>
      <c r="CT50" s="428"/>
      <c r="CU50" s="173"/>
      <c r="CV50" s="173"/>
      <c r="CW50" s="173"/>
      <c r="CX50" s="173"/>
      <c r="CY50" s="173"/>
      <c r="CZ50" s="173"/>
      <c r="DA50" s="173"/>
      <c r="DB50" s="173"/>
      <c r="DC50" s="173"/>
      <c r="DD50" s="173"/>
      <c r="DE50" s="173"/>
      <c r="DF50" s="173"/>
      <c r="DG50" s="173"/>
      <c r="DH50" s="173"/>
      <c r="DI50" s="173"/>
      <c r="DJ50" s="173"/>
      <c r="DK50" s="173"/>
      <c r="DL50" s="173"/>
      <c r="DM50" s="173"/>
      <c r="DN50" s="173"/>
      <c r="DO50" s="173"/>
      <c r="DP50" s="73"/>
      <c r="DQ50" s="428"/>
      <c r="DR50" s="428"/>
      <c r="DS50" s="173"/>
      <c r="DT50" s="173"/>
      <c r="DU50" s="173"/>
      <c r="DV50" s="173"/>
      <c r="DW50" s="173"/>
      <c r="DX50" s="173"/>
      <c r="DY50" s="173"/>
      <c r="DZ50" s="173"/>
      <c r="EA50" s="173"/>
      <c r="EB50" s="173"/>
      <c r="EC50" s="173"/>
      <c r="ED50" s="173"/>
      <c r="EE50" s="173"/>
      <c r="EF50" s="173"/>
      <c r="EG50" s="173"/>
      <c r="EH50" s="173"/>
      <c r="EI50" s="173"/>
      <c r="EJ50" s="173"/>
      <c r="EK50" s="173"/>
      <c r="EL50" s="173"/>
      <c r="EM50" s="173"/>
      <c r="EO50" s="421"/>
      <c r="EP50" s="421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M50" s="421"/>
      <c r="FN50" s="421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K50" s="421"/>
      <c r="GL50" s="421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</row>
    <row r="51" spans="1:215" ht="15">
      <c r="A51" s="100"/>
      <c r="B51" s="124" t="s">
        <v>248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100"/>
      <c r="Z51" s="124" t="s">
        <v>248</v>
      </c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173"/>
      <c r="AX51" s="97" t="s">
        <v>309</v>
      </c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73"/>
      <c r="BU51" s="173"/>
      <c r="BV51" s="97" t="s">
        <v>309</v>
      </c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73"/>
      <c r="CS51" s="173"/>
      <c r="CT51" s="97" t="s">
        <v>309</v>
      </c>
      <c r="CU51" s="173"/>
      <c r="CV51" s="173"/>
      <c r="CW51" s="173"/>
      <c r="CX51" s="173"/>
      <c r="CY51" s="173"/>
      <c r="CZ51" s="173"/>
      <c r="DA51" s="173"/>
      <c r="DB51" s="173"/>
      <c r="DC51" s="173"/>
      <c r="DD51" s="173"/>
      <c r="DE51" s="173"/>
      <c r="DF51" s="173"/>
      <c r="DG51" s="173"/>
      <c r="DH51" s="173"/>
      <c r="DI51" s="173"/>
      <c r="DJ51" s="173"/>
      <c r="DK51" s="173"/>
      <c r="DL51" s="173"/>
      <c r="DM51" s="173"/>
      <c r="DN51" s="173"/>
      <c r="DO51" s="173"/>
      <c r="DP51" s="73"/>
      <c r="DQ51" s="173"/>
      <c r="DR51" s="97" t="s">
        <v>309</v>
      </c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  <c r="EM51" s="173"/>
      <c r="EO51" s="100"/>
      <c r="EP51" s="124" t="s">
        <v>248</v>
      </c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100"/>
      <c r="FN51" s="124" t="s">
        <v>248</v>
      </c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100"/>
      <c r="GL51" s="124" t="s">
        <v>248</v>
      </c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</row>
    <row r="52" spans="1:215" ht="15">
      <c r="A52" s="100"/>
      <c r="B52" s="109" t="s">
        <v>249</v>
      </c>
      <c r="C52" s="100">
        <v>910</v>
      </c>
      <c r="D52" s="100">
        <v>718</v>
      </c>
      <c r="E52" s="100">
        <v>588</v>
      </c>
      <c r="F52" s="100">
        <v>700</v>
      </c>
      <c r="G52" s="100">
        <v>815</v>
      </c>
      <c r="H52" s="100">
        <v>710</v>
      </c>
      <c r="I52" s="100">
        <v>504</v>
      </c>
      <c r="J52" s="100">
        <v>487</v>
      </c>
      <c r="K52" s="100">
        <v>464</v>
      </c>
      <c r="L52" s="100">
        <v>353</v>
      </c>
      <c r="M52" s="100">
        <v>362</v>
      </c>
      <c r="N52" s="100">
        <v>558</v>
      </c>
      <c r="O52" s="100">
        <v>558</v>
      </c>
      <c r="P52" s="100">
        <v>501</v>
      </c>
      <c r="Q52" s="100">
        <v>624</v>
      </c>
      <c r="R52" s="100">
        <v>694</v>
      </c>
      <c r="S52" s="100">
        <v>717</v>
      </c>
      <c r="T52" s="100">
        <v>646</v>
      </c>
      <c r="U52" s="100">
        <v>646</v>
      </c>
      <c r="V52" s="100">
        <v>610</v>
      </c>
      <c r="W52" s="100">
        <v>579</v>
      </c>
      <c r="Y52" s="100"/>
      <c r="Z52" s="109" t="s">
        <v>249</v>
      </c>
      <c r="AA52" s="127">
        <v>6191</v>
      </c>
      <c r="AB52" s="127">
        <v>6226</v>
      </c>
      <c r="AC52" s="127">
        <v>6422</v>
      </c>
      <c r="AD52" s="127">
        <v>6489</v>
      </c>
      <c r="AE52" s="127">
        <v>6080</v>
      </c>
      <c r="AF52" s="127">
        <v>6519</v>
      </c>
      <c r="AG52" s="127">
        <v>5135</v>
      </c>
      <c r="AH52" s="127">
        <v>5139</v>
      </c>
      <c r="AI52" s="127">
        <v>4836</v>
      </c>
      <c r="AJ52" s="127">
        <v>4928</v>
      </c>
      <c r="AK52" s="127">
        <v>4841</v>
      </c>
      <c r="AL52" s="127">
        <v>5815</v>
      </c>
      <c r="AM52" s="127">
        <v>5042</v>
      </c>
      <c r="AN52" s="127">
        <v>5492</v>
      </c>
      <c r="AO52" s="127">
        <v>5741</v>
      </c>
      <c r="AP52" s="127">
        <v>6039</v>
      </c>
      <c r="AQ52" s="127">
        <v>6072</v>
      </c>
      <c r="AR52" s="127">
        <v>6222</v>
      </c>
      <c r="AS52" s="127">
        <v>5578</v>
      </c>
      <c r="AT52" s="127">
        <v>5466</v>
      </c>
      <c r="AU52" s="127">
        <v>4818</v>
      </c>
      <c r="AW52" s="173"/>
      <c r="AX52" s="91" t="s">
        <v>310</v>
      </c>
      <c r="AY52" s="92">
        <v>8357</v>
      </c>
      <c r="AZ52" s="92">
        <v>7479</v>
      </c>
      <c r="BA52" s="92">
        <v>7349</v>
      </c>
      <c r="BB52" s="92">
        <v>6030</v>
      </c>
      <c r="BC52" s="92">
        <v>7204</v>
      </c>
      <c r="BD52" s="92">
        <v>6913</v>
      </c>
      <c r="BE52" s="92">
        <v>6030</v>
      </c>
      <c r="BF52" s="92">
        <v>5035</v>
      </c>
      <c r="BG52" s="92">
        <v>4498</v>
      </c>
      <c r="BH52" s="92">
        <v>4333</v>
      </c>
      <c r="BI52" s="92">
        <v>4422</v>
      </c>
      <c r="BJ52" s="92">
        <v>5740</v>
      </c>
      <c r="BK52" s="92">
        <v>4486</v>
      </c>
      <c r="BL52" s="92">
        <v>3561</v>
      </c>
      <c r="BM52" s="92">
        <v>4009</v>
      </c>
      <c r="BN52" s="92">
        <v>4068</v>
      </c>
      <c r="BO52" s="92">
        <v>4844</v>
      </c>
      <c r="BP52" s="92">
        <v>3949</v>
      </c>
      <c r="BQ52" s="92">
        <v>3276</v>
      </c>
      <c r="BR52" s="92">
        <v>3086</v>
      </c>
      <c r="BS52" s="92">
        <v>3166</v>
      </c>
      <c r="BT52" s="73"/>
      <c r="BU52" s="173"/>
      <c r="BV52" s="91" t="s">
        <v>310</v>
      </c>
      <c r="BW52" s="92">
        <v>41379</v>
      </c>
      <c r="BX52" s="92">
        <v>38786</v>
      </c>
      <c r="BY52" s="92">
        <v>38819</v>
      </c>
      <c r="BZ52" s="92">
        <v>43018</v>
      </c>
      <c r="CA52" s="92">
        <v>44045</v>
      </c>
      <c r="CB52" s="92">
        <v>45147</v>
      </c>
      <c r="CC52" s="92">
        <v>46582</v>
      </c>
      <c r="CD52" s="92">
        <v>45034</v>
      </c>
      <c r="CE52" s="92">
        <v>48263</v>
      </c>
      <c r="CF52" s="92">
        <v>42099</v>
      </c>
      <c r="CG52" s="92">
        <v>42492</v>
      </c>
      <c r="CH52" s="92">
        <v>45891</v>
      </c>
      <c r="CI52" s="92">
        <v>47937</v>
      </c>
      <c r="CJ52" s="92">
        <v>45890</v>
      </c>
      <c r="CK52" s="92">
        <v>47002</v>
      </c>
      <c r="CL52" s="92">
        <v>53744</v>
      </c>
      <c r="CM52" s="92">
        <v>62022</v>
      </c>
      <c r="CN52" s="92">
        <v>64741</v>
      </c>
      <c r="CO52" s="92">
        <v>53160</v>
      </c>
      <c r="CP52" s="92">
        <v>55087</v>
      </c>
      <c r="CQ52" s="92">
        <v>49883</v>
      </c>
      <c r="CR52" s="73"/>
      <c r="CS52" s="173"/>
      <c r="CT52" s="91" t="s">
        <v>310</v>
      </c>
      <c r="CU52" s="92">
        <v>71040</v>
      </c>
      <c r="CV52" s="92">
        <v>66739</v>
      </c>
      <c r="CW52" s="92">
        <v>67211</v>
      </c>
      <c r="CX52" s="92">
        <v>71647</v>
      </c>
      <c r="CY52" s="92">
        <v>75847</v>
      </c>
      <c r="CZ52" s="92">
        <v>83066</v>
      </c>
      <c r="DA52" s="92">
        <v>76787</v>
      </c>
      <c r="DB52" s="92">
        <v>74505</v>
      </c>
      <c r="DC52" s="92">
        <v>73230</v>
      </c>
      <c r="DD52" s="92">
        <v>67802</v>
      </c>
      <c r="DE52" s="92">
        <v>72732</v>
      </c>
      <c r="DF52" s="92">
        <v>77167</v>
      </c>
      <c r="DG52" s="92">
        <v>80386</v>
      </c>
      <c r="DH52" s="92">
        <v>82454</v>
      </c>
      <c r="DI52" s="92">
        <v>83832</v>
      </c>
      <c r="DJ52" s="92">
        <v>87236</v>
      </c>
      <c r="DK52" s="92">
        <v>90974</v>
      </c>
      <c r="DL52" s="92">
        <v>92744</v>
      </c>
      <c r="DM52" s="92">
        <v>85162</v>
      </c>
      <c r="DN52" s="92">
        <v>87620</v>
      </c>
      <c r="DO52" s="92">
        <v>80312</v>
      </c>
      <c r="DP52" s="73"/>
      <c r="DQ52" s="173"/>
      <c r="DR52" s="91" t="s">
        <v>310</v>
      </c>
      <c r="DS52" s="92">
        <v>6325</v>
      </c>
      <c r="DT52" s="92">
        <v>6720</v>
      </c>
      <c r="DU52" s="92">
        <v>6997</v>
      </c>
      <c r="DV52" s="92">
        <v>7944</v>
      </c>
      <c r="DW52" s="92">
        <v>9302</v>
      </c>
      <c r="DX52" s="92">
        <v>10127</v>
      </c>
      <c r="DY52" s="92">
        <v>9668</v>
      </c>
      <c r="DZ52" s="92">
        <v>8912</v>
      </c>
      <c r="EA52" s="92">
        <v>9341</v>
      </c>
      <c r="EB52" s="92">
        <v>8869</v>
      </c>
      <c r="EC52" s="92">
        <v>9317</v>
      </c>
      <c r="ED52" s="92">
        <v>10223</v>
      </c>
      <c r="EE52" s="92">
        <v>12010</v>
      </c>
      <c r="EF52" s="92">
        <v>10559</v>
      </c>
      <c r="EG52" s="92">
        <v>11817</v>
      </c>
      <c r="EH52" s="92">
        <v>11218</v>
      </c>
      <c r="EI52" s="92">
        <v>14480</v>
      </c>
      <c r="EJ52" s="92">
        <v>14940</v>
      </c>
      <c r="EK52" s="92">
        <v>12667</v>
      </c>
      <c r="EL52" s="92">
        <v>13008</v>
      </c>
      <c r="EM52" s="92">
        <v>12657</v>
      </c>
      <c r="EO52" s="100"/>
      <c r="EP52" s="109" t="s">
        <v>249</v>
      </c>
      <c r="EQ52" s="127">
        <v>7081</v>
      </c>
      <c r="ER52" s="127">
        <v>7006</v>
      </c>
      <c r="ES52" s="127">
        <v>9173</v>
      </c>
      <c r="ET52" s="127">
        <v>10770</v>
      </c>
      <c r="EU52" s="127">
        <v>11387</v>
      </c>
      <c r="EV52" s="127">
        <v>12076</v>
      </c>
      <c r="EW52" s="127">
        <v>13754</v>
      </c>
      <c r="EX52" s="127">
        <v>12980</v>
      </c>
      <c r="EY52" s="127">
        <v>12196</v>
      </c>
      <c r="EZ52" s="127">
        <v>13217</v>
      </c>
      <c r="FA52" s="127">
        <v>14055</v>
      </c>
      <c r="FB52" s="127">
        <v>13954</v>
      </c>
      <c r="FC52" s="127">
        <v>14902</v>
      </c>
      <c r="FD52" s="127">
        <v>17882</v>
      </c>
      <c r="FE52" s="127">
        <v>18711</v>
      </c>
      <c r="FF52" s="127">
        <v>19924</v>
      </c>
      <c r="FG52" s="127">
        <v>20354</v>
      </c>
      <c r="FH52" s="127">
        <v>21153</v>
      </c>
      <c r="FI52" s="127">
        <v>18920</v>
      </c>
      <c r="FJ52" s="127">
        <v>19372</v>
      </c>
      <c r="FK52" s="127">
        <v>18825</v>
      </c>
      <c r="FM52" s="100"/>
      <c r="FN52" s="109" t="s">
        <v>249</v>
      </c>
      <c r="FO52" s="127">
        <v>38265</v>
      </c>
      <c r="FP52" s="127">
        <v>38752</v>
      </c>
      <c r="FQ52" s="127">
        <v>36439</v>
      </c>
      <c r="FR52" s="127">
        <v>42568</v>
      </c>
      <c r="FS52" s="127">
        <v>45967</v>
      </c>
      <c r="FT52" s="127">
        <v>45375</v>
      </c>
      <c r="FU52" s="127">
        <v>47968</v>
      </c>
      <c r="FV52" s="127">
        <v>51647</v>
      </c>
      <c r="FW52" s="127">
        <v>49057</v>
      </c>
      <c r="FX52" s="127">
        <v>49650</v>
      </c>
      <c r="FY52" s="127">
        <v>56189</v>
      </c>
      <c r="FZ52" s="127">
        <v>55154</v>
      </c>
      <c r="GA52" s="127">
        <v>58835</v>
      </c>
      <c r="GB52" s="127">
        <v>65764</v>
      </c>
      <c r="GC52" s="127">
        <v>75774</v>
      </c>
      <c r="GD52" s="127">
        <v>71865</v>
      </c>
      <c r="GE52" s="127">
        <v>69630</v>
      </c>
      <c r="GF52" s="127">
        <v>69300</v>
      </c>
      <c r="GG52" s="127">
        <v>65730</v>
      </c>
      <c r="GH52" s="127">
        <v>70223</v>
      </c>
      <c r="GI52" s="127">
        <v>69622</v>
      </c>
      <c r="GK52" s="100"/>
      <c r="GL52" s="109" t="s">
        <v>249</v>
      </c>
      <c r="GM52" s="127">
        <v>19582</v>
      </c>
      <c r="GN52" s="127">
        <v>16590</v>
      </c>
      <c r="GO52" s="127">
        <v>16448</v>
      </c>
      <c r="GP52" s="127">
        <v>17972</v>
      </c>
      <c r="GQ52" s="127">
        <v>20603</v>
      </c>
      <c r="GR52" s="127">
        <v>19420</v>
      </c>
      <c r="GS52" s="127">
        <v>14996</v>
      </c>
      <c r="GT52" s="127">
        <v>17363</v>
      </c>
      <c r="GU52" s="127">
        <v>17933</v>
      </c>
      <c r="GV52" s="127">
        <v>13731</v>
      </c>
      <c r="GW52" s="127">
        <v>13611</v>
      </c>
      <c r="GX52" s="127">
        <v>12663</v>
      </c>
      <c r="GY52" s="127">
        <v>14145</v>
      </c>
      <c r="GZ52" s="127">
        <v>16005</v>
      </c>
      <c r="HA52" s="127">
        <v>16940</v>
      </c>
      <c r="HB52" s="127">
        <v>17588</v>
      </c>
      <c r="HC52" s="127">
        <v>20456</v>
      </c>
      <c r="HD52" s="127">
        <v>20564</v>
      </c>
      <c r="HE52" s="127">
        <v>19083</v>
      </c>
      <c r="HF52" s="127">
        <v>20431</v>
      </c>
      <c r="HG52" s="127">
        <v>19572</v>
      </c>
    </row>
    <row r="53" spans="1:215" ht="15">
      <c r="A53" s="421"/>
      <c r="B53" s="421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Y53" s="421"/>
      <c r="Z53" s="421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W53" s="428"/>
      <c r="AX53" s="428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73"/>
      <c r="BU53" s="428"/>
      <c r="BV53" s="428"/>
      <c r="BW53" s="173"/>
      <c r="BX53" s="173"/>
      <c r="BY53" s="173"/>
      <c r="BZ53" s="173"/>
      <c r="CA53" s="173"/>
      <c r="CB53" s="173"/>
      <c r="CC53" s="173"/>
      <c r="CD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73"/>
      <c r="CS53" s="428"/>
      <c r="CT53" s="428"/>
      <c r="CU53" s="173"/>
      <c r="CV53" s="173"/>
      <c r="CW53" s="173"/>
      <c r="CX53" s="173"/>
      <c r="CY53" s="173"/>
      <c r="CZ53" s="173"/>
      <c r="DA53" s="173"/>
      <c r="DB53" s="173"/>
      <c r="DC53" s="173"/>
      <c r="DD53" s="173"/>
      <c r="DE53" s="173"/>
      <c r="DF53" s="173"/>
      <c r="DG53" s="173"/>
      <c r="DH53" s="173"/>
      <c r="DI53" s="173"/>
      <c r="DJ53" s="173"/>
      <c r="DK53" s="173"/>
      <c r="DL53" s="173"/>
      <c r="DM53" s="173"/>
      <c r="DN53" s="173"/>
      <c r="DO53" s="173"/>
      <c r="DP53" s="73"/>
      <c r="DQ53" s="428"/>
      <c r="DR53" s="428"/>
      <c r="DS53" s="173"/>
      <c r="DT53" s="173"/>
      <c r="DU53" s="173"/>
      <c r="DV53" s="173"/>
      <c r="DW53" s="173"/>
      <c r="DX53" s="173"/>
      <c r="DY53" s="173"/>
      <c r="DZ53" s="173"/>
      <c r="EA53" s="173"/>
      <c r="EB53" s="173"/>
      <c r="EC53" s="173"/>
      <c r="ED53" s="173"/>
      <c r="EE53" s="173"/>
      <c r="EF53" s="173"/>
      <c r="EG53" s="173"/>
      <c r="EH53" s="173"/>
      <c r="EI53" s="173"/>
      <c r="EJ53" s="173"/>
      <c r="EK53" s="173"/>
      <c r="EL53" s="173"/>
      <c r="EM53" s="173"/>
      <c r="EO53" s="421"/>
      <c r="EP53" s="421"/>
      <c r="EQ53" s="100"/>
      <c r="ER53" s="100"/>
      <c r="ES53" s="100"/>
      <c r="ET53" s="100"/>
      <c r="EU53" s="100"/>
      <c r="EV53" s="100"/>
      <c r="EW53" s="100"/>
      <c r="EX53" s="100"/>
      <c r="EY53" s="100"/>
      <c r="EZ53" s="100"/>
      <c r="FA53" s="100"/>
      <c r="FB53" s="100"/>
      <c r="FC53" s="100"/>
      <c r="FD53" s="100"/>
      <c r="FE53" s="100"/>
      <c r="FF53" s="100"/>
      <c r="FG53" s="100"/>
      <c r="FH53" s="100"/>
      <c r="FI53" s="100"/>
      <c r="FJ53" s="100"/>
      <c r="FK53" s="100"/>
      <c r="FM53" s="421"/>
      <c r="FN53" s="421"/>
      <c r="FO53" s="100"/>
      <c r="FP53" s="100"/>
      <c r="FQ53" s="100"/>
      <c r="FR53" s="100"/>
      <c r="FS53" s="100"/>
      <c r="FT53" s="100"/>
      <c r="FU53" s="100"/>
      <c r="FV53" s="100"/>
      <c r="FW53" s="100"/>
      <c r="FX53" s="100"/>
      <c r="FY53" s="100"/>
      <c r="FZ53" s="100"/>
      <c r="GA53" s="100"/>
      <c r="GB53" s="100"/>
      <c r="GC53" s="100"/>
      <c r="GD53" s="100"/>
      <c r="GE53" s="100"/>
      <c r="GF53" s="100"/>
      <c r="GG53" s="100"/>
      <c r="GH53" s="100"/>
      <c r="GI53" s="100"/>
      <c r="GK53" s="421"/>
      <c r="GL53" s="421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</row>
    <row r="54" spans="1:215" ht="15">
      <c r="A54" s="101"/>
      <c r="B54" s="188" t="s">
        <v>250</v>
      </c>
      <c r="C54" s="101">
        <v>2.0499999999999998</v>
      </c>
      <c r="D54" s="101">
        <v>2</v>
      </c>
      <c r="E54" s="101">
        <v>1.95</v>
      </c>
      <c r="F54" s="101">
        <v>1.9</v>
      </c>
      <c r="G54" s="101">
        <v>1.85</v>
      </c>
      <c r="H54" s="101">
        <v>1.88</v>
      </c>
      <c r="I54" s="101">
        <v>2.25</v>
      </c>
      <c r="J54" s="101">
        <v>2.21</v>
      </c>
      <c r="K54" s="101">
        <v>2.02</v>
      </c>
      <c r="L54" s="101">
        <v>2.5299999999999998</v>
      </c>
      <c r="M54" s="101">
        <v>2.34</v>
      </c>
      <c r="N54" s="101">
        <v>2.39</v>
      </c>
      <c r="O54" s="101">
        <v>2.33</v>
      </c>
      <c r="P54" s="101">
        <v>2.2799999999999998</v>
      </c>
      <c r="Q54" s="101">
        <v>2.1800000000000002</v>
      </c>
      <c r="R54" s="101">
        <v>2.02</v>
      </c>
      <c r="S54" s="101">
        <v>1.8</v>
      </c>
      <c r="T54" s="101">
        <v>1.84</v>
      </c>
      <c r="U54" s="101">
        <v>2.16</v>
      </c>
      <c r="V54" s="101">
        <v>2.1</v>
      </c>
      <c r="W54" s="101">
        <v>2.1</v>
      </c>
      <c r="Y54" s="101"/>
      <c r="Z54" s="188" t="s">
        <v>250</v>
      </c>
      <c r="AA54" s="101">
        <v>2.02</v>
      </c>
      <c r="AB54" s="101">
        <v>1.99</v>
      </c>
      <c r="AC54" s="101">
        <v>1.96</v>
      </c>
      <c r="AD54" s="101">
        <v>1.93</v>
      </c>
      <c r="AE54" s="101">
        <v>1.91</v>
      </c>
      <c r="AF54" s="101">
        <v>1.96</v>
      </c>
      <c r="AG54" s="101">
        <v>2.17</v>
      </c>
      <c r="AH54" s="101">
        <v>2.21</v>
      </c>
      <c r="AI54" s="101">
        <v>2.0299999999999998</v>
      </c>
      <c r="AJ54" s="101">
        <v>2.2999999999999998</v>
      </c>
      <c r="AK54" s="101">
        <v>2.27</v>
      </c>
      <c r="AL54" s="101">
        <v>2.2999999999999998</v>
      </c>
      <c r="AM54" s="101">
        <v>2.23</v>
      </c>
      <c r="AN54" s="101">
        <v>2.1800000000000002</v>
      </c>
      <c r="AO54" s="101">
        <v>2.0699999999999998</v>
      </c>
      <c r="AP54" s="101">
        <v>1.91</v>
      </c>
      <c r="AQ54" s="101">
        <v>1.69</v>
      </c>
      <c r="AR54" s="101">
        <v>1.78</v>
      </c>
      <c r="AS54" s="101">
        <v>2.09</v>
      </c>
      <c r="AT54" s="101">
        <v>2.0299999999999998</v>
      </c>
      <c r="AU54" s="101">
        <v>2.0299999999999998</v>
      </c>
      <c r="AW54" s="76"/>
      <c r="AX54" s="143" t="s">
        <v>311</v>
      </c>
      <c r="AY54" s="76">
        <v>2.06</v>
      </c>
      <c r="AZ54" s="76">
        <v>2.0499999999999998</v>
      </c>
      <c r="BA54" s="76">
        <v>2.0299999999999998</v>
      </c>
      <c r="BB54" s="76">
        <v>2.02</v>
      </c>
      <c r="BC54" s="76">
        <v>2.0099999999999998</v>
      </c>
      <c r="BD54" s="76">
        <v>2.08</v>
      </c>
      <c r="BE54" s="76">
        <v>2.1800000000000002</v>
      </c>
      <c r="BF54" s="76">
        <v>2.4500000000000002</v>
      </c>
      <c r="BG54" s="76">
        <v>2.2799999999999998</v>
      </c>
      <c r="BH54" s="76">
        <v>2.17</v>
      </c>
      <c r="BI54" s="76">
        <v>2.38</v>
      </c>
      <c r="BJ54" s="76">
        <v>2.41</v>
      </c>
      <c r="BK54" s="76">
        <v>2.35</v>
      </c>
      <c r="BL54" s="76">
        <v>2.2999999999999998</v>
      </c>
      <c r="BM54" s="76">
        <v>2.1800000000000002</v>
      </c>
      <c r="BN54" s="76">
        <v>2.02</v>
      </c>
      <c r="BO54" s="76">
        <v>1.79</v>
      </c>
      <c r="BP54" s="76">
        <v>1.89</v>
      </c>
      <c r="BQ54" s="76">
        <v>2.2200000000000002</v>
      </c>
      <c r="BR54" s="76">
        <v>2.16</v>
      </c>
      <c r="BS54" s="76">
        <v>2.16</v>
      </c>
      <c r="BT54" s="73"/>
      <c r="BU54" s="76"/>
      <c r="BV54" s="143" t="s">
        <v>311</v>
      </c>
      <c r="BW54" s="76">
        <v>2.0099999999999998</v>
      </c>
      <c r="BX54" s="76">
        <v>1.97</v>
      </c>
      <c r="BY54" s="76">
        <v>1.94</v>
      </c>
      <c r="BZ54" s="76">
        <v>1.9</v>
      </c>
      <c r="CA54" s="76">
        <v>1.86</v>
      </c>
      <c r="CB54" s="76">
        <v>1.9</v>
      </c>
      <c r="CC54" s="76">
        <v>1.87</v>
      </c>
      <c r="CD54" s="76">
        <v>1.95</v>
      </c>
      <c r="CE54" s="76">
        <v>2.0299999999999998</v>
      </c>
      <c r="CF54" s="76">
        <v>2.13</v>
      </c>
      <c r="CG54" s="76">
        <v>2.0499999999999998</v>
      </c>
      <c r="CH54" s="76">
        <v>2.06</v>
      </c>
      <c r="CI54" s="76">
        <v>1.97</v>
      </c>
      <c r="CJ54" s="76">
        <v>1.91</v>
      </c>
      <c r="CK54" s="76">
        <v>1.79</v>
      </c>
      <c r="CL54" s="76">
        <v>1.63</v>
      </c>
      <c r="CM54" s="76">
        <v>1.43</v>
      </c>
      <c r="CN54" s="76">
        <v>1.49</v>
      </c>
      <c r="CO54" s="76">
        <v>1.73</v>
      </c>
      <c r="CP54" s="76">
        <v>1.65</v>
      </c>
      <c r="CQ54" s="76">
        <v>1.63</v>
      </c>
      <c r="CR54" s="73"/>
      <c r="CS54" s="76"/>
      <c r="CT54" s="143" t="s">
        <v>311</v>
      </c>
      <c r="CU54" s="76">
        <v>1.98</v>
      </c>
      <c r="CV54" s="76">
        <v>1.95</v>
      </c>
      <c r="CW54" s="76">
        <v>1.92</v>
      </c>
      <c r="CX54" s="76">
        <v>1.88</v>
      </c>
      <c r="CY54" s="76">
        <v>1.85</v>
      </c>
      <c r="CZ54" s="76">
        <v>1.89</v>
      </c>
      <c r="DA54" s="76">
        <v>1.92</v>
      </c>
      <c r="DB54" s="76">
        <v>1.99</v>
      </c>
      <c r="DC54" s="76">
        <v>2.02</v>
      </c>
      <c r="DD54" s="76">
        <v>2.14</v>
      </c>
      <c r="DE54" s="76">
        <v>2.08</v>
      </c>
      <c r="DF54" s="76">
        <v>2.1</v>
      </c>
      <c r="DG54" s="76">
        <v>2.02</v>
      </c>
      <c r="DH54" s="76">
        <v>1.96</v>
      </c>
      <c r="DI54" s="76">
        <v>1.85</v>
      </c>
      <c r="DJ54" s="76">
        <v>1.69</v>
      </c>
      <c r="DK54" s="76">
        <v>1.49</v>
      </c>
      <c r="DL54" s="76">
        <v>1.56</v>
      </c>
      <c r="DM54" s="76">
        <v>1.81</v>
      </c>
      <c r="DN54" s="76">
        <v>1.74</v>
      </c>
      <c r="DO54" s="76">
        <v>1.72</v>
      </c>
      <c r="DP54" s="73"/>
      <c r="DQ54" s="76"/>
      <c r="DR54" s="143" t="s">
        <v>311</v>
      </c>
      <c r="DS54" s="76">
        <v>1.99</v>
      </c>
      <c r="DT54" s="76">
        <v>1.95</v>
      </c>
      <c r="DU54" s="76">
        <v>1.9</v>
      </c>
      <c r="DV54" s="76">
        <v>1.86</v>
      </c>
      <c r="DW54" s="76">
        <v>1.81</v>
      </c>
      <c r="DX54" s="76">
        <v>1.84</v>
      </c>
      <c r="DY54" s="76">
        <v>1.79</v>
      </c>
      <c r="DZ54" s="76">
        <v>1.92</v>
      </c>
      <c r="EA54" s="76">
        <v>1.91</v>
      </c>
      <c r="EB54" s="76">
        <v>2.09</v>
      </c>
      <c r="EC54" s="76">
        <v>1.96</v>
      </c>
      <c r="ED54" s="76">
        <v>1.96</v>
      </c>
      <c r="EE54" s="76">
        <v>1.88</v>
      </c>
      <c r="EF54" s="76">
        <v>1.81</v>
      </c>
      <c r="EG54" s="76">
        <v>1.69</v>
      </c>
      <c r="EH54" s="76">
        <v>1.53</v>
      </c>
      <c r="EI54" s="76">
        <v>1.34</v>
      </c>
      <c r="EJ54" s="76">
        <v>1.39</v>
      </c>
      <c r="EK54" s="76">
        <v>1.6</v>
      </c>
      <c r="EL54" s="76">
        <v>1.53</v>
      </c>
      <c r="EM54" s="76">
        <v>1.5</v>
      </c>
      <c r="EO54" s="101"/>
      <c r="EP54" s="188" t="s">
        <v>250</v>
      </c>
      <c r="EQ54" s="101">
        <v>2.13</v>
      </c>
      <c r="ER54" s="101">
        <v>2.12</v>
      </c>
      <c r="ES54" s="101">
        <v>2.1</v>
      </c>
      <c r="ET54" s="101">
        <v>2.08</v>
      </c>
      <c r="EU54" s="101">
        <v>2.06</v>
      </c>
      <c r="EV54" s="101">
        <v>2.13</v>
      </c>
      <c r="EW54" s="101">
        <v>1.79</v>
      </c>
      <c r="EX54" s="101">
        <v>2.17</v>
      </c>
      <c r="EY54" s="101">
        <v>2.23</v>
      </c>
      <c r="EZ54" s="101">
        <v>2.31</v>
      </c>
      <c r="FA54" s="101">
        <v>2.2200000000000002</v>
      </c>
      <c r="FB54" s="101">
        <v>2.2400000000000002</v>
      </c>
      <c r="FC54" s="101">
        <v>2.15</v>
      </c>
      <c r="FD54" s="101">
        <v>2.08</v>
      </c>
      <c r="FE54" s="101">
        <v>1.95</v>
      </c>
      <c r="FF54" s="101">
        <v>1.78</v>
      </c>
      <c r="FG54" s="101">
        <v>1.57</v>
      </c>
      <c r="FH54" s="101">
        <v>1.63</v>
      </c>
      <c r="FI54" s="101">
        <v>1.89</v>
      </c>
      <c r="FJ54" s="101">
        <v>1.82</v>
      </c>
      <c r="FK54" s="101">
        <v>1.79</v>
      </c>
      <c r="FM54" s="101"/>
      <c r="FN54" s="188" t="s">
        <v>250</v>
      </c>
      <c r="FO54" s="101">
        <v>2.04</v>
      </c>
      <c r="FP54" s="101">
        <v>2.0099999999999998</v>
      </c>
      <c r="FQ54" s="101">
        <v>1.97</v>
      </c>
      <c r="FR54" s="101">
        <v>1.94</v>
      </c>
      <c r="FS54" s="101">
        <v>1.91</v>
      </c>
      <c r="FT54" s="101">
        <v>1.96</v>
      </c>
      <c r="FU54" s="101">
        <v>1.95</v>
      </c>
      <c r="FV54" s="101">
        <v>1.97</v>
      </c>
      <c r="FW54" s="101">
        <v>2.04</v>
      </c>
      <c r="FX54" s="101">
        <v>2.14</v>
      </c>
      <c r="FY54" s="101">
        <v>2.08</v>
      </c>
      <c r="FZ54" s="101">
        <v>2.08</v>
      </c>
      <c r="GA54" s="101">
        <v>2</v>
      </c>
      <c r="GB54" s="101">
        <v>1.93</v>
      </c>
      <c r="GC54" s="101">
        <v>1.81</v>
      </c>
      <c r="GD54" s="101">
        <v>1.65</v>
      </c>
      <c r="GE54" s="101">
        <v>1.45</v>
      </c>
      <c r="GF54" s="101">
        <v>1.5</v>
      </c>
      <c r="GG54" s="101">
        <v>1.74</v>
      </c>
      <c r="GH54" s="101">
        <v>1.67</v>
      </c>
      <c r="GI54" s="101">
        <v>1.64</v>
      </c>
      <c r="GK54" s="101"/>
      <c r="GL54" s="188" t="s">
        <v>250</v>
      </c>
      <c r="GM54" s="101">
        <v>2.0299999999999998</v>
      </c>
      <c r="GN54" s="101">
        <v>2.0099999999999998</v>
      </c>
      <c r="GO54" s="101">
        <v>1.99</v>
      </c>
      <c r="GP54" s="101">
        <v>1.97</v>
      </c>
      <c r="GQ54" s="101">
        <v>1.94</v>
      </c>
      <c r="GR54" s="101">
        <v>2</v>
      </c>
      <c r="GS54" s="101">
        <v>2.25</v>
      </c>
      <c r="GT54" s="101">
        <v>2.33</v>
      </c>
      <c r="GU54" s="101">
        <v>2.2000000000000002</v>
      </c>
      <c r="GV54" s="101">
        <v>2.36</v>
      </c>
      <c r="GW54" s="101">
        <v>2.35</v>
      </c>
      <c r="GX54" s="101">
        <v>2.41</v>
      </c>
      <c r="GY54" s="101">
        <v>2.35</v>
      </c>
      <c r="GZ54" s="101">
        <v>2.2999999999999998</v>
      </c>
      <c r="HA54" s="101">
        <v>2.19</v>
      </c>
      <c r="HB54" s="101">
        <v>2.0299999999999998</v>
      </c>
      <c r="HC54" s="101">
        <v>1.81</v>
      </c>
      <c r="HD54" s="101">
        <v>1.91</v>
      </c>
      <c r="HE54" s="101">
        <v>2.2400000000000002</v>
      </c>
      <c r="HF54" s="101">
        <v>2.1800000000000002</v>
      </c>
      <c r="HG54" s="101">
        <v>2.1800000000000002</v>
      </c>
    </row>
    <row r="55" spans="1:215" ht="15">
      <c r="A55" s="426"/>
      <c r="B55" s="426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6"/>
      <c r="Z55" s="426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7"/>
      <c r="AX55" s="427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73"/>
      <c r="BU55" s="427"/>
      <c r="BV55" s="427"/>
      <c r="BW55" s="173"/>
      <c r="BX55" s="173"/>
      <c r="BY55" s="173"/>
      <c r="BZ55" s="173"/>
      <c r="CA55" s="173"/>
      <c r="CB55" s="173"/>
      <c r="CC55" s="173"/>
      <c r="CD55" s="173"/>
      <c r="CE55" s="173"/>
      <c r="CF55" s="173"/>
      <c r="CG55" s="173"/>
      <c r="CH55" s="173"/>
      <c r="CI55" s="173"/>
      <c r="CJ55" s="173"/>
      <c r="CK55" s="173"/>
      <c r="CL55" s="173"/>
      <c r="CM55" s="173"/>
      <c r="CN55" s="173"/>
      <c r="CO55" s="173"/>
      <c r="CP55" s="173"/>
      <c r="CQ55" s="173"/>
      <c r="CR55" s="73"/>
      <c r="CS55" s="427"/>
      <c r="CT55" s="427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73"/>
      <c r="DF55" s="173"/>
      <c r="DG55" s="173"/>
      <c r="DH55" s="173"/>
      <c r="DI55" s="173"/>
      <c r="DJ55" s="173"/>
      <c r="DK55" s="173"/>
      <c r="DL55" s="173"/>
      <c r="DM55" s="173"/>
      <c r="DN55" s="173"/>
      <c r="DO55" s="173"/>
      <c r="DP55" s="73"/>
      <c r="DQ55" s="427"/>
      <c r="DR55" s="427"/>
      <c r="DS55" s="173"/>
      <c r="DT55" s="173"/>
      <c r="DU55" s="173"/>
      <c r="DV55" s="173"/>
      <c r="DW55" s="173"/>
      <c r="DX55" s="173"/>
      <c r="DY55" s="173"/>
      <c r="DZ55" s="173"/>
      <c r="EA55" s="173"/>
      <c r="EB55" s="173"/>
      <c r="EC55" s="173"/>
      <c r="ED55" s="173"/>
      <c r="EE55" s="173"/>
      <c r="EF55" s="173"/>
      <c r="EG55" s="173"/>
      <c r="EH55" s="173"/>
      <c r="EI55" s="173"/>
      <c r="EJ55" s="173"/>
      <c r="EK55" s="173"/>
      <c r="EL55" s="173"/>
      <c r="EM55" s="173"/>
      <c r="EO55" s="426"/>
      <c r="EP55" s="426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26"/>
      <c r="FN55" s="426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6"/>
      <c r="GL55" s="426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</row>
    <row r="56" spans="1:215" ht="15">
      <c r="A56" s="421"/>
      <c r="B56" s="421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421"/>
      <c r="Z56" s="421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428"/>
      <c r="AX56" s="428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73"/>
      <c r="BU56" s="428"/>
      <c r="BV56" s="428"/>
      <c r="BW56" s="173"/>
      <c r="BX56" s="173"/>
      <c r="BY56" s="173"/>
      <c r="BZ56" s="173"/>
      <c r="CA56" s="173"/>
      <c r="CB56" s="173"/>
      <c r="CC56" s="173"/>
      <c r="CD56" s="173"/>
      <c r="CE56" s="173"/>
      <c r="CF56" s="173"/>
      <c r="CG56" s="173"/>
      <c r="CH56" s="173"/>
      <c r="CI56" s="173"/>
      <c r="CJ56" s="173"/>
      <c r="CK56" s="173"/>
      <c r="CL56" s="173"/>
      <c r="CM56" s="173"/>
      <c r="CN56" s="173"/>
      <c r="CO56" s="173"/>
      <c r="CP56" s="173"/>
      <c r="CQ56" s="173"/>
      <c r="CR56" s="73"/>
      <c r="CS56" s="428"/>
      <c r="CT56" s="428"/>
      <c r="CU56" s="173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73"/>
      <c r="DQ56" s="428"/>
      <c r="DR56" s="428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  <c r="EM56" s="173"/>
      <c r="EO56" s="421"/>
      <c r="EP56" s="421"/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421"/>
      <c r="FN56" s="421"/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421"/>
      <c r="GL56" s="421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</row>
    <row r="57" spans="1:215" ht="15">
      <c r="A57" s="101"/>
      <c r="B57" s="104" t="s">
        <v>256</v>
      </c>
      <c r="C57" s="101">
        <v>0.1</v>
      </c>
      <c r="D57" s="101">
        <v>0.1</v>
      </c>
      <c r="E57" s="101">
        <v>0.1</v>
      </c>
      <c r="F57" s="101">
        <v>0.1</v>
      </c>
      <c r="G57" s="101">
        <v>0.1</v>
      </c>
      <c r="H57" s="101">
        <v>0.1</v>
      </c>
      <c r="I57" s="101">
        <v>0.1</v>
      </c>
      <c r="J57" s="101">
        <v>0.1</v>
      </c>
      <c r="K57" s="101">
        <v>0.1</v>
      </c>
      <c r="L57" s="101">
        <v>0.1</v>
      </c>
      <c r="M57" s="101">
        <v>0.1</v>
      </c>
      <c r="N57" s="101">
        <v>0.1</v>
      </c>
      <c r="O57" s="101">
        <v>0.1</v>
      </c>
      <c r="P57" s="101">
        <v>0.1</v>
      </c>
      <c r="Q57" s="101">
        <v>0.1</v>
      </c>
      <c r="R57" s="101">
        <v>0.1</v>
      </c>
      <c r="S57" s="101">
        <v>0.1</v>
      </c>
      <c r="T57" s="101">
        <v>0.1</v>
      </c>
      <c r="U57" s="101">
        <v>0.1</v>
      </c>
      <c r="V57" s="101">
        <v>0.1</v>
      </c>
      <c r="W57" s="101">
        <v>0.1</v>
      </c>
      <c r="Y57" s="101"/>
      <c r="Z57" s="104" t="s">
        <v>256</v>
      </c>
      <c r="AA57" s="101">
        <v>0.9</v>
      </c>
      <c r="AB57" s="101">
        <v>0.9</v>
      </c>
      <c r="AC57" s="101">
        <v>0.9</v>
      </c>
      <c r="AD57" s="101">
        <v>0.9</v>
      </c>
      <c r="AE57" s="101">
        <v>0.8</v>
      </c>
      <c r="AF57" s="101">
        <v>0.9</v>
      </c>
      <c r="AG57" s="101">
        <v>0.8</v>
      </c>
      <c r="AH57" s="101">
        <v>0.8</v>
      </c>
      <c r="AI57" s="101">
        <v>0.7</v>
      </c>
      <c r="AJ57" s="101">
        <v>0.8</v>
      </c>
      <c r="AK57" s="101">
        <v>0.8</v>
      </c>
      <c r="AL57" s="101">
        <v>1</v>
      </c>
      <c r="AM57" s="101">
        <v>0.8</v>
      </c>
      <c r="AN57" s="101">
        <v>0.9</v>
      </c>
      <c r="AO57" s="101">
        <v>0.8</v>
      </c>
      <c r="AP57" s="101">
        <v>0.8</v>
      </c>
      <c r="AQ57" s="101">
        <v>0.7</v>
      </c>
      <c r="AR57" s="101">
        <v>0.8</v>
      </c>
      <c r="AS57" s="101">
        <v>0.8</v>
      </c>
      <c r="AT57" s="101">
        <v>0.8</v>
      </c>
      <c r="AU57" s="101">
        <v>0.7</v>
      </c>
      <c r="AW57" s="76"/>
      <c r="AX57" s="78" t="s">
        <v>319</v>
      </c>
      <c r="AY57" s="76">
        <v>1.2</v>
      </c>
      <c r="AZ57" s="76">
        <v>1.1000000000000001</v>
      </c>
      <c r="BA57" s="76">
        <v>1.1000000000000001</v>
      </c>
      <c r="BB57" s="76">
        <v>0.9</v>
      </c>
      <c r="BC57" s="76">
        <v>1</v>
      </c>
      <c r="BD57" s="76">
        <v>1</v>
      </c>
      <c r="BE57" s="76">
        <v>0.9</v>
      </c>
      <c r="BF57" s="76">
        <v>0.9</v>
      </c>
      <c r="BG57" s="76">
        <v>0.7</v>
      </c>
      <c r="BH57" s="76">
        <v>0.7</v>
      </c>
      <c r="BI57" s="76">
        <v>0.7</v>
      </c>
      <c r="BJ57" s="76">
        <v>1</v>
      </c>
      <c r="BK57" s="76">
        <v>0.7</v>
      </c>
      <c r="BL57" s="76">
        <v>0.6</v>
      </c>
      <c r="BM57" s="76">
        <v>0.6</v>
      </c>
      <c r="BN57" s="76">
        <v>0.6</v>
      </c>
      <c r="BO57" s="76">
        <v>0.6</v>
      </c>
      <c r="BP57" s="76">
        <v>0.5</v>
      </c>
      <c r="BQ57" s="76">
        <v>0.5</v>
      </c>
      <c r="BR57" s="76">
        <v>0.5</v>
      </c>
      <c r="BS57" s="76">
        <v>0.5</v>
      </c>
      <c r="BT57" s="73"/>
      <c r="BU57" s="76"/>
      <c r="BV57" s="78" t="s">
        <v>319</v>
      </c>
      <c r="BW57" s="76">
        <v>5.9</v>
      </c>
      <c r="BX57" s="76">
        <v>5.4</v>
      </c>
      <c r="BY57" s="76">
        <v>5.3</v>
      </c>
      <c r="BZ57" s="76">
        <v>5.8</v>
      </c>
      <c r="CA57" s="76">
        <v>5.8</v>
      </c>
      <c r="CB57" s="76">
        <v>6.1</v>
      </c>
      <c r="CC57" s="76">
        <v>6.2</v>
      </c>
      <c r="CD57" s="76">
        <v>6.3</v>
      </c>
      <c r="CE57" s="76">
        <v>7</v>
      </c>
      <c r="CF57" s="76">
        <v>6.4</v>
      </c>
      <c r="CG57" s="76">
        <v>6.2</v>
      </c>
      <c r="CH57" s="76">
        <v>6.7</v>
      </c>
      <c r="CI57" s="76">
        <v>6.7</v>
      </c>
      <c r="CJ57" s="76">
        <v>6.2</v>
      </c>
      <c r="CK57" s="76">
        <v>6</v>
      </c>
      <c r="CL57" s="76">
        <v>6.3</v>
      </c>
      <c r="CM57" s="76">
        <v>6.3</v>
      </c>
      <c r="CN57" s="76">
        <v>6.9</v>
      </c>
      <c r="CO57" s="76">
        <v>6.5</v>
      </c>
      <c r="CP57" s="76">
        <v>6.5</v>
      </c>
      <c r="CQ57" s="76">
        <v>5.8</v>
      </c>
      <c r="CR57" s="73"/>
      <c r="CS57" s="76"/>
      <c r="CT57" s="78" t="s">
        <v>319</v>
      </c>
      <c r="CU57" s="76">
        <v>10</v>
      </c>
      <c r="CV57" s="76">
        <v>9.1999999999999993</v>
      </c>
      <c r="CW57" s="76">
        <v>9.1999999999999993</v>
      </c>
      <c r="CX57" s="76">
        <v>9.6</v>
      </c>
      <c r="CY57" s="76">
        <v>10</v>
      </c>
      <c r="CZ57" s="76">
        <v>11.2</v>
      </c>
      <c r="DA57" s="76">
        <v>10.5</v>
      </c>
      <c r="DB57" s="76">
        <v>10.6</v>
      </c>
      <c r="DC57" s="76">
        <v>10.5</v>
      </c>
      <c r="DD57" s="76">
        <v>10.3</v>
      </c>
      <c r="DE57" s="76">
        <v>10.8</v>
      </c>
      <c r="DF57" s="76">
        <v>11.5</v>
      </c>
      <c r="DG57" s="76">
        <v>11.6</v>
      </c>
      <c r="DH57" s="76">
        <v>11.5</v>
      </c>
      <c r="DI57" s="76">
        <v>11</v>
      </c>
      <c r="DJ57" s="76">
        <v>10.5</v>
      </c>
      <c r="DK57" s="76">
        <v>9.6999999999999993</v>
      </c>
      <c r="DL57" s="76">
        <v>10.3</v>
      </c>
      <c r="DM57" s="76">
        <v>11</v>
      </c>
      <c r="DN57" s="76">
        <v>10.9</v>
      </c>
      <c r="DO57" s="76">
        <v>9.9</v>
      </c>
      <c r="DP57" s="73"/>
      <c r="DQ57" s="76"/>
      <c r="DR57" s="78" t="s">
        <v>319</v>
      </c>
      <c r="DS57" s="76">
        <v>0.9</v>
      </c>
      <c r="DT57" s="76">
        <v>0.9</v>
      </c>
      <c r="DU57" s="76">
        <v>0.9</v>
      </c>
      <c r="DV57" s="76">
        <v>1</v>
      </c>
      <c r="DW57" s="76">
        <v>1.2</v>
      </c>
      <c r="DX57" s="76">
        <v>1.3</v>
      </c>
      <c r="DY57" s="76">
        <v>1.2</v>
      </c>
      <c r="DZ57" s="76">
        <v>1.2</v>
      </c>
      <c r="EA57" s="76">
        <v>1.3</v>
      </c>
      <c r="EB57" s="76">
        <v>1.3</v>
      </c>
      <c r="EC57" s="76">
        <v>1.3</v>
      </c>
      <c r="ED57" s="76">
        <v>1.4</v>
      </c>
      <c r="EE57" s="76">
        <v>1.6</v>
      </c>
      <c r="EF57" s="76">
        <v>1.4</v>
      </c>
      <c r="EG57" s="76">
        <v>1.4</v>
      </c>
      <c r="EH57" s="76">
        <v>1.2</v>
      </c>
      <c r="EI57" s="76">
        <v>1.4</v>
      </c>
      <c r="EJ57" s="76">
        <v>1.5</v>
      </c>
      <c r="EK57" s="76">
        <v>1.4</v>
      </c>
      <c r="EL57" s="76">
        <v>1.4</v>
      </c>
      <c r="EM57" s="76">
        <v>1.3</v>
      </c>
      <c r="EO57" s="101"/>
      <c r="EP57" s="104" t="s">
        <v>256</v>
      </c>
      <c r="EQ57" s="101">
        <v>1.1000000000000001</v>
      </c>
      <c r="ER57" s="101">
        <v>1.1000000000000001</v>
      </c>
      <c r="ES57" s="101">
        <v>1.4</v>
      </c>
      <c r="ET57" s="101">
        <v>1.6</v>
      </c>
      <c r="EU57" s="101">
        <v>1.7</v>
      </c>
      <c r="EV57" s="101">
        <v>1.8</v>
      </c>
      <c r="EW57" s="101">
        <v>1.8</v>
      </c>
      <c r="EX57" s="101">
        <v>2</v>
      </c>
      <c r="EY57" s="101">
        <v>1.9</v>
      </c>
      <c r="EZ57" s="101">
        <v>2.2000000000000002</v>
      </c>
      <c r="FA57" s="101">
        <v>2.2000000000000002</v>
      </c>
      <c r="FB57" s="101">
        <v>2.2000000000000002</v>
      </c>
      <c r="FC57" s="101">
        <v>2.2999999999999998</v>
      </c>
      <c r="FD57" s="101">
        <v>2.6</v>
      </c>
      <c r="FE57" s="101">
        <v>2.6</v>
      </c>
      <c r="FF57" s="101">
        <v>2.5</v>
      </c>
      <c r="FG57" s="101">
        <v>2.2999999999999998</v>
      </c>
      <c r="FH57" s="101">
        <v>2.5</v>
      </c>
      <c r="FI57" s="101">
        <v>2.6</v>
      </c>
      <c r="FJ57" s="101">
        <v>2.5</v>
      </c>
      <c r="FK57" s="101">
        <v>2.4</v>
      </c>
      <c r="FM57" s="101"/>
      <c r="FN57" s="104" t="s">
        <v>256</v>
      </c>
      <c r="FO57" s="101">
        <v>5.5</v>
      </c>
      <c r="FP57" s="101">
        <v>5.5</v>
      </c>
      <c r="FQ57" s="101">
        <v>5.0999999999999996</v>
      </c>
      <c r="FR57" s="101">
        <v>5.9</v>
      </c>
      <c r="FS57" s="101">
        <v>6.2</v>
      </c>
      <c r="FT57" s="101">
        <v>6.3</v>
      </c>
      <c r="FU57" s="101">
        <v>6.7</v>
      </c>
      <c r="FV57" s="101">
        <v>7.2</v>
      </c>
      <c r="FW57" s="101">
        <v>7.1</v>
      </c>
      <c r="FX57" s="101">
        <v>7.6</v>
      </c>
      <c r="FY57" s="101">
        <v>8.3000000000000007</v>
      </c>
      <c r="FZ57" s="101">
        <v>8.1999999999999993</v>
      </c>
      <c r="GA57" s="101">
        <v>8.4</v>
      </c>
      <c r="GB57" s="101">
        <v>9</v>
      </c>
      <c r="GC57" s="101">
        <v>9.8000000000000007</v>
      </c>
      <c r="GD57" s="101">
        <v>8.4</v>
      </c>
      <c r="GE57" s="101">
        <v>7.2</v>
      </c>
      <c r="GF57" s="101">
        <v>7.4</v>
      </c>
      <c r="GG57" s="101">
        <v>8.1</v>
      </c>
      <c r="GH57" s="101">
        <v>8.3000000000000007</v>
      </c>
      <c r="GI57" s="101">
        <v>8.1</v>
      </c>
      <c r="GK57" s="101"/>
      <c r="GL57" s="104" t="s">
        <v>256</v>
      </c>
      <c r="GM57" s="101">
        <v>2.8</v>
      </c>
      <c r="GN57" s="101">
        <v>2.4</v>
      </c>
      <c r="GO57" s="101">
        <v>2.2999999999999998</v>
      </c>
      <c r="GP57" s="101">
        <v>2.5</v>
      </c>
      <c r="GQ57" s="101">
        <v>2.8</v>
      </c>
      <c r="GR57" s="101">
        <v>2.8</v>
      </c>
      <c r="GS57" s="101">
        <v>2.4</v>
      </c>
      <c r="GT57" s="101">
        <v>2.9</v>
      </c>
      <c r="GU57" s="101">
        <v>2.8</v>
      </c>
      <c r="GV57" s="101">
        <v>2.2999999999999998</v>
      </c>
      <c r="GW57" s="101">
        <v>2.2999999999999998</v>
      </c>
      <c r="GX57" s="101">
        <v>2.2000000000000002</v>
      </c>
      <c r="GY57" s="101">
        <v>2.4</v>
      </c>
      <c r="GZ57" s="101">
        <v>2.6</v>
      </c>
      <c r="HA57" s="101">
        <v>2.6</v>
      </c>
      <c r="HB57" s="101">
        <v>2.5</v>
      </c>
      <c r="HC57" s="101">
        <v>2.6</v>
      </c>
      <c r="HD57" s="101">
        <v>2.8</v>
      </c>
      <c r="HE57" s="101">
        <v>3</v>
      </c>
      <c r="HF57" s="101">
        <v>3.2</v>
      </c>
      <c r="HG57" s="101">
        <v>3</v>
      </c>
    </row>
    <row r="58" spans="1:215" ht="15">
      <c r="A58" s="422"/>
      <c r="B58" s="422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Y58" s="422"/>
      <c r="Z58" s="422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W58" s="434"/>
      <c r="AX58" s="434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3"/>
      <c r="BU58" s="434"/>
      <c r="BV58" s="434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3"/>
      <c r="CS58" s="434"/>
      <c r="CT58" s="434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  <c r="DP58" s="73"/>
      <c r="DQ58" s="434"/>
      <c r="DR58" s="434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O58" s="422"/>
      <c r="EP58" s="422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D58" s="101"/>
      <c r="FE58" s="101"/>
      <c r="FF58" s="101"/>
      <c r="FG58" s="101"/>
      <c r="FH58" s="101"/>
      <c r="FI58" s="101"/>
      <c r="FJ58" s="101"/>
      <c r="FK58" s="101"/>
      <c r="FM58" s="422"/>
      <c r="FN58" s="422"/>
      <c r="FO58" s="101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K58" s="422"/>
      <c r="GL58" s="422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</row>
    <row r="59" spans="1:215" ht="15">
      <c r="A59" s="101"/>
      <c r="B59" s="188" t="s">
        <v>115</v>
      </c>
      <c r="C59" s="101">
        <v>71</v>
      </c>
      <c r="D59" s="101">
        <v>71</v>
      </c>
      <c r="E59" s="101">
        <v>71</v>
      </c>
      <c r="F59" s="101">
        <v>71.099999999999994</v>
      </c>
      <c r="G59" s="101">
        <v>71.099999999999994</v>
      </c>
      <c r="H59" s="101">
        <v>71.099999999999994</v>
      </c>
      <c r="I59" s="101">
        <v>71.099999999999994</v>
      </c>
      <c r="J59" s="101">
        <v>71.2</v>
      </c>
      <c r="K59" s="101">
        <v>71.2</v>
      </c>
      <c r="L59" s="101">
        <v>71.2</v>
      </c>
      <c r="M59" s="101">
        <v>71.2</v>
      </c>
      <c r="N59" s="101">
        <v>71.2</v>
      </c>
      <c r="O59" s="101">
        <v>71.2</v>
      </c>
      <c r="P59" s="101">
        <v>71.2</v>
      </c>
      <c r="Q59" s="101">
        <v>71.2</v>
      </c>
      <c r="R59" s="101">
        <v>71.2</v>
      </c>
      <c r="S59" s="101">
        <v>71.2</v>
      </c>
      <c r="T59" s="101">
        <v>71.2</v>
      </c>
      <c r="U59" s="101">
        <v>71.2</v>
      </c>
      <c r="V59" s="101">
        <v>71.2</v>
      </c>
      <c r="W59" s="101">
        <v>71.2</v>
      </c>
      <c r="Y59" s="101"/>
      <c r="Z59" s="188" t="s">
        <v>115</v>
      </c>
      <c r="AA59" s="101">
        <v>71</v>
      </c>
      <c r="AB59" s="101">
        <v>71</v>
      </c>
      <c r="AC59" s="101">
        <v>71</v>
      </c>
      <c r="AD59" s="101">
        <v>71.099999999999994</v>
      </c>
      <c r="AE59" s="101">
        <v>71.099999999999994</v>
      </c>
      <c r="AF59" s="101">
        <v>71.099999999999994</v>
      </c>
      <c r="AG59" s="101">
        <v>71.099999999999994</v>
      </c>
      <c r="AH59" s="101">
        <v>71.2</v>
      </c>
      <c r="AI59" s="101">
        <v>71.2</v>
      </c>
      <c r="AJ59" s="101">
        <v>71.2</v>
      </c>
      <c r="AK59" s="101">
        <v>71.2</v>
      </c>
      <c r="AL59" s="101">
        <v>71.2</v>
      </c>
      <c r="AM59" s="101">
        <v>71.2</v>
      </c>
      <c r="AN59" s="101">
        <v>71.2</v>
      </c>
      <c r="AO59" s="101">
        <v>71.2</v>
      </c>
      <c r="AP59" s="101">
        <v>71.2</v>
      </c>
      <c r="AQ59" s="101">
        <v>71.2</v>
      </c>
      <c r="AR59" s="101">
        <v>71.2</v>
      </c>
      <c r="AS59" s="101">
        <v>71.2</v>
      </c>
      <c r="AT59" s="101">
        <v>71.2</v>
      </c>
      <c r="AU59" s="101">
        <v>71.2</v>
      </c>
      <c r="AW59" s="76"/>
      <c r="AX59" s="143" t="s">
        <v>280</v>
      </c>
      <c r="AY59" s="76">
        <v>71</v>
      </c>
      <c r="AZ59" s="76">
        <v>71</v>
      </c>
      <c r="BA59" s="76">
        <v>71</v>
      </c>
      <c r="BB59" s="76">
        <v>71.099999999999994</v>
      </c>
      <c r="BC59" s="76">
        <v>71.099999999999994</v>
      </c>
      <c r="BD59" s="76">
        <v>71.099999999999994</v>
      </c>
      <c r="BE59" s="76">
        <v>71.099999999999994</v>
      </c>
      <c r="BF59" s="76">
        <v>71.2</v>
      </c>
      <c r="BG59" s="76">
        <v>71.2</v>
      </c>
      <c r="BH59" s="76">
        <v>71.2</v>
      </c>
      <c r="BI59" s="76">
        <v>71.2</v>
      </c>
      <c r="BJ59" s="76">
        <v>71.2</v>
      </c>
      <c r="BK59" s="76">
        <v>71.2</v>
      </c>
      <c r="BL59" s="76">
        <v>71.2</v>
      </c>
      <c r="BM59" s="76">
        <v>71.2</v>
      </c>
      <c r="BN59" s="76">
        <v>71.2</v>
      </c>
      <c r="BO59" s="76">
        <v>71.2</v>
      </c>
      <c r="BP59" s="76">
        <v>71.2</v>
      </c>
      <c r="BQ59" s="76">
        <v>71.2</v>
      </c>
      <c r="BR59" s="76">
        <v>71.2</v>
      </c>
      <c r="BS59" s="76">
        <v>71.2</v>
      </c>
      <c r="BT59" s="73"/>
      <c r="BU59" s="76"/>
      <c r="BV59" s="143" t="s">
        <v>280</v>
      </c>
      <c r="BW59" s="76">
        <v>71</v>
      </c>
      <c r="BX59" s="76">
        <v>71</v>
      </c>
      <c r="BY59" s="76">
        <v>71</v>
      </c>
      <c r="BZ59" s="76">
        <v>71.099999999999994</v>
      </c>
      <c r="CA59" s="76">
        <v>71.099999999999994</v>
      </c>
      <c r="CB59" s="76">
        <v>71.099999999999994</v>
      </c>
      <c r="CC59" s="76">
        <v>71.099999999999994</v>
      </c>
      <c r="CD59" s="76">
        <v>71.2</v>
      </c>
      <c r="CE59" s="76">
        <v>71.2</v>
      </c>
      <c r="CF59" s="76">
        <v>71.2</v>
      </c>
      <c r="CG59" s="76">
        <v>71.2</v>
      </c>
      <c r="CH59" s="76">
        <v>71.2</v>
      </c>
      <c r="CI59" s="76">
        <v>71.2</v>
      </c>
      <c r="CJ59" s="76">
        <v>71.2</v>
      </c>
      <c r="CK59" s="76">
        <v>71.2</v>
      </c>
      <c r="CL59" s="76">
        <v>71.2</v>
      </c>
      <c r="CM59" s="76">
        <v>71.2</v>
      </c>
      <c r="CN59" s="76">
        <v>71.2</v>
      </c>
      <c r="CO59" s="76">
        <v>71.2</v>
      </c>
      <c r="CP59" s="76">
        <v>71.2</v>
      </c>
      <c r="CQ59" s="76">
        <v>71.2</v>
      </c>
      <c r="CR59" s="73"/>
      <c r="CS59" s="76"/>
      <c r="CT59" s="143" t="s">
        <v>280</v>
      </c>
      <c r="CU59" s="76">
        <v>71</v>
      </c>
      <c r="CV59" s="76">
        <v>71</v>
      </c>
      <c r="CW59" s="76">
        <v>71</v>
      </c>
      <c r="CX59" s="76">
        <v>71.099999999999994</v>
      </c>
      <c r="CY59" s="76">
        <v>71.099999999999994</v>
      </c>
      <c r="CZ59" s="76">
        <v>71.099999999999994</v>
      </c>
      <c r="DA59" s="76">
        <v>71.099999999999994</v>
      </c>
      <c r="DB59" s="76">
        <v>71.2</v>
      </c>
      <c r="DC59" s="76">
        <v>71.2</v>
      </c>
      <c r="DD59" s="76">
        <v>71.2</v>
      </c>
      <c r="DE59" s="76">
        <v>71.2</v>
      </c>
      <c r="DF59" s="76">
        <v>71.2</v>
      </c>
      <c r="DG59" s="76">
        <v>71.2</v>
      </c>
      <c r="DH59" s="76">
        <v>71.2</v>
      </c>
      <c r="DI59" s="76">
        <v>71.2</v>
      </c>
      <c r="DJ59" s="76">
        <v>71.2</v>
      </c>
      <c r="DK59" s="76">
        <v>71.2</v>
      </c>
      <c r="DL59" s="76">
        <v>71.2</v>
      </c>
      <c r="DM59" s="76">
        <v>71.2</v>
      </c>
      <c r="DN59" s="76">
        <v>71.2</v>
      </c>
      <c r="DO59" s="76">
        <v>71.2</v>
      </c>
      <c r="DP59" s="73"/>
      <c r="DQ59" s="76"/>
      <c r="DR59" s="143" t="s">
        <v>280</v>
      </c>
      <c r="DS59" s="76">
        <v>71</v>
      </c>
      <c r="DT59" s="76">
        <v>71</v>
      </c>
      <c r="DU59" s="76">
        <v>71</v>
      </c>
      <c r="DV59" s="76">
        <v>71.099999999999994</v>
      </c>
      <c r="DW59" s="76">
        <v>71.099999999999994</v>
      </c>
      <c r="DX59" s="76">
        <v>71.099999999999994</v>
      </c>
      <c r="DY59" s="76">
        <v>71.099999999999994</v>
      </c>
      <c r="DZ59" s="76">
        <v>71.2</v>
      </c>
      <c r="EA59" s="76">
        <v>71.2</v>
      </c>
      <c r="EB59" s="76">
        <v>71.2</v>
      </c>
      <c r="EC59" s="76">
        <v>71.2</v>
      </c>
      <c r="ED59" s="76">
        <v>71.2</v>
      </c>
      <c r="EE59" s="76">
        <v>71.2</v>
      </c>
      <c r="EF59" s="76">
        <v>71.2</v>
      </c>
      <c r="EG59" s="76">
        <v>71.2</v>
      </c>
      <c r="EH59" s="76">
        <v>71.2</v>
      </c>
      <c r="EI59" s="76">
        <v>71.2</v>
      </c>
      <c r="EJ59" s="76">
        <v>71.2</v>
      </c>
      <c r="EK59" s="76">
        <v>71.2</v>
      </c>
      <c r="EL59" s="76">
        <v>71.2</v>
      </c>
      <c r="EM59" s="76">
        <v>71.2</v>
      </c>
      <c r="EO59" s="101"/>
      <c r="EP59" s="188" t="s">
        <v>115</v>
      </c>
      <c r="EQ59" s="101">
        <v>71</v>
      </c>
      <c r="ER59" s="101">
        <v>71</v>
      </c>
      <c r="ES59" s="101">
        <v>71</v>
      </c>
      <c r="ET59" s="101">
        <v>71.099999999999994</v>
      </c>
      <c r="EU59" s="101">
        <v>71.099999999999994</v>
      </c>
      <c r="EV59" s="101">
        <v>71.099999999999994</v>
      </c>
      <c r="EW59" s="101">
        <v>71.099999999999994</v>
      </c>
      <c r="EX59" s="101">
        <v>71.2</v>
      </c>
      <c r="EY59" s="101">
        <v>71.2</v>
      </c>
      <c r="EZ59" s="101">
        <v>71.2</v>
      </c>
      <c r="FA59" s="101">
        <v>71.2</v>
      </c>
      <c r="FB59" s="101">
        <v>71.2</v>
      </c>
      <c r="FC59" s="101">
        <v>71.2</v>
      </c>
      <c r="FD59" s="101">
        <v>71.2</v>
      </c>
      <c r="FE59" s="101">
        <v>71.2</v>
      </c>
      <c r="FF59" s="101">
        <v>71.2</v>
      </c>
      <c r="FG59" s="101">
        <v>71.2</v>
      </c>
      <c r="FH59" s="101">
        <v>71.2</v>
      </c>
      <c r="FI59" s="101">
        <v>71.2</v>
      </c>
      <c r="FJ59" s="101">
        <v>71.2</v>
      </c>
      <c r="FK59" s="101">
        <v>71.2</v>
      </c>
      <c r="FM59" s="101"/>
      <c r="FN59" s="188" t="s">
        <v>115</v>
      </c>
      <c r="FO59" s="101">
        <v>71</v>
      </c>
      <c r="FP59" s="101">
        <v>71</v>
      </c>
      <c r="FQ59" s="101">
        <v>71</v>
      </c>
      <c r="FR59" s="101">
        <v>71.099999999999994</v>
      </c>
      <c r="FS59" s="101">
        <v>71.099999999999994</v>
      </c>
      <c r="FT59" s="101">
        <v>71.099999999999994</v>
      </c>
      <c r="FU59" s="101">
        <v>71.099999999999994</v>
      </c>
      <c r="FV59" s="101">
        <v>71.2</v>
      </c>
      <c r="FW59" s="101">
        <v>71.2</v>
      </c>
      <c r="FX59" s="101">
        <v>71.2</v>
      </c>
      <c r="FY59" s="101">
        <v>71.2</v>
      </c>
      <c r="FZ59" s="101">
        <v>71.2</v>
      </c>
      <c r="GA59" s="101">
        <v>71.2</v>
      </c>
      <c r="GB59" s="101">
        <v>71.2</v>
      </c>
      <c r="GC59" s="101">
        <v>71.2</v>
      </c>
      <c r="GD59" s="101">
        <v>71.2</v>
      </c>
      <c r="GE59" s="101">
        <v>71.2</v>
      </c>
      <c r="GF59" s="101">
        <v>71.2</v>
      </c>
      <c r="GG59" s="101">
        <v>71.2</v>
      </c>
      <c r="GH59" s="101">
        <v>71.2</v>
      </c>
      <c r="GI59" s="101">
        <v>71.2</v>
      </c>
      <c r="GK59" s="101"/>
      <c r="GL59" s="188" t="s">
        <v>115</v>
      </c>
      <c r="GM59" s="101">
        <v>71</v>
      </c>
      <c r="GN59" s="101">
        <v>71</v>
      </c>
      <c r="GO59" s="101">
        <v>71</v>
      </c>
      <c r="GP59" s="101">
        <v>71.099999999999994</v>
      </c>
      <c r="GQ59" s="101">
        <v>71.099999999999994</v>
      </c>
      <c r="GR59" s="101">
        <v>71.099999999999994</v>
      </c>
      <c r="GS59" s="101">
        <v>71.099999999999994</v>
      </c>
      <c r="GT59" s="101">
        <v>71.2</v>
      </c>
      <c r="GU59" s="101">
        <v>71.2</v>
      </c>
      <c r="GV59" s="101">
        <v>71.2</v>
      </c>
      <c r="GW59" s="101">
        <v>71.2</v>
      </c>
      <c r="GX59" s="101">
        <v>71.2</v>
      </c>
      <c r="GY59" s="101">
        <v>71.2</v>
      </c>
      <c r="GZ59" s="101">
        <v>71.2</v>
      </c>
      <c r="HA59" s="101">
        <v>71.2</v>
      </c>
      <c r="HB59" s="101">
        <v>71.2</v>
      </c>
      <c r="HC59" s="101">
        <v>71.2</v>
      </c>
      <c r="HD59" s="101">
        <v>71.2</v>
      </c>
      <c r="HE59" s="101">
        <v>71.2</v>
      </c>
      <c r="HF59" s="101">
        <v>71.2</v>
      </c>
      <c r="HG59" s="101">
        <v>71.2</v>
      </c>
    </row>
    <row r="60" spans="1:215" ht="15">
      <c r="A60" s="421"/>
      <c r="B60" s="421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21"/>
      <c r="Z60" s="421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28"/>
      <c r="AX60" s="428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73"/>
      <c r="BU60" s="428"/>
      <c r="BV60" s="428"/>
      <c r="BW60" s="173"/>
      <c r="BX60" s="173"/>
      <c r="BY60" s="173"/>
      <c r="BZ60" s="173"/>
      <c r="CA60" s="173"/>
      <c r="CB60" s="173"/>
      <c r="CC60" s="173"/>
      <c r="CD60" s="173"/>
      <c r="CE60" s="173"/>
      <c r="CF60" s="173"/>
      <c r="CG60" s="173"/>
      <c r="CH60" s="173"/>
      <c r="CI60" s="173"/>
      <c r="CJ60" s="173"/>
      <c r="CK60" s="173"/>
      <c r="CL60" s="173"/>
      <c r="CM60" s="173"/>
      <c r="CN60" s="173"/>
      <c r="CO60" s="173"/>
      <c r="CP60" s="173"/>
      <c r="CQ60" s="173"/>
      <c r="CR60" s="73"/>
      <c r="CS60" s="428"/>
      <c r="CT60" s="428"/>
      <c r="CU60" s="173"/>
      <c r="CV60" s="173"/>
      <c r="CW60" s="173"/>
      <c r="CX60" s="173"/>
      <c r="CY60" s="173"/>
      <c r="CZ60" s="173"/>
      <c r="DA60" s="173"/>
      <c r="DB60" s="173"/>
      <c r="DC60" s="173"/>
      <c r="DD60" s="173"/>
      <c r="DE60" s="173"/>
      <c r="DF60" s="173"/>
      <c r="DG60" s="173"/>
      <c r="DH60" s="173"/>
      <c r="DI60" s="173"/>
      <c r="DJ60" s="173"/>
      <c r="DK60" s="173"/>
      <c r="DL60" s="173"/>
      <c r="DM60" s="173"/>
      <c r="DN60" s="173"/>
      <c r="DO60" s="173"/>
      <c r="DP60" s="73"/>
      <c r="DQ60" s="428"/>
      <c r="DR60" s="428"/>
      <c r="DS60" s="173"/>
      <c r="DT60" s="173"/>
      <c r="DU60" s="173"/>
      <c r="DV60" s="173"/>
      <c r="DW60" s="173"/>
      <c r="DX60" s="173"/>
      <c r="DY60" s="173"/>
      <c r="DZ60" s="173"/>
      <c r="EA60" s="173"/>
      <c r="EB60" s="173"/>
      <c r="EC60" s="173"/>
      <c r="ED60" s="173"/>
      <c r="EE60" s="173"/>
      <c r="EF60" s="173"/>
      <c r="EG60" s="173"/>
      <c r="EH60" s="173"/>
      <c r="EI60" s="173"/>
      <c r="EJ60" s="173"/>
      <c r="EK60" s="173"/>
      <c r="EL60" s="173"/>
      <c r="EM60" s="173"/>
      <c r="EO60" s="421"/>
      <c r="EP60" s="421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21"/>
      <c r="FN60" s="421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21"/>
      <c r="GL60" s="421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</row>
    <row r="61" spans="1:215" ht="15">
      <c r="A61" s="425" t="s">
        <v>257</v>
      </c>
      <c r="B61" s="425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25" t="s">
        <v>257</v>
      </c>
      <c r="Z61" s="425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31" t="s">
        <v>320</v>
      </c>
      <c r="AX61" s="431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73"/>
      <c r="BU61" s="431" t="s">
        <v>320</v>
      </c>
      <c r="BV61" s="431"/>
      <c r="BW61" s="173"/>
      <c r="BX61" s="173"/>
      <c r="BY61" s="173"/>
      <c r="BZ61" s="173"/>
      <c r="CA61" s="173"/>
      <c r="CB61" s="173"/>
      <c r="CC61" s="173"/>
      <c r="CD61" s="173"/>
      <c r="CE61" s="173"/>
      <c r="CF61" s="173"/>
      <c r="CG61" s="173"/>
      <c r="CH61" s="173"/>
      <c r="CI61" s="173"/>
      <c r="CJ61" s="173"/>
      <c r="CK61" s="173"/>
      <c r="CL61" s="173"/>
      <c r="CM61" s="173"/>
      <c r="CN61" s="173"/>
      <c r="CO61" s="173"/>
      <c r="CP61" s="173"/>
      <c r="CQ61" s="173"/>
      <c r="CR61" s="73"/>
      <c r="CS61" s="431" t="s">
        <v>320</v>
      </c>
      <c r="CT61" s="431"/>
      <c r="CU61" s="173"/>
      <c r="CV61" s="173"/>
      <c r="CW61" s="173"/>
      <c r="CX61" s="173"/>
      <c r="CY61" s="173"/>
      <c r="CZ61" s="173"/>
      <c r="DA61" s="173"/>
      <c r="DB61" s="173"/>
      <c r="DC61" s="173"/>
      <c r="DD61" s="173"/>
      <c r="DE61" s="173"/>
      <c r="DF61" s="173"/>
      <c r="DG61" s="173"/>
      <c r="DH61" s="173"/>
      <c r="DI61" s="173"/>
      <c r="DJ61" s="173"/>
      <c r="DK61" s="173"/>
      <c r="DL61" s="173"/>
      <c r="DM61" s="173"/>
      <c r="DN61" s="173"/>
      <c r="DO61" s="173"/>
      <c r="DP61" s="73"/>
      <c r="DQ61" s="431" t="s">
        <v>320</v>
      </c>
      <c r="DR61" s="431"/>
      <c r="DS61" s="173"/>
      <c r="DT61" s="173"/>
      <c r="DU61" s="173"/>
      <c r="DV61" s="173"/>
      <c r="DW61" s="173"/>
      <c r="DX61" s="173"/>
      <c r="DY61" s="173"/>
      <c r="DZ61" s="173"/>
      <c r="EA61" s="173"/>
      <c r="EB61" s="173"/>
      <c r="EC61" s="173"/>
      <c r="ED61" s="173"/>
      <c r="EE61" s="173"/>
      <c r="EF61" s="173"/>
      <c r="EG61" s="173"/>
      <c r="EH61" s="173"/>
      <c r="EI61" s="173"/>
      <c r="EJ61" s="173"/>
      <c r="EK61" s="173"/>
      <c r="EL61" s="173"/>
      <c r="EM61" s="173"/>
      <c r="EO61" s="425" t="s">
        <v>257</v>
      </c>
      <c r="EP61" s="425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25" t="s">
        <v>257</v>
      </c>
      <c r="FN61" s="425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25" t="s">
        <v>257</v>
      </c>
      <c r="GL61" s="425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</row>
    <row r="62" spans="1:215" ht="15">
      <c r="A62" s="425"/>
      <c r="B62" s="425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25"/>
      <c r="Z62" s="425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31"/>
      <c r="AX62" s="431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3"/>
      <c r="BN62" s="173"/>
      <c r="BO62" s="173"/>
      <c r="BP62" s="173"/>
      <c r="BQ62" s="173"/>
      <c r="BR62" s="173"/>
      <c r="BS62" s="173"/>
      <c r="BT62" s="73"/>
      <c r="BU62" s="431"/>
      <c r="BV62" s="431"/>
      <c r="BW62" s="173"/>
      <c r="BX62" s="173"/>
      <c r="BY62" s="173"/>
      <c r="BZ62" s="173"/>
      <c r="CA62" s="173"/>
      <c r="CB62" s="173"/>
      <c r="CC62" s="173"/>
      <c r="CD62" s="173"/>
      <c r="CE62" s="173"/>
      <c r="CF62" s="173"/>
      <c r="CG62" s="173"/>
      <c r="CH62" s="173"/>
      <c r="CI62" s="173"/>
      <c r="CJ62" s="173"/>
      <c r="CK62" s="173"/>
      <c r="CL62" s="173"/>
      <c r="CM62" s="173"/>
      <c r="CN62" s="173"/>
      <c r="CO62" s="173"/>
      <c r="CP62" s="173"/>
      <c r="CQ62" s="173"/>
      <c r="CR62" s="73"/>
      <c r="CS62" s="431"/>
      <c r="CT62" s="431"/>
      <c r="CU62" s="173"/>
      <c r="CV62" s="173"/>
      <c r="CW62" s="173"/>
      <c r="CX62" s="173"/>
      <c r="CY62" s="173"/>
      <c r="CZ62" s="173"/>
      <c r="DA62" s="173"/>
      <c r="DB62" s="173"/>
      <c r="DC62" s="173"/>
      <c r="DD62" s="173"/>
      <c r="DE62" s="173"/>
      <c r="DF62" s="173"/>
      <c r="DG62" s="173"/>
      <c r="DH62" s="173"/>
      <c r="DI62" s="173"/>
      <c r="DJ62" s="173"/>
      <c r="DK62" s="173"/>
      <c r="DL62" s="173"/>
      <c r="DM62" s="173"/>
      <c r="DN62" s="173"/>
      <c r="DO62" s="173"/>
      <c r="DP62" s="73"/>
      <c r="DQ62" s="431"/>
      <c r="DR62" s="431"/>
      <c r="DS62" s="173"/>
      <c r="DT62" s="173"/>
      <c r="DU62" s="173"/>
      <c r="DV62" s="173"/>
      <c r="DW62" s="173"/>
      <c r="DX62" s="173"/>
      <c r="DY62" s="173"/>
      <c r="DZ62" s="173"/>
      <c r="EA62" s="173"/>
      <c r="EB62" s="173"/>
      <c r="EC62" s="173"/>
      <c r="ED62" s="173"/>
      <c r="EE62" s="173"/>
      <c r="EF62" s="173"/>
      <c r="EG62" s="173"/>
      <c r="EH62" s="173"/>
      <c r="EI62" s="173"/>
      <c r="EJ62" s="173"/>
      <c r="EK62" s="173"/>
      <c r="EL62" s="173"/>
      <c r="EM62" s="173"/>
      <c r="EO62" s="425"/>
      <c r="EP62" s="425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25"/>
      <c r="FN62" s="425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25"/>
      <c r="GL62" s="425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</row>
    <row r="63" spans="1:215" ht="15">
      <c r="A63" s="425"/>
      <c r="B63" s="425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25"/>
      <c r="Z63" s="425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31"/>
      <c r="AX63" s="431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  <c r="BJ63" s="173"/>
      <c r="BK63" s="173"/>
      <c r="BL63" s="173"/>
      <c r="BM63" s="173"/>
      <c r="BN63" s="173"/>
      <c r="BO63" s="173"/>
      <c r="BP63" s="173"/>
      <c r="BQ63" s="173"/>
      <c r="BR63" s="173"/>
      <c r="BS63" s="173"/>
      <c r="BT63" s="73"/>
      <c r="BU63" s="431"/>
      <c r="BV63" s="431"/>
      <c r="BW63" s="173"/>
      <c r="BX63" s="173"/>
      <c r="BY63" s="173"/>
      <c r="BZ63" s="173"/>
      <c r="CA63" s="173"/>
      <c r="CB63" s="173"/>
      <c r="CC63" s="173"/>
      <c r="CD63" s="173"/>
      <c r="CE63" s="173"/>
      <c r="CF63" s="173"/>
      <c r="CG63" s="173"/>
      <c r="CH63" s="173"/>
      <c r="CI63" s="173"/>
      <c r="CJ63" s="173"/>
      <c r="CK63" s="173"/>
      <c r="CL63" s="173"/>
      <c r="CM63" s="173"/>
      <c r="CN63" s="173"/>
      <c r="CO63" s="173"/>
      <c r="CP63" s="173"/>
      <c r="CQ63" s="173"/>
      <c r="CR63" s="73"/>
      <c r="CS63" s="431"/>
      <c r="CT63" s="431"/>
      <c r="CU63" s="173"/>
      <c r="CV63" s="173"/>
      <c r="CW63" s="173"/>
      <c r="CX63" s="173"/>
      <c r="CY63" s="173"/>
      <c r="CZ63" s="173"/>
      <c r="DA63" s="173"/>
      <c r="DB63" s="173"/>
      <c r="DC63" s="173"/>
      <c r="DD63" s="173"/>
      <c r="DE63" s="173"/>
      <c r="DF63" s="173"/>
      <c r="DG63" s="173"/>
      <c r="DH63" s="173"/>
      <c r="DI63" s="173"/>
      <c r="DJ63" s="173"/>
      <c r="DK63" s="173"/>
      <c r="DL63" s="173"/>
      <c r="DM63" s="173"/>
      <c r="DN63" s="173"/>
      <c r="DO63" s="173"/>
      <c r="DP63" s="73"/>
      <c r="DQ63" s="431"/>
      <c r="DR63" s="431"/>
      <c r="DS63" s="173"/>
      <c r="DT63" s="173"/>
      <c r="DU63" s="173"/>
      <c r="DV63" s="173"/>
      <c r="DW63" s="173"/>
      <c r="DX63" s="173"/>
      <c r="DY63" s="173"/>
      <c r="DZ63" s="173"/>
      <c r="EA63" s="173"/>
      <c r="EB63" s="173"/>
      <c r="EC63" s="173"/>
      <c r="ED63" s="173"/>
      <c r="EE63" s="173"/>
      <c r="EF63" s="173"/>
      <c r="EG63" s="173"/>
      <c r="EH63" s="173"/>
      <c r="EI63" s="173"/>
      <c r="EJ63" s="173"/>
      <c r="EK63" s="173"/>
      <c r="EL63" s="173"/>
      <c r="EM63" s="173"/>
      <c r="EO63" s="425"/>
      <c r="EP63" s="425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25"/>
      <c r="FN63" s="425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25"/>
      <c r="GL63" s="425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</row>
  </sheetData>
  <mergeCells count="279">
    <mergeCell ref="GK50:GL50"/>
    <mergeCell ref="GK53:GL53"/>
    <mergeCell ref="GK55:GL55"/>
    <mergeCell ref="GK56:GL56"/>
    <mergeCell ref="GK58:GL58"/>
    <mergeCell ref="GK60:GL60"/>
    <mergeCell ref="GK61:GL61"/>
    <mergeCell ref="GK62:GL62"/>
    <mergeCell ref="GK63:GL63"/>
    <mergeCell ref="FM62:FN62"/>
    <mergeCell ref="FM63:FN63"/>
    <mergeCell ref="GK1:GL1"/>
    <mergeCell ref="GK2:GL2"/>
    <mergeCell ref="GK3:GL3"/>
    <mergeCell ref="GK4:GL4"/>
    <mergeCell ref="GK5:GL5"/>
    <mergeCell ref="GK6:GL6"/>
    <mergeCell ref="GK7:GL7"/>
    <mergeCell ref="GK8:GL8"/>
    <mergeCell ref="GK9:GL9"/>
    <mergeCell ref="GK10:GL10"/>
    <mergeCell ref="GK11:GL11"/>
    <mergeCell ref="GK12:GL12"/>
    <mergeCell ref="GK19:GL19"/>
    <mergeCell ref="GK25:GL25"/>
    <mergeCell ref="GK28:GL28"/>
    <mergeCell ref="GK30:GL30"/>
    <mergeCell ref="GK31:GL31"/>
    <mergeCell ref="GK38:GL38"/>
    <mergeCell ref="GK44:GL44"/>
    <mergeCell ref="GK46:GL46"/>
    <mergeCell ref="GK47:GL47"/>
    <mergeCell ref="GK48:GL48"/>
    <mergeCell ref="FM47:FN47"/>
    <mergeCell ref="FM48:FN48"/>
    <mergeCell ref="FM50:FN50"/>
    <mergeCell ref="FM53:FN53"/>
    <mergeCell ref="FM55:FN55"/>
    <mergeCell ref="FM56:FN56"/>
    <mergeCell ref="FM58:FN58"/>
    <mergeCell ref="FM60:FN60"/>
    <mergeCell ref="FM61:FN61"/>
    <mergeCell ref="EO60:EP60"/>
    <mergeCell ref="EO61:EP61"/>
    <mergeCell ref="EO62:EP62"/>
    <mergeCell ref="EO63:EP63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FM10:FN10"/>
    <mergeCell ref="FM11:FN11"/>
    <mergeCell ref="FM12:FN12"/>
    <mergeCell ref="FM19:FN19"/>
    <mergeCell ref="FM25:FN25"/>
    <mergeCell ref="FM28:FN28"/>
    <mergeCell ref="FM30:FN30"/>
    <mergeCell ref="FM31:FN31"/>
    <mergeCell ref="FM38:FN38"/>
    <mergeCell ref="FM44:FN44"/>
    <mergeCell ref="FM46:FN46"/>
    <mergeCell ref="EO44:EP44"/>
    <mergeCell ref="EO46:EP46"/>
    <mergeCell ref="EO47:EP47"/>
    <mergeCell ref="EO48:EP48"/>
    <mergeCell ref="EO50:EP50"/>
    <mergeCell ref="EO53:EP53"/>
    <mergeCell ref="EO55:EP55"/>
    <mergeCell ref="EO56:EP56"/>
    <mergeCell ref="EO58:EP58"/>
    <mergeCell ref="EO10:EP10"/>
    <mergeCell ref="EO11:EP11"/>
    <mergeCell ref="EO12:EP12"/>
    <mergeCell ref="EO19:EP19"/>
    <mergeCell ref="EO25:EP25"/>
    <mergeCell ref="EO28:EP28"/>
    <mergeCell ref="EO30:EP30"/>
    <mergeCell ref="EO31:EP31"/>
    <mergeCell ref="EO38:EP38"/>
    <mergeCell ref="EO1:EP1"/>
    <mergeCell ref="EO2:EP2"/>
    <mergeCell ref="EO3:EP3"/>
    <mergeCell ref="EO4:EP4"/>
    <mergeCell ref="EO5:EP5"/>
    <mergeCell ref="EO6:EP6"/>
    <mergeCell ref="EO7:EP7"/>
    <mergeCell ref="EO8:EP8"/>
    <mergeCell ref="EO9:EP9"/>
    <mergeCell ref="DQ1:DR1"/>
    <mergeCell ref="AW2:AX2"/>
    <mergeCell ref="BU2:BV2"/>
    <mergeCell ref="CS2:CT2"/>
    <mergeCell ref="DQ2:DR2"/>
    <mergeCell ref="AW3:AX3"/>
    <mergeCell ref="BU3:BV3"/>
    <mergeCell ref="CS3:CT3"/>
    <mergeCell ref="DQ3:DR3"/>
    <mergeCell ref="AW1:AX1"/>
    <mergeCell ref="BU1:BV1"/>
    <mergeCell ref="CS1:CT1"/>
    <mergeCell ref="Y60:Z60"/>
    <mergeCell ref="Y61:Z61"/>
    <mergeCell ref="Y62:Z62"/>
    <mergeCell ref="Y63:Z63"/>
    <mergeCell ref="AW63:AX63"/>
    <mergeCell ref="BU63:BV63"/>
    <mergeCell ref="CS63:CT63"/>
    <mergeCell ref="DQ63:DR63"/>
    <mergeCell ref="AW60:AX60"/>
    <mergeCell ref="BU60:BV60"/>
    <mergeCell ref="CS60:CT60"/>
    <mergeCell ref="DQ60:DR60"/>
    <mergeCell ref="AW61:AX61"/>
    <mergeCell ref="BU61:BV61"/>
    <mergeCell ref="CS61:CT61"/>
    <mergeCell ref="DQ61:DR61"/>
    <mergeCell ref="AW62:AX62"/>
    <mergeCell ref="BU62:BV62"/>
    <mergeCell ref="CS62:CT62"/>
    <mergeCell ref="DQ62:DR62"/>
    <mergeCell ref="AW48:AX48"/>
    <mergeCell ref="BU48:BV48"/>
    <mergeCell ref="CS48:CT48"/>
    <mergeCell ref="AW50:AX50"/>
    <mergeCell ref="BU50:BV50"/>
    <mergeCell ref="CS50:CT50"/>
    <mergeCell ref="AW53:AX53"/>
    <mergeCell ref="BU53:BV53"/>
    <mergeCell ref="CS53:CT53"/>
    <mergeCell ref="Y55:Z55"/>
    <mergeCell ref="Y56:Z56"/>
    <mergeCell ref="Y58:Z58"/>
    <mergeCell ref="AW55:AX55"/>
    <mergeCell ref="BU55:BV55"/>
    <mergeCell ref="CS55:CT55"/>
    <mergeCell ref="AW56:AX56"/>
    <mergeCell ref="BU56:BV56"/>
    <mergeCell ref="CS56:CT56"/>
    <mergeCell ref="AW58:AX58"/>
    <mergeCell ref="BU58:BV58"/>
    <mergeCell ref="CS58:CT58"/>
    <mergeCell ref="Y44:Z44"/>
    <mergeCell ref="Y46:Z46"/>
    <mergeCell ref="Y47:Z47"/>
    <mergeCell ref="DQ55:DR55"/>
    <mergeCell ref="DQ56:DR56"/>
    <mergeCell ref="DQ58:DR58"/>
    <mergeCell ref="DQ48:DR48"/>
    <mergeCell ref="DQ50:DR50"/>
    <mergeCell ref="DQ53:DR53"/>
    <mergeCell ref="AW44:AX44"/>
    <mergeCell ref="BU44:BV44"/>
    <mergeCell ref="CS44:CT44"/>
    <mergeCell ref="DQ44:DR44"/>
    <mergeCell ref="AW46:AX46"/>
    <mergeCell ref="BU46:BV46"/>
    <mergeCell ref="CS46:CT46"/>
    <mergeCell ref="DQ46:DR46"/>
    <mergeCell ref="AW47:AX47"/>
    <mergeCell ref="BU47:BV47"/>
    <mergeCell ref="CS47:CT47"/>
    <mergeCell ref="DQ47:DR47"/>
    <mergeCell ref="Y48:Z48"/>
    <mergeCell ref="Y50:Z50"/>
    <mergeCell ref="Y53:Z53"/>
    <mergeCell ref="AW10:AX10"/>
    <mergeCell ref="BU10:BV10"/>
    <mergeCell ref="CS10:CT10"/>
    <mergeCell ref="AW11:AX11"/>
    <mergeCell ref="BU11:BV11"/>
    <mergeCell ref="CS11:CT11"/>
    <mergeCell ref="Y30:Z30"/>
    <mergeCell ref="Y31:Z31"/>
    <mergeCell ref="Y38:Z38"/>
    <mergeCell ref="AW19:AX19"/>
    <mergeCell ref="BU19:BV19"/>
    <mergeCell ref="CS19:CT19"/>
    <mergeCell ref="AW25:AX25"/>
    <mergeCell ref="BU25:BV25"/>
    <mergeCell ref="CS25:CT25"/>
    <mergeCell ref="AW28:AX28"/>
    <mergeCell ref="BU28:BV28"/>
    <mergeCell ref="CS28:CT28"/>
    <mergeCell ref="A63:B63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55:B55"/>
    <mergeCell ref="A56:B56"/>
    <mergeCell ref="A58:B58"/>
    <mergeCell ref="A60:B60"/>
    <mergeCell ref="A61:B61"/>
    <mergeCell ref="A62:B62"/>
    <mergeCell ref="A44:B44"/>
    <mergeCell ref="A46:B46"/>
    <mergeCell ref="A47:B47"/>
    <mergeCell ref="A48:B48"/>
    <mergeCell ref="A50:B50"/>
    <mergeCell ref="A53:B53"/>
    <mergeCell ref="A1:B1"/>
    <mergeCell ref="A2:B2"/>
    <mergeCell ref="DQ19:DR19"/>
    <mergeCell ref="DQ25:DR25"/>
    <mergeCell ref="DQ28:DR28"/>
    <mergeCell ref="A19:B19"/>
    <mergeCell ref="A25:B25"/>
    <mergeCell ref="A28:B28"/>
    <mergeCell ref="A30:B30"/>
    <mergeCell ref="A31:B31"/>
    <mergeCell ref="A38:B38"/>
    <mergeCell ref="DQ30:DR30"/>
    <mergeCell ref="AW31:AX31"/>
    <mergeCell ref="BU31:BV31"/>
    <mergeCell ref="CS31:CT31"/>
    <mergeCell ref="DQ31:DR31"/>
    <mergeCell ref="AW38:AX38"/>
    <mergeCell ref="BU38:BV38"/>
    <mergeCell ref="CS38:CT38"/>
    <mergeCell ref="DQ38:DR38"/>
    <mergeCell ref="Y19:Z19"/>
    <mergeCell ref="Y25:Z25"/>
    <mergeCell ref="Y28:Z28"/>
    <mergeCell ref="AW30:AX30"/>
    <mergeCell ref="BU30:BV30"/>
    <mergeCell ref="CS30:CT30"/>
    <mergeCell ref="DQ10:DR10"/>
    <mergeCell ref="DQ11:DR11"/>
    <mergeCell ref="AW12:AX12"/>
    <mergeCell ref="BU12:BV12"/>
    <mergeCell ref="CS12:CT12"/>
    <mergeCell ref="DQ12:DR12"/>
    <mergeCell ref="A7:B7"/>
    <mergeCell ref="A8:B8"/>
    <mergeCell ref="A9:B9"/>
    <mergeCell ref="A10:B10"/>
    <mergeCell ref="A11:B11"/>
    <mergeCell ref="A12:B12"/>
    <mergeCell ref="AW7:AX7"/>
    <mergeCell ref="BU7:BV7"/>
    <mergeCell ref="CS7:CT7"/>
    <mergeCell ref="AW8:AX8"/>
    <mergeCell ref="BU8:BV8"/>
    <mergeCell ref="CS8:CT8"/>
    <mergeCell ref="AW9:AX9"/>
    <mergeCell ref="BU9:BV9"/>
    <mergeCell ref="CS9:CT9"/>
    <mergeCell ref="Y10:Z10"/>
    <mergeCell ref="Y11:Z11"/>
    <mergeCell ref="Y12:Z12"/>
    <mergeCell ref="A3:B3"/>
    <mergeCell ref="A4:B4"/>
    <mergeCell ref="A5:B5"/>
    <mergeCell ref="A6:B6"/>
    <mergeCell ref="DQ7:DR7"/>
    <mergeCell ref="DQ8:DR8"/>
    <mergeCell ref="DQ9:DR9"/>
    <mergeCell ref="AW4:AX4"/>
    <mergeCell ref="BU4:BV4"/>
    <mergeCell ref="CS4:CT4"/>
    <mergeCell ref="DQ4:DR4"/>
    <mergeCell ref="AW5:AX5"/>
    <mergeCell ref="BU5:BV5"/>
    <mergeCell ref="CS5:CT5"/>
    <mergeCell ref="DQ5:DR5"/>
    <mergeCell ref="AW6:AX6"/>
    <mergeCell ref="BU6:BV6"/>
    <mergeCell ref="CS6:CT6"/>
    <mergeCell ref="DQ6:DR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EAA-630C-4DB7-A02C-ED913371C1C2}">
  <dimension ref="A1:IE80"/>
  <sheetViews>
    <sheetView topLeftCell="A4" workbookViewId="0">
      <selection activeCell="FO17" sqref="FO17"/>
    </sheetView>
  </sheetViews>
  <sheetFormatPr defaultColWidth="8.7109375" defaultRowHeight="12.75"/>
  <cols>
    <col min="1" max="1" width="8.7109375" style="110"/>
    <col min="2" max="2" width="37" style="110" bestFit="1" customWidth="1"/>
    <col min="3" max="3" width="8.7109375" style="110"/>
    <col min="4" max="22" width="0" style="110" hidden="1" customWidth="1"/>
    <col min="23" max="27" width="8.7109375" style="110"/>
    <col min="28" max="46" width="0" style="110" hidden="1" customWidth="1"/>
    <col min="47" max="51" width="8.7109375" style="110"/>
    <col min="52" max="70" width="0" style="110" hidden="1" customWidth="1"/>
    <col min="71" max="75" width="8.7109375" style="110"/>
    <col min="76" max="94" width="0" style="110" hidden="1" customWidth="1"/>
    <col min="95" max="99" width="8.7109375" style="110"/>
    <col min="100" max="118" width="0" style="110" hidden="1" customWidth="1"/>
    <col min="119" max="123" width="8.7109375" style="110"/>
    <col min="124" max="142" width="0" style="110" hidden="1" customWidth="1"/>
    <col min="143" max="147" width="8.7109375" style="110"/>
    <col min="148" max="166" width="0" style="110" hidden="1" customWidth="1"/>
    <col min="167" max="171" width="8.7109375" style="110"/>
    <col min="172" max="190" width="0" style="110" hidden="1" customWidth="1"/>
    <col min="191" max="195" width="8.7109375" style="110"/>
    <col min="196" max="214" width="0" style="110" hidden="1" customWidth="1"/>
    <col min="215" max="219" width="8.7109375" style="110"/>
    <col min="220" max="238" width="0" style="110" hidden="1" customWidth="1"/>
    <col min="239" max="16384" width="8.7109375" style="110"/>
  </cols>
  <sheetData>
    <row r="1" spans="1:239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1"/>
      <c r="AX1" s="421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21"/>
      <c r="BV1" s="421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21"/>
      <c r="CT1" s="421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21"/>
      <c r="DR1" s="421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21"/>
      <c r="HJ1" s="421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1"/>
      <c r="AX2" s="421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21"/>
      <c r="BV2" s="421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21"/>
      <c r="CT2" s="421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21"/>
      <c r="DR2" s="42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21"/>
      <c r="HJ2" s="421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1"/>
      <c r="AX3" s="421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21"/>
      <c r="BV3" s="421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21"/>
      <c r="CT3" s="421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21"/>
      <c r="DR3" s="421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21"/>
      <c r="HJ3" s="421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1"/>
      <c r="AX4" s="421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21"/>
      <c r="BV4" s="421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21"/>
      <c r="CT4" s="421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21"/>
      <c r="DR4" s="421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21"/>
      <c r="HJ4" s="421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2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22"/>
      <c r="AP5" s="100"/>
      <c r="AQ5" s="100"/>
      <c r="AR5" s="102"/>
      <c r="AS5" s="100"/>
      <c r="AT5" s="100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22"/>
      <c r="BN5" s="100"/>
      <c r="BO5" s="100"/>
      <c r="BP5" s="102"/>
      <c r="BQ5" s="100"/>
      <c r="BR5" s="100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22"/>
      <c r="CL5" s="100"/>
      <c r="CM5" s="100"/>
      <c r="CN5" s="102"/>
      <c r="CO5" s="100"/>
      <c r="CP5" s="100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22"/>
      <c r="DJ5" s="100"/>
      <c r="DK5" s="100"/>
      <c r="DL5" s="102"/>
      <c r="DM5" s="100"/>
      <c r="DN5" s="100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22"/>
      <c r="EH5" s="100"/>
      <c r="EI5" s="100"/>
      <c r="EJ5" s="102"/>
      <c r="EK5" s="100"/>
      <c r="EL5" s="100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2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2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22"/>
      <c r="HB5" s="100"/>
      <c r="HC5" s="100"/>
      <c r="HD5" s="102"/>
      <c r="HE5" s="100"/>
      <c r="HF5" s="100"/>
      <c r="HG5" s="102" t="s">
        <v>100</v>
      </c>
      <c r="HI5" s="424" t="s">
        <v>81</v>
      </c>
      <c r="HJ5" s="424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22"/>
      <c r="HZ5" s="100"/>
      <c r="IA5" s="100"/>
      <c r="IB5" s="102"/>
      <c r="IC5" s="100"/>
      <c r="ID5" s="100"/>
      <c r="IE5" s="102" t="s">
        <v>100</v>
      </c>
    </row>
    <row r="6" spans="1:239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1"/>
      <c r="AX6" s="421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21"/>
      <c r="BV6" s="421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21"/>
      <c r="CT6" s="421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21"/>
      <c r="DR6" s="421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21"/>
      <c r="HJ6" s="421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23" t="s">
        <v>108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126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127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128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101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103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104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105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106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23" t="s">
        <v>107</v>
      </c>
      <c r="HJ7" s="42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23" t="s">
        <v>102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102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102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102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102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102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102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102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102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23" t="s">
        <v>102</v>
      </c>
      <c r="HJ8" s="42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1"/>
      <c r="AX9" s="421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21"/>
      <c r="BV9" s="421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21"/>
      <c r="CT9" s="421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21"/>
      <c r="DR9" s="421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21"/>
      <c r="HJ9" s="421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1"/>
      <c r="AX10" s="421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21"/>
      <c r="BV10" s="421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21"/>
      <c r="CT10" s="421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21"/>
      <c r="DR10" s="421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21"/>
      <c r="HJ10" s="421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21"/>
      <c r="HJ11" s="421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6"/>
      <c r="AX12" s="42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26"/>
      <c r="BV12" s="42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26"/>
      <c r="CT12" s="42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26"/>
      <c r="DR12" s="42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26"/>
      <c r="HJ12" s="42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82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82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82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82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82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82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82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82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82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83</v>
      </c>
      <c r="C14" s="100">
        <v>7</v>
      </c>
      <c r="D14" s="100">
        <v>8</v>
      </c>
      <c r="E14" s="100">
        <v>8</v>
      </c>
      <c r="F14" s="100">
        <v>8</v>
      </c>
      <c r="G14" s="100">
        <v>8</v>
      </c>
      <c r="H14" s="100">
        <v>8</v>
      </c>
      <c r="I14" s="100">
        <v>8</v>
      </c>
      <c r="J14" s="100">
        <v>10</v>
      </c>
      <c r="K14" s="100">
        <v>11</v>
      </c>
      <c r="L14" s="100">
        <v>11</v>
      </c>
      <c r="M14" s="100">
        <v>14</v>
      </c>
      <c r="N14" s="100">
        <v>15</v>
      </c>
      <c r="O14" s="100">
        <v>15</v>
      </c>
      <c r="P14" s="100">
        <v>16</v>
      </c>
      <c r="Q14" s="100">
        <v>17</v>
      </c>
      <c r="R14" s="100">
        <v>18</v>
      </c>
      <c r="S14" s="100">
        <v>19</v>
      </c>
      <c r="T14" s="100">
        <v>19</v>
      </c>
      <c r="U14" s="100">
        <v>18</v>
      </c>
      <c r="V14" s="100">
        <v>19</v>
      </c>
      <c r="W14" s="100">
        <v>17</v>
      </c>
      <c r="Y14" s="100"/>
      <c r="Z14" s="107" t="s">
        <v>83</v>
      </c>
      <c r="AA14" s="100">
        <v>1</v>
      </c>
      <c r="AB14" s="100">
        <v>1</v>
      </c>
      <c r="AC14" s="100">
        <v>1</v>
      </c>
      <c r="AD14" s="100">
        <v>1</v>
      </c>
      <c r="AE14" s="100">
        <v>1</v>
      </c>
      <c r="AF14" s="100">
        <v>1</v>
      </c>
      <c r="AG14" s="100">
        <v>1</v>
      </c>
      <c r="AH14" s="100">
        <v>1</v>
      </c>
      <c r="AI14" s="100">
        <v>1</v>
      </c>
      <c r="AJ14" s="100">
        <v>2</v>
      </c>
      <c r="AK14" s="100">
        <v>2</v>
      </c>
      <c r="AL14" s="100">
        <v>2</v>
      </c>
      <c r="AM14" s="100">
        <v>2</v>
      </c>
      <c r="AN14" s="100">
        <v>2</v>
      </c>
      <c r="AO14" s="100">
        <v>3</v>
      </c>
      <c r="AP14" s="100">
        <v>3</v>
      </c>
      <c r="AQ14" s="100">
        <v>4</v>
      </c>
      <c r="AR14" s="100">
        <v>4</v>
      </c>
      <c r="AS14" s="100">
        <v>4</v>
      </c>
      <c r="AT14" s="100">
        <v>4</v>
      </c>
      <c r="AU14" s="100">
        <v>4</v>
      </c>
      <c r="AW14" s="100"/>
      <c r="AX14" s="107" t="s">
        <v>83</v>
      </c>
      <c r="AY14" s="100">
        <v>14</v>
      </c>
      <c r="AZ14" s="100">
        <v>13</v>
      </c>
      <c r="BA14" s="100">
        <v>14</v>
      </c>
      <c r="BB14" s="100">
        <v>15</v>
      </c>
      <c r="BC14" s="100">
        <v>14</v>
      </c>
      <c r="BD14" s="100">
        <v>15</v>
      </c>
      <c r="BE14" s="100">
        <v>14</v>
      </c>
      <c r="BF14" s="100">
        <v>15</v>
      </c>
      <c r="BG14" s="100">
        <v>15</v>
      </c>
      <c r="BH14" s="100">
        <v>15</v>
      </c>
      <c r="BI14" s="100">
        <v>19</v>
      </c>
      <c r="BJ14" s="100">
        <v>18</v>
      </c>
      <c r="BK14" s="100">
        <v>17</v>
      </c>
      <c r="BL14" s="100">
        <v>19</v>
      </c>
      <c r="BM14" s="100">
        <v>21</v>
      </c>
      <c r="BN14" s="100">
        <v>24</v>
      </c>
      <c r="BO14" s="100">
        <v>26</v>
      </c>
      <c r="BP14" s="100">
        <v>28</v>
      </c>
      <c r="BQ14" s="100">
        <v>26</v>
      </c>
      <c r="BR14" s="100">
        <v>26</v>
      </c>
      <c r="BS14" s="100">
        <v>23</v>
      </c>
      <c r="BU14" s="100"/>
      <c r="BV14" s="107" t="s">
        <v>83</v>
      </c>
      <c r="BW14" s="100">
        <v>12</v>
      </c>
      <c r="BX14" s="100">
        <v>11</v>
      </c>
      <c r="BY14" s="100">
        <v>12</v>
      </c>
      <c r="BZ14" s="100">
        <v>11</v>
      </c>
      <c r="CA14" s="100">
        <v>11</v>
      </c>
      <c r="CB14" s="100">
        <v>11</v>
      </c>
      <c r="CC14" s="100">
        <v>11</v>
      </c>
      <c r="CD14" s="100">
        <v>12</v>
      </c>
      <c r="CE14" s="100">
        <v>12</v>
      </c>
      <c r="CF14" s="100">
        <v>12</v>
      </c>
      <c r="CG14" s="100">
        <v>15</v>
      </c>
      <c r="CH14" s="100">
        <v>16</v>
      </c>
      <c r="CI14" s="100">
        <v>15</v>
      </c>
      <c r="CJ14" s="100">
        <v>16</v>
      </c>
      <c r="CK14" s="100">
        <v>17</v>
      </c>
      <c r="CL14" s="100">
        <v>20</v>
      </c>
      <c r="CM14" s="100">
        <v>21</v>
      </c>
      <c r="CN14" s="100">
        <v>22</v>
      </c>
      <c r="CO14" s="100">
        <v>21</v>
      </c>
      <c r="CP14" s="100">
        <v>22</v>
      </c>
      <c r="CQ14" s="100">
        <v>19</v>
      </c>
      <c r="CS14" s="100"/>
      <c r="CT14" s="107" t="s">
        <v>83</v>
      </c>
      <c r="CU14" s="100">
        <v>92</v>
      </c>
      <c r="CV14" s="100">
        <v>91</v>
      </c>
      <c r="CW14" s="100">
        <v>103</v>
      </c>
      <c r="CX14" s="100">
        <v>100</v>
      </c>
      <c r="CY14" s="100">
        <v>98</v>
      </c>
      <c r="CZ14" s="100">
        <v>97</v>
      </c>
      <c r="DA14" s="100">
        <v>96</v>
      </c>
      <c r="DB14" s="100">
        <v>104</v>
      </c>
      <c r="DC14" s="100">
        <v>105</v>
      </c>
      <c r="DD14" s="100">
        <v>102</v>
      </c>
      <c r="DE14" s="100">
        <v>134</v>
      </c>
      <c r="DF14" s="100">
        <v>132</v>
      </c>
      <c r="DG14" s="100">
        <v>128</v>
      </c>
      <c r="DH14" s="100">
        <v>134</v>
      </c>
      <c r="DI14" s="100">
        <v>142</v>
      </c>
      <c r="DJ14" s="100">
        <v>166</v>
      </c>
      <c r="DK14" s="100">
        <v>186</v>
      </c>
      <c r="DL14" s="100">
        <v>194</v>
      </c>
      <c r="DM14" s="100">
        <v>196</v>
      </c>
      <c r="DN14" s="100">
        <v>208</v>
      </c>
      <c r="DO14" s="100">
        <v>186</v>
      </c>
      <c r="DQ14" s="100"/>
      <c r="DR14" s="107" t="s">
        <v>83</v>
      </c>
      <c r="DS14" s="100">
        <v>207</v>
      </c>
      <c r="DT14" s="100">
        <v>204</v>
      </c>
      <c r="DU14" s="100">
        <v>220</v>
      </c>
      <c r="DV14" s="100">
        <v>210</v>
      </c>
      <c r="DW14" s="100">
        <v>200</v>
      </c>
      <c r="DX14" s="100">
        <v>205</v>
      </c>
      <c r="DY14" s="100">
        <v>203</v>
      </c>
      <c r="DZ14" s="100">
        <v>213</v>
      </c>
      <c r="EA14" s="100">
        <v>208</v>
      </c>
      <c r="EB14" s="100">
        <v>193</v>
      </c>
      <c r="EC14" s="100">
        <v>232</v>
      </c>
      <c r="ED14" s="100">
        <v>232</v>
      </c>
      <c r="EE14" s="100">
        <v>230</v>
      </c>
      <c r="EF14" s="100">
        <v>246</v>
      </c>
      <c r="EG14" s="100">
        <v>282</v>
      </c>
      <c r="EH14" s="100">
        <v>330</v>
      </c>
      <c r="EI14" s="100">
        <v>371</v>
      </c>
      <c r="EJ14" s="100">
        <v>398</v>
      </c>
      <c r="EK14" s="100">
        <v>407</v>
      </c>
      <c r="EL14" s="100">
        <v>414</v>
      </c>
      <c r="EM14" s="100">
        <v>336</v>
      </c>
      <c r="EO14" s="100"/>
      <c r="EP14" s="107" t="s">
        <v>83</v>
      </c>
      <c r="EQ14" s="100">
        <v>15</v>
      </c>
      <c r="ER14" s="100">
        <v>15</v>
      </c>
      <c r="ES14" s="100">
        <v>17</v>
      </c>
      <c r="ET14" s="100">
        <v>17</v>
      </c>
      <c r="EU14" s="100">
        <v>17</v>
      </c>
      <c r="EV14" s="100">
        <v>17</v>
      </c>
      <c r="EW14" s="100">
        <v>17</v>
      </c>
      <c r="EX14" s="100">
        <v>18</v>
      </c>
      <c r="EY14" s="100">
        <v>18</v>
      </c>
      <c r="EZ14" s="100">
        <v>18</v>
      </c>
      <c r="FA14" s="100">
        <v>21</v>
      </c>
      <c r="FB14" s="100">
        <v>21</v>
      </c>
      <c r="FC14" s="100">
        <v>22</v>
      </c>
      <c r="FD14" s="100">
        <v>25</v>
      </c>
      <c r="FE14" s="100">
        <v>28</v>
      </c>
      <c r="FF14" s="100">
        <v>29</v>
      </c>
      <c r="FG14" s="100">
        <v>29</v>
      </c>
      <c r="FH14" s="100">
        <v>32</v>
      </c>
      <c r="FI14" s="100">
        <v>30</v>
      </c>
      <c r="FJ14" s="100">
        <v>30</v>
      </c>
      <c r="FK14" s="100">
        <v>26</v>
      </c>
      <c r="FM14" s="100"/>
      <c r="FN14" s="107" t="s">
        <v>83</v>
      </c>
      <c r="FO14" s="100">
        <v>12</v>
      </c>
      <c r="FP14" s="100">
        <v>12</v>
      </c>
      <c r="FQ14" s="100">
        <v>13</v>
      </c>
      <c r="FR14" s="100">
        <v>14</v>
      </c>
      <c r="FS14" s="100">
        <v>13</v>
      </c>
      <c r="FT14" s="100">
        <v>13</v>
      </c>
      <c r="FU14" s="100">
        <v>13</v>
      </c>
      <c r="FV14" s="100">
        <v>16</v>
      </c>
      <c r="FW14" s="100">
        <v>18</v>
      </c>
      <c r="FX14" s="100">
        <v>16</v>
      </c>
      <c r="FY14" s="100">
        <v>19</v>
      </c>
      <c r="FZ14" s="100">
        <v>21</v>
      </c>
      <c r="GA14" s="100">
        <v>23</v>
      </c>
      <c r="GB14" s="100">
        <v>25</v>
      </c>
      <c r="GC14" s="100">
        <v>25</v>
      </c>
      <c r="GD14" s="100">
        <v>25</v>
      </c>
      <c r="GE14" s="100">
        <v>24</v>
      </c>
      <c r="GF14" s="100">
        <v>25</v>
      </c>
      <c r="GG14" s="100">
        <v>23</v>
      </c>
      <c r="GH14" s="100">
        <v>23</v>
      </c>
      <c r="GI14" s="100">
        <v>20</v>
      </c>
      <c r="GK14" s="100"/>
      <c r="GL14" s="107" t="s">
        <v>83</v>
      </c>
      <c r="GM14" s="100">
        <v>62</v>
      </c>
      <c r="GN14" s="100">
        <v>65</v>
      </c>
      <c r="GO14" s="100">
        <v>70</v>
      </c>
      <c r="GP14" s="100">
        <v>68</v>
      </c>
      <c r="GQ14" s="100">
        <v>67</v>
      </c>
      <c r="GR14" s="100">
        <v>73</v>
      </c>
      <c r="GS14" s="100">
        <v>78</v>
      </c>
      <c r="GT14" s="100">
        <v>87</v>
      </c>
      <c r="GU14" s="100">
        <v>81</v>
      </c>
      <c r="GV14" s="100">
        <v>65</v>
      </c>
      <c r="GW14" s="100">
        <v>79</v>
      </c>
      <c r="GX14" s="100">
        <v>89</v>
      </c>
      <c r="GY14" s="100">
        <v>98</v>
      </c>
      <c r="GZ14" s="100">
        <v>106</v>
      </c>
      <c r="HA14" s="100">
        <v>118</v>
      </c>
      <c r="HB14" s="100">
        <v>107</v>
      </c>
      <c r="HC14" s="100">
        <v>100</v>
      </c>
      <c r="HD14" s="100">
        <v>110</v>
      </c>
      <c r="HE14" s="100">
        <v>110</v>
      </c>
      <c r="HF14" s="100">
        <v>106</v>
      </c>
      <c r="HG14" s="100">
        <v>87</v>
      </c>
      <c r="HI14" s="100"/>
      <c r="HJ14" s="107" t="s">
        <v>83</v>
      </c>
      <c r="HK14" s="100">
        <v>53</v>
      </c>
      <c r="HL14" s="100">
        <v>55</v>
      </c>
      <c r="HM14" s="100">
        <v>60</v>
      </c>
      <c r="HN14" s="100">
        <v>55</v>
      </c>
      <c r="HO14" s="100">
        <v>55</v>
      </c>
      <c r="HP14" s="100">
        <v>55</v>
      </c>
      <c r="HQ14" s="100">
        <v>58</v>
      </c>
      <c r="HR14" s="100">
        <v>65</v>
      </c>
      <c r="HS14" s="100">
        <v>58</v>
      </c>
      <c r="HT14" s="100">
        <v>54</v>
      </c>
      <c r="HU14" s="100">
        <v>57</v>
      </c>
      <c r="HV14" s="100">
        <v>59</v>
      </c>
      <c r="HW14" s="100">
        <v>60</v>
      </c>
      <c r="HX14" s="100">
        <v>66</v>
      </c>
      <c r="HY14" s="100">
        <v>72</v>
      </c>
      <c r="HZ14" s="100">
        <v>78</v>
      </c>
      <c r="IA14" s="100">
        <v>89</v>
      </c>
      <c r="IB14" s="100">
        <v>102</v>
      </c>
      <c r="IC14" s="100">
        <v>97</v>
      </c>
      <c r="ID14" s="100">
        <v>95</v>
      </c>
      <c r="IE14" s="100">
        <v>84</v>
      </c>
    </row>
    <row r="15" spans="1:239" ht="15">
      <c r="A15" s="100"/>
      <c r="B15" s="107" t="s">
        <v>84</v>
      </c>
      <c r="C15" s="100">
        <v>2</v>
      </c>
      <c r="D15" s="100">
        <v>2</v>
      </c>
      <c r="E15" s="100">
        <v>2</v>
      </c>
      <c r="F15" s="100">
        <v>2</v>
      </c>
      <c r="G15" s="100">
        <v>2</v>
      </c>
      <c r="H15" s="100">
        <v>2</v>
      </c>
      <c r="I15" s="100">
        <v>2</v>
      </c>
      <c r="J15" s="100">
        <v>3</v>
      </c>
      <c r="K15" s="100">
        <v>3</v>
      </c>
      <c r="L15" s="100">
        <v>3</v>
      </c>
      <c r="M15" s="100">
        <v>4</v>
      </c>
      <c r="N15" s="100">
        <v>4</v>
      </c>
      <c r="O15" s="100">
        <v>4</v>
      </c>
      <c r="P15" s="100">
        <v>5</v>
      </c>
      <c r="Q15" s="100">
        <v>5</v>
      </c>
      <c r="R15" s="100">
        <v>5</v>
      </c>
      <c r="S15" s="100">
        <v>5</v>
      </c>
      <c r="T15" s="100">
        <v>5</v>
      </c>
      <c r="U15" s="100">
        <v>5</v>
      </c>
      <c r="V15" s="100">
        <v>5</v>
      </c>
      <c r="W15" s="100">
        <v>5</v>
      </c>
      <c r="Y15" s="100"/>
      <c r="Z15" s="107" t="s">
        <v>84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1</v>
      </c>
      <c r="AL15" s="100">
        <v>1</v>
      </c>
      <c r="AM15" s="100">
        <v>1</v>
      </c>
      <c r="AN15" s="100">
        <v>1</v>
      </c>
      <c r="AO15" s="100">
        <v>1</v>
      </c>
      <c r="AP15" s="100">
        <v>1</v>
      </c>
      <c r="AQ15" s="100">
        <v>1</v>
      </c>
      <c r="AR15" s="100">
        <v>1</v>
      </c>
      <c r="AS15" s="100">
        <v>1</v>
      </c>
      <c r="AT15" s="100">
        <v>1</v>
      </c>
      <c r="AU15" s="100">
        <v>1</v>
      </c>
      <c r="AW15" s="100"/>
      <c r="AX15" s="107" t="s">
        <v>84</v>
      </c>
      <c r="AY15" s="100">
        <v>4</v>
      </c>
      <c r="AZ15" s="100">
        <v>4</v>
      </c>
      <c r="BA15" s="100">
        <v>4</v>
      </c>
      <c r="BB15" s="100">
        <v>4</v>
      </c>
      <c r="BC15" s="100">
        <v>4</v>
      </c>
      <c r="BD15" s="100">
        <v>4</v>
      </c>
      <c r="BE15" s="100">
        <v>4</v>
      </c>
      <c r="BF15" s="100">
        <v>4</v>
      </c>
      <c r="BG15" s="100">
        <v>4</v>
      </c>
      <c r="BH15" s="100">
        <v>4</v>
      </c>
      <c r="BI15" s="100">
        <v>5</v>
      </c>
      <c r="BJ15" s="100">
        <v>5</v>
      </c>
      <c r="BK15" s="100">
        <v>5</v>
      </c>
      <c r="BL15" s="100">
        <v>5</v>
      </c>
      <c r="BM15" s="100">
        <v>6</v>
      </c>
      <c r="BN15" s="100">
        <v>7</v>
      </c>
      <c r="BO15" s="100">
        <v>7</v>
      </c>
      <c r="BP15" s="100">
        <v>8</v>
      </c>
      <c r="BQ15" s="100">
        <v>7</v>
      </c>
      <c r="BR15" s="100">
        <v>7</v>
      </c>
      <c r="BS15" s="100">
        <v>6</v>
      </c>
      <c r="BU15" s="100"/>
      <c r="BV15" s="107" t="s">
        <v>84</v>
      </c>
      <c r="BW15" s="100">
        <v>3</v>
      </c>
      <c r="BX15" s="100">
        <v>3</v>
      </c>
      <c r="BY15" s="100">
        <v>3</v>
      </c>
      <c r="BZ15" s="100">
        <v>3</v>
      </c>
      <c r="CA15" s="100">
        <v>3</v>
      </c>
      <c r="CB15" s="100">
        <v>3</v>
      </c>
      <c r="CC15" s="100">
        <v>3</v>
      </c>
      <c r="CD15" s="100">
        <v>3</v>
      </c>
      <c r="CE15" s="100">
        <v>3</v>
      </c>
      <c r="CF15" s="100">
        <v>3</v>
      </c>
      <c r="CG15" s="100">
        <v>4</v>
      </c>
      <c r="CH15" s="100">
        <v>5</v>
      </c>
      <c r="CI15" s="100">
        <v>4</v>
      </c>
      <c r="CJ15" s="100">
        <v>4</v>
      </c>
      <c r="CK15" s="100">
        <v>5</v>
      </c>
      <c r="CL15" s="100">
        <v>6</v>
      </c>
      <c r="CM15" s="100">
        <v>6</v>
      </c>
      <c r="CN15" s="100">
        <v>6</v>
      </c>
      <c r="CO15" s="100">
        <v>6</v>
      </c>
      <c r="CP15" s="100">
        <v>6</v>
      </c>
      <c r="CQ15" s="100">
        <v>5</v>
      </c>
      <c r="CS15" s="100"/>
      <c r="CT15" s="107" t="s">
        <v>84</v>
      </c>
      <c r="CU15" s="100">
        <v>26</v>
      </c>
      <c r="CV15" s="100">
        <v>26</v>
      </c>
      <c r="CW15" s="100">
        <v>29</v>
      </c>
      <c r="CX15" s="100">
        <v>28</v>
      </c>
      <c r="CY15" s="100">
        <v>27</v>
      </c>
      <c r="CZ15" s="100">
        <v>27</v>
      </c>
      <c r="DA15" s="100">
        <v>27</v>
      </c>
      <c r="DB15" s="100">
        <v>29</v>
      </c>
      <c r="DC15" s="100">
        <v>29</v>
      </c>
      <c r="DD15" s="100">
        <v>28</v>
      </c>
      <c r="DE15" s="100">
        <v>37</v>
      </c>
      <c r="DF15" s="100">
        <v>37</v>
      </c>
      <c r="DG15" s="100">
        <v>36</v>
      </c>
      <c r="DH15" s="100">
        <v>37</v>
      </c>
      <c r="DI15" s="100">
        <v>39</v>
      </c>
      <c r="DJ15" s="100">
        <v>46</v>
      </c>
      <c r="DK15" s="100">
        <v>52</v>
      </c>
      <c r="DL15" s="100">
        <v>54</v>
      </c>
      <c r="DM15" s="100">
        <v>55</v>
      </c>
      <c r="DN15" s="100">
        <v>58</v>
      </c>
      <c r="DO15" s="100">
        <v>52</v>
      </c>
      <c r="DQ15" s="100"/>
      <c r="DR15" s="107" t="s">
        <v>84</v>
      </c>
      <c r="DS15" s="100">
        <v>59</v>
      </c>
      <c r="DT15" s="100">
        <v>57</v>
      </c>
      <c r="DU15" s="100">
        <v>62</v>
      </c>
      <c r="DV15" s="100">
        <v>59</v>
      </c>
      <c r="DW15" s="100">
        <v>56</v>
      </c>
      <c r="DX15" s="100">
        <v>57</v>
      </c>
      <c r="DY15" s="100">
        <v>56</v>
      </c>
      <c r="DZ15" s="100">
        <v>59</v>
      </c>
      <c r="EA15" s="100">
        <v>58</v>
      </c>
      <c r="EB15" s="100">
        <v>54</v>
      </c>
      <c r="EC15" s="100">
        <v>65</v>
      </c>
      <c r="ED15" s="100">
        <v>65</v>
      </c>
      <c r="EE15" s="100">
        <v>64</v>
      </c>
      <c r="EF15" s="100">
        <v>69</v>
      </c>
      <c r="EG15" s="100">
        <v>79</v>
      </c>
      <c r="EH15" s="100">
        <v>92</v>
      </c>
      <c r="EI15" s="100">
        <v>104</v>
      </c>
      <c r="EJ15" s="100">
        <v>111</v>
      </c>
      <c r="EK15" s="100">
        <v>113</v>
      </c>
      <c r="EL15" s="100">
        <v>115</v>
      </c>
      <c r="EM15" s="100">
        <v>93</v>
      </c>
      <c r="EO15" s="100"/>
      <c r="EP15" s="107" t="s">
        <v>84</v>
      </c>
      <c r="EQ15" s="100">
        <v>4</v>
      </c>
      <c r="ER15" s="100">
        <v>4</v>
      </c>
      <c r="ES15" s="100">
        <v>5</v>
      </c>
      <c r="ET15" s="100">
        <v>5</v>
      </c>
      <c r="EU15" s="100">
        <v>5</v>
      </c>
      <c r="EV15" s="100">
        <v>5</v>
      </c>
      <c r="EW15" s="100">
        <v>5</v>
      </c>
      <c r="EX15" s="100">
        <v>5</v>
      </c>
      <c r="EY15" s="100">
        <v>5</v>
      </c>
      <c r="EZ15" s="100">
        <v>5</v>
      </c>
      <c r="FA15" s="100">
        <v>6</v>
      </c>
      <c r="FB15" s="100">
        <v>6</v>
      </c>
      <c r="FC15" s="100">
        <v>6</v>
      </c>
      <c r="FD15" s="100">
        <v>7</v>
      </c>
      <c r="FE15" s="100">
        <v>8</v>
      </c>
      <c r="FF15" s="100">
        <v>8</v>
      </c>
      <c r="FG15" s="100">
        <v>8</v>
      </c>
      <c r="FH15" s="100">
        <v>9</v>
      </c>
      <c r="FI15" s="100">
        <v>8</v>
      </c>
      <c r="FJ15" s="100">
        <v>8</v>
      </c>
      <c r="FK15" s="100">
        <v>7</v>
      </c>
      <c r="FM15" s="100"/>
      <c r="FN15" s="107" t="s">
        <v>84</v>
      </c>
      <c r="FO15" s="100">
        <v>6</v>
      </c>
      <c r="FP15" s="100">
        <v>6</v>
      </c>
      <c r="FQ15" s="100">
        <v>7</v>
      </c>
      <c r="FR15" s="100">
        <v>7</v>
      </c>
      <c r="FS15" s="100">
        <v>7</v>
      </c>
      <c r="FT15" s="100">
        <v>7</v>
      </c>
      <c r="FU15" s="100">
        <v>6</v>
      </c>
      <c r="FV15" s="100">
        <v>8</v>
      </c>
      <c r="FW15" s="100">
        <v>9</v>
      </c>
      <c r="FX15" s="100">
        <v>8</v>
      </c>
      <c r="FY15" s="100">
        <v>9</v>
      </c>
      <c r="FZ15" s="100">
        <v>10</v>
      </c>
      <c r="GA15" s="100">
        <v>11</v>
      </c>
      <c r="GB15" s="100">
        <v>12</v>
      </c>
      <c r="GC15" s="100">
        <v>12</v>
      </c>
      <c r="GD15" s="100">
        <v>12</v>
      </c>
      <c r="GE15" s="100">
        <v>12</v>
      </c>
      <c r="GF15" s="100">
        <v>12</v>
      </c>
      <c r="GG15" s="100">
        <v>11</v>
      </c>
      <c r="GH15" s="100">
        <v>11</v>
      </c>
      <c r="GI15" s="100">
        <v>10</v>
      </c>
      <c r="GK15" s="100"/>
      <c r="GL15" s="107" t="s">
        <v>84</v>
      </c>
      <c r="GM15" s="100">
        <v>30</v>
      </c>
      <c r="GN15" s="100">
        <v>32</v>
      </c>
      <c r="GO15" s="100">
        <v>34</v>
      </c>
      <c r="GP15" s="100">
        <v>33</v>
      </c>
      <c r="GQ15" s="100">
        <v>33</v>
      </c>
      <c r="GR15" s="100">
        <v>35</v>
      </c>
      <c r="GS15" s="100">
        <v>38</v>
      </c>
      <c r="GT15" s="100">
        <v>42</v>
      </c>
      <c r="GU15" s="100">
        <v>39</v>
      </c>
      <c r="GV15" s="100">
        <v>31</v>
      </c>
      <c r="GW15" s="100">
        <v>38</v>
      </c>
      <c r="GX15" s="100">
        <v>43</v>
      </c>
      <c r="GY15" s="100">
        <v>47</v>
      </c>
      <c r="GZ15" s="100">
        <v>51</v>
      </c>
      <c r="HA15" s="100">
        <v>56</v>
      </c>
      <c r="HB15" s="100">
        <v>51</v>
      </c>
      <c r="HC15" s="100">
        <v>48</v>
      </c>
      <c r="HD15" s="100">
        <v>53</v>
      </c>
      <c r="HE15" s="100">
        <v>53</v>
      </c>
      <c r="HF15" s="100">
        <v>51</v>
      </c>
      <c r="HG15" s="100">
        <v>42</v>
      </c>
      <c r="HI15" s="100"/>
      <c r="HJ15" s="107" t="s">
        <v>84</v>
      </c>
      <c r="HK15" s="100">
        <v>21</v>
      </c>
      <c r="HL15" s="100">
        <v>21</v>
      </c>
      <c r="HM15" s="100">
        <v>23</v>
      </c>
      <c r="HN15" s="100">
        <v>22</v>
      </c>
      <c r="HO15" s="100">
        <v>21</v>
      </c>
      <c r="HP15" s="100">
        <v>21</v>
      </c>
      <c r="HQ15" s="100">
        <v>22</v>
      </c>
      <c r="HR15" s="100">
        <v>25</v>
      </c>
      <c r="HS15" s="100">
        <v>22</v>
      </c>
      <c r="HT15" s="100">
        <v>21</v>
      </c>
      <c r="HU15" s="100">
        <v>22</v>
      </c>
      <c r="HV15" s="100">
        <v>23</v>
      </c>
      <c r="HW15" s="100">
        <v>23</v>
      </c>
      <c r="HX15" s="100">
        <v>26</v>
      </c>
      <c r="HY15" s="100">
        <v>28</v>
      </c>
      <c r="HZ15" s="100">
        <v>30</v>
      </c>
      <c r="IA15" s="100">
        <v>34</v>
      </c>
      <c r="IB15" s="100">
        <v>40</v>
      </c>
      <c r="IC15" s="100">
        <v>37</v>
      </c>
      <c r="ID15" s="100">
        <v>36</v>
      </c>
      <c r="IE15" s="100">
        <v>32</v>
      </c>
    </row>
    <row r="16" spans="1:239" ht="15">
      <c r="A16" s="100"/>
      <c r="B16" s="107" t="s">
        <v>85</v>
      </c>
      <c r="C16" s="100">
        <v>0</v>
      </c>
      <c r="D16" s="100">
        <v>0</v>
      </c>
      <c r="E16" s="100">
        <v>0</v>
      </c>
      <c r="F16" s="100">
        <v>1</v>
      </c>
      <c r="G16" s="100">
        <v>1</v>
      </c>
      <c r="H16" s="100">
        <v>1</v>
      </c>
      <c r="I16" s="100">
        <v>1</v>
      </c>
      <c r="J16" s="100">
        <v>1</v>
      </c>
      <c r="K16" s="100">
        <v>1</v>
      </c>
      <c r="L16" s="100">
        <v>1</v>
      </c>
      <c r="M16" s="100">
        <v>1</v>
      </c>
      <c r="N16" s="100">
        <v>1</v>
      </c>
      <c r="O16" s="100">
        <v>1</v>
      </c>
      <c r="P16" s="100">
        <v>2</v>
      </c>
      <c r="Q16" s="100">
        <v>2</v>
      </c>
      <c r="R16" s="100">
        <v>2</v>
      </c>
      <c r="S16" s="100">
        <v>2</v>
      </c>
      <c r="T16" s="100">
        <v>2</v>
      </c>
      <c r="U16" s="100">
        <v>2</v>
      </c>
      <c r="V16" s="100">
        <v>2</v>
      </c>
      <c r="W16" s="100">
        <v>2</v>
      </c>
      <c r="Y16" s="100"/>
      <c r="Z16" s="107" t="s">
        <v>85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85</v>
      </c>
      <c r="AY16" s="100">
        <v>1</v>
      </c>
      <c r="AZ16" s="100">
        <v>1</v>
      </c>
      <c r="BA16" s="100">
        <v>1</v>
      </c>
      <c r="BB16" s="100">
        <v>1</v>
      </c>
      <c r="BC16" s="100">
        <v>1</v>
      </c>
      <c r="BD16" s="100">
        <v>1</v>
      </c>
      <c r="BE16" s="100">
        <v>2</v>
      </c>
      <c r="BF16" s="100">
        <v>2</v>
      </c>
      <c r="BG16" s="100">
        <v>2</v>
      </c>
      <c r="BH16" s="100">
        <v>2</v>
      </c>
      <c r="BI16" s="100">
        <v>2</v>
      </c>
      <c r="BJ16" s="100">
        <v>2</v>
      </c>
      <c r="BK16" s="100">
        <v>2</v>
      </c>
      <c r="BL16" s="100">
        <v>2</v>
      </c>
      <c r="BM16" s="100">
        <v>2</v>
      </c>
      <c r="BN16" s="100">
        <v>3</v>
      </c>
      <c r="BO16" s="100">
        <v>3</v>
      </c>
      <c r="BP16" s="100">
        <v>3</v>
      </c>
      <c r="BQ16" s="100">
        <v>3</v>
      </c>
      <c r="BR16" s="100">
        <v>3</v>
      </c>
      <c r="BS16" s="100">
        <v>3</v>
      </c>
      <c r="BU16" s="100"/>
      <c r="BV16" s="107" t="s">
        <v>85</v>
      </c>
      <c r="BW16" s="100">
        <v>1</v>
      </c>
      <c r="BX16" s="100">
        <v>1</v>
      </c>
      <c r="BY16" s="100">
        <v>1</v>
      </c>
      <c r="BZ16" s="100">
        <v>1</v>
      </c>
      <c r="CA16" s="100">
        <v>1</v>
      </c>
      <c r="CB16" s="100">
        <v>1</v>
      </c>
      <c r="CC16" s="100">
        <v>1</v>
      </c>
      <c r="CD16" s="100">
        <v>2</v>
      </c>
      <c r="CE16" s="100">
        <v>2</v>
      </c>
      <c r="CF16" s="100">
        <v>1</v>
      </c>
      <c r="CG16" s="100">
        <v>2</v>
      </c>
      <c r="CH16" s="100">
        <v>2</v>
      </c>
      <c r="CI16" s="100">
        <v>2</v>
      </c>
      <c r="CJ16" s="100">
        <v>2</v>
      </c>
      <c r="CK16" s="100">
        <v>2</v>
      </c>
      <c r="CL16" s="100">
        <v>2</v>
      </c>
      <c r="CM16" s="100">
        <v>2</v>
      </c>
      <c r="CN16" s="100">
        <v>2</v>
      </c>
      <c r="CO16" s="100">
        <v>2</v>
      </c>
      <c r="CP16" s="100">
        <v>2</v>
      </c>
      <c r="CQ16" s="100">
        <v>2</v>
      </c>
      <c r="CS16" s="100"/>
      <c r="CT16" s="107" t="s">
        <v>85</v>
      </c>
      <c r="CU16" s="100">
        <v>11</v>
      </c>
      <c r="CV16" s="100">
        <v>12</v>
      </c>
      <c r="CW16" s="100">
        <v>12</v>
      </c>
      <c r="CX16" s="100">
        <v>12</v>
      </c>
      <c r="CY16" s="100">
        <v>12</v>
      </c>
      <c r="CZ16" s="100">
        <v>12</v>
      </c>
      <c r="DA16" s="100">
        <v>15</v>
      </c>
      <c r="DB16" s="100">
        <v>16</v>
      </c>
      <c r="DC16" s="100">
        <v>16</v>
      </c>
      <c r="DD16" s="100">
        <v>14</v>
      </c>
      <c r="DE16" s="100">
        <v>18</v>
      </c>
      <c r="DF16" s="100">
        <v>18</v>
      </c>
      <c r="DG16" s="100">
        <v>17</v>
      </c>
      <c r="DH16" s="100">
        <v>17</v>
      </c>
      <c r="DI16" s="100">
        <v>17</v>
      </c>
      <c r="DJ16" s="100">
        <v>19</v>
      </c>
      <c r="DK16" s="100">
        <v>20</v>
      </c>
      <c r="DL16" s="100">
        <v>21</v>
      </c>
      <c r="DM16" s="100">
        <v>22</v>
      </c>
      <c r="DN16" s="100">
        <v>23</v>
      </c>
      <c r="DO16" s="100">
        <v>19</v>
      </c>
      <c r="DQ16" s="100"/>
      <c r="DR16" s="107" t="s">
        <v>85</v>
      </c>
      <c r="DS16" s="100">
        <v>24</v>
      </c>
      <c r="DT16" s="100">
        <v>23</v>
      </c>
      <c r="DU16" s="100">
        <v>24</v>
      </c>
      <c r="DV16" s="100">
        <v>23</v>
      </c>
      <c r="DW16" s="100">
        <v>22</v>
      </c>
      <c r="DX16" s="100">
        <v>22</v>
      </c>
      <c r="DY16" s="100">
        <v>26</v>
      </c>
      <c r="DZ16" s="100">
        <v>27</v>
      </c>
      <c r="EA16" s="100">
        <v>26</v>
      </c>
      <c r="EB16" s="100">
        <v>22</v>
      </c>
      <c r="EC16" s="100">
        <v>26</v>
      </c>
      <c r="ED16" s="100">
        <v>27</v>
      </c>
      <c r="EE16" s="100">
        <v>26</v>
      </c>
      <c r="EF16" s="100">
        <v>27</v>
      </c>
      <c r="EG16" s="100">
        <v>30</v>
      </c>
      <c r="EH16" s="100">
        <v>35</v>
      </c>
      <c r="EI16" s="100">
        <v>38</v>
      </c>
      <c r="EJ16" s="100">
        <v>43</v>
      </c>
      <c r="EK16" s="100">
        <v>43</v>
      </c>
      <c r="EL16" s="100">
        <v>43</v>
      </c>
      <c r="EM16" s="100">
        <v>41</v>
      </c>
      <c r="EO16" s="100"/>
      <c r="EP16" s="107" t="s">
        <v>85</v>
      </c>
      <c r="EQ16" s="100">
        <v>1</v>
      </c>
      <c r="ER16" s="100">
        <v>2</v>
      </c>
      <c r="ES16" s="100">
        <v>2</v>
      </c>
      <c r="ET16" s="100">
        <v>2</v>
      </c>
      <c r="EU16" s="100">
        <v>2</v>
      </c>
      <c r="EV16" s="100">
        <v>2</v>
      </c>
      <c r="EW16" s="100">
        <v>3</v>
      </c>
      <c r="EX16" s="100">
        <v>3</v>
      </c>
      <c r="EY16" s="100">
        <v>3</v>
      </c>
      <c r="EZ16" s="100">
        <v>3</v>
      </c>
      <c r="FA16" s="100">
        <v>3</v>
      </c>
      <c r="FB16" s="100">
        <v>3</v>
      </c>
      <c r="FC16" s="100">
        <v>3</v>
      </c>
      <c r="FD16" s="100">
        <v>4</v>
      </c>
      <c r="FE16" s="100">
        <v>4</v>
      </c>
      <c r="FF16" s="100">
        <v>4</v>
      </c>
      <c r="FG16" s="100">
        <v>4</v>
      </c>
      <c r="FH16" s="100">
        <v>4</v>
      </c>
      <c r="FI16" s="100">
        <v>4</v>
      </c>
      <c r="FJ16" s="100">
        <v>4</v>
      </c>
      <c r="FK16" s="100">
        <v>4</v>
      </c>
      <c r="FM16" s="100"/>
      <c r="FN16" s="107" t="s">
        <v>85</v>
      </c>
      <c r="FO16" s="100">
        <v>2</v>
      </c>
      <c r="FP16" s="100">
        <v>2</v>
      </c>
      <c r="FQ16" s="100">
        <v>2</v>
      </c>
      <c r="FR16" s="100">
        <v>2</v>
      </c>
      <c r="FS16" s="100">
        <v>2</v>
      </c>
      <c r="FT16" s="100">
        <v>2</v>
      </c>
      <c r="FU16" s="100">
        <v>4</v>
      </c>
      <c r="FV16" s="100">
        <v>6</v>
      </c>
      <c r="FW16" s="100">
        <v>6</v>
      </c>
      <c r="FX16" s="100">
        <v>5</v>
      </c>
      <c r="FY16" s="100">
        <v>6</v>
      </c>
      <c r="FZ16" s="100">
        <v>7</v>
      </c>
      <c r="GA16" s="100">
        <v>7</v>
      </c>
      <c r="GB16" s="100">
        <v>8</v>
      </c>
      <c r="GC16" s="100">
        <v>8</v>
      </c>
      <c r="GD16" s="100">
        <v>7</v>
      </c>
      <c r="GE16" s="100">
        <v>7</v>
      </c>
      <c r="GF16" s="100">
        <v>7</v>
      </c>
      <c r="GG16" s="100">
        <v>6</v>
      </c>
      <c r="GH16" s="100">
        <v>6</v>
      </c>
      <c r="GI16" s="100">
        <v>6</v>
      </c>
      <c r="GK16" s="100"/>
      <c r="GL16" s="107" t="s">
        <v>85</v>
      </c>
      <c r="GM16" s="100">
        <v>13</v>
      </c>
      <c r="GN16" s="100">
        <v>16</v>
      </c>
      <c r="GO16" s="100">
        <v>16</v>
      </c>
      <c r="GP16" s="100">
        <v>17</v>
      </c>
      <c r="GQ16" s="100">
        <v>18</v>
      </c>
      <c r="GR16" s="100">
        <v>22</v>
      </c>
      <c r="GS16" s="100">
        <v>38</v>
      </c>
      <c r="GT16" s="100">
        <v>44</v>
      </c>
      <c r="GU16" s="100">
        <v>38</v>
      </c>
      <c r="GV16" s="100">
        <v>26</v>
      </c>
      <c r="GW16" s="100">
        <v>33</v>
      </c>
      <c r="GX16" s="100">
        <v>40</v>
      </c>
      <c r="GY16" s="100">
        <v>43</v>
      </c>
      <c r="GZ16" s="100">
        <v>45</v>
      </c>
      <c r="HA16" s="100">
        <v>46</v>
      </c>
      <c r="HB16" s="100">
        <v>37</v>
      </c>
      <c r="HC16" s="100">
        <v>33</v>
      </c>
      <c r="HD16" s="100">
        <v>38</v>
      </c>
      <c r="HE16" s="100">
        <v>37</v>
      </c>
      <c r="HF16" s="100">
        <v>34</v>
      </c>
      <c r="HG16" s="100">
        <v>32</v>
      </c>
      <c r="HI16" s="100"/>
      <c r="HJ16" s="107" t="s">
        <v>85</v>
      </c>
      <c r="HK16" s="100">
        <v>9</v>
      </c>
      <c r="HL16" s="100">
        <v>10</v>
      </c>
      <c r="HM16" s="100">
        <v>11</v>
      </c>
      <c r="HN16" s="100">
        <v>11</v>
      </c>
      <c r="HO16" s="100">
        <v>11</v>
      </c>
      <c r="HP16" s="100">
        <v>12</v>
      </c>
      <c r="HQ16" s="100">
        <v>21</v>
      </c>
      <c r="HR16" s="100">
        <v>26</v>
      </c>
      <c r="HS16" s="100">
        <v>21</v>
      </c>
      <c r="HT16" s="100">
        <v>17</v>
      </c>
      <c r="HU16" s="100">
        <v>19</v>
      </c>
      <c r="HV16" s="100">
        <v>20</v>
      </c>
      <c r="HW16" s="100">
        <v>19</v>
      </c>
      <c r="HX16" s="100">
        <v>21</v>
      </c>
      <c r="HY16" s="100">
        <v>22</v>
      </c>
      <c r="HZ16" s="100">
        <v>22</v>
      </c>
      <c r="IA16" s="100">
        <v>25</v>
      </c>
      <c r="IB16" s="100">
        <v>29</v>
      </c>
      <c r="IC16" s="100">
        <v>26</v>
      </c>
      <c r="ID16" s="100">
        <v>25</v>
      </c>
      <c r="IE16" s="100">
        <v>24</v>
      </c>
    </row>
    <row r="17" spans="1:239" ht="15">
      <c r="A17" s="100"/>
      <c r="B17" s="107" t="s">
        <v>86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Y17" s="100"/>
      <c r="Z17" s="107" t="s">
        <v>86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W17" s="100"/>
      <c r="AX17" s="107" t="s">
        <v>86</v>
      </c>
      <c r="AY17" s="100">
        <v>1</v>
      </c>
      <c r="AZ17" s="100">
        <v>0</v>
      </c>
      <c r="BA17" s="100">
        <v>1</v>
      </c>
      <c r="BB17" s="100">
        <v>1</v>
      </c>
      <c r="BC17" s="100">
        <v>1</v>
      </c>
      <c r="BD17" s="100">
        <v>1</v>
      </c>
      <c r="BE17" s="100">
        <v>1</v>
      </c>
      <c r="BF17" s="100">
        <v>1</v>
      </c>
      <c r="BG17" s="100">
        <v>1</v>
      </c>
      <c r="BH17" s="100">
        <v>0</v>
      </c>
      <c r="BI17" s="100">
        <v>0</v>
      </c>
      <c r="BJ17" s="100">
        <v>1</v>
      </c>
      <c r="BK17" s="100">
        <v>1</v>
      </c>
      <c r="BL17" s="100">
        <v>1</v>
      </c>
      <c r="BM17" s="100">
        <v>1</v>
      </c>
      <c r="BN17" s="100">
        <v>1</v>
      </c>
      <c r="BO17" s="100">
        <v>1</v>
      </c>
      <c r="BP17" s="100">
        <v>1</v>
      </c>
      <c r="BQ17" s="100">
        <v>1</v>
      </c>
      <c r="BR17" s="100">
        <v>1</v>
      </c>
      <c r="BS17" s="100">
        <v>1</v>
      </c>
      <c r="BU17" s="100"/>
      <c r="BV17" s="107" t="s">
        <v>86</v>
      </c>
      <c r="BW17" s="100">
        <v>1</v>
      </c>
      <c r="BX17" s="100">
        <v>1</v>
      </c>
      <c r="BY17" s="100">
        <v>1</v>
      </c>
      <c r="BZ17" s="100">
        <v>1</v>
      </c>
      <c r="CA17" s="100">
        <v>1</v>
      </c>
      <c r="CB17" s="100">
        <v>1</v>
      </c>
      <c r="CC17" s="100">
        <v>1</v>
      </c>
      <c r="CD17" s="100">
        <v>1</v>
      </c>
      <c r="CE17" s="100">
        <v>1</v>
      </c>
      <c r="CF17" s="100">
        <v>1</v>
      </c>
      <c r="CG17" s="100">
        <v>1</v>
      </c>
      <c r="CH17" s="100">
        <v>1</v>
      </c>
      <c r="CI17" s="100">
        <v>1</v>
      </c>
      <c r="CJ17" s="100">
        <v>1</v>
      </c>
      <c r="CK17" s="100">
        <v>1</v>
      </c>
      <c r="CL17" s="100">
        <v>1</v>
      </c>
      <c r="CM17" s="100">
        <v>1</v>
      </c>
      <c r="CN17" s="100">
        <v>1</v>
      </c>
      <c r="CO17" s="100">
        <v>1</v>
      </c>
      <c r="CP17" s="100">
        <v>1</v>
      </c>
      <c r="CQ17" s="100">
        <v>1</v>
      </c>
      <c r="CS17" s="100"/>
      <c r="CT17" s="107" t="s">
        <v>86</v>
      </c>
      <c r="CU17" s="100">
        <v>6</v>
      </c>
      <c r="CV17" s="100">
        <v>5</v>
      </c>
      <c r="CW17" s="100">
        <v>5</v>
      </c>
      <c r="CX17" s="100">
        <v>5</v>
      </c>
      <c r="CY17" s="100">
        <v>7</v>
      </c>
      <c r="CZ17" s="100">
        <v>7</v>
      </c>
      <c r="DA17" s="100">
        <v>7</v>
      </c>
      <c r="DB17" s="100">
        <v>5</v>
      </c>
      <c r="DC17" s="100">
        <v>5</v>
      </c>
      <c r="DD17" s="100">
        <v>3</v>
      </c>
      <c r="DE17" s="100">
        <v>4</v>
      </c>
      <c r="DF17" s="100">
        <v>5</v>
      </c>
      <c r="DG17" s="100">
        <v>6</v>
      </c>
      <c r="DH17" s="100">
        <v>5</v>
      </c>
      <c r="DI17" s="100">
        <v>5</v>
      </c>
      <c r="DJ17" s="100">
        <v>6</v>
      </c>
      <c r="DK17" s="100">
        <v>5</v>
      </c>
      <c r="DL17" s="100">
        <v>5</v>
      </c>
      <c r="DM17" s="100">
        <v>6</v>
      </c>
      <c r="DN17" s="100">
        <v>7</v>
      </c>
      <c r="DO17" s="100">
        <v>5</v>
      </c>
      <c r="DQ17" s="100"/>
      <c r="DR17" s="107" t="s">
        <v>86</v>
      </c>
      <c r="DS17" s="100">
        <v>11</v>
      </c>
      <c r="DT17" s="100">
        <v>8</v>
      </c>
      <c r="DU17" s="100">
        <v>10</v>
      </c>
      <c r="DV17" s="100">
        <v>9</v>
      </c>
      <c r="DW17" s="100">
        <v>11</v>
      </c>
      <c r="DX17" s="100">
        <v>12</v>
      </c>
      <c r="DY17" s="100">
        <v>12</v>
      </c>
      <c r="DZ17" s="100">
        <v>9</v>
      </c>
      <c r="EA17" s="100">
        <v>8</v>
      </c>
      <c r="EB17" s="100">
        <v>5</v>
      </c>
      <c r="EC17" s="100">
        <v>6</v>
      </c>
      <c r="ED17" s="100">
        <v>8</v>
      </c>
      <c r="EE17" s="100">
        <v>10</v>
      </c>
      <c r="EF17" s="100">
        <v>9</v>
      </c>
      <c r="EG17" s="100">
        <v>10</v>
      </c>
      <c r="EH17" s="100">
        <v>11</v>
      </c>
      <c r="EI17" s="100">
        <v>10</v>
      </c>
      <c r="EJ17" s="100">
        <v>11</v>
      </c>
      <c r="EK17" s="100">
        <v>14</v>
      </c>
      <c r="EL17" s="100">
        <v>13</v>
      </c>
      <c r="EM17" s="100">
        <v>11</v>
      </c>
      <c r="EO17" s="100"/>
      <c r="EP17" s="107" t="s">
        <v>86</v>
      </c>
      <c r="EQ17" s="100">
        <v>1</v>
      </c>
      <c r="ER17" s="100">
        <v>1</v>
      </c>
      <c r="ES17" s="100">
        <v>1</v>
      </c>
      <c r="ET17" s="100">
        <v>1</v>
      </c>
      <c r="EU17" s="100">
        <v>2</v>
      </c>
      <c r="EV17" s="100">
        <v>2</v>
      </c>
      <c r="EW17" s="100">
        <v>2</v>
      </c>
      <c r="EX17" s="100">
        <v>1</v>
      </c>
      <c r="EY17" s="100">
        <v>1</v>
      </c>
      <c r="EZ17" s="100">
        <v>1</v>
      </c>
      <c r="FA17" s="100">
        <v>1</v>
      </c>
      <c r="FB17" s="100">
        <v>1</v>
      </c>
      <c r="FC17" s="100">
        <v>2</v>
      </c>
      <c r="FD17" s="100">
        <v>1</v>
      </c>
      <c r="FE17" s="100">
        <v>1</v>
      </c>
      <c r="FF17" s="100">
        <v>2</v>
      </c>
      <c r="FG17" s="100">
        <v>1</v>
      </c>
      <c r="FH17" s="100">
        <v>1</v>
      </c>
      <c r="FI17" s="100">
        <v>2</v>
      </c>
      <c r="FJ17" s="100">
        <v>2</v>
      </c>
      <c r="FK17" s="100">
        <v>1</v>
      </c>
      <c r="FM17" s="100"/>
      <c r="FN17" s="107" t="s">
        <v>86</v>
      </c>
      <c r="FO17" s="100">
        <v>1</v>
      </c>
      <c r="FP17" s="100">
        <v>1</v>
      </c>
      <c r="FQ17" s="100">
        <v>1</v>
      </c>
      <c r="FR17" s="100">
        <v>1</v>
      </c>
      <c r="FS17" s="100">
        <v>1</v>
      </c>
      <c r="FT17" s="100">
        <v>1</v>
      </c>
      <c r="FU17" s="100">
        <v>1</v>
      </c>
      <c r="FV17" s="100">
        <v>1</v>
      </c>
      <c r="FW17" s="100">
        <v>2</v>
      </c>
      <c r="FX17" s="100">
        <v>1</v>
      </c>
      <c r="FY17" s="100">
        <v>1</v>
      </c>
      <c r="FZ17" s="100">
        <v>1</v>
      </c>
      <c r="GA17" s="100">
        <v>2</v>
      </c>
      <c r="GB17" s="100">
        <v>1</v>
      </c>
      <c r="GC17" s="100">
        <v>1</v>
      </c>
      <c r="GD17" s="100">
        <v>1</v>
      </c>
      <c r="GE17" s="100">
        <v>1</v>
      </c>
      <c r="GF17" s="100">
        <v>1</v>
      </c>
      <c r="GG17" s="100">
        <v>1</v>
      </c>
      <c r="GH17" s="100">
        <v>1</v>
      </c>
      <c r="GI17" s="100">
        <v>1</v>
      </c>
      <c r="GK17" s="100"/>
      <c r="GL17" s="107" t="s">
        <v>86</v>
      </c>
      <c r="GM17" s="100">
        <v>5</v>
      </c>
      <c r="GN17" s="100">
        <v>4</v>
      </c>
      <c r="GO17" s="100">
        <v>5</v>
      </c>
      <c r="GP17" s="100">
        <v>4</v>
      </c>
      <c r="GQ17" s="100">
        <v>5</v>
      </c>
      <c r="GR17" s="100">
        <v>7</v>
      </c>
      <c r="GS17" s="100">
        <v>9</v>
      </c>
      <c r="GT17" s="100">
        <v>7</v>
      </c>
      <c r="GU17" s="100">
        <v>7</v>
      </c>
      <c r="GV17" s="100">
        <v>3</v>
      </c>
      <c r="GW17" s="100">
        <v>4</v>
      </c>
      <c r="GX17" s="100">
        <v>6</v>
      </c>
      <c r="GY17" s="100">
        <v>9</v>
      </c>
      <c r="GZ17" s="100">
        <v>7</v>
      </c>
      <c r="HA17" s="100">
        <v>8</v>
      </c>
      <c r="HB17" s="100">
        <v>5</v>
      </c>
      <c r="HC17" s="100">
        <v>3</v>
      </c>
      <c r="HD17" s="100">
        <v>4</v>
      </c>
      <c r="HE17" s="100">
        <v>5</v>
      </c>
      <c r="HF17" s="100">
        <v>5</v>
      </c>
      <c r="HG17" s="100">
        <v>3</v>
      </c>
      <c r="HI17" s="100"/>
      <c r="HJ17" s="107" t="s">
        <v>86</v>
      </c>
      <c r="HK17" s="100">
        <v>3</v>
      </c>
      <c r="HL17" s="100">
        <v>2</v>
      </c>
      <c r="HM17" s="100">
        <v>2</v>
      </c>
      <c r="HN17" s="100">
        <v>2</v>
      </c>
      <c r="HO17" s="100">
        <v>3</v>
      </c>
      <c r="HP17" s="100">
        <v>3</v>
      </c>
      <c r="HQ17" s="100">
        <v>4</v>
      </c>
      <c r="HR17" s="100">
        <v>4</v>
      </c>
      <c r="HS17" s="100">
        <v>3</v>
      </c>
      <c r="HT17" s="100">
        <v>1</v>
      </c>
      <c r="HU17" s="100">
        <v>2</v>
      </c>
      <c r="HV17" s="100">
        <v>3</v>
      </c>
      <c r="HW17" s="100">
        <v>3</v>
      </c>
      <c r="HX17" s="100">
        <v>3</v>
      </c>
      <c r="HY17" s="100">
        <v>3</v>
      </c>
      <c r="HZ17" s="100">
        <v>3</v>
      </c>
      <c r="IA17" s="100">
        <v>3</v>
      </c>
      <c r="IB17" s="100">
        <v>3</v>
      </c>
      <c r="IC17" s="100">
        <v>4</v>
      </c>
      <c r="ID17" s="100">
        <v>4</v>
      </c>
      <c r="IE17" s="100">
        <v>3</v>
      </c>
    </row>
    <row r="18" spans="1:239" ht="15">
      <c r="A18" s="421"/>
      <c r="B18" s="421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21"/>
      <c r="Z18" s="421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21"/>
      <c r="AX18" s="421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21"/>
      <c r="BV18" s="421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21"/>
      <c r="CT18" s="421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21"/>
      <c r="DR18" s="421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21"/>
      <c r="EP18" s="421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21"/>
      <c r="FN18" s="421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21"/>
      <c r="GL18" s="421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21"/>
      <c r="HJ18" s="421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4" t="s">
        <v>87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04" t="s">
        <v>87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04" t="s">
        <v>87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04" t="s">
        <v>87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04" t="s">
        <v>87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04" t="s">
        <v>87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04" t="s">
        <v>87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04" t="s">
        <v>87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04" t="s">
        <v>87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04" t="s">
        <v>87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00"/>
      <c r="B20" s="107" t="s">
        <v>83</v>
      </c>
      <c r="C20" s="100">
        <v>73.099999999999994</v>
      </c>
      <c r="D20" s="100">
        <v>73.099999999999994</v>
      </c>
      <c r="E20" s="100">
        <v>73.400000000000006</v>
      </c>
      <c r="F20" s="100">
        <v>73.3</v>
      </c>
      <c r="G20" s="100">
        <v>72.5</v>
      </c>
      <c r="H20" s="100">
        <v>72.8</v>
      </c>
      <c r="I20" s="100">
        <v>71.8</v>
      </c>
      <c r="J20" s="100">
        <v>71.599999999999994</v>
      </c>
      <c r="K20" s="100">
        <v>71.5</v>
      </c>
      <c r="L20" s="100">
        <v>72</v>
      </c>
      <c r="M20" s="100">
        <v>72.7</v>
      </c>
      <c r="N20" s="100">
        <v>72</v>
      </c>
      <c r="O20" s="100">
        <v>71.5</v>
      </c>
      <c r="P20" s="100">
        <v>71.8</v>
      </c>
      <c r="Q20" s="100">
        <v>72</v>
      </c>
      <c r="R20" s="100">
        <v>72.2</v>
      </c>
      <c r="S20" s="100">
        <v>72.400000000000006</v>
      </c>
      <c r="T20" s="100">
        <v>72.2</v>
      </c>
      <c r="U20" s="100">
        <v>72.099999999999994</v>
      </c>
      <c r="V20" s="100">
        <v>72.400000000000006</v>
      </c>
      <c r="W20" s="100">
        <v>71.7</v>
      </c>
      <c r="Y20" s="100"/>
      <c r="Z20" s="107" t="s">
        <v>83</v>
      </c>
      <c r="AA20" s="100">
        <v>69.8</v>
      </c>
      <c r="AB20" s="100">
        <v>71.3</v>
      </c>
      <c r="AC20" s="100">
        <v>70.900000000000006</v>
      </c>
      <c r="AD20" s="100">
        <v>71.2</v>
      </c>
      <c r="AE20" s="100">
        <v>71</v>
      </c>
      <c r="AF20" s="100">
        <v>71.099999999999994</v>
      </c>
      <c r="AG20" s="100">
        <v>68.599999999999994</v>
      </c>
      <c r="AH20" s="100">
        <v>68.3</v>
      </c>
      <c r="AI20" s="100">
        <v>69.599999999999994</v>
      </c>
      <c r="AJ20" s="100">
        <v>69.3</v>
      </c>
      <c r="AK20" s="100">
        <v>70.900000000000006</v>
      </c>
      <c r="AL20" s="100">
        <v>70.900000000000006</v>
      </c>
      <c r="AM20" s="100">
        <v>71</v>
      </c>
      <c r="AN20" s="100">
        <v>70.5</v>
      </c>
      <c r="AO20" s="100">
        <v>70.7</v>
      </c>
      <c r="AP20" s="100">
        <v>70.7</v>
      </c>
      <c r="AQ20" s="100">
        <v>71.599999999999994</v>
      </c>
      <c r="AR20" s="100">
        <v>71.2</v>
      </c>
      <c r="AS20" s="100">
        <v>71</v>
      </c>
      <c r="AT20" s="100">
        <v>70.400000000000006</v>
      </c>
      <c r="AU20" s="100">
        <v>70.5</v>
      </c>
      <c r="AW20" s="100"/>
      <c r="AX20" s="107" t="s">
        <v>83</v>
      </c>
      <c r="AY20" s="100">
        <v>70.099999999999994</v>
      </c>
      <c r="AZ20" s="100">
        <v>71.2</v>
      </c>
      <c r="BA20" s="100">
        <v>70.8</v>
      </c>
      <c r="BB20" s="100">
        <v>71</v>
      </c>
      <c r="BC20" s="100">
        <v>70.099999999999994</v>
      </c>
      <c r="BD20" s="100">
        <v>70.2</v>
      </c>
      <c r="BE20" s="100">
        <v>69</v>
      </c>
      <c r="BF20" s="100">
        <v>69.099999999999994</v>
      </c>
      <c r="BG20" s="100">
        <v>69</v>
      </c>
      <c r="BH20" s="100">
        <v>69.5</v>
      </c>
      <c r="BI20" s="100">
        <v>70.2</v>
      </c>
      <c r="BJ20" s="100">
        <v>70</v>
      </c>
      <c r="BK20" s="100">
        <v>69.599999999999994</v>
      </c>
      <c r="BL20" s="100">
        <v>70.2</v>
      </c>
      <c r="BM20" s="100">
        <v>70.5</v>
      </c>
      <c r="BN20" s="100">
        <v>70.400000000000006</v>
      </c>
      <c r="BO20" s="100">
        <v>70.5</v>
      </c>
      <c r="BP20" s="100">
        <v>70.599999999999994</v>
      </c>
      <c r="BQ20" s="100">
        <v>69.900000000000006</v>
      </c>
      <c r="BR20" s="100">
        <v>69.8</v>
      </c>
      <c r="BS20" s="100">
        <v>69.099999999999994</v>
      </c>
      <c r="BU20" s="100"/>
      <c r="BV20" s="107" t="s">
        <v>83</v>
      </c>
      <c r="BW20" s="100">
        <v>67.2</v>
      </c>
      <c r="BX20" s="100">
        <v>68.599999999999994</v>
      </c>
      <c r="BY20" s="100">
        <v>68.2</v>
      </c>
      <c r="BZ20" s="100">
        <v>68.099999999999994</v>
      </c>
      <c r="CA20" s="100">
        <v>67.900000000000006</v>
      </c>
      <c r="CB20" s="100">
        <v>67.2</v>
      </c>
      <c r="CC20" s="100">
        <v>66.599999999999994</v>
      </c>
      <c r="CD20" s="100">
        <v>67.400000000000006</v>
      </c>
      <c r="CE20" s="100">
        <v>67.099999999999994</v>
      </c>
      <c r="CF20" s="100">
        <v>69.2</v>
      </c>
      <c r="CG20" s="100">
        <v>69</v>
      </c>
      <c r="CH20" s="100">
        <v>68.599999999999994</v>
      </c>
      <c r="CI20" s="100">
        <v>68.900000000000006</v>
      </c>
      <c r="CJ20" s="100">
        <v>69.400000000000006</v>
      </c>
      <c r="CK20" s="100">
        <v>69.8</v>
      </c>
      <c r="CL20" s="100">
        <v>69.7</v>
      </c>
      <c r="CM20" s="100">
        <v>70.400000000000006</v>
      </c>
      <c r="CN20" s="100">
        <v>70.5</v>
      </c>
      <c r="CO20" s="100">
        <v>70.2</v>
      </c>
      <c r="CP20" s="100">
        <v>70.400000000000006</v>
      </c>
      <c r="CQ20" s="100">
        <v>69.7</v>
      </c>
      <c r="CS20" s="100"/>
      <c r="CT20" s="107" t="s">
        <v>83</v>
      </c>
      <c r="CU20" s="100">
        <v>68.2</v>
      </c>
      <c r="CV20" s="100">
        <v>68.3</v>
      </c>
      <c r="CW20" s="100">
        <v>68.8</v>
      </c>
      <c r="CX20" s="100">
        <v>68.7</v>
      </c>
      <c r="CY20" s="100">
        <v>67.8</v>
      </c>
      <c r="CZ20" s="100">
        <v>67.599999999999994</v>
      </c>
      <c r="DA20" s="100">
        <v>66.400000000000006</v>
      </c>
      <c r="DB20" s="100">
        <v>67.599999999999994</v>
      </c>
      <c r="DC20" s="100">
        <v>67.599999999999994</v>
      </c>
      <c r="DD20" s="100">
        <v>68.900000000000006</v>
      </c>
      <c r="DE20" s="100">
        <v>69.3</v>
      </c>
      <c r="DF20" s="100">
        <v>68.900000000000006</v>
      </c>
      <c r="DG20" s="100">
        <v>68.599999999999994</v>
      </c>
      <c r="DH20" s="100">
        <v>69.2</v>
      </c>
      <c r="DI20" s="100">
        <v>69.7</v>
      </c>
      <c r="DJ20" s="100">
        <v>69.900000000000006</v>
      </c>
      <c r="DK20" s="100">
        <v>70.8</v>
      </c>
      <c r="DL20" s="100">
        <v>70.7</v>
      </c>
      <c r="DM20" s="100">
        <v>70.400000000000006</v>
      </c>
      <c r="DN20" s="100">
        <v>70.5</v>
      </c>
      <c r="DO20" s="100">
        <v>70.900000000000006</v>
      </c>
      <c r="DQ20" s="100"/>
      <c r="DR20" s="107" t="s">
        <v>83</v>
      </c>
      <c r="DS20" s="100">
        <v>68.900000000000006</v>
      </c>
      <c r="DT20" s="100">
        <v>69.8</v>
      </c>
      <c r="DU20" s="100">
        <v>69.8</v>
      </c>
      <c r="DV20" s="100">
        <v>69.8</v>
      </c>
      <c r="DW20" s="100">
        <v>69.3</v>
      </c>
      <c r="DX20" s="100">
        <v>69.2</v>
      </c>
      <c r="DY20" s="100">
        <v>68.2</v>
      </c>
      <c r="DZ20" s="100">
        <v>69.099999999999994</v>
      </c>
      <c r="EA20" s="100">
        <v>69.400000000000006</v>
      </c>
      <c r="EB20" s="100">
        <v>70.7</v>
      </c>
      <c r="EC20" s="100">
        <v>70.599999999999994</v>
      </c>
      <c r="ED20" s="100">
        <v>70</v>
      </c>
      <c r="EE20" s="100">
        <v>69.7</v>
      </c>
      <c r="EF20" s="100">
        <v>70.3</v>
      </c>
      <c r="EG20" s="100">
        <v>70.400000000000006</v>
      </c>
      <c r="EH20" s="100">
        <v>70.5</v>
      </c>
      <c r="EI20" s="100">
        <v>70.900000000000006</v>
      </c>
      <c r="EJ20" s="100">
        <v>70.8</v>
      </c>
      <c r="EK20" s="100">
        <v>70.5</v>
      </c>
      <c r="EL20" s="100">
        <v>70.7</v>
      </c>
      <c r="EM20" s="100">
        <v>69.8</v>
      </c>
      <c r="EO20" s="100"/>
      <c r="EP20" s="107" t="s">
        <v>83</v>
      </c>
      <c r="EQ20" s="100">
        <v>69.2</v>
      </c>
      <c r="ER20" s="100">
        <v>68.7</v>
      </c>
      <c r="ES20" s="100">
        <v>69.400000000000006</v>
      </c>
      <c r="ET20" s="100">
        <v>69</v>
      </c>
      <c r="EU20" s="100">
        <v>67.2</v>
      </c>
      <c r="EV20" s="100">
        <v>67.2</v>
      </c>
      <c r="EW20" s="100">
        <v>64.7</v>
      </c>
      <c r="EX20" s="100">
        <v>65.400000000000006</v>
      </c>
      <c r="EY20" s="100">
        <v>65.7</v>
      </c>
      <c r="EZ20" s="100">
        <v>67.2</v>
      </c>
      <c r="FA20" s="100">
        <v>67.099999999999994</v>
      </c>
      <c r="FB20" s="100">
        <v>66.5</v>
      </c>
      <c r="FC20" s="100">
        <v>65.8</v>
      </c>
      <c r="FD20" s="100">
        <v>66.900000000000006</v>
      </c>
      <c r="FE20" s="100">
        <v>67.5</v>
      </c>
      <c r="FF20" s="100">
        <v>67.2</v>
      </c>
      <c r="FG20" s="100">
        <v>68.599999999999994</v>
      </c>
      <c r="FH20" s="100">
        <v>68.7</v>
      </c>
      <c r="FI20" s="100">
        <v>68</v>
      </c>
      <c r="FJ20" s="100">
        <v>68.2</v>
      </c>
      <c r="FK20" s="100">
        <v>67.900000000000006</v>
      </c>
      <c r="FM20" s="100"/>
      <c r="FN20" s="107" t="s">
        <v>83</v>
      </c>
      <c r="FO20" s="100">
        <v>57.5</v>
      </c>
      <c r="FP20" s="100">
        <v>58.9</v>
      </c>
      <c r="FQ20" s="100">
        <v>58.2</v>
      </c>
      <c r="FR20" s="100">
        <v>58.5</v>
      </c>
      <c r="FS20" s="100">
        <v>57.3</v>
      </c>
      <c r="FT20" s="100">
        <v>56.8</v>
      </c>
      <c r="FU20" s="100">
        <v>51.8</v>
      </c>
      <c r="FV20" s="100">
        <v>52</v>
      </c>
      <c r="FW20" s="100">
        <v>52.4</v>
      </c>
      <c r="FX20" s="100">
        <v>54.2</v>
      </c>
      <c r="FY20" s="100">
        <v>54.2</v>
      </c>
      <c r="FZ20" s="100">
        <v>53.5</v>
      </c>
      <c r="GA20" s="100">
        <v>53</v>
      </c>
      <c r="GB20" s="100">
        <v>53.6</v>
      </c>
      <c r="GC20" s="100">
        <v>54.4</v>
      </c>
      <c r="GD20" s="100">
        <v>55.4</v>
      </c>
      <c r="GE20" s="100">
        <v>55.6</v>
      </c>
      <c r="GF20" s="100">
        <v>55.5</v>
      </c>
      <c r="GG20" s="100">
        <v>55.5</v>
      </c>
      <c r="GH20" s="100">
        <v>55.6</v>
      </c>
      <c r="GI20" s="100">
        <v>54.2</v>
      </c>
      <c r="GK20" s="100"/>
      <c r="GL20" s="107" t="s">
        <v>83</v>
      </c>
      <c r="GM20" s="100">
        <v>56</v>
      </c>
      <c r="GN20" s="100">
        <v>55.7</v>
      </c>
      <c r="GO20" s="100">
        <v>56</v>
      </c>
      <c r="GP20" s="100">
        <v>55.6</v>
      </c>
      <c r="GQ20" s="100">
        <v>54.7</v>
      </c>
      <c r="GR20" s="100">
        <v>53</v>
      </c>
      <c r="GS20" s="100">
        <v>48</v>
      </c>
      <c r="GT20" s="100">
        <v>48.3</v>
      </c>
      <c r="GU20" s="100">
        <v>49.2</v>
      </c>
      <c r="GV20" s="100">
        <v>51.6</v>
      </c>
      <c r="GW20" s="100">
        <v>51.2</v>
      </c>
      <c r="GX20" s="100">
        <v>50.1</v>
      </c>
      <c r="GY20" s="100">
        <v>49.9</v>
      </c>
      <c r="GZ20" s="100">
        <v>50.7</v>
      </c>
      <c r="HA20" s="100">
        <v>51.6</v>
      </c>
      <c r="HB20" s="100">
        <v>53.2</v>
      </c>
      <c r="HC20" s="100">
        <v>54.3</v>
      </c>
      <c r="HD20" s="100">
        <v>53.5</v>
      </c>
      <c r="HE20" s="100">
        <v>53.6</v>
      </c>
      <c r="HF20" s="100">
        <v>54.2</v>
      </c>
      <c r="HG20" s="100">
        <v>52.9</v>
      </c>
      <c r="HI20" s="100"/>
      <c r="HJ20" s="107" t="s">
        <v>83</v>
      </c>
      <c r="HK20" s="100">
        <v>62</v>
      </c>
      <c r="HL20" s="100">
        <v>61.9</v>
      </c>
      <c r="HM20" s="100">
        <v>62.3</v>
      </c>
      <c r="HN20" s="100">
        <v>61.7</v>
      </c>
      <c r="HO20" s="100">
        <v>61.3</v>
      </c>
      <c r="HP20" s="100">
        <v>60.2</v>
      </c>
      <c r="HQ20" s="100">
        <v>55.3</v>
      </c>
      <c r="HR20" s="100">
        <v>54.5</v>
      </c>
      <c r="HS20" s="100">
        <v>55.9</v>
      </c>
      <c r="HT20" s="100">
        <v>58.2</v>
      </c>
      <c r="HU20" s="100">
        <v>57.5</v>
      </c>
      <c r="HV20" s="100">
        <v>56.7</v>
      </c>
      <c r="HW20" s="100">
        <v>56.9</v>
      </c>
      <c r="HX20" s="100">
        <v>57.1</v>
      </c>
      <c r="HY20" s="100">
        <v>57.7</v>
      </c>
      <c r="HZ20" s="100">
        <v>58.4</v>
      </c>
      <c r="IA20" s="100">
        <v>58.9</v>
      </c>
      <c r="IB20" s="100">
        <v>58.9</v>
      </c>
      <c r="IC20" s="100">
        <v>58.9</v>
      </c>
      <c r="ID20" s="100">
        <v>59.2</v>
      </c>
      <c r="IE20" s="100">
        <v>58.4</v>
      </c>
    </row>
    <row r="21" spans="1:239" ht="15">
      <c r="A21" s="100"/>
      <c r="B21" s="107" t="s">
        <v>84</v>
      </c>
      <c r="C21" s="100">
        <v>21</v>
      </c>
      <c r="D21" s="100">
        <v>20.9</v>
      </c>
      <c r="E21" s="100">
        <v>20.9</v>
      </c>
      <c r="F21" s="100">
        <v>20.8</v>
      </c>
      <c r="G21" s="100">
        <v>20.5</v>
      </c>
      <c r="H21" s="100">
        <v>20.6</v>
      </c>
      <c r="I21" s="100">
        <v>20.2</v>
      </c>
      <c r="J21" s="100">
        <v>20.100000000000001</v>
      </c>
      <c r="K21" s="100">
        <v>20.100000000000001</v>
      </c>
      <c r="L21" s="100">
        <v>20.2</v>
      </c>
      <c r="M21" s="100">
        <v>20.3</v>
      </c>
      <c r="N21" s="100">
        <v>20</v>
      </c>
      <c r="O21" s="100">
        <v>19.899999999999999</v>
      </c>
      <c r="P21" s="100">
        <v>19.899999999999999</v>
      </c>
      <c r="Q21" s="100">
        <v>20</v>
      </c>
      <c r="R21" s="100">
        <v>20</v>
      </c>
      <c r="S21" s="100">
        <v>20</v>
      </c>
      <c r="T21" s="100">
        <v>20</v>
      </c>
      <c r="U21" s="100">
        <v>20</v>
      </c>
      <c r="V21" s="100">
        <v>20.100000000000001</v>
      </c>
      <c r="W21" s="100">
        <v>19.899999999999999</v>
      </c>
      <c r="Y21" s="100"/>
      <c r="Z21" s="107" t="s">
        <v>84</v>
      </c>
      <c r="AA21" s="100">
        <v>20.399999999999999</v>
      </c>
      <c r="AB21" s="100">
        <v>20.7</v>
      </c>
      <c r="AC21" s="100">
        <v>20.6</v>
      </c>
      <c r="AD21" s="100">
        <v>20.6</v>
      </c>
      <c r="AE21" s="100">
        <v>20.5</v>
      </c>
      <c r="AF21" s="100">
        <v>20.5</v>
      </c>
      <c r="AG21" s="100">
        <v>19.7</v>
      </c>
      <c r="AH21" s="100">
        <v>19.600000000000001</v>
      </c>
      <c r="AI21" s="100">
        <v>19.8</v>
      </c>
      <c r="AJ21" s="100">
        <v>19.8</v>
      </c>
      <c r="AK21" s="100">
        <v>20.2</v>
      </c>
      <c r="AL21" s="100">
        <v>20.2</v>
      </c>
      <c r="AM21" s="100">
        <v>20.2</v>
      </c>
      <c r="AN21" s="100">
        <v>20.100000000000001</v>
      </c>
      <c r="AO21" s="100">
        <v>20.100000000000001</v>
      </c>
      <c r="AP21" s="100">
        <v>20.2</v>
      </c>
      <c r="AQ21" s="100">
        <v>20.399999999999999</v>
      </c>
      <c r="AR21" s="100">
        <v>20.2</v>
      </c>
      <c r="AS21" s="100">
        <v>20.100000000000001</v>
      </c>
      <c r="AT21" s="100">
        <v>19.899999999999999</v>
      </c>
      <c r="AU21" s="100">
        <v>19.899999999999999</v>
      </c>
      <c r="AW21" s="100"/>
      <c r="AX21" s="107" t="s">
        <v>84</v>
      </c>
      <c r="AY21" s="100">
        <v>20.100000000000001</v>
      </c>
      <c r="AZ21" s="100">
        <v>20.3</v>
      </c>
      <c r="BA21" s="100">
        <v>20.2</v>
      </c>
      <c r="BB21" s="100">
        <v>20.100000000000001</v>
      </c>
      <c r="BC21" s="100">
        <v>19.8</v>
      </c>
      <c r="BD21" s="100">
        <v>19.8</v>
      </c>
      <c r="BE21" s="100">
        <v>19.399999999999999</v>
      </c>
      <c r="BF21" s="100">
        <v>19.399999999999999</v>
      </c>
      <c r="BG21" s="100">
        <v>19.3</v>
      </c>
      <c r="BH21" s="100">
        <v>19.5</v>
      </c>
      <c r="BI21" s="100">
        <v>19.600000000000001</v>
      </c>
      <c r="BJ21" s="100">
        <v>19.5</v>
      </c>
      <c r="BK21" s="100">
        <v>19.399999999999999</v>
      </c>
      <c r="BL21" s="100">
        <v>19.600000000000001</v>
      </c>
      <c r="BM21" s="100">
        <v>19.7</v>
      </c>
      <c r="BN21" s="100">
        <v>19.600000000000001</v>
      </c>
      <c r="BO21" s="100">
        <v>19.600000000000001</v>
      </c>
      <c r="BP21" s="100">
        <v>19.600000000000001</v>
      </c>
      <c r="BQ21" s="100">
        <v>19.399999999999999</v>
      </c>
      <c r="BR21" s="100">
        <v>19.399999999999999</v>
      </c>
      <c r="BS21" s="100">
        <v>19.3</v>
      </c>
      <c r="BU21" s="100"/>
      <c r="BV21" s="107" t="s">
        <v>84</v>
      </c>
      <c r="BW21" s="100">
        <v>19.399999999999999</v>
      </c>
      <c r="BX21" s="100">
        <v>19.8</v>
      </c>
      <c r="BY21" s="100">
        <v>19.600000000000001</v>
      </c>
      <c r="BZ21" s="100">
        <v>19.5</v>
      </c>
      <c r="CA21" s="100">
        <v>19.399999999999999</v>
      </c>
      <c r="CB21" s="100">
        <v>19.2</v>
      </c>
      <c r="CC21" s="100">
        <v>19</v>
      </c>
      <c r="CD21" s="100">
        <v>19.2</v>
      </c>
      <c r="CE21" s="100">
        <v>19.100000000000001</v>
      </c>
      <c r="CF21" s="100">
        <v>19.600000000000001</v>
      </c>
      <c r="CG21" s="100">
        <v>19.5</v>
      </c>
      <c r="CH21" s="100">
        <v>19.399999999999999</v>
      </c>
      <c r="CI21" s="100">
        <v>19.399999999999999</v>
      </c>
      <c r="CJ21" s="100">
        <v>19.600000000000001</v>
      </c>
      <c r="CK21" s="100">
        <v>19.8</v>
      </c>
      <c r="CL21" s="100">
        <v>19.600000000000001</v>
      </c>
      <c r="CM21" s="100">
        <v>19.8</v>
      </c>
      <c r="CN21" s="100">
        <v>19.8</v>
      </c>
      <c r="CO21" s="100">
        <v>19.7</v>
      </c>
      <c r="CP21" s="100">
        <v>19.7</v>
      </c>
      <c r="CQ21" s="100">
        <v>19.5</v>
      </c>
      <c r="CS21" s="100"/>
      <c r="CT21" s="107" t="s">
        <v>84</v>
      </c>
      <c r="CU21" s="100">
        <v>19.100000000000001</v>
      </c>
      <c r="CV21" s="100">
        <v>19.3</v>
      </c>
      <c r="CW21" s="100">
        <v>19.399999999999999</v>
      </c>
      <c r="CX21" s="100">
        <v>19.3</v>
      </c>
      <c r="CY21" s="100">
        <v>19</v>
      </c>
      <c r="CZ21" s="100">
        <v>19</v>
      </c>
      <c r="DA21" s="100">
        <v>18.600000000000001</v>
      </c>
      <c r="DB21" s="100">
        <v>18.899999999999999</v>
      </c>
      <c r="DC21" s="100">
        <v>18.899999999999999</v>
      </c>
      <c r="DD21" s="100">
        <v>19.3</v>
      </c>
      <c r="DE21" s="100">
        <v>19.3</v>
      </c>
      <c r="DF21" s="100">
        <v>19.2</v>
      </c>
      <c r="DG21" s="100">
        <v>19.100000000000001</v>
      </c>
      <c r="DH21" s="100">
        <v>19.3</v>
      </c>
      <c r="DI21" s="100">
        <v>19.399999999999999</v>
      </c>
      <c r="DJ21" s="100">
        <v>19.5</v>
      </c>
      <c r="DK21" s="100">
        <v>19.7</v>
      </c>
      <c r="DL21" s="100">
        <v>19.7</v>
      </c>
      <c r="DM21" s="100">
        <v>19.600000000000001</v>
      </c>
      <c r="DN21" s="100">
        <v>19.600000000000001</v>
      </c>
      <c r="DO21" s="100">
        <v>19.7</v>
      </c>
      <c r="DQ21" s="100"/>
      <c r="DR21" s="107" t="s">
        <v>84</v>
      </c>
      <c r="DS21" s="100">
        <v>19.5</v>
      </c>
      <c r="DT21" s="100">
        <v>19.7</v>
      </c>
      <c r="DU21" s="100">
        <v>19.600000000000001</v>
      </c>
      <c r="DV21" s="100">
        <v>19.5</v>
      </c>
      <c r="DW21" s="100">
        <v>19.3</v>
      </c>
      <c r="DX21" s="100">
        <v>19.3</v>
      </c>
      <c r="DY21" s="100">
        <v>19</v>
      </c>
      <c r="DZ21" s="100">
        <v>19.2</v>
      </c>
      <c r="EA21" s="100">
        <v>19.3</v>
      </c>
      <c r="EB21" s="100">
        <v>19.7</v>
      </c>
      <c r="EC21" s="100">
        <v>19.7</v>
      </c>
      <c r="ED21" s="100">
        <v>19.5</v>
      </c>
      <c r="EE21" s="100">
        <v>19.399999999999999</v>
      </c>
      <c r="EF21" s="100">
        <v>19.600000000000001</v>
      </c>
      <c r="EG21" s="100">
        <v>19.7</v>
      </c>
      <c r="EH21" s="100">
        <v>19.7</v>
      </c>
      <c r="EI21" s="100">
        <v>19.8</v>
      </c>
      <c r="EJ21" s="100">
        <v>19.7</v>
      </c>
      <c r="EK21" s="100">
        <v>19.600000000000001</v>
      </c>
      <c r="EL21" s="100">
        <v>19.7</v>
      </c>
      <c r="EM21" s="100">
        <v>19.399999999999999</v>
      </c>
      <c r="EO21" s="100"/>
      <c r="EP21" s="107" t="s">
        <v>84</v>
      </c>
      <c r="EQ21" s="100">
        <v>20.100000000000001</v>
      </c>
      <c r="ER21" s="100">
        <v>19.899999999999999</v>
      </c>
      <c r="ES21" s="100">
        <v>20</v>
      </c>
      <c r="ET21" s="100">
        <v>19.899999999999999</v>
      </c>
      <c r="EU21" s="100">
        <v>19.399999999999999</v>
      </c>
      <c r="EV21" s="100">
        <v>19.3</v>
      </c>
      <c r="EW21" s="100">
        <v>18.5</v>
      </c>
      <c r="EX21" s="100">
        <v>18.7</v>
      </c>
      <c r="EY21" s="100">
        <v>18.8</v>
      </c>
      <c r="EZ21" s="100">
        <v>19.2</v>
      </c>
      <c r="FA21" s="100">
        <v>19.2</v>
      </c>
      <c r="FB21" s="100">
        <v>18.8</v>
      </c>
      <c r="FC21" s="100">
        <v>18.600000000000001</v>
      </c>
      <c r="FD21" s="100">
        <v>18.899999999999999</v>
      </c>
      <c r="FE21" s="100">
        <v>19.100000000000001</v>
      </c>
      <c r="FF21" s="100">
        <v>19</v>
      </c>
      <c r="FG21" s="100">
        <v>19.399999999999999</v>
      </c>
      <c r="FH21" s="100">
        <v>19.399999999999999</v>
      </c>
      <c r="FI21" s="100">
        <v>19.2</v>
      </c>
      <c r="FJ21" s="100">
        <v>19.3</v>
      </c>
      <c r="FK21" s="100">
        <v>19.2</v>
      </c>
      <c r="FM21" s="100"/>
      <c r="FN21" s="107" t="s">
        <v>84</v>
      </c>
      <c r="FO21" s="100">
        <v>28.7</v>
      </c>
      <c r="FP21" s="100">
        <v>29.5</v>
      </c>
      <c r="FQ21" s="100">
        <v>29.1</v>
      </c>
      <c r="FR21" s="100">
        <v>29.2</v>
      </c>
      <c r="FS21" s="100">
        <v>28.6</v>
      </c>
      <c r="FT21" s="100">
        <v>28.3</v>
      </c>
      <c r="FU21" s="100">
        <v>25.8</v>
      </c>
      <c r="FV21" s="100">
        <v>25.8</v>
      </c>
      <c r="FW21" s="100">
        <v>25.9</v>
      </c>
      <c r="FX21" s="100">
        <v>26.7</v>
      </c>
      <c r="FY21" s="100">
        <v>26.7</v>
      </c>
      <c r="FZ21" s="100">
        <v>26.3</v>
      </c>
      <c r="GA21" s="100">
        <v>25.9</v>
      </c>
      <c r="GB21" s="100">
        <v>26.1</v>
      </c>
      <c r="GC21" s="100">
        <v>26.5</v>
      </c>
      <c r="GD21" s="100">
        <v>26.9</v>
      </c>
      <c r="GE21" s="100">
        <v>27.1</v>
      </c>
      <c r="GF21" s="100">
        <v>27.1</v>
      </c>
      <c r="GG21" s="100">
        <v>27.1</v>
      </c>
      <c r="GH21" s="100">
        <v>27.2</v>
      </c>
      <c r="GI21" s="100">
        <v>26.5</v>
      </c>
      <c r="GK21" s="100"/>
      <c r="GL21" s="107" t="s">
        <v>84</v>
      </c>
      <c r="GM21" s="100">
        <v>27.6</v>
      </c>
      <c r="GN21" s="100">
        <v>27.3</v>
      </c>
      <c r="GO21" s="100">
        <v>27.4</v>
      </c>
      <c r="GP21" s="100">
        <v>27</v>
      </c>
      <c r="GQ21" s="100">
        <v>26.5</v>
      </c>
      <c r="GR21" s="100">
        <v>25.6</v>
      </c>
      <c r="GS21" s="100">
        <v>23.1</v>
      </c>
      <c r="GT21" s="100">
        <v>23.2</v>
      </c>
      <c r="GU21" s="100">
        <v>23.7</v>
      </c>
      <c r="GV21" s="100">
        <v>24.9</v>
      </c>
      <c r="GW21" s="100">
        <v>24.7</v>
      </c>
      <c r="GX21" s="100">
        <v>24.1</v>
      </c>
      <c r="GY21" s="100">
        <v>24</v>
      </c>
      <c r="GZ21" s="100">
        <v>24.3</v>
      </c>
      <c r="HA21" s="100">
        <v>24.8</v>
      </c>
      <c r="HB21" s="100">
        <v>25.6</v>
      </c>
      <c r="HC21" s="100">
        <v>26.1</v>
      </c>
      <c r="HD21" s="100">
        <v>25.8</v>
      </c>
      <c r="HE21" s="100">
        <v>25.8</v>
      </c>
      <c r="HF21" s="100">
        <v>26.2</v>
      </c>
      <c r="HG21" s="100">
        <v>25.6</v>
      </c>
      <c r="HI21" s="100"/>
      <c r="HJ21" s="107" t="s">
        <v>84</v>
      </c>
      <c r="HK21" s="100">
        <v>24.3</v>
      </c>
      <c r="HL21" s="100">
        <v>24.1</v>
      </c>
      <c r="HM21" s="100">
        <v>24.2</v>
      </c>
      <c r="HN21" s="100">
        <v>24</v>
      </c>
      <c r="HO21" s="100">
        <v>23.7</v>
      </c>
      <c r="HP21" s="100">
        <v>23.2</v>
      </c>
      <c r="HQ21" s="100">
        <v>21.3</v>
      </c>
      <c r="HR21" s="100">
        <v>21</v>
      </c>
      <c r="HS21" s="100">
        <v>21.6</v>
      </c>
      <c r="HT21" s="100">
        <v>22.5</v>
      </c>
      <c r="HU21" s="100">
        <v>22.2</v>
      </c>
      <c r="HV21" s="100">
        <v>21.9</v>
      </c>
      <c r="HW21" s="100">
        <v>21.9</v>
      </c>
      <c r="HX21" s="100">
        <v>22.1</v>
      </c>
      <c r="HY21" s="100">
        <v>22.3</v>
      </c>
      <c r="HZ21" s="100">
        <v>22.6</v>
      </c>
      <c r="IA21" s="100">
        <v>22.7</v>
      </c>
      <c r="IB21" s="100">
        <v>22.7</v>
      </c>
      <c r="IC21" s="100">
        <v>22.7</v>
      </c>
      <c r="ID21" s="100">
        <v>22.8</v>
      </c>
      <c r="IE21" s="100">
        <v>22.5</v>
      </c>
    </row>
    <row r="22" spans="1:239" ht="15">
      <c r="A22" s="100"/>
      <c r="B22" s="107" t="s">
        <v>85</v>
      </c>
      <c r="C22" s="100">
        <v>4.4000000000000004</v>
      </c>
      <c r="D22" s="100">
        <v>4.4000000000000004</v>
      </c>
      <c r="E22" s="100">
        <v>4.3</v>
      </c>
      <c r="F22" s="100">
        <v>4.5</v>
      </c>
      <c r="G22" s="100">
        <v>5.0999999999999996</v>
      </c>
      <c r="H22" s="100">
        <v>5.0999999999999996</v>
      </c>
      <c r="I22" s="100">
        <v>6.1</v>
      </c>
      <c r="J22" s="100">
        <v>6.3</v>
      </c>
      <c r="K22" s="100">
        <v>6.4</v>
      </c>
      <c r="L22" s="100">
        <v>6.4</v>
      </c>
      <c r="M22" s="100">
        <v>6.1</v>
      </c>
      <c r="N22" s="100">
        <v>6.7</v>
      </c>
      <c r="O22" s="100">
        <v>6.9</v>
      </c>
      <c r="P22" s="100">
        <v>6.7</v>
      </c>
      <c r="Q22" s="100">
        <v>6.9</v>
      </c>
      <c r="R22" s="100">
        <v>7</v>
      </c>
      <c r="S22" s="100">
        <v>6.5</v>
      </c>
      <c r="T22" s="100">
        <v>6.7</v>
      </c>
      <c r="U22" s="100">
        <v>6.8</v>
      </c>
      <c r="V22" s="100">
        <v>6.7</v>
      </c>
      <c r="W22" s="100">
        <v>7.2</v>
      </c>
      <c r="Y22" s="100"/>
      <c r="Z22" s="107" t="s">
        <v>85</v>
      </c>
      <c r="AA22" s="100">
        <v>5.4</v>
      </c>
      <c r="AB22" s="100">
        <v>6.2</v>
      </c>
      <c r="AC22" s="100">
        <v>5.7</v>
      </c>
      <c r="AD22" s="100">
        <v>5.6</v>
      </c>
      <c r="AE22" s="100">
        <v>5.2</v>
      </c>
      <c r="AF22" s="100">
        <v>4.9000000000000004</v>
      </c>
      <c r="AG22" s="100">
        <v>7.4</v>
      </c>
      <c r="AH22" s="100">
        <v>7.1</v>
      </c>
      <c r="AI22" s="100">
        <v>7.6</v>
      </c>
      <c r="AJ22" s="100">
        <v>7.2</v>
      </c>
      <c r="AK22" s="100">
        <v>6.8</v>
      </c>
      <c r="AL22" s="100">
        <v>7.2</v>
      </c>
      <c r="AM22" s="100">
        <v>6.6</v>
      </c>
      <c r="AN22" s="100">
        <v>6.9</v>
      </c>
      <c r="AO22" s="100">
        <v>6.6</v>
      </c>
      <c r="AP22" s="100">
        <v>6.7</v>
      </c>
      <c r="AQ22" s="100">
        <v>6.6</v>
      </c>
      <c r="AR22" s="100">
        <v>6.4</v>
      </c>
      <c r="AS22" s="100">
        <v>6.7</v>
      </c>
      <c r="AT22" s="100">
        <v>6.8</v>
      </c>
      <c r="AU22" s="100">
        <v>7.7</v>
      </c>
      <c r="AW22" s="100"/>
      <c r="AX22" s="107" t="s">
        <v>85</v>
      </c>
      <c r="AY22" s="100">
        <v>6.1</v>
      </c>
      <c r="AZ22" s="100">
        <v>6.1</v>
      </c>
      <c r="BA22" s="100">
        <v>6.1</v>
      </c>
      <c r="BB22" s="100">
        <v>6.3</v>
      </c>
      <c r="BC22" s="100">
        <v>6.7</v>
      </c>
      <c r="BD22" s="100">
        <v>6.7</v>
      </c>
      <c r="BE22" s="100">
        <v>8.3000000000000007</v>
      </c>
      <c r="BF22" s="100">
        <v>8.6999999999999993</v>
      </c>
      <c r="BG22" s="100">
        <v>8.6999999999999993</v>
      </c>
      <c r="BH22" s="100">
        <v>8.8000000000000007</v>
      </c>
      <c r="BI22" s="100">
        <v>8.3000000000000007</v>
      </c>
      <c r="BJ22" s="100">
        <v>8.5</v>
      </c>
      <c r="BK22" s="100">
        <v>8.4</v>
      </c>
      <c r="BL22" s="100">
        <v>8.1</v>
      </c>
      <c r="BM22" s="100">
        <v>7.8</v>
      </c>
      <c r="BN22" s="100">
        <v>7.8</v>
      </c>
      <c r="BO22" s="100">
        <v>8.1999999999999993</v>
      </c>
      <c r="BP22" s="100">
        <v>8.4</v>
      </c>
      <c r="BQ22" s="100">
        <v>8.3000000000000007</v>
      </c>
      <c r="BR22" s="100">
        <v>8.6999999999999993</v>
      </c>
      <c r="BS22" s="100">
        <v>9.9</v>
      </c>
      <c r="BU22" s="100"/>
      <c r="BV22" s="107" t="s">
        <v>85</v>
      </c>
      <c r="BW22" s="100">
        <v>5.8</v>
      </c>
      <c r="BX22" s="100">
        <v>6.2</v>
      </c>
      <c r="BY22" s="100">
        <v>5.9</v>
      </c>
      <c r="BZ22" s="100">
        <v>6.3</v>
      </c>
      <c r="CA22" s="100">
        <v>6.4</v>
      </c>
      <c r="CB22" s="100">
        <v>6.5</v>
      </c>
      <c r="CC22" s="100">
        <v>8.3000000000000007</v>
      </c>
      <c r="CD22" s="100">
        <v>8.6999999999999993</v>
      </c>
      <c r="CE22" s="100">
        <v>8.6999999999999993</v>
      </c>
      <c r="CF22" s="100">
        <v>7.6</v>
      </c>
      <c r="CG22" s="100">
        <v>7.3</v>
      </c>
      <c r="CH22" s="100">
        <v>7.8</v>
      </c>
      <c r="CI22" s="100">
        <v>7.3</v>
      </c>
      <c r="CJ22" s="100">
        <v>7.2</v>
      </c>
      <c r="CK22" s="100">
        <v>6.9</v>
      </c>
      <c r="CL22" s="100">
        <v>7</v>
      </c>
      <c r="CM22" s="100">
        <v>7.2</v>
      </c>
      <c r="CN22" s="100">
        <v>7.2</v>
      </c>
      <c r="CO22" s="100">
        <v>7.1</v>
      </c>
      <c r="CP22" s="100">
        <v>7.3</v>
      </c>
      <c r="CQ22" s="100">
        <v>8.1999999999999993</v>
      </c>
      <c r="CS22" s="100"/>
      <c r="CT22" s="107" t="s">
        <v>85</v>
      </c>
      <c r="CU22" s="100">
        <v>8.1999999999999993</v>
      </c>
      <c r="CV22" s="100">
        <v>8.6999999999999993</v>
      </c>
      <c r="CW22" s="100">
        <v>8.1999999999999993</v>
      </c>
      <c r="CX22" s="100">
        <v>8.4</v>
      </c>
      <c r="CY22" s="100">
        <v>8.5</v>
      </c>
      <c r="CZ22" s="100">
        <v>8.3000000000000007</v>
      </c>
      <c r="DA22" s="100">
        <v>10.199999999999999</v>
      </c>
      <c r="DB22" s="100">
        <v>10.199999999999999</v>
      </c>
      <c r="DC22" s="100">
        <v>10.199999999999999</v>
      </c>
      <c r="DD22" s="100">
        <v>9.5</v>
      </c>
      <c r="DE22" s="100">
        <v>9.1999999999999993</v>
      </c>
      <c r="DF22" s="100">
        <v>9.1999999999999993</v>
      </c>
      <c r="DG22" s="100">
        <v>9.1</v>
      </c>
      <c r="DH22" s="100">
        <v>8.6999999999999993</v>
      </c>
      <c r="DI22" s="100">
        <v>8.5</v>
      </c>
      <c r="DJ22" s="100">
        <v>8.1999999999999993</v>
      </c>
      <c r="DK22" s="100">
        <v>7.8</v>
      </c>
      <c r="DL22" s="100">
        <v>7.8</v>
      </c>
      <c r="DM22" s="100">
        <v>7.8</v>
      </c>
      <c r="DN22" s="100">
        <v>7.7</v>
      </c>
      <c r="DO22" s="100">
        <v>7.4</v>
      </c>
      <c r="DQ22" s="100"/>
      <c r="DR22" s="107" t="s">
        <v>85</v>
      </c>
      <c r="DS22" s="100">
        <v>7.8</v>
      </c>
      <c r="DT22" s="100">
        <v>7.7</v>
      </c>
      <c r="DU22" s="100">
        <v>7.5</v>
      </c>
      <c r="DV22" s="100">
        <v>7.6</v>
      </c>
      <c r="DW22" s="100">
        <v>7.6</v>
      </c>
      <c r="DX22" s="100">
        <v>7.4</v>
      </c>
      <c r="DY22" s="100">
        <v>8.6999999999999993</v>
      </c>
      <c r="DZ22" s="100">
        <v>8.9</v>
      </c>
      <c r="EA22" s="100">
        <v>8.6999999999999993</v>
      </c>
      <c r="EB22" s="100">
        <v>8</v>
      </c>
      <c r="EC22" s="100">
        <v>7.9</v>
      </c>
      <c r="ED22" s="100">
        <v>8</v>
      </c>
      <c r="EE22" s="100">
        <v>7.9</v>
      </c>
      <c r="EF22" s="100">
        <v>7.6</v>
      </c>
      <c r="EG22" s="100">
        <v>7.5</v>
      </c>
      <c r="EH22" s="100">
        <v>7.4</v>
      </c>
      <c r="EI22" s="100">
        <v>7.3</v>
      </c>
      <c r="EJ22" s="100">
        <v>7.6</v>
      </c>
      <c r="EK22" s="100">
        <v>7.5</v>
      </c>
      <c r="EL22" s="100">
        <v>7.3</v>
      </c>
      <c r="EM22" s="100">
        <v>8.5</v>
      </c>
      <c r="EO22" s="100"/>
      <c r="EP22" s="107" t="s">
        <v>85</v>
      </c>
      <c r="EQ22" s="100">
        <v>6.7</v>
      </c>
      <c r="ER22" s="100">
        <v>7.5</v>
      </c>
      <c r="ES22" s="100">
        <v>7</v>
      </c>
      <c r="ET22" s="100">
        <v>7.4</v>
      </c>
      <c r="EU22" s="100">
        <v>6.9</v>
      </c>
      <c r="EV22" s="100">
        <v>6.8</v>
      </c>
      <c r="EW22" s="100">
        <v>9.8000000000000007</v>
      </c>
      <c r="EX22" s="100">
        <v>10.9</v>
      </c>
      <c r="EY22" s="100">
        <v>10.5</v>
      </c>
      <c r="EZ22" s="100">
        <v>10.4</v>
      </c>
      <c r="FA22" s="100">
        <v>10.4</v>
      </c>
      <c r="FB22" s="100">
        <v>10.3</v>
      </c>
      <c r="FC22" s="100">
        <v>10.199999999999999</v>
      </c>
      <c r="FD22" s="100">
        <v>10.3</v>
      </c>
      <c r="FE22" s="100">
        <v>9.8000000000000007</v>
      </c>
      <c r="FF22" s="100">
        <v>9.6999999999999993</v>
      </c>
      <c r="FG22" s="100">
        <v>9.3000000000000007</v>
      </c>
      <c r="FH22" s="100">
        <v>9.3000000000000007</v>
      </c>
      <c r="FI22" s="100">
        <v>9</v>
      </c>
      <c r="FJ22" s="100">
        <v>8.9</v>
      </c>
      <c r="FK22" s="100">
        <v>9.3000000000000007</v>
      </c>
      <c r="FM22" s="100"/>
      <c r="FN22" s="107" t="s">
        <v>85</v>
      </c>
      <c r="FO22" s="100">
        <v>8.6999999999999993</v>
      </c>
      <c r="FP22" s="100">
        <v>8.4</v>
      </c>
      <c r="FQ22" s="100">
        <v>8.6999999999999993</v>
      </c>
      <c r="FR22" s="100">
        <v>8.8000000000000007</v>
      </c>
      <c r="FS22" s="100">
        <v>9.5</v>
      </c>
      <c r="FT22" s="100">
        <v>9.9</v>
      </c>
      <c r="FU22" s="100">
        <v>17.3</v>
      </c>
      <c r="FV22" s="100">
        <v>18.2</v>
      </c>
      <c r="FW22" s="100">
        <v>17.2</v>
      </c>
      <c r="FX22" s="100">
        <v>16.3</v>
      </c>
      <c r="FY22" s="100">
        <v>16.7</v>
      </c>
      <c r="FZ22" s="100">
        <v>17.3</v>
      </c>
      <c r="GA22" s="100">
        <v>17.399999999999999</v>
      </c>
      <c r="GB22" s="100">
        <v>17.2</v>
      </c>
      <c r="GC22" s="100">
        <v>16.399999999999999</v>
      </c>
      <c r="GD22" s="100">
        <v>15.5</v>
      </c>
      <c r="GE22" s="100">
        <v>15.5</v>
      </c>
      <c r="GF22" s="100">
        <v>15.6</v>
      </c>
      <c r="GG22" s="100">
        <v>15</v>
      </c>
      <c r="GH22" s="100">
        <v>15</v>
      </c>
      <c r="GI22" s="100">
        <v>17.2</v>
      </c>
      <c r="GK22" s="100"/>
      <c r="GL22" s="107" t="s">
        <v>85</v>
      </c>
      <c r="GM22" s="100">
        <v>12.2</v>
      </c>
      <c r="GN22" s="100">
        <v>13.3</v>
      </c>
      <c r="GO22" s="100">
        <v>13</v>
      </c>
      <c r="GP22" s="100">
        <v>13.8</v>
      </c>
      <c r="GQ22" s="100">
        <v>14.5</v>
      </c>
      <c r="GR22" s="100">
        <v>16.3</v>
      </c>
      <c r="GS22" s="100">
        <v>23.2</v>
      </c>
      <c r="GT22" s="100">
        <v>24.3</v>
      </c>
      <c r="GU22" s="100">
        <v>23</v>
      </c>
      <c r="GV22" s="100">
        <v>21</v>
      </c>
      <c r="GW22" s="100">
        <v>21.7</v>
      </c>
      <c r="GX22" s="100">
        <v>22.3</v>
      </c>
      <c r="GY22" s="100">
        <v>21.7</v>
      </c>
      <c r="GZ22" s="100">
        <v>21.4</v>
      </c>
      <c r="HA22" s="100">
        <v>20.100000000000001</v>
      </c>
      <c r="HB22" s="100">
        <v>18.7</v>
      </c>
      <c r="HC22" s="100">
        <v>18</v>
      </c>
      <c r="HD22" s="100">
        <v>18.600000000000001</v>
      </c>
      <c r="HE22" s="100">
        <v>18.2</v>
      </c>
      <c r="HF22" s="100">
        <v>17.3</v>
      </c>
      <c r="HG22" s="100">
        <v>19.600000000000001</v>
      </c>
      <c r="HI22" s="100"/>
      <c r="HJ22" s="107" t="s">
        <v>85</v>
      </c>
      <c r="HK22" s="100">
        <v>10.7</v>
      </c>
      <c r="HL22" s="100">
        <v>11.8</v>
      </c>
      <c r="HM22" s="100">
        <v>11.2</v>
      </c>
      <c r="HN22" s="100">
        <v>12</v>
      </c>
      <c r="HO22" s="100">
        <v>11.7</v>
      </c>
      <c r="HP22" s="100">
        <v>12.9</v>
      </c>
      <c r="HQ22" s="100">
        <v>19.600000000000001</v>
      </c>
      <c r="HR22" s="100">
        <v>21.3</v>
      </c>
      <c r="HS22" s="100">
        <v>20.100000000000001</v>
      </c>
      <c r="HT22" s="100">
        <v>17.899999999999999</v>
      </c>
      <c r="HU22" s="100">
        <v>18.600000000000001</v>
      </c>
      <c r="HV22" s="100">
        <v>19</v>
      </c>
      <c r="HW22" s="100">
        <v>18.399999999999999</v>
      </c>
      <c r="HX22" s="100">
        <v>17.899999999999999</v>
      </c>
      <c r="HY22" s="100">
        <v>17.399999999999999</v>
      </c>
      <c r="HZ22" s="100">
        <v>16.7</v>
      </c>
      <c r="IA22" s="100">
        <v>16.600000000000001</v>
      </c>
      <c r="IB22" s="100">
        <v>16.399999999999999</v>
      </c>
      <c r="IC22" s="100">
        <v>15.8</v>
      </c>
      <c r="ID22" s="100">
        <v>15.5</v>
      </c>
      <c r="IE22" s="100">
        <v>17</v>
      </c>
    </row>
    <row r="23" spans="1:239" ht="15">
      <c r="A23" s="100"/>
      <c r="B23" s="107" t="s">
        <v>86</v>
      </c>
      <c r="C23" s="100">
        <v>1.5</v>
      </c>
      <c r="D23" s="100">
        <v>1.6</v>
      </c>
      <c r="E23" s="100">
        <v>1.4</v>
      </c>
      <c r="F23" s="100">
        <v>1.4</v>
      </c>
      <c r="G23" s="100">
        <v>1.9</v>
      </c>
      <c r="H23" s="100">
        <v>1.5</v>
      </c>
      <c r="I23" s="100">
        <v>1.9</v>
      </c>
      <c r="J23" s="100">
        <v>2</v>
      </c>
      <c r="K23" s="100">
        <v>2.1</v>
      </c>
      <c r="L23" s="100">
        <v>1.5</v>
      </c>
      <c r="M23" s="100">
        <v>0.9</v>
      </c>
      <c r="N23" s="100">
        <v>1.3</v>
      </c>
      <c r="O23" s="100">
        <v>1.8</v>
      </c>
      <c r="P23" s="100">
        <v>1.6</v>
      </c>
      <c r="Q23" s="100">
        <v>1.1000000000000001</v>
      </c>
      <c r="R23" s="100">
        <v>0.9</v>
      </c>
      <c r="S23" s="100">
        <v>1</v>
      </c>
      <c r="T23" s="100">
        <v>1.2</v>
      </c>
      <c r="U23" s="100">
        <v>1.1000000000000001</v>
      </c>
      <c r="V23" s="100">
        <v>0.8</v>
      </c>
      <c r="W23" s="100">
        <v>1.2</v>
      </c>
      <c r="Y23" s="100"/>
      <c r="Z23" s="107" t="s">
        <v>86</v>
      </c>
      <c r="AA23" s="100">
        <v>4.4000000000000004</v>
      </c>
      <c r="AB23" s="100">
        <v>1.9</v>
      </c>
      <c r="AC23" s="100">
        <v>2.9</v>
      </c>
      <c r="AD23" s="100">
        <v>2.5</v>
      </c>
      <c r="AE23" s="100">
        <v>3.3</v>
      </c>
      <c r="AF23" s="100">
        <v>3.5</v>
      </c>
      <c r="AG23" s="100">
        <v>4.3</v>
      </c>
      <c r="AH23" s="100">
        <v>5</v>
      </c>
      <c r="AI23" s="100">
        <v>3</v>
      </c>
      <c r="AJ23" s="100">
        <v>3.8</v>
      </c>
      <c r="AK23" s="100">
        <v>2.1</v>
      </c>
      <c r="AL23" s="100">
        <v>1.7</v>
      </c>
      <c r="AM23" s="100">
        <v>2.2000000000000002</v>
      </c>
      <c r="AN23" s="100">
        <v>2.6</v>
      </c>
      <c r="AO23" s="100">
        <v>2.6</v>
      </c>
      <c r="AP23" s="100">
        <v>2.5</v>
      </c>
      <c r="AQ23" s="100">
        <v>1.4</v>
      </c>
      <c r="AR23" s="100">
        <v>2.2000000000000002</v>
      </c>
      <c r="AS23" s="100">
        <v>2.2000000000000002</v>
      </c>
      <c r="AT23" s="100">
        <v>3</v>
      </c>
      <c r="AU23" s="100">
        <v>2</v>
      </c>
      <c r="AW23" s="100"/>
      <c r="AX23" s="107" t="s">
        <v>86</v>
      </c>
      <c r="AY23" s="100">
        <v>3.7</v>
      </c>
      <c r="AZ23" s="100">
        <v>2.4</v>
      </c>
      <c r="BA23" s="100">
        <v>3</v>
      </c>
      <c r="BB23" s="100">
        <v>2.6</v>
      </c>
      <c r="BC23" s="100">
        <v>3.4</v>
      </c>
      <c r="BD23" s="100">
        <v>3.4</v>
      </c>
      <c r="BE23" s="100">
        <v>3.4</v>
      </c>
      <c r="BF23" s="100">
        <v>2.8</v>
      </c>
      <c r="BG23" s="100">
        <v>3</v>
      </c>
      <c r="BH23" s="100">
        <v>2.2999999999999998</v>
      </c>
      <c r="BI23" s="100">
        <v>1.9</v>
      </c>
      <c r="BJ23" s="100">
        <v>2</v>
      </c>
      <c r="BK23" s="100">
        <v>2.6</v>
      </c>
      <c r="BL23" s="100">
        <v>2.1</v>
      </c>
      <c r="BM23" s="100">
        <v>2</v>
      </c>
      <c r="BN23" s="100">
        <v>2.2999999999999998</v>
      </c>
      <c r="BO23" s="100">
        <v>1.7</v>
      </c>
      <c r="BP23" s="100">
        <v>1.4</v>
      </c>
      <c r="BQ23" s="100">
        <v>2.4</v>
      </c>
      <c r="BR23" s="100">
        <v>2.2000000000000002</v>
      </c>
      <c r="BS23" s="100">
        <v>1.7</v>
      </c>
      <c r="BU23" s="100"/>
      <c r="BV23" s="107" t="s">
        <v>86</v>
      </c>
      <c r="BW23" s="100">
        <v>7.7</v>
      </c>
      <c r="BX23" s="100">
        <v>5.5</v>
      </c>
      <c r="BY23" s="100">
        <v>6.3</v>
      </c>
      <c r="BZ23" s="100">
        <v>6.2</v>
      </c>
      <c r="CA23" s="100">
        <v>6.3</v>
      </c>
      <c r="CB23" s="100">
        <v>7</v>
      </c>
      <c r="CC23" s="100">
        <v>6.2</v>
      </c>
      <c r="CD23" s="100">
        <v>4.7</v>
      </c>
      <c r="CE23" s="100">
        <v>5.2</v>
      </c>
      <c r="CF23" s="100">
        <v>3.6</v>
      </c>
      <c r="CG23" s="100">
        <v>4.2</v>
      </c>
      <c r="CH23" s="100">
        <v>4.3</v>
      </c>
      <c r="CI23" s="100">
        <v>4.4000000000000004</v>
      </c>
      <c r="CJ23" s="100">
        <v>3.9</v>
      </c>
      <c r="CK23" s="100">
        <v>3.6</v>
      </c>
      <c r="CL23" s="100">
        <v>3.7</v>
      </c>
      <c r="CM23" s="100">
        <v>2.7</v>
      </c>
      <c r="CN23" s="100">
        <v>2.6</v>
      </c>
      <c r="CO23" s="100">
        <v>3.1</v>
      </c>
      <c r="CP23" s="100">
        <v>2.6</v>
      </c>
      <c r="CQ23" s="100">
        <v>2.6</v>
      </c>
      <c r="CS23" s="100"/>
      <c r="CT23" s="107" t="s">
        <v>86</v>
      </c>
      <c r="CU23" s="100">
        <v>4.4000000000000004</v>
      </c>
      <c r="CV23" s="100">
        <v>3.7</v>
      </c>
      <c r="CW23" s="100">
        <v>3.6</v>
      </c>
      <c r="CX23" s="100">
        <v>3.6</v>
      </c>
      <c r="CY23" s="100">
        <v>4.7</v>
      </c>
      <c r="CZ23" s="100">
        <v>5.0999999999999996</v>
      </c>
      <c r="DA23" s="100">
        <v>4.8</v>
      </c>
      <c r="DB23" s="100">
        <v>3.3</v>
      </c>
      <c r="DC23" s="100">
        <v>3.3</v>
      </c>
      <c r="DD23" s="100">
        <v>2.2999999999999998</v>
      </c>
      <c r="DE23" s="100">
        <v>2.2000000000000002</v>
      </c>
      <c r="DF23" s="100">
        <v>2.7</v>
      </c>
      <c r="DG23" s="100">
        <v>3.2</v>
      </c>
      <c r="DH23" s="100">
        <v>2.8</v>
      </c>
      <c r="DI23" s="100">
        <v>2.4</v>
      </c>
      <c r="DJ23" s="100">
        <v>2.4</v>
      </c>
      <c r="DK23" s="100">
        <v>1.7</v>
      </c>
      <c r="DL23" s="100">
        <v>1.9</v>
      </c>
      <c r="DM23" s="100">
        <v>2.2000000000000002</v>
      </c>
      <c r="DN23" s="100">
        <v>2.2000000000000002</v>
      </c>
      <c r="DO23" s="100">
        <v>2</v>
      </c>
      <c r="DQ23" s="100"/>
      <c r="DR23" s="107" t="s">
        <v>86</v>
      </c>
      <c r="DS23" s="100">
        <v>3.8</v>
      </c>
      <c r="DT23" s="100">
        <v>2.7</v>
      </c>
      <c r="DU23" s="100">
        <v>3.1</v>
      </c>
      <c r="DV23" s="100">
        <v>3</v>
      </c>
      <c r="DW23" s="100">
        <v>3.8</v>
      </c>
      <c r="DX23" s="100">
        <v>4.0999999999999996</v>
      </c>
      <c r="DY23" s="100">
        <v>4.0999999999999996</v>
      </c>
      <c r="DZ23" s="100">
        <v>2.8</v>
      </c>
      <c r="EA23" s="100">
        <v>2.6</v>
      </c>
      <c r="EB23" s="100">
        <v>1.7</v>
      </c>
      <c r="EC23" s="100">
        <v>1.9</v>
      </c>
      <c r="ED23" s="100">
        <v>2.5</v>
      </c>
      <c r="EE23" s="100">
        <v>2.9</v>
      </c>
      <c r="EF23" s="100">
        <v>2.5</v>
      </c>
      <c r="EG23" s="100">
        <v>2.4</v>
      </c>
      <c r="EH23" s="100">
        <v>2.4</v>
      </c>
      <c r="EI23" s="100">
        <v>2</v>
      </c>
      <c r="EJ23" s="100">
        <v>1.9</v>
      </c>
      <c r="EK23" s="100">
        <v>2.4</v>
      </c>
      <c r="EL23" s="100">
        <v>2.2000000000000002</v>
      </c>
      <c r="EM23" s="100">
        <v>2.2999999999999998</v>
      </c>
      <c r="EO23" s="100"/>
      <c r="EP23" s="107" t="s">
        <v>86</v>
      </c>
      <c r="EQ23" s="100">
        <v>4</v>
      </c>
      <c r="ER23" s="100">
        <v>3.9</v>
      </c>
      <c r="ES23" s="100">
        <v>3.5</v>
      </c>
      <c r="ET23" s="100">
        <v>3.6</v>
      </c>
      <c r="EU23" s="100">
        <v>6.4</v>
      </c>
      <c r="EV23" s="100">
        <v>6.7</v>
      </c>
      <c r="EW23" s="100">
        <v>7</v>
      </c>
      <c r="EX23" s="100">
        <v>4.9000000000000004</v>
      </c>
      <c r="EY23" s="100">
        <v>5</v>
      </c>
      <c r="EZ23" s="100">
        <v>3.2</v>
      </c>
      <c r="FA23" s="100">
        <v>3.3</v>
      </c>
      <c r="FB23" s="100">
        <v>4.3</v>
      </c>
      <c r="FC23" s="100">
        <v>5.4</v>
      </c>
      <c r="FD23" s="100">
        <v>3.9</v>
      </c>
      <c r="FE23" s="100">
        <v>3.5</v>
      </c>
      <c r="FF23" s="100">
        <v>4.0999999999999996</v>
      </c>
      <c r="FG23" s="100">
        <v>2.8</v>
      </c>
      <c r="FH23" s="100">
        <v>2.6</v>
      </c>
      <c r="FI23" s="100">
        <v>3.8</v>
      </c>
      <c r="FJ23" s="100">
        <v>3.7</v>
      </c>
      <c r="FK23" s="100">
        <v>3.6</v>
      </c>
      <c r="FM23" s="100"/>
      <c r="FN23" s="107" t="s">
        <v>86</v>
      </c>
      <c r="FO23" s="100">
        <v>5.2</v>
      </c>
      <c r="FP23" s="100">
        <v>3.3</v>
      </c>
      <c r="FQ23" s="100">
        <v>4</v>
      </c>
      <c r="FR23" s="100">
        <v>3.5</v>
      </c>
      <c r="FS23" s="100">
        <v>4.5999999999999996</v>
      </c>
      <c r="FT23" s="100">
        <v>4.9000000000000004</v>
      </c>
      <c r="FU23" s="100">
        <v>5.0999999999999996</v>
      </c>
      <c r="FV23" s="100">
        <v>4</v>
      </c>
      <c r="FW23" s="100">
        <v>4.5</v>
      </c>
      <c r="FX23" s="100">
        <v>2.8</v>
      </c>
      <c r="FY23" s="100">
        <v>2.4</v>
      </c>
      <c r="FZ23" s="100">
        <v>2.9</v>
      </c>
      <c r="GA23" s="100">
        <v>3.7</v>
      </c>
      <c r="GB23" s="100">
        <v>3.2</v>
      </c>
      <c r="GC23" s="100">
        <v>2.8</v>
      </c>
      <c r="GD23" s="100">
        <v>2.2000000000000002</v>
      </c>
      <c r="GE23" s="100">
        <v>1.9</v>
      </c>
      <c r="GF23" s="100">
        <v>1.8</v>
      </c>
      <c r="GG23" s="100">
        <v>2.4</v>
      </c>
      <c r="GH23" s="100">
        <v>2.2000000000000002</v>
      </c>
      <c r="GI23" s="100">
        <v>2.2000000000000002</v>
      </c>
      <c r="GK23" s="100"/>
      <c r="GL23" s="107" t="s">
        <v>86</v>
      </c>
      <c r="GM23" s="100">
        <v>4.3</v>
      </c>
      <c r="GN23" s="100">
        <v>3.7</v>
      </c>
      <c r="GO23" s="100">
        <v>3.6</v>
      </c>
      <c r="GP23" s="100">
        <v>3.6</v>
      </c>
      <c r="GQ23" s="100">
        <v>4.3</v>
      </c>
      <c r="GR23" s="100">
        <v>5</v>
      </c>
      <c r="GS23" s="100">
        <v>5.7</v>
      </c>
      <c r="GT23" s="100">
        <v>4.2</v>
      </c>
      <c r="GU23" s="100">
        <v>4.0999999999999996</v>
      </c>
      <c r="GV23" s="100">
        <v>2.5</v>
      </c>
      <c r="GW23" s="100">
        <v>2.4</v>
      </c>
      <c r="GX23" s="100">
        <v>3.5</v>
      </c>
      <c r="GY23" s="100">
        <v>4.4000000000000004</v>
      </c>
      <c r="GZ23" s="100">
        <v>3.5</v>
      </c>
      <c r="HA23" s="100">
        <v>3.5</v>
      </c>
      <c r="HB23" s="100">
        <v>2.6</v>
      </c>
      <c r="HC23" s="100">
        <v>1.6</v>
      </c>
      <c r="HD23" s="100">
        <v>2.1</v>
      </c>
      <c r="HE23" s="100">
        <v>2.4</v>
      </c>
      <c r="HF23" s="100">
        <v>2.2999999999999998</v>
      </c>
      <c r="HG23" s="100">
        <v>1.9</v>
      </c>
      <c r="HI23" s="100"/>
      <c r="HJ23" s="107" t="s">
        <v>86</v>
      </c>
      <c r="HK23" s="100">
        <v>2.9</v>
      </c>
      <c r="HL23" s="100">
        <v>2.2000000000000002</v>
      </c>
      <c r="HM23" s="100">
        <v>2.2999999999999998</v>
      </c>
      <c r="HN23" s="100">
        <v>2.4</v>
      </c>
      <c r="HO23" s="100">
        <v>3.2</v>
      </c>
      <c r="HP23" s="100">
        <v>3.7</v>
      </c>
      <c r="HQ23" s="100">
        <v>3.9</v>
      </c>
      <c r="HR23" s="100">
        <v>3.1</v>
      </c>
      <c r="HS23" s="100">
        <v>2.4</v>
      </c>
      <c r="HT23" s="100">
        <v>1.4</v>
      </c>
      <c r="HU23" s="100">
        <v>1.6</v>
      </c>
      <c r="HV23" s="100">
        <v>2.4</v>
      </c>
      <c r="HW23" s="100">
        <v>2.8</v>
      </c>
      <c r="HX23" s="100">
        <v>2.9</v>
      </c>
      <c r="HY23" s="100">
        <v>2.6</v>
      </c>
      <c r="HZ23" s="100">
        <v>2.2999999999999998</v>
      </c>
      <c r="IA23" s="100">
        <v>1.7</v>
      </c>
      <c r="IB23" s="100">
        <v>1.9</v>
      </c>
      <c r="IC23" s="100">
        <v>2.5</v>
      </c>
      <c r="ID23" s="100">
        <v>2.5</v>
      </c>
      <c r="IE23" s="100">
        <v>2.2000000000000002</v>
      </c>
    </row>
    <row r="24" spans="1:239" ht="15">
      <c r="A24" s="421"/>
      <c r="B24" s="421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21"/>
      <c r="Z24" s="421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21"/>
      <c r="AX24" s="421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21"/>
      <c r="BV24" s="421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21"/>
      <c r="CT24" s="421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21"/>
      <c r="DR24" s="421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21"/>
      <c r="EP24" s="421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21"/>
      <c r="FN24" s="421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21"/>
      <c r="GL24" s="421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21"/>
      <c r="HJ24" s="421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100"/>
      <c r="B25" s="104" t="s">
        <v>88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100"/>
      <c r="Z25" s="104" t="s">
        <v>88</v>
      </c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100"/>
      <c r="AX25" s="104" t="s">
        <v>88</v>
      </c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100"/>
      <c r="BV25" s="104" t="s">
        <v>88</v>
      </c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100"/>
      <c r="CT25" s="104" t="s">
        <v>88</v>
      </c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100"/>
      <c r="DR25" s="104" t="s">
        <v>88</v>
      </c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100"/>
      <c r="EP25" s="104" t="s">
        <v>88</v>
      </c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100"/>
      <c r="FN25" s="104" t="s">
        <v>88</v>
      </c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100"/>
      <c r="GL25" s="104" t="s">
        <v>88</v>
      </c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100"/>
      <c r="HJ25" s="104" t="s">
        <v>88</v>
      </c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7" t="s">
        <v>83</v>
      </c>
      <c r="C26" s="100">
        <v>83</v>
      </c>
      <c r="D26" s="100">
        <v>85</v>
      </c>
      <c r="E26" s="100">
        <v>88</v>
      </c>
      <c r="F26" s="100">
        <v>92</v>
      </c>
      <c r="G26" s="100">
        <v>97</v>
      </c>
      <c r="H26" s="100">
        <v>99</v>
      </c>
      <c r="I26" s="100">
        <v>101</v>
      </c>
      <c r="J26" s="100">
        <v>105</v>
      </c>
      <c r="K26" s="100">
        <v>111</v>
      </c>
      <c r="L26" s="100">
        <v>119</v>
      </c>
      <c r="M26" s="100">
        <v>128</v>
      </c>
      <c r="N26" s="100">
        <v>137</v>
      </c>
      <c r="O26" s="100">
        <v>145</v>
      </c>
      <c r="P26" s="100">
        <v>155</v>
      </c>
      <c r="Q26" s="100">
        <v>163</v>
      </c>
      <c r="R26" s="100">
        <v>171</v>
      </c>
      <c r="S26" s="100">
        <v>179</v>
      </c>
      <c r="T26" s="100">
        <v>184</v>
      </c>
      <c r="U26" s="100">
        <v>186</v>
      </c>
      <c r="V26" s="100">
        <v>187</v>
      </c>
      <c r="W26" s="100">
        <v>191</v>
      </c>
      <c r="Y26" s="100"/>
      <c r="Z26" s="107" t="s">
        <v>83</v>
      </c>
      <c r="AA26" s="100">
        <v>23</v>
      </c>
      <c r="AB26" s="100">
        <v>25</v>
      </c>
      <c r="AC26" s="100">
        <v>25</v>
      </c>
      <c r="AD26" s="100">
        <v>26</v>
      </c>
      <c r="AE26" s="100">
        <v>26</v>
      </c>
      <c r="AF26" s="100">
        <v>27</v>
      </c>
      <c r="AG26" s="100">
        <v>27</v>
      </c>
      <c r="AH26" s="100">
        <v>28</v>
      </c>
      <c r="AI26" s="100">
        <v>30</v>
      </c>
      <c r="AJ26" s="100">
        <v>28</v>
      </c>
      <c r="AK26" s="100">
        <v>32</v>
      </c>
      <c r="AL26" s="100">
        <v>33</v>
      </c>
      <c r="AM26" s="100">
        <v>36</v>
      </c>
      <c r="AN26" s="100">
        <v>38</v>
      </c>
      <c r="AO26" s="100">
        <v>39</v>
      </c>
      <c r="AP26" s="100">
        <v>42</v>
      </c>
      <c r="AQ26" s="100">
        <v>46</v>
      </c>
      <c r="AR26" s="100">
        <v>49</v>
      </c>
      <c r="AS26" s="100">
        <v>52</v>
      </c>
      <c r="AT26" s="100">
        <v>54</v>
      </c>
      <c r="AU26" s="100">
        <v>57</v>
      </c>
      <c r="AW26" s="100"/>
      <c r="AX26" s="107" t="s">
        <v>83</v>
      </c>
      <c r="AY26" s="100">
        <v>137</v>
      </c>
      <c r="AZ26" s="100">
        <v>137</v>
      </c>
      <c r="BA26" s="100">
        <v>143</v>
      </c>
      <c r="BB26" s="100">
        <v>147</v>
      </c>
      <c r="BC26" s="100">
        <v>153</v>
      </c>
      <c r="BD26" s="100">
        <v>155</v>
      </c>
      <c r="BE26" s="100">
        <v>156</v>
      </c>
      <c r="BF26" s="100">
        <v>160</v>
      </c>
      <c r="BG26" s="100">
        <v>166</v>
      </c>
      <c r="BH26" s="100">
        <v>171</v>
      </c>
      <c r="BI26" s="100">
        <v>180</v>
      </c>
      <c r="BJ26" s="100">
        <v>187</v>
      </c>
      <c r="BK26" s="100">
        <v>189</v>
      </c>
      <c r="BL26" s="100">
        <v>193</v>
      </c>
      <c r="BM26" s="100">
        <v>201</v>
      </c>
      <c r="BN26" s="100">
        <v>212</v>
      </c>
      <c r="BO26" s="100">
        <v>221</v>
      </c>
      <c r="BP26" s="100">
        <v>234</v>
      </c>
      <c r="BQ26" s="100">
        <v>250</v>
      </c>
      <c r="BR26" s="100">
        <v>259</v>
      </c>
      <c r="BS26" s="100">
        <v>287</v>
      </c>
      <c r="BU26" s="100"/>
      <c r="BV26" s="107" t="s">
        <v>83</v>
      </c>
      <c r="BW26" s="100">
        <v>144</v>
      </c>
      <c r="BX26" s="100">
        <v>142</v>
      </c>
      <c r="BY26" s="100">
        <v>144</v>
      </c>
      <c r="BZ26" s="100">
        <v>146</v>
      </c>
      <c r="CA26" s="100">
        <v>146</v>
      </c>
      <c r="CB26" s="100">
        <v>151</v>
      </c>
      <c r="CC26" s="100">
        <v>152</v>
      </c>
      <c r="CD26" s="100">
        <v>157</v>
      </c>
      <c r="CE26" s="100">
        <v>163</v>
      </c>
      <c r="CF26" s="100">
        <v>179</v>
      </c>
      <c r="CG26" s="100">
        <v>189</v>
      </c>
      <c r="CH26" s="100">
        <v>198</v>
      </c>
      <c r="CI26" s="100">
        <v>203</v>
      </c>
      <c r="CJ26" s="100">
        <v>208</v>
      </c>
      <c r="CK26" s="100">
        <v>212</v>
      </c>
      <c r="CL26" s="100">
        <v>222</v>
      </c>
      <c r="CM26" s="100">
        <v>231</v>
      </c>
      <c r="CN26" s="100">
        <v>240</v>
      </c>
      <c r="CO26" s="100">
        <v>253</v>
      </c>
      <c r="CP26" s="100">
        <v>259</v>
      </c>
      <c r="CQ26" s="100">
        <v>260</v>
      </c>
      <c r="CS26" s="100"/>
      <c r="CT26" s="107" t="s">
        <v>83</v>
      </c>
      <c r="CU26" s="100">
        <v>859</v>
      </c>
      <c r="CV26" s="100">
        <v>879</v>
      </c>
      <c r="CW26" s="100">
        <v>913</v>
      </c>
      <c r="CX26" s="100">
        <v>957</v>
      </c>
      <c r="CY26" s="127">
        <v>1004</v>
      </c>
      <c r="CZ26" s="127">
        <v>1042</v>
      </c>
      <c r="DA26" s="127">
        <v>1063</v>
      </c>
      <c r="DB26" s="127">
        <v>1097</v>
      </c>
      <c r="DC26" s="127">
        <v>1131</v>
      </c>
      <c r="DD26" s="127">
        <v>1172</v>
      </c>
      <c r="DE26" s="127">
        <v>1226</v>
      </c>
      <c r="DF26" s="127">
        <v>1286</v>
      </c>
      <c r="DG26" s="127">
        <v>1318</v>
      </c>
      <c r="DH26" s="127">
        <v>1396</v>
      </c>
      <c r="DI26" s="127">
        <v>1496</v>
      </c>
      <c r="DJ26" s="127">
        <v>1587</v>
      </c>
      <c r="DK26" s="127">
        <v>1723</v>
      </c>
      <c r="DL26" s="127">
        <v>1839</v>
      </c>
      <c r="DM26" s="127">
        <v>1958</v>
      </c>
      <c r="DN26" s="127">
        <v>2022</v>
      </c>
      <c r="DO26" s="127">
        <v>2072</v>
      </c>
      <c r="DQ26" s="100"/>
      <c r="DR26" s="107" t="s">
        <v>83</v>
      </c>
      <c r="DS26" s="127">
        <v>1643</v>
      </c>
      <c r="DT26" s="127">
        <v>1742</v>
      </c>
      <c r="DU26" s="127">
        <v>1787</v>
      </c>
      <c r="DV26" s="127">
        <v>1869</v>
      </c>
      <c r="DW26" s="127">
        <v>1972</v>
      </c>
      <c r="DX26" s="127">
        <v>2062</v>
      </c>
      <c r="DY26" s="127">
        <v>2104</v>
      </c>
      <c r="DZ26" s="127">
        <v>2192</v>
      </c>
      <c r="EA26" s="127">
        <v>2280</v>
      </c>
      <c r="EB26" s="127">
        <v>2359</v>
      </c>
      <c r="EC26" s="127">
        <v>2447</v>
      </c>
      <c r="ED26" s="127">
        <v>2539</v>
      </c>
      <c r="EE26" s="127">
        <v>2601</v>
      </c>
      <c r="EF26" s="127">
        <v>2746</v>
      </c>
      <c r="EG26" s="127">
        <v>2911</v>
      </c>
      <c r="EH26" s="127">
        <v>3114</v>
      </c>
      <c r="EI26" s="127">
        <v>3386</v>
      </c>
      <c r="EJ26" s="127">
        <v>3657</v>
      </c>
      <c r="EK26" s="127">
        <v>3974</v>
      </c>
      <c r="EL26" s="127">
        <v>4075</v>
      </c>
      <c r="EM26" s="127">
        <v>3958</v>
      </c>
      <c r="EO26" s="100"/>
      <c r="EP26" s="107" t="s">
        <v>83</v>
      </c>
      <c r="EQ26" s="100">
        <v>202</v>
      </c>
      <c r="ER26" s="100">
        <v>213</v>
      </c>
      <c r="ES26" s="100">
        <v>220</v>
      </c>
      <c r="ET26" s="100">
        <v>231</v>
      </c>
      <c r="EU26" s="100">
        <v>244</v>
      </c>
      <c r="EV26" s="100">
        <v>226</v>
      </c>
      <c r="EW26" s="100">
        <v>220</v>
      </c>
      <c r="EX26" s="100">
        <v>275</v>
      </c>
      <c r="EY26" s="100">
        <v>287</v>
      </c>
      <c r="EZ26" s="100">
        <v>299</v>
      </c>
      <c r="FA26" s="100">
        <v>310</v>
      </c>
      <c r="FB26" s="100">
        <v>293</v>
      </c>
      <c r="FC26" s="100">
        <v>312</v>
      </c>
      <c r="FD26" s="100">
        <v>322</v>
      </c>
      <c r="FE26" s="100">
        <v>333</v>
      </c>
      <c r="FF26" s="100">
        <v>344</v>
      </c>
      <c r="FG26" s="100">
        <v>356</v>
      </c>
      <c r="FH26" s="100">
        <v>369</v>
      </c>
      <c r="FI26" s="100">
        <v>382</v>
      </c>
      <c r="FJ26" s="100">
        <v>390</v>
      </c>
      <c r="FK26" s="100">
        <v>405</v>
      </c>
      <c r="FM26" s="100"/>
      <c r="FN26" s="107" t="s">
        <v>83</v>
      </c>
      <c r="FO26" s="100">
        <v>230</v>
      </c>
      <c r="FP26" s="100">
        <v>244</v>
      </c>
      <c r="FQ26" s="100">
        <v>246</v>
      </c>
      <c r="FR26" s="100">
        <v>252</v>
      </c>
      <c r="FS26" s="100">
        <v>260</v>
      </c>
      <c r="FT26" s="100">
        <v>267</v>
      </c>
      <c r="FU26" s="100">
        <v>258</v>
      </c>
      <c r="FV26" s="100">
        <v>266</v>
      </c>
      <c r="FW26" s="100">
        <v>283</v>
      </c>
      <c r="FX26" s="100">
        <v>298</v>
      </c>
      <c r="FY26" s="100">
        <v>316</v>
      </c>
      <c r="FZ26" s="100">
        <v>327</v>
      </c>
      <c r="GA26" s="100">
        <v>329</v>
      </c>
      <c r="GB26" s="100">
        <v>336</v>
      </c>
      <c r="GC26" s="100">
        <v>352</v>
      </c>
      <c r="GD26" s="100">
        <v>390</v>
      </c>
      <c r="GE26" s="100">
        <v>404</v>
      </c>
      <c r="GF26" s="100">
        <v>415</v>
      </c>
      <c r="GG26" s="100">
        <v>423</v>
      </c>
      <c r="GH26" s="100">
        <v>424</v>
      </c>
      <c r="GI26" s="100">
        <v>432</v>
      </c>
      <c r="GK26" s="100"/>
      <c r="GL26" s="107" t="s">
        <v>83</v>
      </c>
      <c r="GM26" s="100">
        <v>590</v>
      </c>
      <c r="GN26" s="100">
        <v>620</v>
      </c>
      <c r="GO26" s="100">
        <v>646</v>
      </c>
      <c r="GP26" s="100">
        <v>644</v>
      </c>
      <c r="GQ26" s="100">
        <v>677</v>
      </c>
      <c r="GR26" s="100">
        <v>714</v>
      </c>
      <c r="GS26" s="100">
        <v>713</v>
      </c>
      <c r="GT26" s="100">
        <v>797</v>
      </c>
      <c r="GU26" s="100">
        <v>912</v>
      </c>
      <c r="GV26" s="100">
        <v>963</v>
      </c>
      <c r="GW26" s="100">
        <v>993</v>
      </c>
      <c r="GX26" s="127">
        <v>1040</v>
      </c>
      <c r="GY26" s="127">
        <v>1073</v>
      </c>
      <c r="GZ26" s="127">
        <v>1145</v>
      </c>
      <c r="HA26" s="127">
        <v>1237</v>
      </c>
      <c r="HB26" s="127">
        <v>1311</v>
      </c>
      <c r="HC26" s="127">
        <v>1372</v>
      </c>
      <c r="HD26" s="127">
        <v>1416</v>
      </c>
      <c r="HE26" s="127">
        <v>1459</v>
      </c>
      <c r="HF26" s="127">
        <v>1478</v>
      </c>
      <c r="HG26" s="127">
        <v>1519</v>
      </c>
      <c r="HI26" s="100"/>
      <c r="HJ26" s="107" t="s">
        <v>83</v>
      </c>
      <c r="HK26" s="100">
        <v>603</v>
      </c>
      <c r="HL26" s="100">
        <v>645</v>
      </c>
      <c r="HM26" s="100">
        <v>660</v>
      </c>
      <c r="HN26" s="100">
        <v>687</v>
      </c>
      <c r="HO26" s="100">
        <v>711</v>
      </c>
      <c r="HP26" s="100">
        <v>715</v>
      </c>
      <c r="HQ26" s="100">
        <v>732</v>
      </c>
      <c r="HR26" s="100">
        <v>795</v>
      </c>
      <c r="HS26" s="100">
        <v>880</v>
      </c>
      <c r="HT26" s="100">
        <v>913</v>
      </c>
      <c r="HU26" s="100">
        <v>938</v>
      </c>
      <c r="HV26" s="100">
        <v>964</v>
      </c>
      <c r="HW26" s="100">
        <v>962</v>
      </c>
      <c r="HX26" s="127">
        <v>1033</v>
      </c>
      <c r="HY26" s="127">
        <v>1090</v>
      </c>
      <c r="HZ26" s="127">
        <v>1162</v>
      </c>
      <c r="IA26" s="127">
        <v>1247</v>
      </c>
      <c r="IB26" s="127">
        <v>1313</v>
      </c>
      <c r="IC26" s="127">
        <v>1349</v>
      </c>
      <c r="ID26" s="127">
        <v>1440</v>
      </c>
      <c r="IE26" s="127">
        <v>1475</v>
      </c>
    </row>
    <row r="27" spans="1:239" ht="15">
      <c r="A27" s="100"/>
      <c r="B27" s="107" t="s">
        <v>84</v>
      </c>
      <c r="C27" s="100">
        <v>24</v>
      </c>
      <c r="D27" s="100">
        <v>24</v>
      </c>
      <c r="E27" s="100">
        <v>25</v>
      </c>
      <c r="F27" s="100">
        <v>26</v>
      </c>
      <c r="G27" s="100">
        <v>28</v>
      </c>
      <c r="H27" s="100">
        <v>28</v>
      </c>
      <c r="I27" s="100">
        <v>28</v>
      </c>
      <c r="J27" s="100">
        <v>30</v>
      </c>
      <c r="K27" s="100">
        <v>31</v>
      </c>
      <c r="L27" s="100">
        <v>33</v>
      </c>
      <c r="M27" s="100">
        <v>36</v>
      </c>
      <c r="N27" s="100">
        <v>38</v>
      </c>
      <c r="O27" s="100">
        <v>40</v>
      </c>
      <c r="P27" s="100">
        <v>43</v>
      </c>
      <c r="Q27" s="100">
        <v>45</v>
      </c>
      <c r="R27" s="100">
        <v>47</v>
      </c>
      <c r="S27" s="100">
        <v>50</v>
      </c>
      <c r="T27" s="100">
        <v>51</v>
      </c>
      <c r="U27" s="100">
        <v>52</v>
      </c>
      <c r="V27" s="100">
        <v>52</v>
      </c>
      <c r="W27" s="100">
        <v>53</v>
      </c>
      <c r="Y27" s="100"/>
      <c r="Z27" s="107" t="s">
        <v>84</v>
      </c>
      <c r="AA27" s="100">
        <v>7</v>
      </c>
      <c r="AB27" s="100">
        <v>7</v>
      </c>
      <c r="AC27" s="100">
        <v>7</v>
      </c>
      <c r="AD27" s="100">
        <v>7</v>
      </c>
      <c r="AE27" s="100">
        <v>8</v>
      </c>
      <c r="AF27" s="100">
        <v>8</v>
      </c>
      <c r="AG27" s="100">
        <v>8</v>
      </c>
      <c r="AH27" s="100">
        <v>8</v>
      </c>
      <c r="AI27" s="100">
        <v>9</v>
      </c>
      <c r="AJ27" s="100">
        <v>8</v>
      </c>
      <c r="AK27" s="100">
        <v>9</v>
      </c>
      <c r="AL27" s="100">
        <v>9</v>
      </c>
      <c r="AM27" s="100">
        <v>10</v>
      </c>
      <c r="AN27" s="100">
        <v>11</v>
      </c>
      <c r="AO27" s="100">
        <v>11</v>
      </c>
      <c r="AP27" s="100">
        <v>12</v>
      </c>
      <c r="AQ27" s="100">
        <v>13</v>
      </c>
      <c r="AR27" s="100">
        <v>14</v>
      </c>
      <c r="AS27" s="100">
        <v>15</v>
      </c>
      <c r="AT27" s="100">
        <v>15</v>
      </c>
      <c r="AU27" s="100">
        <v>16</v>
      </c>
      <c r="AW27" s="100"/>
      <c r="AX27" s="107" t="s">
        <v>84</v>
      </c>
      <c r="AY27" s="100">
        <v>39</v>
      </c>
      <c r="AZ27" s="100">
        <v>39</v>
      </c>
      <c r="BA27" s="100">
        <v>41</v>
      </c>
      <c r="BB27" s="100">
        <v>42</v>
      </c>
      <c r="BC27" s="100">
        <v>43</v>
      </c>
      <c r="BD27" s="100">
        <v>44</v>
      </c>
      <c r="BE27" s="100">
        <v>44</v>
      </c>
      <c r="BF27" s="100">
        <v>45</v>
      </c>
      <c r="BG27" s="100">
        <v>47</v>
      </c>
      <c r="BH27" s="100">
        <v>48</v>
      </c>
      <c r="BI27" s="100">
        <v>50</v>
      </c>
      <c r="BJ27" s="100">
        <v>52</v>
      </c>
      <c r="BK27" s="100">
        <v>53</v>
      </c>
      <c r="BL27" s="100">
        <v>54</v>
      </c>
      <c r="BM27" s="100">
        <v>56</v>
      </c>
      <c r="BN27" s="100">
        <v>59</v>
      </c>
      <c r="BO27" s="100">
        <v>61</v>
      </c>
      <c r="BP27" s="100">
        <v>65</v>
      </c>
      <c r="BQ27" s="100">
        <v>69</v>
      </c>
      <c r="BR27" s="100">
        <v>72</v>
      </c>
      <c r="BS27" s="100">
        <v>80</v>
      </c>
      <c r="BU27" s="100"/>
      <c r="BV27" s="107" t="s">
        <v>84</v>
      </c>
      <c r="BW27" s="100">
        <v>42</v>
      </c>
      <c r="BX27" s="100">
        <v>41</v>
      </c>
      <c r="BY27" s="100">
        <v>41</v>
      </c>
      <c r="BZ27" s="100">
        <v>42</v>
      </c>
      <c r="CA27" s="100">
        <v>42</v>
      </c>
      <c r="CB27" s="100">
        <v>43</v>
      </c>
      <c r="CC27" s="100">
        <v>43</v>
      </c>
      <c r="CD27" s="100">
        <v>45</v>
      </c>
      <c r="CE27" s="100">
        <v>46</v>
      </c>
      <c r="CF27" s="100">
        <v>51</v>
      </c>
      <c r="CG27" s="100">
        <v>54</v>
      </c>
      <c r="CH27" s="100">
        <v>56</v>
      </c>
      <c r="CI27" s="100">
        <v>57</v>
      </c>
      <c r="CJ27" s="100">
        <v>59</v>
      </c>
      <c r="CK27" s="100">
        <v>60</v>
      </c>
      <c r="CL27" s="100">
        <v>62</v>
      </c>
      <c r="CM27" s="100">
        <v>65</v>
      </c>
      <c r="CN27" s="100">
        <v>67</v>
      </c>
      <c r="CO27" s="100">
        <v>71</v>
      </c>
      <c r="CP27" s="100">
        <v>72</v>
      </c>
      <c r="CQ27" s="100">
        <v>73</v>
      </c>
      <c r="CS27" s="100"/>
      <c r="CT27" s="107" t="s">
        <v>84</v>
      </c>
      <c r="CU27" s="100">
        <v>241</v>
      </c>
      <c r="CV27" s="100">
        <v>248</v>
      </c>
      <c r="CW27" s="100">
        <v>257</v>
      </c>
      <c r="CX27" s="100">
        <v>269</v>
      </c>
      <c r="CY27" s="100">
        <v>282</v>
      </c>
      <c r="CZ27" s="100">
        <v>292</v>
      </c>
      <c r="DA27" s="100">
        <v>298</v>
      </c>
      <c r="DB27" s="100">
        <v>307</v>
      </c>
      <c r="DC27" s="100">
        <v>316</v>
      </c>
      <c r="DD27" s="100">
        <v>328</v>
      </c>
      <c r="DE27" s="100">
        <v>342</v>
      </c>
      <c r="DF27" s="100">
        <v>358</v>
      </c>
      <c r="DG27" s="100">
        <v>366</v>
      </c>
      <c r="DH27" s="100">
        <v>388</v>
      </c>
      <c r="DI27" s="100">
        <v>417</v>
      </c>
      <c r="DJ27" s="100">
        <v>442</v>
      </c>
      <c r="DK27" s="100">
        <v>480</v>
      </c>
      <c r="DL27" s="100">
        <v>512</v>
      </c>
      <c r="DM27" s="100">
        <v>545</v>
      </c>
      <c r="DN27" s="100">
        <v>563</v>
      </c>
      <c r="DO27" s="100">
        <v>576</v>
      </c>
      <c r="DQ27" s="100"/>
      <c r="DR27" s="107" t="s">
        <v>84</v>
      </c>
      <c r="DS27" s="100">
        <v>466</v>
      </c>
      <c r="DT27" s="100">
        <v>491</v>
      </c>
      <c r="DU27" s="100">
        <v>502</v>
      </c>
      <c r="DV27" s="100">
        <v>522</v>
      </c>
      <c r="DW27" s="100">
        <v>550</v>
      </c>
      <c r="DX27" s="100">
        <v>574</v>
      </c>
      <c r="DY27" s="100">
        <v>586</v>
      </c>
      <c r="DZ27" s="100">
        <v>610</v>
      </c>
      <c r="EA27" s="100">
        <v>634</v>
      </c>
      <c r="EB27" s="100">
        <v>657</v>
      </c>
      <c r="EC27" s="100">
        <v>682</v>
      </c>
      <c r="ED27" s="100">
        <v>707</v>
      </c>
      <c r="EE27" s="100">
        <v>725</v>
      </c>
      <c r="EF27" s="100">
        <v>766</v>
      </c>
      <c r="EG27" s="100">
        <v>814</v>
      </c>
      <c r="EH27" s="100">
        <v>870</v>
      </c>
      <c r="EI27" s="100">
        <v>945</v>
      </c>
      <c r="EJ27" s="127">
        <v>1020</v>
      </c>
      <c r="EK27" s="127">
        <v>1107</v>
      </c>
      <c r="EL27" s="127">
        <v>1134</v>
      </c>
      <c r="EM27" s="127">
        <v>1100</v>
      </c>
      <c r="EO27" s="100"/>
      <c r="EP27" s="107" t="s">
        <v>84</v>
      </c>
      <c r="EQ27" s="100">
        <v>59</v>
      </c>
      <c r="ER27" s="100">
        <v>62</v>
      </c>
      <c r="ES27" s="100">
        <v>64</v>
      </c>
      <c r="ET27" s="100">
        <v>67</v>
      </c>
      <c r="EU27" s="100">
        <v>71</v>
      </c>
      <c r="EV27" s="100">
        <v>65</v>
      </c>
      <c r="EW27" s="100">
        <v>63</v>
      </c>
      <c r="EX27" s="100">
        <v>79</v>
      </c>
      <c r="EY27" s="100">
        <v>82</v>
      </c>
      <c r="EZ27" s="100">
        <v>86</v>
      </c>
      <c r="FA27" s="100">
        <v>89</v>
      </c>
      <c r="FB27" s="100">
        <v>83</v>
      </c>
      <c r="FC27" s="100">
        <v>88</v>
      </c>
      <c r="FD27" s="100">
        <v>91</v>
      </c>
      <c r="FE27" s="100">
        <v>94</v>
      </c>
      <c r="FF27" s="100">
        <v>97</v>
      </c>
      <c r="FG27" s="100">
        <v>101</v>
      </c>
      <c r="FH27" s="100">
        <v>104</v>
      </c>
      <c r="FI27" s="100">
        <v>108</v>
      </c>
      <c r="FJ27" s="100">
        <v>110</v>
      </c>
      <c r="FK27" s="100">
        <v>115</v>
      </c>
      <c r="FM27" s="100"/>
      <c r="FN27" s="107" t="s">
        <v>84</v>
      </c>
      <c r="FO27" s="100">
        <v>115</v>
      </c>
      <c r="FP27" s="100">
        <v>122</v>
      </c>
      <c r="FQ27" s="100">
        <v>123</v>
      </c>
      <c r="FR27" s="100">
        <v>126</v>
      </c>
      <c r="FS27" s="100">
        <v>129</v>
      </c>
      <c r="FT27" s="100">
        <v>133</v>
      </c>
      <c r="FU27" s="100">
        <v>128</v>
      </c>
      <c r="FV27" s="100">
        <v>132</v>
      </c>
      <c r="FW27" s="100">
        <v>140</v>
      </c>
      <c r="FX27" s="100">
        <v>147</v>
      </c>
      <c r="FY27" s="100">
        <v>155</v>
      </c>
      <c r="FZ27" s="100">
        <v>161</v>
      </c>
      <c r="GA27" s="100">
        <v>161</v>
      </c>
      <c r="GB27" s="100">
        <v>164</v>
      </c>
      <c r="GC27" s="100">
        <v>171</v>
      </c>
      <c r="GD27" s="100">
        <v>190</v>
      </c>
      <c r="GE27" s="100">
        <v>197</v>
      </c>
      <c r="GF27" s="100">
        <v>202</v>
      </c>
      <c r="GG27" s="100">
        <v>206</v>
      </c>
      <c r="GH27" s="100">
        <v>207</v>
      </c>
      <c r="GI27" s="100">
        <v>211</v>
      </c>
      <c r="GK27" s="100"/>
      <c r="GL27" s="107" t="s">
        <v>84</v>
      </c>
      <c r="GM27" s="100">
        <v>291</v>
      </c>
      <c r="GN27" s="100">
        <v>304</v>
      </c>
      <c r="GO27" s="100">
        <v>315</v>
      </c>
      <c r="GP27" s="100">
        <v>313</v>
      </c>
      <c r="GQ27" s="100">
        <v>329</v>
      </c>
      <c r="GR27" s="100">
        <v>345</v>
      </c>
      <c r="GS27" s="100">
        <v>344</v>
      </c>
      <c r="GT27" s="100">
        <v>383</v>
      </c>
      <c r="GU27" s="100">
        <v>439</v>
      </c>
      <c r="GV27" s="100">
        <v>465</v>
      </c>
      <c r="GW27" s="100">
        <v>479</v>
      </c>
      <c r="GX27" s="100">
        <v>501</v>
      </c>
      <c r="GY27" s="100">
        <v>516</v>
      </c>
      <c r="GZ27" s="100">
        <v>550</v>
      </c>
      <c r="HA27" s="100">
        <v>594</v>
      </c>
      <c r="HB27" s="100">
        <v>629</v>
      </c>
      <c r="HC27" s="100">
        <v>660</v>
      </c>
      <c r="HD27" s="100">
        <v>682</v>
      </c>
      <c r="HE27" s="100">
        <v>704</v>
      </c>
      <c r="HF27" s="100">
        <v>714</v>
      </c>
      <c r="HG27" s="100">
        <v>735</v>
      </c>
      <c r="HI27" s="100"/>
      <c r="HJ27" s="107" t="s">
        <v>84</v>
      </c>
      <c r="HK27" s="100">
        <v>236</v>
      </c>
      <c r="HL27" s="100">
        <v>251</v>
      </c>
      <c r="HM27" s="100">
        <v>257</v>
      </c>
      <c r="HN27" s="100">
        <v>267</v>
      </c>
      <c r="HO27" s="100">
        <v>275</v>
      </c>
      <c r="HP27" s="100">
        <v>276</v>
      </c>
      <c r="HQ27" s="100">
        <v>281</v>
      </c>
      <c r="HR27" s="100">
        <v>306</v>
      </c>
      <c r="HS27" s="100">
        <v>340</v>
      </c>
      <c r="HT27" s="100">
        <v>353</v>
      </c>
      <c r="HU27" s="100">
        <v>362</v>
      </c>
      <c r="HV27" s="100">
        <v>372</v>
      </c>
      <c r="HW27" s="100">
        <v>371</v>
      </c>
      <c r="HX27" s="100">
        <v>399</v>
      </c>
      <c r="HY27" s="100">
        <v>421</v>
      </c>
      <c r="HZ27" s="100">
        <v>449</v>
      </c>
      <c r="IA27" s="100">
        <v>481</v>
      </c>
      <c r="IB27" s="100">
        <v>506</v>
      </c>
      <c r="IC27" s="100">
        <v>521</v>
      </c>
      <c r="ID27" s="100">
        <v>554</v>
      </c>
      <c r="IE27" s="100">
        <v>568</v>
      </c>
    </row>
    <row r="28" spans="1:239" ht="15">
      <c r="A28" s="100"/>
      <c r="B28" s="107" t="s">
        <v>85</v>
      </c>
      <c r="C28" s="100">
        <v>7</v>
      </c>
      <c r="D28" s="100">
        <v>7</v>
      </c>
      <c r="E28" s="100">
        <v>7</v>
      </c>
      <c r="F28" s="100">
        <v>8</v>
      </c>
      <c r="G28" s="100">
        <v>9</v>
      </c>
      <c r="H28" s="100">
        <v>9</v>
      </c>
      <c r="I28" s="100">
        <v>9</v>
      </c>
      <c r="J28" s="100">
        <v>10</v>
      </c>
      <c r="K28" s="100">
        <v>11</v>
      </c>
      <c r="L28" s="100">
        <v>12</v>
      </c>
      <c r="M28" s="100">
        <v>14</v>
      </c>
      <c r="N28" s="100">
        <v>16</v>
      </c>
      <c r="O28" s="100">
        <v>16</v>
      </c>
      <c r="P28" s="100">
        <v>18</v>
      </c>
      <c r="Q28" s="100">
        <v>19</v>
      </c>
      <c r="R28" s="100">
        <v>20</v>
      </c>
      <c r="S28" s="100">
        <v>21</v>
      </c>
      <c r="T28" s="100">
        <v>21</v>
      </c>
      <c r="U28" s="100">
        <v>21</v>
      </c>
      <c r="V28" s="100">
        <v>21</v>
      </c>
      <c r="W28" s="100">
        <v>20</v>
      </c>
      <c r="Y28" s="100"/>
      <c r="Z28" s="107" t="s">
        <v>85</v>
      </c>
      <c r="AA28" s="100">
        <v>3</v>
      </c>
      <c r="AB28" s="100">
        <v>3</v>
      </c>
      <c r="AC28" s="100">
        <v>3</v>
      </c>
      <c r="AD28" s="100">
        <v>3</v>
      </c>
      <c r="AE28" s="100">
        <v>3</v>
      </c>
      <c r="AF28" s="100">
        <v>3</v>
      </c>
      <c r="AG28" s="100">
        <v>3</v>
      </c>
      <c r="AH28" s="100">
        <v>3</v>
      </c>
      <c r="AI28" s="100">
        <v>4</v>
      </c>
      <c r="AJ28" s="100">
        <v>3</v>
      </c>
      <c r="AK28" s="100">
        <v>4</v>
      </c>
      <c r="AL28" s="100">
        <v>4</v>
      </c>
      <c r="AM28" s="100">
        <v>5</v>
      </c>
      <c r="AN28" s="100">
        <v>5</v>
      </c>
      <c r="AO28" s="100">
        <v>5</v>
      </c>
      <c r="AP28" s="100">
        <v>5</v>
      </c>
      <c r="AQ28" s="100">
        <v>5</v>
      </c>
      <c r="AR28" s="100">
        <v>5</v>
      </c>
      <c r="AS28" s="100">
        <v>6</v>
      </c>
      <c r="AT28" s="100">
        <v>6</v>
      </c>
      <c r="AU28" s="100">
        <v>6</v>
      </c>
      <c r="AW28" s="100"/>
      <c r="AX28" s="107" t="s">
        <v>85</v>
      </c>
      <c r="AY28" s="100">
        <v>13</v>
      </c>
      <c r="AZ28" s="100">
        <v>13</v>
      </c>
      <c r="BA28" s="100">
        <v>14</v>
      </c>
      <c r="BB28" s="100">
        <v>17</v>
      </c>
      <c r="BC28" s="100">
        <v>17</v>
      </c>
      <c r="BD28" s="100">
        <v>18</v>
      </c>
      <c r="BE28" s="100">
        <v>18</v>
      </c>
      <c r="BF28" s="100">
        <v>20</v>
      </c>
      <c r="BG28" s="100">
        <v>22</v>
      </c>
      <c r="BH28" s="100">
        <v>24</v>
      </c>
      <c r="BI28" s="100">
        <v>27</v>
      </c>
      <c r="BJ28" s="100">
        <v>27</v>
      </c>
      <c r="BK28" s="100">
        <v>27</v>
      </c>
      <c r="BL28" s="100">
        <v>27</v>
      </c>
      <c r="BM28" s="100">
        <v>28</v>
      </c>
      <c r="BN28" s="100">
        <v>28</v>
      </c>
      <c r="BO28" s="100">
        <v>30</v>
      </c>
      <c r="BP28" s="100">
        <v>31</v>
      </c>
      <c r="BQ28" s="100">
        <v>33</v>
      </c>
      <c r="BR28" s="100">
        <v>33</v>
      </c>
      <c r="BS28" s="100">
        <v>35</v>
      </c>
      <c r="BU28" s="100"/>
      <c r="BV28" s="107" t="s">
        <v>85</v>
      </c>
      <c r="BW28" s="100">
        <v>14</v>
      </c>
      <c r="BX28" s="100">
        <v>15</v>
      </c>
      <c r="BY28" s="100">
        <v>15</v>
      </c>
      <c r="BZ28" s="100">
        <v>15</v>
      </c>
      <c r="CA28" s="100">
        <v>16</v>
      </c>
      <c r="CB28" s="100">
        <v>16</v>
      </c>
      <c r="CC28" s="100">
        <v>17</v>
      </c>
      <c r="CD28" s="100">
        <v>19</v>
      </c>
      <c r="CE28" s="100">
        <v>20</v>
      </c>
      <c r="CF28" s="100">
        <v>21</v>
      </c>
      <c r="CG28" s="100">
        <v>23</v>
      </c>
      <c r="CH28" s="100">
        <v>23</v>
      </c>
      <c r="CI28" s="100">
        <v>23</v>
      </c>
      <c r="CJ28" s="100">
        <v>24</v>
      </c>
      <c r="CK28" s="100">
        <v>24</v>
      </c>
      <c r="CL28" s="100">
        <v>25</v>
      </c>
      <c r="CM28" s="100">
        <v>26</v>
      </c>
      <c r="CN28" s="100">
        <v>27</v>
      </c>
      <c r="CO28" s="100">
        <v>28</v>
      </c>
      <c r="CP28" s="100">
        <v>29</v>
      </c>
      <c r="CQ28" s="100">
        <v>28</v>
      </c>
      <c r="CS28" s="100"/>
      <c r="CT28" s="107" t="s">
        <v>85</v>
      </c>
      <c r="CU28" s="100">
        <v>118</v>
      </c>
      <c r="CV28" s="100">
        <v>123</v>
      </c>
      <c r="CW28" s="100">
        <v>125</v>
      </c>
      <c r="CX28" s="100">
        <v>130</v>
      </c>
      <c r="CY28" s="100">
        <v>136</v>
      </c>
      <c r="CZ28" s="100">
        <v>138</v>
      </c>
      <c r="DA28" s="100">
        <v>139</v>
      </c>
      <c r="DB28" s="100">
        <v>152</v>
      </c>
      <c r="DC28" s="100">
        <v>161</v>
      </c>
      <c r="DD28" s="100">
        <v>171</v>
      </c>
      <c r="DE28" s="100">
        <v>184</v>
      </c>
      <c r="DF28" s="100">
        <v>189</v>
      </c>
      <c r="DG28" s="100">
        <v>191</v>
      </c>
      <c r="DH28" s="100">
        <v>188</v>
      </c>
      <c r="DI28" s="100">
        <v>199</v>
      </c>
      <c r="DJ28" s="100">
        <v>206</v>
      </c>
      <c r="DK28" s="100">
        <v>210</v>
      </c>
      <c r="DL28" s="100">
        <v>220</v>
      </c>
      <c r="DM28" s="100">
        <v>224</v>
      </c>
      <c r="DN28" s="100">
        <v>229</v>
      </c>
      <c r="DO28" s="100">
        <v>225</v>
      </c>
      <c r="DQ28" s="100"/>
      <c r="DR28" s="107" t="s">
        <v>85</v>
      </c>
      <c r="DS28" s="100">
        <v>203</v>
      </c>
      <c r="DT28" s="100">
        <v>208</v>
      </c>
      <c r="DU28" s="100">
        <v>213</v>
      </c>
      <c r="DV28" s="100">
        <v>221</v>
      </c>
      <c r="DW28" s="100">
        <v>231</v>
      </c>
      <c r="DX28" s="100">
        <v>235</v>
      </c>
      <c r="DY28" s="100">
        <v>235</v>
      </c>
      <c r="DZ28" s="100">
        <v>258</v>
      </c>
      <c r="EA28" s="100">
        <v>277</v>
      </c>
      <c r="EB28" s="100">
        <v>294</v>
      </c>
      <c r="EC28" s="100">
        <v>314</v>
      </c>
      <c r="ED28" s="100">
        <v>318</v>
      </c>
      <c r="EE28" s="100">
        <v>318</v>
      </c>
      <c r="EF28" s="100">
        <v>328</v>
      </c>
      <c r="EG28" s="100">
        <v>342</v>
      </c>
      <c r="EH28" s="100">
        <v>355</v>
      </c>
      <c r="EI28" s="100">
        <v>373</v>
      </c>
      <c r="EJ28" s="100">
        <v>392</v>
      </c>
      <c r="EK28" s="100">
        <v>410</v>
      </c>
      <c r="EL28" s="100">
        <v>414</v>
      </c>
      <c r="EM28" s="100">
        <v>400</v>
      </c>
      <c r="EO28" s="100"/>
      <c r="EP28" s="107" t="s">
        <v>85</v>
      </c>
      <c r="EQ28" s="100">
        <v>29</v>
      </c>
      <c r="ER28" s="100">
        <v>30</v>
      </c>
      <c r="ES28" s="100">
        <v>32</v>
      </c>
      <c r="ET28" s="100">
        <v>33</v>
      </c>
      <c r="EU28" s="100">
        <v>34</v>
      </c>
      <c r="EV28" s="100">
        <v>32</v>
      </c>
      <c r="EW28" s="100">
        <v>34</v>
      </c>
      <c r="EX28" s="100">
        <v>44</v>
      </c>
      <c r="EY28" s="100">
        <v>46</v>
      </c>
      <c r="EZ28" s="100">
        <v>50</v>
      </c>
      <c r="FA28" s="100">
        <v>53</v>
      </c>
      <c r="FB28" s="100">
        <v>52</v>
      </c>
      <c r="FC28" s="100">
        <v>54</v>
      </c>
      <c r="FD28" s="100">
        <v>56</v>
      </c>
      <c r="FE28" s="100">
        <v>57</v>
      </c>
      <c r="FF28" s="100">
        <v>58</v>
      </c>
      <c r="FG28" s="100">
        <v>58</v>
      </c>
      <c r="FH28" s="100">
        <v>59</v>
      </c>
      <c r="FI28" s="100">
        <v>59</v>
      </c>
      <c r="FJ28" s="100">
        <v>59</v>
      </c>
      <c r="FK28" s="100">
        <v>59</v>
      </c>
      <c r="FM28" s="100"/>
      <c r="FN28" s="107" t="s">
        <v>85</v>
      </c>
      <c r="FO28" s="100">
        <v>50</v>
      </c>
      <c r="FP28" s="100">
        <v>58</v>
      </c>
      <c r="FQ28" s="100">
        <v>61</v>
      </c>
      <c r="FR28" s="100">
        <v>62</v>
      </c>
      <c r="FS28" s="100">
        <v>64</v>
      </c>
      <c r="FT28" s="100">
        <v>65</v>
      </c>
      <c r="FU28" s="100">
        <v>75</v>
      </c>
      <c r="FV28" s="100">
        <v>82</v>
      </c>
      <c r="FW28" s="100">
        <v>90</v>
      </c>
      <c r="FX28" s="100">
        <v>98</v>
      </c>
      <c r="FY28" s="100">
        <v>109</v>
      </c>
      <c r="FZ28" s="100">
        <v>113</v>
      </c>
      <c r="GA28" s="100">
        <v>115</v>
      </c>
      <c r="GB28" s="100">
        <v>118</v>
      </c>
      <c r="GC28" s="100">
        <v>118</v>
      </c>
      <c r="GD28" s="100">
        <v>125</v>
      </c>
      <c r="GE28" s="100">
        <v>126</v>
      </c>
      <c r="GF28" s="100">
        <v>126</v>
      </c>
      <c r="GG28" s="100">
        <v>126</v>
      </c>
      <c r="GH28" s="100">
        <v>124</v>
      </c>
      <c r="GI28" s="100">
        <v>124</v>
      </c>
      <c r="GK28" s="100"/>
      <c r="GL28" s="107" t="s">
        <v>85</v>
      </c>
      <c r="GM28" s="100">
        <v>140</v>
      </c>
      <c r="GN28" s="100">
        <v>158</v>
      </c>
      <c r="GO28" s="100">
        <v>170</v>
      </c>
      <c r="GP28" s="100">
        <v>186</v>
      </c>
      <c r="GQ28" s="100">
        <v>208</v>
      </c>
      <c r="GR28" s="100">
        <v>226</v>
      </c>
      <c r="GS28" s="100">
        <v>271</v>
      </c>
      <c r="GT28" s="100">
        <v>303</v>
      </c>
      <c r="GU28" s="100">
        <v>348</v>
      </c>
      <c r="GV28" s="100">
        <v>372</v>
      </c>
      <c r="GW28" s="100">
        <v>389</v>
      </c>
      <c r="GX28" s="100">
        <v>398</v>
      </c>
      <c r="GY28" s="100">
        <v>410</v>
      </c>
      <c r="GZ28" s="100">
        <v>435</v>
      </c>
      <c r="HA28" s="100">
        <v>452</v>
      </c>
      <c r="HB28" s="100">
        <v>461</v>
      </c>
      <c r="HC28" s="100">
        <v>456</v>
      </c>
      <c r="HD28" s="100">
        <v>454</v>
      </c>
      <c r="HE28" s="100">
        <v>454</v>
      </c>
      <c r="HF28" s="100">
        <v>447</v>
      </c>
      <c r="HG28" s="100">
        <v>441</v>
      </c>
      <c r="HI28" s="100"/>
      <c r="HJ28" s="107" t="s">
        <v>85</v>
      </c>
      <c r="HK28" s="100">
        <v>94</v>
      </c>
      <c r="HL28" s="100">
        <v>104</v>
      </c>
      <c r="HM28" s="100">
        <v>110</v>
      </c>
      <c r="HN28" s="100">
        <v>121</v>
      </c>
      <c r="HO28" s="100">
        <v>134</v>
      </c>
      <c r="HP28" s="100">
        <v>145</v>
      </c>
      <c r="HQ28" s="100">
        <v>201</v>
      </c>
      <c r="HR28" s="100">
        <v>225</v>
      </c>
      <c r="HS28" s="100">
        <v>252</v>
      </c>
      <c r="HT28" s="100">
        <v>269</v>
      </c>
      <c r="HU28" s="100">
        <v>288</v>
      </c>
      <c r="HV28" s="100">
        <v>291</v>
      </c>
      <c r="HW28" s="100">
        <v>290</v>
      </c>
      <c r="HX28" s="100">
        <v>303</v>
      </c>
      <c r="HY28" s="100">
        <v>308</v>
      </c>
      <c r="HZ28" s="100">
        <v>315</v>
      </c>
      <c r="IA28" s="100">
        <v>319</v>
      </c>
      <c r="IB28" s="100">
        <v>327</v>
      </c>
      <c r="IC28" s="100">
        <v>334</v>
      </c>
      <c r="ID28" s="100">
        <v>336</v>
      </c>
      <c r="IE28" s="100">
        <v>334</v>
      </c>
    </row>
    <row r="29" spans="1:239" ht="15">
      <c r="A29" s="123"/>
      <c r="B29" s="107" t="s">
        <v>86</v>
      </c>
      <c r="C29" s="100">
        <v>3</v>
      </c>
      <c r="D29" s="100">
        <v>3</v>
      </c>
      <c r="E29" s="100">
        <v>4</v>
      </c>
      <c r="F29" s="100">
        <v>3</v>
      </c>
      <c r="G29" s="100">
        <v>3</v>
      </c>
      <c r="H29" s="100">
        <v>3</v>
      </c>
      <c r="I29" s="100">
        <v>3</v>
      </c>
      <c r="J29" s="100">
        <v>3</v>
      </c>
      <c r="K29" s="100">
        <v>4</v>
      </c>
      <c r="L29" s="100">
        <v>4</v>
      </c>
      <c r="M29" s="100">
        <v>4</v>
      </c>
      <c r="N29" s="100">
        <v>5</v>
      </c>
      <c r="O29" s="100">
        <v>5</v>
      </c>
      <c r="P29" s="100">
        <v>5</v>
      </c>
      <c r="Q29" s="100">
        <v>5</v>
      </c>
      <c r="R29" s="100">
        <v>5</v>
      </c>
      <c r="S29" s="100">
        <v>5</v>
      </c>
      <c r="T29" s="100">
        <v>5</v>
      </c>
      <c r="U29" s="100">
        <v>5</v>
      </c>
      <c r="V29" s="100">
        <v>5</v>
      </c>
      <c r="W29" s="100">
        <v>5</v>
      </c>
      <c r="Y29" s="123"/>
      <c r="Z29" s="107" t="s">
        <v>86</v>
      </c>
      <c r="AA29" s="100">
        <v>2</v>
      </c>
      <c r="AB29" s="100">
        <v>3</v>
      </c>
      <c r="AC29" s="100">
        <v>3</v>
      </c>
      <c r="AD29" s="100">
        <v>3</v>
      </c>
      <c r="AE29" s="100">
        <v>3</v>
      </c>
      <c r="AF29" s="100">
        <v>3</v>
      </c>
      <c r="AG29" s="100">
        <v>3</v>
      </c>
      <c r="AH29" s="100">
        <v>3</v>
      </c>
      <c r="AI29" s="100">
        <v>3</v>
      </c>
      <c r="AJ29" s="100">
        <v>3</v>
      </c>
      <c r="AK29" s="100">
        <v>3</v>
      </c>
      <c r="AL29" s="100">
        <v>3</v>
      </c>
      <c r="AM29" s="100">
        <v>3</v>
      </c>
      <c r="AN29" s="100">
        <v>3</v>
      </c>
      <c r="AO29" s="100">
        <v>3</v>
      </c>
      <c r="AP29" s="100">
        <v>3</v>
      </c>
      <c r="AQ29" s="100">
        <v>3</v>
      </c>
      <c r="AR29" s="100">
        <v>2</v>
      </c>
      <c r="AS29" s="100">
        <v>3</v>
      </c>
      <c r="AT29" s="100">
        <v>3</v>
      </c>
      <c r="AU29" s="100">
        <v>3</v>
      </c>
      <c r="AW29" s="123"/>
      <c r="AX29" s="107" t="s">
        <v>86</v>
      </c>
      <c r="AY29" s="100">
        <v>8</v>
      </c>
      <c r="AZ29" s="100">
        <v>7</v>
      </c>
      <c r="BA29" s="100">
        <v>7</v>
      </c>
      <c r="BB29" s="100">
        <v>8</v>
      </c>
      <c r="BC29" s="100">
        <v>7</v>
      </c>
      <c r="BD29" s="100">
        <v>8</v>
      </c>
      <c r="BE29" s="100">
        <v>8</v>
      </c>
      <c r="BF29" s="100">
        <v>8</v>
      </c>
      <c r="BG29" s="100">
        <v>8</v>
      </c>
      <c r="BH29" s="100">
        <v>8</v>
      </c>
      <c r="BI29" s="100">
        <v>9</v>
      </c>
      <c r="BJ29" s="100">
        <v>9</v>
      </c>
      <c r="BK29" s="100">
        <v>9</v>
      </c>
      <c r="BL29" s="100">
        <v>9</v>
      </c>
      <c r="BM29" s="100">
        <v>9</v>
      </c>
      <c r="BN29" s="100">
        <v>9</v>
      </c>
      <c r="BO29" s="100">
        <v>9</v>
      </c>
      <c r="BP29" s="100">
        <v>10</v>
      </c>
      <c r="BQ29" s="100">
        <v>10</v>
      </c>
      <c r="BR29" s="100">
        <v>10</v>
      </c>
      <c r="BS29" s="100">
        <v>10</v>
      </c>
      <c r="BU29" s="123"/>
      <c r="BV29" s="107" t="s">
        <v>86</v>
      </c>
      <c r="BW29" s="100">
        <v>13</v>
      </c>
      <c r="BX29" s="100">
        <v>13</v>
      </c>
      <c r="BY29" s="100">
        <v>13</v>
      </c>
      <c r="BZ29" s="100">
        <v>13</v>
      </c>
      <c r="CA29" s="100">
        <v>13</v>
      </c>
      <c r="CB29" s="100">
        <v>13</v>
      </c>
      <c r="CC29" s="100">
        <v>13</v>
      </c>
      <c r="CD29" s="100">
        <v>12</v>
      </c>
      <c r="CE29" s="100">
        <v>12</v>
      </c>
      <c r="CF29" s="100">
        <v>12</v>
      </c>
      <c r="CG29" s="100">
        <v>12</v>
      </c>
      <c r="CH29" s="100">
        <v>12</v>
      </c>
      <c r="CI29" s="100">
        <v>12</v>
      </c>
      <c r="CJ29" s="100">
        <v>12</v>
      </c>
      <c r="CK29" s="100">
        <v>12</v>
      </c>
      <c r="CL29" s="100">
        <v>13</v>
      </c>
      <c r="CM29" s="100">
        <v>12</v>
      </c>
      <c r="CN29" s="100">
        <v>12</v>
      </c>
      <c r="CO29" s="100">
        <v>13</v>
      </c>
      <c r="CP29" s="100">
        <v>13</v>
      </c>
      <c r="CQ29" s="100">
        <v>13</v>
      </c>
      <c r="CS29" s="123"/>
      <c r="CT29" s="107" t="s">
        <v>86</v>
      </c>
      <c r="CU29" s="100">
        <v>65</v>
      </c>
      <c r="CV29" s="100">
        <v>68</v>
      </c>
      <c r="CW29" s="100">
        <v>68</v>
      </c>
      <c r="CX29" s="100">
        <v>70</v>
      </c>
      <c r="CY29" s="100">
        <v>70</v>
      </c>
      <c r="CZ29" s="100">
        <v>71</v>
      </c>
      <c r="DA29" s="100">
        <v>71</v>
      </c>
      <c r="DB29" s="100">
        <v>71</v>
      </c>
      <c r="DC29" s="100">
        <v>71</v>
      </c>
      <c r="DD29" s="100">
        <v>71</v>
      </c>
      <c r="DE29" s="100">
        <v>70</v>
      </c>
      <c r="DF29" s="100">
        <v>76</v>
      </c>
      <c r="DG29" s="100">
        <v>80</v>
      </c>
      <c r="DH29" s="100">
        <v>70</v>
      </c>
      <c r="DI29" s="100">
        <v>81</v>
      </c>
      <c r="DJ29" s="100">
        <v>83</v>
      </c>
      <c r="DK29" s="100">
        <v>83</v>
      </c>
      <c r="DL29" s="100">
        <v>86</v>
      </c>
      <c r="DM29" s="100">
        <v>86</v>
      </c>
      <c r="DN29" s="100">
        <v>88</v>
      </c>
      <c r="DO29" s="100">
        <v>89</v>
      </c>
      <c r="DQ29" s="123"/>
      <c r="DR29" s="107" t="s">
        <v>86</v>
      </c>
      <c r="DS29" s="100">
        <v>99</v>
      </c>
      <c r="DT29" s="100">
        <v>102</v>
      </c>
      <c r="DU29" s="100">
        <v>105</v>
      </c>
      <c r="DV29" s="100">
        <v>107</v>
      </c>
      <c r="DW29" s="100">
        <v>107</v>
      </c>
      <c r="DX29" s="100">
        <v>112</v>
      </c>
      <c r="DY29" s="100">
        <v>118</v>
      </c>
      <c r="DZ29" s="100">
        <v>119</v>
      </c>
      <c r="EA29" s="100">
        <v>117</v>
      </c>
      <c r="EB29" s="100">
        <v>113</v>
      </c>
      <c r="EC29" s="100">
        <v>111</v>
      </c>
      <c r="ED29" s="100">
        <v>114</v>
      </c>
      <c r="EE29" s="100">
        <v>116</v>
      </c>
      <c r="EF29" s="100">
        <v>118</v>
      </c>
      <c r="EG29" s="100">
        <v>119</v>
      </c>
      <c r="EH29" s="100">
        <v>122</v>
      </c>
      <c r="EI29" s="100">
        <v>126</v>
      </c>
      <c r="EJ29" s="100">
        <v>129</v>
      </c>
      <c r="EK29" s="100">
        <v>132</v>
      </c>
      <c r="EL29" s="100">
        <v>134</v>
      </c>
      <c r="EM29" s="100">
        <v>138</v>
      </c>
      <c r="EO29" s="123"/>
      <c r="EP29" s="107" t="s">
        <v>86</v>
      </c>
      <c r="EQ29" s="100">
        <v>15</v>
      </c>
      <c r="ER29" s="100">
        <v>17</v>
      </c>
      <c r="ES29" s="100">
        <v>18</v>
      </c>
      <c r="ET29" s="100">
        <v>18</v>
      </c>
      <c r="EU29" s="100">
        <v>19</v>
      </c>
      <c r="EV29" s="100">
        <v>19</v>
      </c>
      <c r="EW29" s="100">
        <v>20</v>
      </c>
      <c r="EX29" s="100">
        <v>20</v>
      </c>
      <c r="EY29" s="100">
        <v>21</v>
      </c>
      <c r="EZ29" s="100">
        <v>21</v>
      </c>
      <c r="FA29" s="100">
        <v>24</v>
      </c>
      <c r="FB29" s="100">
        <v>25</v>
      </c>
      <c r="FC29" s="100">
        <v>26</v>
      </c>
      <c r="FD29" s="100">
        <v>27</v>
      </c>
      <c r="FE29" s="100">
        <v>28</v>
      </c>
      <c r="FF29" s="100">
        <v>29</v>
      </c>
      <c r="FG29" s="100">
        <v>30</v>
      </c>
      <c r="FH29" s="100">
        <v>31</v>
      </c>
      <c r="FI29" s="100">
        <v>31</v>
      </c>
      <c r="FJ29" s="100">
        <v>32</v>
      </c>
      <c r="FK29" s="100">
        <v>33</v>
      </c>
      <c r="FM29" s="123"/>
      <c r="FN29" s="107" t="s">
        <v>86</v>
      </c>
      <c r="FO29" s="100">
        <v>20</v>
      </c>
      <c r="FP29" s="100">
        <v>23</v>
      </c>
      <c r="FQ29" s="100">
        <v>23</v>
      </c>
      <c r="FR29" s="100">
        <v>24</v>
      </c>
      <c r="FS29" s="100">
        <v>24</v>
      </c>
      <c r="FT29" s="100">
        <v>26</v>
      </c>
      <c r="FU29" s="100">
        <v>26</v>
      </c>
      <c r="FV29" s="100">
        <v>28</v>
      </c>
      <c r="FW29" s="100">
        <v>30</v>
      </c>
      <c r="FX29" s="100">
        <v>31</v>
      </c>
      <c r="FY29" s="100">
        <v>33</v>
      </c>
      <c r="FZ29" s="100">
        <v>35</v>
      </c>
      <c r="GA29" s="100">
        <v>37</v>
      </c>
      <c r="GB29" s="100">
        <v>39</v>
      </c>
      <c r="GC29" s="100">
        <v>41</v>
      </c>
      <c r="GD29" s="100">
        <v>42</v>
      </c>
      <c r="GE29" s="100">
        <v>42</v>
      </c>
      <c r="GF29" s="100">
        <v>42</v>
      </c>
      <c r="GG29" s="100">
        <v>43</v>
      </c>
      <c r="GH29" s="100">
        <v>43</v>
      </c>
      <c r="GI29" s="100">
        <v>43</v>
      </c>
      <c r="GK29" s="123"/>
      <c r="GL29" s="107" t="s">
        <v>86</v>
      </c>
      <c r="GM29" s="100">
        <v>52</v>
      </c>
      <c r="GN29" s="100">
        <v>56</v>
      </c>
      <c r="GO29" s="100">
        <v>57</v>
      </c>
      <c r="GP29" s="100">
        <v>68</v>
      </c>
      <c r="GQ29" s="100">
        <v>69</v>
      </c>
      <c r="GR29" s="100">
        <v>74</v>
      </c>
      <c r="GS29" s="100">
        <v>81</v>
      </c>
      <c r="GT29" s="100">
        <v>87</v>
      </c>
      <c r="GU29" s="100">
        <v>91</v>
      </c>
      <c r="GV29" s="100">
        <v>90</v>
      </c>
      <c r="GW29" s="100">
        <v>90</v>
      </c>
      <c r="GX29" s="100">
        <v>95</v>
      </c>
      <c r="GY29" s="100">
        <v>101</v>
      </c>
      <c r="GZ29" s="100">
        <v>107</v>
      </c>
      <c r="HA29" s="100">
        <v>112</v>
      </c>
      <c r="HB29" s="100">
        <v>112</v>
      </c>
      <c r="HC29" s="100">
        <v>107</v>
      </c>
      <c r="HD29" s="100">
        <v>108</v>
      </c>
      <c r="HE29" s="100">
        <v>111</v>
      </c>
      <c r="HF29" s="100">
        <v>111</v>
      </c>
      <c r="HG29" s="100">
        <v>111</v>
      </c>
      <c r="HI29" s="123"/>
      <c r="HJ29" s="107" t="s">
        <v>86</v>
      </c>
      <c r="HK29" s="100">
        <v>25</v>
      </c>
      <c r="HL29" s="100">
        <v>27</v>
      </c>
      <c r="HM29" s="100">
        <v>28</v>
      </c>
      <c r="HN29" s="100">
        <v>29</v>
      </c>
      <c r="HO29" s="100">
        <v>31</v>
      </c>
      <c r="HP29" s="100">
        <v>32</v>
      </c>
      <c r="HQ29" s="100">
        <v>33</v>
      </c>
      <c r="HR29" s="100">
        <v>35</v>
      </c>
      <c r="HS29" s="100">
        <v>36</v>
      </c>
      <c r="HT29" s="100">
        <v>38</v>
      </c>
      <c r="HU29" s="100">
        <v>40</v>
      </c>
      <c r="HV29" s="100">
        <v>40</v>
      </c>
      <c r="HW29" s="100">
        <v>41</v>
      </c>
      <c r="HX29" s="100">
        <v>42</v>
      </c>
      <c r="HY29" s="100">
        <v>44</v>
      </c>
      <c r="HZ29" s="100">
        <v>45</v>
      </c>
      <c r="IA29" s="100">
        <v>45</v>
      </c>
      <c r="IB29" s="100">
        <v>45</v>
      </c>
      <c r="IC29" s="100">
        <v>48</v>
      </c>
      <c r="ID29" s="100">
        <v>49</v>
      </c>
      <c r="IE29" s="100">
        <v>49</v>
      </c>
    </row>
    <row r="30" spans="1:239" ht="15">
      <c r="A30" s="421"/>
      <c r="B30" s="421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1"/>
      <c r="Z30" s="421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1"/>
      <c r="AX30" s="421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21"/>
      <c r="BV30" s="421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21"/>
      <c r="CT30" s="421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21"/>
      <c r="DR30" s="421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21"/>
      <c r="EP30" s="421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1"/>
      <c r="FN30" s="421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1"/>
      <c r="GL30" s="421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21"/>
      <c r="HJ30" s="421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100"/>
      <c r="B31" s="104" t="s">
        <v>87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100"/>
      <c r="Z31" s="104" t="s">
        <v>87</v>
      </c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100"/>
      <c r="AX31" s="104" t="s">
        <v>87</v>
      </c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100"/>
      <c r="BV31" s="104" t="s">
        <v>87</v>
      </c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100"/>
      <c r="CT31" s="104" t="s">
        <v>87</v>
      </c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100"/>
      <c r="DR31" s="104" t="s">
        <v>87</v>
      </c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100"/>
      <c r="EP31" s="104" t="s">
        <v>87</v>
      </c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100"/>
      <c r="FN31" s="104" t="s">
        <v>87</v>
      </c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100"/>
      <c r="GL31" s="104" t="s">
        <v>87</v>
      </c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100"/>
      <c r="HJ31" s="104" t="s">
        <v>87</v>
      </c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100"/>
      <c r="B32" s="107" t="s">
        <v>83</v>
      </c>
      <c r="C32" s="100">
        <v>71.2</v>
      </c>
      <c r="D32" s="100">
        <v>71.099999999999994</v>
      </c>
      <c r="E32" s="100">
        <v>71.099999999999994</v>
      </c>
      <c r="F32" s="100">
        <v>71.099999999999994</v>
      </c>
      <c r="G32" s="100">
        <v>71.2</v>
      </c>
      <c r="H32" s="100">
        <v>71.3</v>
      </c>
      <c r="I32" s="100">
        <v>71.3</v>
      </c>
      <c r="J32" s="100">
        <v>71</v>
      </c>
      <c r="K32" s="100">
        <v>70.900000000000006</v>
      </c>
      <c r="L32" s="100">
        <v>70.7</v>
      </c>
      <c r="M32" s="100">
        <v>70.099999999999994</v>
      </c>
      <c r="N32" s="100">
        <v>70</v>
      </c>
      <c r="O32" s="100">
        <v>70.099999999999994</v>
      </c>
      <c r="P32" s="100">
        <v>70.2</v>
      </c>
      <c r="Q32" s="100">
        <v>70.3</v>
      </c>
      <c r="R32" s="100">
        <v>70.3</v>
      </c>
      <c r="S32" s="100">
        <v>70.400000000000006</v>
      </c>
      <c r="T32" s="100">
        <v>70.400000000000006</v>
      </c>
      <c r="U32" s="100">
        <v>70.5</v>
      </c>
      <c r="V32" s="100">
        <v>70.7</v>
      </c>
      <c r="W32" s="100">
        <v>71</v>
      </c>
      <c r="Y32" s="100"/>
      <c r="Z32" s="107" t="s">
        <v>83</v>
      </c>
      <c r="AA32" s="100">
        <v>65.599999999999994</v>
      </c>
      <c r="AB32" s="100">
        <v>65.7</v>
      </c>
      <c r="AC32" s="100">
        <v>65.5</v>
      </c>
      <c r="AD32" s="100">
        <v>66.599999999999994</v>
      </c>
      <c r="AE32" s="100">
        <v>66.8</v>
      </c>
      <c r="AF32" s="100">
        <v>66.900000000000006</v>
      </c>
      <c r="AG32" s="100">
        <v>66.5</v>
      </c>
      <c r="AH32" s="100">
        <v>66.3</v>
      </c>
      <c r="AI32" s="100">
        <v>67</v>
      </c>
      <c r="AJ32" s="100">
        <v>66.3</v>
      </c>
      <c r="AK32" s="100">
        <v>65.7</v>
      </c>
      <c r="AL32" s="100">
        <v>66.099999999999994</v>
      </c>
      <c r="AM32" s="100">
        <v>66.7</v>
      </c>
      <c r="AN32" s="100">
        <v>66.8</v>
      </c>
      <c r="AO32" s="100">
        <v>67.099999999999994</v>
      </c>
      <c r="AP32" s="100">
        <v>68</v>
      </c>
      <c r="AQ32" s="100">
        <v>68.8</v>
      </c>
      <c r="AR32" s="100">
        <v>69.400000000000006</v>
      </c>
      <c r="AS32" s="100">
        <v>68.8</v>
      </c>
      <c r="AT32" s="100">
        <v>68.900000000000006</v>
      </c>
      <c r="AU32" s="100">
        <v>69.3</v>
      </c>
      <c r="AW32" s="100"/>
      <c r="AX32" s="107" t="s">
        <v>83</v>
      </c>
      <c r="AY32" s="100">
        <v>69.400000000000006</v>
      </c>
      <c r="AZ32" s="100">
        <v>69.8</v>
      </c>
      <c r="BA32" s="100">
        <v>69.8</v>
      </c>
      <c r="BB32" s="100">
        <v>69.099999999999994</v>
      </c>
      <c r="BC32" s="100">
        <v>69.5</v>
      </c>
      <c r="BD32" s="100">
        <v>69.2</v>
      </c>
      <c r="BE32" s="100">
        <v>69.099999999999994</v>
      </c>
      <c r="BF32" s="100">
        <v>68.7</v>
      </c>
      <c r="BG32" s="100">
        <v>68.400000000000006</v>
      </c>
      <c r="BH32" s="100">
        <v>68.3</v>
      </c>
      <c r="BI32" s="100">
        <v>67.599999999999994</v>
      </c>
      <c r="BJ32" s="100">
        <v>67.7</v>
      </c>
      <c r="BK32" s="100">
        <v>67.900000000000006</v>
      </c>
      <c r="BL32" s="100">
        <v>68.2</v>
      </c>
      <c r="BM32" s="100">
        <v>68.3</v>
      </c>
      <c r="BN32" s="100">
        <v>68.7</v>
      </c>
      <c r="BO32" s="100">
        <v>68.599999999999994</v>
      </c>
      <c r="BP32" s="100">
        <v>69</v>
      </c>
      <c r="BQ32" s="100">
        <v>69.099999999999994</v>
      </c>
      <c r="BR32" s="100">
        <v>69.3</v>
      </c>
      <c r="BS32" s="100">
        <v>69.8</v>
      </c>
      <c r="BU32" s="100"/>
      <c r="BV32" s="107" t="s">
        <v>83</v>
      </c>
      <c r="BW32" s="100">
        <v>68</v>
      </c>
      <c r="BX32" s="100">
        <v>67.400000000000006</v>
      </c>
      <c r="BY32" s="100">
        <v>67.3</v>
      </c>
      <c r="BZ32" s="100">
        <v>67.7</v>
      </c>
      <c r="CA32" s="100">
        <v>67.5</v>
      </c>
      <c r="CB32" s="100">
        <v>67.7</v>
      </c>
      <c r="CC32" s="100">
        <v>67.5</v>
      </c>
      <c r="CD32" s="100">
        <v>67.5</v>
      </c>
      <c r="CE32" s="100">
        <v>67.5</v>
      </c>
      <c r="CF32" s="100">
        <v>68</v>
      </c>
      <c r="CG32" s="100">
        <v>68.2</v>
      </c>
      <c r="CH32" s="100">
        <v>68.400000000000006</v>
      </c>
      <c r="CI32" s="100">
        <v>68.599999999999994</v>
      </c>
      <c r="CJ32" s="100">
        <v>68.8</v>
      </c>
      <c r="CK32" s="100">
        <v>68.7</v>
      </c>
      <c r="CL32" s="100">
        <v>68.8</v>
      </c>
      <c r="CM32" s="100">
        <v>69.099999999999994</v>
      </c>
      <c r="CN32" s="100">
        <v>69.2</v>
      </c>
      <c r="CO32" s="100">
        <v>69.400000000000006</v>
      </c>
      <c r="CP32" s="100">
        <v>69.400000000000006</v>
      </c>
      <c r="CQ32" s="100">
        <v>69.5</v>
      </c>
      <c r="CS32" s="100"/>
      <c r="CT32" s="107" t="s">
        <v>83</v>
      </c>
      <c r="CU32" s="100">
        <v>66.900000000000006</v>
      </c>
      <c r="CV32" s="100">
        <v>66.7</v>
      </c>
      <c r="CW32" s="100">
        <v>67</v>
      </c>
      <c r="CX32" s="100">
        <v>67.099999999999994</v>
      </c>
      <c r="CY32" s="100">
        <v>67.3</v>
      </c>
      <c r="CZ32" s="100">
        <v>67.5</v>
      </c>
      <c r="DA32" s="100">
        <v>67.7</v>
      </c>
      <c r="DB32" s="100">
        <v>67.400000000000006</v>
      </c>
      <c r="DC32" s="100">
        <v>67.400000000000006</v>
      </c>
      <c r="DD32" s="100">
        <v>67.3</v>
      </c>
      <c r="DE32" s="100">
        <v>67.3</v>
      </c>
      <c r="DF32" s="100">
        <v>67.400000000000006</v>
      </c>
      <c r="DG32" s="100">
        <v>67.400000000000006</v>
      </c>
      <c r="DH32" s="100">
        <v>68.400000000000006</v>
      </c>
      <c r="DI32" s="100">
        <v>68.2</v>
      </c>
      <c r="DJ32" s="100">
        <v>68.5</v>
      </c>
      <c r="DK32" s="100">
        <v>69</v>
      </c>
      <c r="DL32" s="100">
        <v>69.2</v>
      </c>
      <c r="DM32" s="100">
        <v>69.599999999999994</v>
      </c>
      <c r="DN32" s="100">
        <v>69.7</v>
      </c>
      <c r="DO32" s="100">
        <v>70</v>
      </c>
      <c r="DQ32" s="100"/>
      <c r="DR32" s="107" t="s">
        <v>83</v>
      </c>
      <c r="DS32" s="100">
        <v>68.099999999999994</v>
      </c>
      <c r="DT32" s="100">
        <v>68.5</v>
      </c>
      <c r="DU32" s="100">
        <v>68.5</v>
      </c>
      <c r="DV32" s="100">
        <v>68.7</v>
      </c>
      <c r="DW32" s="100">
        <v>68.900000000000006</v>
      </c>
      <c r="DX32" s="100">
        <v>69.099999999999994</v>
      </c>
      <c r="DY32" s="100">
        <v>69.2</v>
      </c>
      <c r="DZ32" s="100">
        <v>69</v>
      </c>
      <c r="EA32" s="100">
        <v>68.900000000000006</v>
      </c>
      <c r="EB32" s="100">
        <v>68.900000000000006</v>
      </c>
      <c r="EC32" s="100">
        <v>68.900000000000006</v>
      </c>
      <c r="ED32" s="100">
        <v>69</v>
      </c>
      <c r="EE32" s="100">
        <v>69.2</v>
      </c>
      <c r="EF32" s="100">
        <v>69.400000000000006</v>
      </c>
      <c r="EG32" s="100">
        <v>69.599999999999994</v>
      </c>
      <c r="EH32" s="100">
        <v>69.8</v>
      </c>
      <c r="EI32" s="100">
        <v>70.099999999999994</v>
      </c>
      <c r="EJ32" s="100">
        <v>70.400000000000006</v>
      </c>
      <c r="EK32" s="100">
        <v>70.7</v>
      </c>
      <c r="EL32" s="100">
        <v>70.8</v>
      </c>
      <c r="EM32" s="100">
        <v>70.7</v>
      </c>
      <c r="EO32" s="100"/>
      <c r="EP32" s="107" t="s">
        <v>83</v>
      </c>
      <c r="EQ32" s="100">
        <v>66.3</v>
      </c>
      <c r="ER32" s="100">
        <v>66.2</v>
      </c>
      <c r="ES32" s="100">
        <v>66.099999999999994</v>
      </c>
      <c r="ET32" s="100">
        <v>66.3</v>
      </c>
      <c r="EU32" s="100">
        <v>66.5</v>
      </c>
      <c r="EV32" s="100">
        <v>66</v>
      </c>
      <c r="EW32" s="100">
        <v>65.2</v>
      </c>
      <c r="EX32" s="100">
        <v>65.8</v>
      </c>
      <c r="EY32" s="100">
        <v>65.8</v>
      </c>
      <c r="EZ32" s="100">
        <v>65.599999999999994</v>
      </c>
      <c r="FA32" s="100">
        <v>65.2</v>
      </c>
      <c r="FB32" s="100">
        <v>64.7</v>
      </c>
      <c r="FC32" s="100">
        <v>64.900000000000006</v>
      </c>
      <c r="FD32" s="100">
        <v>64.8</v>
      </c>
      <c r="FE32" s="100">
        <v>64.900000000000006</v>
      </c>
      <c r="FF32" s="100">
        <v>65.099999999999994</v>
      </c>
      <c r="FG32" s="100">
        <v>65.400000000000006</v>
      </c>
      <c r="FH32" s="100">
        <v>65.599999999999994</v>
      </c>
      <c r="FI32" s="100">
        <v>65.8</v>
      </c>
      <c r="FJ32" s="100">
        <v>65.900000000000006</v>
      </c>
      <c r="FK32" s="100">
        <v>66.2</v>
      </c>
      <c r="FM32" s="100"/>
      <c r="FN32" s="107" t="s">
        <v>83</v>
      </c>
      <c r="FO32" s="100">
        <v>55.4</v>
      </c>
      <c r="FP32" s="100">
        <v>54.5</v>
      </c>
      <c r="FQ32" s="100">
        <v>54.3</v>
      </c>
      <c r="FR32" s="100">
        <v>54.4</v>
      </c>
      <c r="FS32" s="100">
        <v>54.3</v>
      </c>
      <c r="FT32" s="100">
        <v>54.4</v>
      </c>
      <c r="FU32" s="100">
        <v>52.9</v>
      </c>
      <c r="FV32" s="100">
        <v>52.4</v>
      </c>
      <c r="FW32" s="100">
        <v>52.2</v>
      </c>
      <c r="FX32" s="100">
        <v>51.9</v>
      </c>
      <c r="FY32" s="100">
        <v>51.5</v>
      </c>
      <c r="FZ32" s="100">
        <v>51.5</v>
      </c>
      <c r="GA32" s="100">
        <v>51.3</v>
      </c>
      <c r="GB32" s="100">
        <v>51.2</v>
      </c>
      <c r="GC32" s="100">
        <v>51.6</v>
      </c>
      <c r="GD32" s="100">
        <v>52.2</v>
      </c>
      <c r="GE32" s="100">
        <v>52.6</v>
      </c>
      <c r="GF32" s="100">
        <v>52.8</v>
      </c>
      <c r="GG32" s="100">
        <v>53</v>
      </c>
      <c r="GH32" s="100">
        <v>53.1</v>
      </c>
      <c r="GI32" s="100">
        <v>53.3</v>
      </c>
      <c r="GK32" s="100"/>
      <c r="GL32" s="107" t="s">
        <v>83</v>
      </c>
      <c r="GM32" s="100">
        <v>55</v>
      </c>
      <c r="GN32" s="100">
        <v>54.5</v>
      </c>
      <c r="GO32" s="100">
        <v>54.4</v>
      </c>
      <c r="GP32" s="100">
        <v>53.2</v>
      </c>
      <c r="GQ32" s="100">
        <v>52.8</v>
      </c>
      <c r="GR32" s="100">
        <v>52.6</v>
      </c>
      <c r="GS32" s="100">
        <v>50.6</v>
      </c>
      <c r="GT32" s="100">
        <v>50.8</v>
      </c>
      <c r="GU32" s="100">
        <v>50.9</v>
      </c>
      <c r="GV32" s="100">
        <v>51</v>
      </c>
      <c r="GW32" s="100">
        <v>50.9</v>
      </c>
      <c r="GX32" s="100">
        <v>51.1</v>
      </c>
      <c r="GY32" s="100">
        <v>51.1</v>
      </c>
      <c r="GZ32" s="100">
        <v>51.2</v>
      </c>
      <c r="HA32" s="100">
        <v>51.6</v>
      </c>
      <c r="HB32" s="100">
        <v>52.1</v>
      </c>
      <c r="HC32" s="100">
        <v>52.9</v>
      </c>
      <c r="HD32" s="100">
        <v>53.3</v>
      </c>
      <c r="HE32" s="100">
        <v>53.5</v>
      </c>
      <c r="HF32" s="100">
        <v>53.7</v>
      </c>
      <c r="HG32" s="100">
        <v>54.1</v>
      </c>
      <c r="HI32" s="100"/>
      <c r="HJ32" s="107" t="s">
        <v>83</v>
      </c>
      <c r="HK32" s="100">
        <v>63</v>
      </c>
      <c r="HL32" s="100">
        <v>62.8</v>
      </c>
      <c r="HM32" s="100">
        <v>62.6</v>
      </c>
      <c r="HN32" s="100">
        <v>62.2</v>
      </c>
      <c r="HO32" s="100">
        <v>61.8</v>
      </c>
      <c r="HP32" s="100">
        <v>61.2</v>
      </c>
      <c r="HQ32" s="100">
        <v>58.7</v>
      </c>
      <c r="HR32" s="100">
        <v>58.4</v>
      </c>
      <c r="HS32" s="100">
        <v>58.4</v>
      </c>
      <c r="HT32" s="100">
        <v>58</v>
      </c>
      <c r="HU32" s="100">
        <v>57.6</v>
      </c>
      <c r="HV32" s="100">
        <v>57.8</v>
      </c>
      <c r="HW32" s="100">
        <v>57.8</v>
      </c>
      <c r="HX32" s="100">
        <v>58.1</v>
      </c>
      <c r="HY32" s="100">
        <v>58.5</v>
      </c>
      <c r="HZ32" s="100">
        <v>59</v>
      </c>
      <c r="IA32" s="100">
        <v>59.6</v>
      </c>
      <c r="IB32" s="100">
        <v>59.9</v>
      </c>
      <c r="IC32" s="100">
        <v>59.9</v>
      </c>
      <c r="ID32" s="100">
        <v>60.5</v>
      </c>
      <c r="IE32" s="100">
        <v>60.8</v>
      </c>
    </row>
    <row r="33" spans="1:239" ht="15">
      <c r="A33" s="100"/>
      <c r="B33" s="107" t="s">
        <v>84</v>
      </c>
      <c r="C33" s="100">
        <v>20.399999999999999</v>
      </c>
      <c r="D33" s="100">
        <v>20.3</v>
      </c>
      <c r="E33" s="100">
        <v>20.2</v>
      </c>
      <c r="F33" s="100">
        <v>20.2</v>
      </c>
      <c r="G33" s="100">
        <v>20.100000000000001</v>
      </c>
      <c r="H33" s="100">
        <v>20.100000000000001</v>
      </c>
      <c r="I33" s="100">
        <v>20.100000000000001</v>
      </c>
      <c r="J33" s="100">
        <v>20</v>
      </c>
      <c r="K33" s="100">
        <v>19.899999999999999</v>
      </c>
      <c r="L33" s="100">
        <v>19.8</v>
      </c>
      <c r="M33" s="100">
        <v>19.600000000000001</v>
      </c>
      <c r="N33" s="100">
        <v>19.5</v>
      </c>
      <c r="O33" s="100">
        <v>19.5</v>
      </c>
      <c r="P33" s="100">
        <v>19.5</v>
      </c>
      <c r="Q33" s="100">
        <v>19.5</v>
      </c>
      <c r="R33" s="100">
        <v>19.399999999999999</v>
      </c>
      <c r="S33" s="100">
        <v>19.399999999999999</v>
      </c>
      <c r="T33" s="100">
        <v>19.399999999999999</v>
      </c>
      <c r="U33" s="100">
        <v>19.5</v>
      </c>
      <c r="V33" s="100">
        <v>19.600000000000001</v>
      </c>
      <c r="W33" s="100">
        <v>19.7</v>
      </c>
      <c r="Y33" s="100"/>
      <c r="Z33" s="107" t="s">
        <v>84</v>
      </c>
      <c r="AA33" s="100">
        <v>19.2</v>
      </c>
      <c r="AB33" s="100">
        <v>19.100000000000001</v>
      </c>
      <c r="AC33" s="100">
        <v>19</v>
      </c>
      <c r="AD33" s="100">
        <v>19.3</v>
      </c>
      <c r="AE33" s="100">
        <v>19.3</v>
      </c>
      <c r="AF33" s="100">
        <v>19.3</v>
      </c>
      <c r="AG33" s="100">
        <v>19.100000000000001</v>
      </c>
      <c r="AH33" s="100">
        <v>19.100000000000001</v>
      </c>
      <c r="AI33" s="100">
        <v>19</v>
      </c>
      <c r="AJ33" s="100">
        <v>18.899999999999999</v>
      </c>
      <c r="AK33" s="100">
        <v>18.7</v>
      </c>
      <c r="AL33" s="100">
        <v>18.8</v>
      </c>
      <c r="AM33" s="100">
        <v>19</v>
      </c>
      <c r="AN33" s="100">
        <v>19</v>
      </c>
      <c r="AO33" s="100">
        <v>19.100000000000001</v>
      </c>
      <c r="AP33" s="100">
        <v>19.399999999999999</v>
      </c>
      <c r="AQ33" s="100">
        <v>19.600000000000001</v>
      </c>
      <c r="AR33" s="100">
        <v>19.7</v>
      </c>
      <c r="AS33" s="100">
        <v>19.399999999999999</v>
      </c>
      <c r="AT33" s="100">
        <v>19.5</v>
      </c>
      <c r="AU33" s="100">
        <v>19.600000000000001</v>
      </c>
      <c r="AW33" s="100"/>
      <c r="AX33" s="107" t="s">
        <v>84</v>
      </c>
      <c r="AY33" s="100">
        <v>19.899999999999999</v>
      </c>
      <c r="AZ33" s="100">
        <v>19.899999999999999</v>
      </c>
      <c r="BA33" s="100">
        <v>19.899999999999999</v>
      </c>
      <c r="BB33" s="100">
        <v>19.600000000000001</v>
      </c>
      <c r="BC33" s="100">
        <v>19.600000000000001</v>
      </c>
      <c r="BD33" s="100">
        <v>19.5</v>
      </c>
      <c r="BE33" s="100">
        <v>19.399999999999999</v>
      </c>
      <c r="BF33" s="100">
        <v>19.3</v>
      </c>
      <c r="BG33" s="100">
        <v>19.2</v>
      </c>
      <c r="BH33" s="100">
        <v>19.100000000000001</v>
      </c>
      <c r="BI33" s="100">
        <v>18.899999999999999</v>
      </c>
      <c r="BJ33" s="100">
        <v>18.899999999999999</v>
      </c>
      <c r="BK33" s="100">
        <v>19</v>
      </c>
      <c r="BL33" s="100">
        <v>19</v>
      </c>
      <c r="BM33" s="100">
        <v>19.100000000000001</v>
      </c>
      <c r="BN33" s="100">
        <v>19.100000000000001</v>
      </c>
      <c r="BO33" s="100">
        <v>19.100000000000001</v>
      </c>
      <c r="BP33" s="100">
        <v>19.100000000000001</v>
      </c>
      <c r="BQ33" s="100">
        <v>19.2</v>
      </c>
      <c r="BR33" s="100">
        <v>19.2</v>
      </c>
      <c r="BS33" s="100">
        <v>19.5</v>
      </c>
      <c r="BU33" s="100"/>
      <c r="BV33" s="107" t="s">
        <v>84</v>
      </c>
      <c r="BW33" s="100">
        <v>19.7</v>
      </c>
      <c r="BX33" s="100">
        <v>19.5</v>
      </c>
      <c r="BY33" s="100">
        <v>19.399999999999999</v>
      </c>
      <c r="BZ33" s="100">
        <v>19.399999999999999</v>
      </c>
      <c r="CA33" s="100">
        <v>19.3</v>
      </c>
      <c r="CB33" s="100">
        <v>19.3</v>
      </c>
      <c r="CC33" s="100">
        <v>19.3</v>
      </c>
      <c r="CD33" s="100">
        <v>19.2</v>
      </c>
      <c r="CE33" s="100">
        <v>19.2</v>
      </c>
      <c r="CF33" s="100">
        <v>19.3</v>
      </c>
      <c r="CG33" s="100">
        <v>19.3</v>
      </c>
      <c r="CH33" s="100">
        <v>19.3</v>
      </c>
      <c r="CI33" s="100">
        <v>19.399999999999999</v>
      </c>
      <c r="CJ33" s="100">
        <v>19.399999999999999</v>
      </c>
      <c r="CK33" s="100">
        <v>19.5</v>
      </c>
      <c r="CL33" s="100">
        <v>19.399999999999999</v>
      </c>
      <c r="CM33" s="100">
        <v>19.399999999999999</v>
      </c>
      <c r="CN33" s="100">
        <v>19.399999999999999</v>
      </c>
      <c r="CO33" s="100">
        <v>19.399999999999999</v>
      </c>
      <c r="CP33" s="100">
        <v>19.399999999999999</v>
      </c>
      <c r="CQ33" s="100">
        <v>19.399999999999999</v>
      </c>
      <c r="CS33" s="100"/>
      <c r="CT33" s="107" t="s">
        <v>84</v>
      </c>
      <c r="CU33" s="100">
        <v>18.8</v>
      </c>
      <c r="CV33" s="100">
        <v>18.8</v>
      </c>
      <c r="CW33" s="100">
        <v>18.8</v>
      </c>
      <c r="CX33" s="100">
        <v>18.899999999999999</v>
      </c>
      <c r="CY33" s="100">
        <v>18.899999999999999</v>
      </c>
      <c r="CZ33" s="100">
        <v>18.899999999999999</v>
      </c>
      <c r="DA33" s="100">
        <v>19</v>
      </c>
      <c r="DB33" s="100">
        <v>18.899999999999999</v>
      </c>
      <c r="DC33" s="100">
        <v>18.8</v>
      </c>
      <c r="DD33" s="100">
        <v>18.8</v>
      </c>
      <c r="DE33" s="100">
        <v>18.8</v>
      </c>
      <c r="DF33" s="100">
        <v>18.8</v>
      </c>
      <c r="DG33" s="100">
        <v>18.7</v>
      </c>
      <c r="DH33" s="100">
        <v>19</v>
      </c>
      <c r="DI33" s="100">
        <v>19</v>
      </c>
      <c r="DJ33" s="100">
        <v>19.100000000000001</v>
      </c>
      <c r="DK33" s="100">
        <v>19.2</v>
      </c>
      <c r="DL33" s="100">
        <v>19.3</v>
      </c>
      <c r="DM33" s="100">
        <v>19.399999999999999</v>
      </c>
      <c r="DN33" s="100">
        <v>19.399999999999999</v>
      </c>
      <c r="DO33" s="100">
        <v>19.399999999999999</v>
      </c>
      <c r="DQ33" s="100"/>
      <c r="DR33" s="107" t="s">
        <v>84</v>
      </c>
      <c r="DS33" s="100">
        <v>19.3</v>
      </c>
      <c r="DT33" s="100">
        <v>19.3</v>
      </c>
      <c r="DU33" s="100">
        <v>19.2</v>
      </c>
      <c r="DV33" s="100">
        <v>19.2</v>
      </c>
      <c r="DW33" s="100">
        <v>19.2</v>
      </c>
      <c r="DX33" s="100">
        <v>19.3</v>
      </c>
      <c r="DY33" s="100">
        <v>19.3</v>
      </c>
      <c r="DZ33" s="100">
        <v>19.2</v>
      </c>
      <c r="EA33" s="100">
        <v>19.2</v>
      </c>
      <c r="EB33" s="100">
        <v>19.2</v>
      </c>
      <c r="EC33" s="100">
        <v>19.2</v>
      </c>
      <c r="ED33" s="100">
        <v>19.2</v>
      </c>
      <c r="EE33" s="100">
        <v>19.3</v>
      </c>
      <c r="EF33" s="100">
        <v>19.399999999999999</v>
      </c>
      <c r="EG33" s="100">
        <v>19.399999999999999</v>
      </c>
      <c r="EH33" s="100">
        <v>19.5</v>
      </c>
      <c r="EI33" s="100">
        <v>19.600000000000001</v>
      </c>
      <c r="EJ33" s="100">
        <v>19.600000000000001</v>
      </c>
      <c r="EK33" s="100">
        <v>19.7</v>
      </c>
      <c r="EL33" s="100">
        <v>19.7</v>
      </c>
      <c r="EM33" s="100">
        <v>19.7</v>
      </c>
      <c r="EO33" s="100"/>
      <c r="EP33" s="107" t="s">
        <v>84</v>
      </c>
      <c r="EQ33" s="100">
        <v>19.2</v>
      </c>
      <c r="ER33" s="100">
        <v>19.2</v>
      </c>
      <c r="ES33" s="100">
        <v>19.100000000000001</v>
      </c>
      <c r="ET33" s="100">
        <v>19.2</v>
      </c>
      <c r="EU33" s="100">
        <v>19.2</v>
      </c>
      <c r="EV33" s="100">
        <v>18.899999999999999</v>
      </c>
      <c r="EW33" s="100">
        <v>18.7</v>
      </c>
      <c r="EX33" s="100">
        <v>18.899999999999999</v>
      </c>
      <c r="EY33" s="100">
        <v>18.8</v>
      </c>
      <c r="EZ33" s="100">
        <v>18.8</v>
      </c>
      <c r="FA33" s="100">
        <v>18.600000000000001</v>
      </c>
      <c r="FB33" s="100">
        <v>18.3</v>
      </c>
      <c r="FC33" s="100">
        <v>18.399999999999999</v>
      </c>
      <c r="FD33" s="100">
        <v>18.399999999999999</v>
      </c>
      <c r="FE33" s="100">
        <v>18.399999999999999</v>
      </c>
      <c r="FF33" s="100">
        <v>18.399999999999999</v>
      </c>
      <c r="FG33" s="100">
        <v>18.5</v>
      </c>
      <c r="FH33" s="100">
        <v>18.5</v>
      </c>
      <c r="FI33" s="100">
        <v>18.600000000000001</v>
      </c>
      <c r="FJ33" s="100">
        <v>18.600000000000001</v>
      </c>
      <c r="FK33" s="100">
        <v>18.7</v>
      </c>
      <c r="FM33" s="100"/>
      <c r="FN33" s="107" t="s">
        <v>84</v>
      </c>
      <c r="FO33" s="100">
        <v>27.7</v>
      </c>
      <c r="FP33" s="100">
        <v>27.3</v>
      </c>
      <c r="FQ33" s="100">
        <v>27.2</v>
      </c>
      <c r="FR33" s="100">
        <v>27.2</v>
      </c>
      <c r="FS33" s="100">
        <v>27.1</v>
      </c>
      <c r="FT33" s="100">
        <v>27.1</v>
      </c>
      <c r="FU33" s="100">
        <v>26.3</v>
      </c>
      <c r="FV33" s="100">
        <v>26</v>
      </c>
      <c r="FW33" s="100">
        <v>25.8</v>
      </c>
      <c r="FX33" s="100">
        <v>25.6</v>
      </c>
      <c r="FY33" s="100">
        <v>25.3</v>
      </c>
      <c r="FZ33" s="100">
        <v>25.3</v>
      </c>
      <c r="GA33" s="100">
        <v>25</v>
      </c>
      <c r="GB33" s="100">
        <v>24.9</v>
      </c>
      <c r="GC33" s="100">
        <v>25.1</v>
      </c>
      <c r="GD33" s="100">
        <v>25.4</v>
      </c>
      <c r="GE33" s="100">
        <v>25.6</v>
      </c>
      <c r="GF33" s="100">
        <v>25.8</v>
      </c>
      <c r="GG33" s="100">
        <v>25.9</v>
      </c>
      <c r="GH33" s="100">
        <v>26</v>
      </c>
      <c r="GI33" s="100">
        <v>26.1</v>
      </c>
      <c r="GK33" s="100"/>
      <c r="GL33" s="107" t="s">
        <v>84</v>
      </c>
      <c r="GM33" s="100">
        <v>27.1</v>
      </c>
      <c r="GN33" s="100">
        <v>26.7</v>
      </c>
      <c r="GO33" s="100">
        <v>26.6</v>
      </c>
      <c r="GP33" s="100">
        <v>25.8</v>
      </c>
      <c r="GQ33" s="100">
        <v>25.6</v>
      </c>
      <c r="GR33" s="100">
        <v>25.4</v>
      </c>
      <c r="GS33" s="100">
        <v>24.4</v>
      </c>
      <c r="GT33" s="100">
        <v>24.4</v>
      </c>
      <c r="GU33" s="100">
        <v>24.5</v>
      </c>
      <c r="GV33" s="100">
        <v>24.6</v>
      </c>
      <c r="GW33" s="100">
        <v>24.6</v>
      </c>
      <c r="GX33" s="100">
        <v>24.6</v>
      </c>
      <c r="GY33" s="100">
        <v>24.6</v>
      </c>
      <c r="GZ33" s="100">
        <v>24.6</v>
      </c>
      <c r="HA33" s="100">
        <v>24.8</v>
      </c>
      <c r="HB33" s="100">
        <v>25</v>
      </c>
      <c r="HC33" s="100">
        <v>25.4</v>
      </c>
      <c r="HD33" s="100">
        <v>25.6</v>
      </c>
      <c r="HE33" s="100">
        <v>25.8</v>
      </c>
      <c r="HF33" s="100">
        <v>26</v>
      </c>
      <c r="HG33" s="100">
        <v>26.2</v>
      </c>
      <c r="HI33" s="100"/>
      <c r="HJ33" s="107" t="s">
        <v>84</v>
      </c>
      <c r="HK33" s="100">
        <v>24.7</v>
      </c>
      <c r="HL33" s="100">
        <v>24.5</v>
      </c>
      <c r="HM33" s="100">
        <v>24.4</v>
      </c>
      <c r="HN33" s="100">
        <v>24.1</v>
      </c>
      <c r="HO33" s="100">
        <v>23.9</v>
      </c>
      <c r="HP33" s="100">
        <v>23.6</v>
      </c>
      <c r="HQ33" s="100">
        <v>22.6</v>
      </c>
      <c r="HR33" s="100">
        <v>22.5</v>
      </c>
      <c r="HS33" s="100">
        <v>22.5</v>
      </c>
      <c r="HT33" s="100">
        <v>22.4</v>
      </c>
      <c r="HU33" s="100">
        <v>22.3</v>
      </c>
      <c r="HV33" s="100">
        <v>22.3</v>
      </c>
      <c r="HW33" s="100">
        <v>22.3</v>
      </c>
      <c r="HX33" s="100">
        <v>22.4</v>
      </c>
      <c r="HY33" s="100">
        <v>22.6</v>
      </c>
      <c r="HZ33" s="100">
        <v>22.8</v>
      </c>
      <c r="IA33" s="100">
        <v>23</v>
      </c>
      <c r="IB33" s="100">
        <v>23.1</v>
      </c>
      <c r="IC33" s="100">
        <v>23.1</v>
      </c>
      <c r="ID33" s="100">
        <v>23.3</v>
      </c>
      <c r="IE33" s="100">
        <v>23.4</v>
      </c>
    </row>
    <row r="34" spans="1:239" ht="15">
      <c r="A34" s="100"/>
      <c r="B34" s="107" t="s">
        <v>85</v>
      </c>
      <c r="C34" s="100">
        <v>5.7</v>
      </c>
      <c r="D34" s="100">
        <v>5.7</v>
      </c>
      <c r="E34" s="100">
        <v>5.8</v>
      </c>
      <c r="F34" s="100">
        <v>6.1</v>
      </c>
      <c r="G34" s="100">
        <v>6.2</v>
      </c>
      <c r="H34" s="100">
        <v>6.1</v>
      </c>
      <c r="I34" s="100">
        <v>6.2</v>
      </c>
      <c r="J34" s="100">
        <v>6.6</v>
      </c>
      <c r="K34" s="100">
        <v>6.9</v>
      </c>
      <c r="L34" s="100">
        <v>7.3</v>
      </c>
      <c r="M34" s="100">
        <v>7.8</v>
      </c>
      <c r="N34" s="100">
        <v>8</v>
      </c>
      <c r="O34" s="100">
        <v>7.9</v>
      </c>
      <c r="P34" s="100">
        <v>8.1</v>
      </c>
      <c r="Q34" s="100">
        <v>8</v>
      </c>
      <c r="R34" s="100">
        <v>8.1</v>
      </c>
      <c r="S34" s="100">
        <v>8.1</v>
      </c>
      <c r="T34" s="100">
        <v>8.1</v>
      </c>
      <c r="U34" s="100">
        <v>8</v>
      </c>
      <c r="V34" s="100">
        <v>7.8</v>
      </c>
      <c r="W34" s="100">
        <v>7.5</v>
      </c>
      <c r="Y34" s="100"/>
      <c r="Z34" s="107" t="s">
        <v>85</v>
      </c>
      <c r="AA34" s="100">
        <v>8.4</v>
      </c>
      <c r="AB34" s="100">
        <v>8.1999999999999993</v>
      </c>
      <c r="AC34" s="100">
        <v>8.4</v>
      </c>
      <c r="AD34" s="100">
        <v>7.3</v>
      </c>
      <c r="AE34" s="100">
        <v>7.2</v>
      </c>
      <c r="AF34" s="100">
        <v>7.1</v>
      </c>
      <c r="AG34" s="100">
        <v>7.4</v>
      </c>
      <c r="AH34" s="100">
        <v>7.9</v>
      </c>
      <c r="AI34" s="100">
        <v>7.9</v>
      </c>
      <c r="AJ34" s="100">
        <v>8.1999999999999993</v>
      </c>
      <c r="AK34" s="100">
        <v>9.1</v>
      </c>
      <c r="AL34" s="100">
        <v>8.8000000000000007</v>
      </c>
      <c r="AM34" s="100">
        <v>8.4</v>
      </c>
      <c r="AN34" s="100">
        <v>8.4</v>
      </c>
      <c r="AO34" s="100">
        <v>8.3000000000000007</v>
      </c>
      <c r="AP34" s="100">
        <v>8</v>
      </c>
      <c r="AQ34" s="100">
        <v>7.7</v>
      </c>
      <c r="AR34" s="100">
        <v>7.5</v>
      </c>
      <c r="AS34" s="100">
        <v>7.7</v>
      </c>
      <c r="AT34" s="100">
        <v>7.6</v>
      </c>
      <c r="AU34" s="100">
        <v>7.4</v>
      </c>
      <c r="AW34" s="100"/>
      <c r="AX34" s="107" t="s">
        <v>85</v>
      </c>
      <c r="AY34" s="100">
        <v>6.8</v>
      </c>
      <c r="AZ34" s="100">
        <v>6.7</v>
      </c>
      <c r="BA34" s="100">
        <v>6.8</v>
      </c>
      <c r="BB34" s="100">
        <v>7.7</v>
      </c>
      <c r="BC34" s="100">
        <v>7.7</v>
      </c>
      <c r="BD34" s="100">
        <v>7.8</v>
      </c>
      <c r="BE34" s="100">
        <v>8.1</v>
      </c>
      <c r="BF34" s="100">
        <v>8.6</v>
      </c>
      <c r="BG34" s="100">
        <v>9.1999999999999993</v>
      </c>
      <c r="BH34" s="100">
        <v>9.5</v>
      </c>
      <c r="BI34" s="100">
        <v>10</v>
      </c>
      <c r="BJ34" s="100">
        <v>10</v>
      </c>
      <c r="BK34" s="100">
        <v>9.8000000000000007</v>
      </c>
      <c r="BL34" s="100">
        <v>9.5</v>
      </c>
      <c r="BM34" s="100">
        <v>9.4</v>
      </c>
      <c r="BN34" s="100">
        <v>9.1999999999999993</v>
      </c>
      <c r="BO34" s="100">
        <v>9.3000000000000007</v>
      </c>
      <c r="BP34" s="100">
        <v>9.1</v>
      </c>
      <c r="BQ34" s="100">
        <v>9</v>
      </c>
      <c r="BR34" s="100">
        <v>8.9</v>
      </c>
      <c r="BS34" s="100">
        <v>8.4</v>
      </c>
      <c r="BU34" s="100"/>
      <c r="BV34" s="107" t="s">
        <v>85</v>
      </c>
      <c r="BW34" s="100">
        <v>6.4</v>
      </c>
      <c r="BX34" s="100">
        <v>6.9</v>
      </c>
      <c r="BY34" s="100">
        <v>7</v>
      </c>
      <c r="BZ34" s="100">
        <v>7</v>
      </c>
      <c r="CA34" s="100">
        <v>7.3</v>
      </c>
      <c r="CB34" s="100">
        <v>7.3</v>
      </c>
      <c r="CC34" s="100">
        <v>7.6</v>
      </c>
      <c r="CD34" s="100">
        <v>8</v>
      </c>
      <c r="CE34" s="100">
        <v>8.1</v>
      </c>
      <c r="CF34" s="100">
        <v>8.1</v>
      </c>
      <c r="CG34" s="100">
        <v>8.1999999999999993</v>
      </c>
      <c r="CH34" s="100">
        <v>8.1</v>
      </c>
      <c r="CI34" s="100">
        <v>7.9</v>
      </c>
      <c r="CJ34" s="100">
        <v>7.8</v>
      </c>
      <c r="CK34" s="100">
        <v>7.8</v>
      </c>
      <c r="CL34" s="100">
        <v>7.9</v>
      </c>
      <c r="CM34" s="100">
        <v>7.8</v>
      </c>
      <c r="CN34" s="100">
        <v>7.8</v>
      </c>
      <c r="CO34" s="100">
        <v>7.7</v>
      </c>
      <c r="CP34" s="100">
        <v>7.7</v>
      </c>
      <c r="CQ34" s="100">
        <v>7.6</v>
      </c>
      <c r="CS34" s="100"/>
      <c r="CT34" s="107" t="s">
        <v>85</v>
      </c>
      <c r="CU34" s="100">
        <v>9.1999999999999993</v>
      </c>
      <c r="CV34" s="100">
        <v>9.3000000000000007</v>
      </c>
      <c r="CW34" s="100">
        <v>9.1999999999999993</v>
      </c>
      <c r="CX34" s="100">
        <v>9.1</v>
      </c>
      <c r="CY34" s="100">
        <v>9.1</v>
      </c>
      <c r="CZ34" s="100">
        <v>9</v>
      </c>
      <c r="DA34" s="100">
        <v>8.8000000000000007</v>
      </c>
      <c r="DB34" s="100">
        <v>9.3000000000000007</v>
      </c>
      <c r="DC34" s="100">
        <v>9.6</v>
      </c>
      <c r="DD34" s="100">
        <v>9.8000000000000007</v>
      </c>
      <c r="DE34" s="100">
        <v>10.1</v>
      </c>
      <c r="DF34" s="100">
        <v>9.9</v>
      </c>
      <c r="DG34" s="100">
        <v>9.8000000000000007</v>
      </c>
      <c r="DH34" s="100">
        <v>9.1999999999999993</v>
      </c>
      <c r="DI34" s="100">
        <v>9.1</v>
      </c>
      <c r="DJ34" s="100">
        <v>8.9</v>
      </c>
      <c r="DK34" s="100">
        <v>8.4</v>
      </c>
      <c r="DL34" s="100">
        <v>8.3000000000000007</v>
      </c>
      <c r="DM34" s="100">
        <v>8</v>
      </c>
      <c r="DN34" s="100">
        <v>7.9</v>
      </c>
      <c r="DO34" s="100">
        <v>7.6</v>
      </c>
      <c r="DQ34" s="100"/>
      <c r="DR34" s="107" t="s">
        <v>85</v>
      </c>
      <c r="DS34" s="100">
        <v>8.4</v>
      </c>
      <c r="DT34" s="100">
        <v>8.1999999999999993</v>
      </c>
      <c r="DU34" s="100">
        <v>8.1999999999999993</v>
      </c>
      <c r="DV34" s="100">
        <v>8.1</v>
      </c>
      <c r="DW34" s="100">
        <v>8.1</v>
      </c>
      <c r="DX34" s="100">
        <v>7.9</v>
      </c>
      <c r="DY34" s="100">
        <v>7.7</v>
      </c>
      <c r="DZ34" s="100">
        <v>8.1</v>
      </c>
      <c r="EA34" s="100">
        <v>8.4</v>
      </c>
      <c r="EB34" s="100">
        <v>8.6</v>
      </c>
      <c r="EC34" s="100">
        <v>8.8000000000000007</v>
      </c>
      <c r="ED34" s="100">
        <v>8.6</v>
      </c>
      <c r="EE34" s="100">
        <v>8.5</v>
      </c>
      <c r="EF34" s="100">
        <v>8.3000000000000007</v>
      </c>
      <c r="EG34" s="100">
        <v>8.1999999999999993</v>
      </c>
      <c r="EH34" s="100">
        <v>8</v>
      </c>
      <c r="EI34" s="100">
        <v>7.7</v>
      </c>
      <c r="EJ34" s="100">
        <v>7.5</v>
      </c>
      <c r="EK34" s="100">
        <v>7.3</v>
      </c>
      <c r="EL34" s="100">
        <v>7.2</v>
      </c>
      <c r="EM34" s="100">
        <v>7.2</v>
      </c>
      <c r="EO34" s="100"/>
      <c r="EP34" s="107" t="s">
        <v>85</v>
      </c>
      <c r="EQ34" s="100">
        <v>9.6</v>
      </c>
      <c r="ER34" s="100">
        <v>9.4</v>
      </c>
      <c r="ES34" s="100">
        <v>9.5</v>
      </c>
      <c r="ET34" s="100">
        <v>9.3000000000000007</v>
      </c>
      <c r="EU34" s="100">
        <v>9.3000000000000007</v>
      </c>
      <c r="EV34" s="100">
        <v>9.4</v>
      </c>
      <c r="EW34" s="100">
        <v>10.199999999999999</v>
      </c>
      <c r="EX34" s="100">
        <v>10.4</v>
      </c>
      <c r="EY34" s="100">
        <v>10.7</v>
      </c>
      <c r="EZ34" s="100">
        <v>10.9</v>
      </c>
      <c r="FA34" s="100">
        <v>11.1</v>
      </c>
      <c r="FB34" s="100">
        <v>11.4</v>
      </c>
      <c r="FC34" s="100">
        <v>11.3</v>
      </c>
      <c r="FD34" s="100">
        <v>11.4</v>
      </c>
      <c r="FE34" s="100">
        <v>11.1</v>
      </c>
      <c r="FF34" s="100">
        <v>10.9</v>
      </c>
      <c r="FG34" s="100">
        <v>10.7</v>
      </c>
      <c r="FH34" s="100">
        <v>10.5</v>
      </c>
      <c r="FI34" s="100">
        <v>10.199999999999999</v>
      </c>
      <c r="FJ34" s="100">
        <v>10</v>
      </c>
      <c r="FK34" s="100">
        <v>9.6999999999999993</v>
      </c>
      <c r="FM34" s="100"/>
      <c r="FN34" s="107" t="s">
        <v>85</v>
      </c>
      <c r="FO34" s="100">
        <v>12.1</v>
      </c>
      <c r="FP34" s="100">
        <v>13</v>
      </c>
      <c r="FQ34" s="100">
        <v>13.4</v>
      </c>
      <c r="FR34" s="100">
        <v>13.4</v>
      </c>
      <c r="FS34" s="100">
        <v>13.4</v>
      </c>
      <c r="FT34" s="100">
        <v>13.3</v>
      </c>
      <c r="FU34" s="100">
        <v>15.4</v>
      </c>
      <c r="FV34" s="100">
        <v>16.100000000000001</v>
      </c>
      <c r="FW34" s="100">
        <v>16.7</v>
      </c>
      <c r="FX34" s="100">
        <v>17.100000000000001</v>
      </c>
      <c r="FY34" s="100">
        <v>17.8</v>
      </c>
      <c r="FZ34" s="100">
        <v>17.7</v>
      </c>
      <c r="GA34" s="100">
        <v>17.899999999999999</v>
      </c>
      <c r="GB34" s="100">
        <v>18</v>
      </c>
      <c r="GC34" s="100">
        <v>17.3</v>
      </c>
      <c r="GD34" s="100">
        <v>16.7</v>
      </c>
      <c r="GE34" s="100">
        <v>16.399999999999999</v>
      </c>
      <c r="GF34" s="100">
        <v>16.100000000000001</v>
      </c>
      <c r="GG34" s="100">
        <v>15.7</v>
      </c>
      <c r="GH34" s="100">
        <v>15.5</v>
      </c>
      <c r="GI34" s="100">
        <v>15.3</v>
      </c>
      <c r="GK34" s="100"/>
      <c r="GL34" s="107" t="s">
        <v>85</v>
      </c>
      <c r="GM34" s="100">
        <v>13.1</v>
      </c>
      <c r="GN34" s="100">
        <v>13.9</v>
      </c>
      <c r="GO34" s="100">
        <v>14.3</v>
      </c>
      <c r="GP34" s="100">
        <v>15.4</v>
      </c>
      <c r="GQ34" s="100">
        <v>16.2</v>
      </c>
      <c r="GR34" s="100">
        <v>16.600000000000001</v>
      </c>
      <c r="GS34" s="100">
        <v>19.2</v>
      </c>
      <c r="GT34" s="100">
        <v>19.3</v>
      </c>
      <c r="GU34" s="100">
        <v>19.399999999999999</v>
      </c>
      <c r="GV34" s="100">
        <v>19.7</v>
      </c>
      <c r="GW34" s="100">
        <v>19.899999999999999</v>
      </c>
      <c r="GX34" s="100">
        <v>19.600000000000001</v>
      </c>
      <c r="GY34" s="100">
        <v>19.5</v>
      </c>
      <c r="GZ34" s="100">
        <v>19.5</v>
      </c>
      <c r="HA34" s="100">
        <v>18.899999999999999</v>
      </c>
      <c r="HB34" s="100">
        <v>18.3</v>
      </c>
      <c r="HC34" s="100">
        <v>17.600000000000001</v>
      </c>
      <c r="HD34" s="100">
        <v>17.100000000000001</v>
      </c>
      <c r="HE34" s="100">
        <v>16.600000000000001</v>
      </c>
      <c r="HF34" s="100">
        <v>16.3</v>
      </c>
      <c r="HG34" s="100">
        <v>15.7</v>
      </c>
      <c r="HI34" s="100"/>
      <c r="HJ34" s="107" t="s">
        <v>85</v>
      </c>
      <c r="HK34" s="100">
        <v>9.8000000000000007</v>
      </c>
      <c r="HL34" s="100">
        <v>10.1</v>
      </c>
      <c r="HM34" s="100">
        <v>10.4</v>
      </c>
      <c r="HN34" s="100">
        <v>11</v>
      </c>
      <c r="HO34" s="100">
        <v>11.7</v>
      </c>
      <c r="HP34" s="100">
        <v>12.4</v>
      </c>
      <c r="HQ34" s="100">
        <v>16.100000000000001</v>
      </c>
      <c r="HR34" s="100">
        <v>16.5</v>
      </c>
      <c r="HS34" s="100">
        <v>16.7</v>
      </c>
      <c r="HT34" s="100">
        <v>17.100000000000001</v>
      </c>
      <c r="HU34" s="100">
        <v>17.7</v>
      </c>
      <c r="HV34" s="100">
        <v>17.5</v>
      </c>
      <c r="HW34" s="100">
        <v>17.399999999999999</v>
      </c>
      <c r="HX34" s="100">
        <v>17</v>
      </c>
      <c r="HY34" s="100">
        <v>16.5</v>
      </c>
      <c r="HZ34" s="100">
        <v>16</v>
      </c>
      <c r="IA34" s="100">
        <v>15.2</v>
      </c>
      <c r="IB34" s="100">
        <v>14.9</v>
      </c>
      <c r="IC34" s="100">
        <v>14.8</v>
      </c>
      <c r="ID34" s="100">
        <v>14.1</v>
      </c>
      <c r="IE34" s="100">
        <v>13.8</v>
      </c>
    </row>
    <row r="35" spans="1:239" ht="15">
      <c r="A35" s="100"/>
      <c r="B35" s="107" t="s">
        <v>86</v>
      </c>
      <c r="C35" s="100">
        <v>2.7</v>
      </c>
      <c r="D35" s="100">
        <v>2.9</v>
      </c>
      <c r="E35" s="100">
        <v>2.9</v>
      </c>
      <c r="F35" s="100">
        <v>2.6</v>
      </c>
      <c r="G35" s="100">
        <v>2.5</v>
      </c>
      <c r="H35" s="100">
        <v>2.5</v>
      </c>
      <c r="I35" s="100">
        <v>2.4</v>
      </c>
      <c r="J35" s="100">
        <v>2.4</v>
      </c>
      <c r="K35" s="100">
        <v>2.2999999999999998</v>
      </c>
      <c r="L35" s="100">
        <v>2.2000000000000002</v>
      </c>
      <c r="M35" s="100">
        <v>2.5</v>
      </c>
      <c r="N35" s="100">
        <v>2.5</v>
      </c>
      <c r="O35" s="100">
        <v>2.4</v>
      </c>
      <c r="P35" s="100">
        <v>2.2999999999999998</v>
      </c>
      <c r="Q35" s="100">
        <v>2.2000000000000002</v>
      </c>
      <c r="R35" s="100">
        <v>2.2000000000000002</v>
      </c>
      <c r="S35" s="100">
        <v>2.1</v>
      </c>
      <c r="T35" s="100">
        <v>2.1</v>
      </c>
      <c r="U35" s="100">
        <v>2</v>
      </c>
      <c r="V35" s="100">
        <v>1.9</v>
      </c>
      <c r="W35" s="100">
        <v>1.9</v>
      </c>
      <c r="Y35" s="100"/>
      <c r="Z35" s="107" t="s">
        <v>86</v>
      </c>
      <c r="AA35" s="100">
        <v>6.9</v>
      </c>
      <c r="AB35" s="100">
        <v>6.9</v>
      </c>
      <c r="AC35" s="100">
        <v>7.1</v>
      </c>
      <c r="AD35" s="100">
        <v>6.9</v>
      </c>
      <c r="AE35" s="100">
        <v>6.7</v>
      </c>
      <c r="AF35" s="100">
        <v>6.7</v>
      </c>
      <c r="AG35" s="100">
        <v>6.9</v>
      </c>
      <c r="AH35" s="100">
        <v>6.7</v>
      </c>
      <c r="AI35" s="100">
        <v>6.1</v>
      </c>
      <c r="AJ35" s="100">
        <v>6.6</v>
      </c>
      <c r="AK35" s="100">
        <v>6.5</v>
      </c>
      <c r="AL35" s="100">
        <v>6.3</v>
      </c>
      <c r="AM35" s="100">
        <v>5.9</v>
      </c>
      <c r="AN35" s="100">
        <v>5.7</v>
      </c>
      <c r="AO35" s="100">
        <v>5.5</v>
      </c>
      <c r="AP35" s="100">
        <v>4.7</v>
      </c>
      <c r="AQ35" s="100">
        <v>3.9</v>
      </c>
      <c r="AR35" s="100">
        <v>3.5</v>
      </c>
      <c r="AS35" s="100">
        <v>4.0999999999999996</v>
      </c>
      <c r="AT35" s="100">
        <v>4</v>
      </c>
      <c r="AU35" s="100">
        <v>3.7</v>
      </c>
      <c r="AW35" s="100"/>
      <c r="AX35" s="107" t="s">
        <v>86</v>
      </c>
      <c r="AY35" s="100">
        <v>3.9</v>
      </c>
      <c r="AZ35" s="100">
        <v>3.6</v>
      </c>
      <c r="BA35" s="100">
        <v>3.6</v>
      </c>
      <c r="BB35" s="100">
        <v>3.6</v>
      </c>
      <c r="BC35" s="100">
        <v>3.2</v>
      </c>
      <c r="BD35" s="100">
        <v>3.5</v>
      </c>
      <c r="BE35" s="100">
        <v>3.4</v>
      </c>
      <c r="BF35" s="100">
        <v>3.4</v>
      </c>
      <c r="BG35" s="100">
        <v>3.3</v>
      </c>
      <c r="BH35" s="100">
        <v>3.1</v>
      </c>
      <c r="BI35" s="100">
        <v>3.5</v>
      </c>
      <c r="BJ35" s="100">
        <v>3.4</v>
      </c>
      <c r="BK35" s="100">
        <v>3.4</v>
      </c>
      <c r="BL35" s="100">
        <v>3.3</v>
      </c>
      <c r="BM35" s="100">
        <v>3.2</v>
      </c>
      <c r="BN35" s="100">
        <v>3</v>
      </c>
      <c r="BO35" s="100">
        <v>2.9</v>
      </c>
      <c r="BP35" s="100">
        <v>2.8</v>
      </c>
      <c r="BQ35" s="100">
        <v>2.7</v>
      </c>
      <c r="BR35" s="100">
        <v>2.6</v>
      </c>
      <c r="BS35" s="100">
        <v>2.2999999999999998</v>
      </c>
      <c r="BU35" s="100"/>
      <c r="BV35" s="107" t="s">
        <v>86</v>
      </c>
      <c r="BW35" s="100">
        <v>5.9</v>
      </c>
      <c r="BX35" s="100">
        <v>6.2</v>
      </c>
      <c r="BY35" s="100">
        <v>6.3</v>
      </c>
      <c r="BZ35" s="100">
        <v>5.9</v>
      </c>
      <c r="CA35" s="100">
        <v>5.9</v>
      </c>
      <c r="CB35" s="100">
        <v>5.7</v>
      </c>
      <c r="CC35" s="100">
        <v>5.6</v>
      </c>
      <c r="CD35" s="100">
        <v>5.4</v>
      </c>
      <c r="CE35" s="100">
        <v>5.0999999999999996</v>
      </c>
      <c r="CF35" s="100">
        <v>4.7</v>
      </c>
      <c r="CG35" s="100">
        <v>4.4000000000000004</v>
      </c>
      <c r="CH35" s="100">
        <v>4.2</v>
      </c>
      <c r="CI35" s="100">
        <v>4.0999999999999996</v>
      </c>
      <c r="CJ35" s="100">
        <v>3.9</v>
      </c>
      <c r="CK35" s="100">
        <v>4</v>
      </c>
      <c r="CL35" s="100">
        <v>4</v>
      </c>
      <c r="CM35" s="100">
        <v>3.7</v>
      </c>
      <c r="CN35" s="100">
        <v>3.6</v>
      </c>
      <c r="CO35" s="100">
        <v>3.5</v>
      </c>
      <c r="CP35" s="100">
        <v>3.5</v>
      </c>
      <c r="CQ35" s="100">
        <v>3.5</v>
      </c>
      <c r="CS35" s="100"/>
      <c r="CT35" s="107" t="s">
        <v>86</v>
      </c>
      <c r="CU35" s="100">
        <v>5.0999999999999996</v>
      </c>
      <c r="CV35" s="100">
        <v>5.2</v>
      </c>
      <c r="CW35" s="100">
        <v>5</v>
      </c>
      <c r="CX35" s="100">
        <v>4.9000000000000004</v>
      </c>
      <c r="CY35" s="100">
        <v>4.7</v>
      </c>
      <c r="CZ35" s="100">
        <v>4.5999999999999996</v>
      </c>
      <c r="DA35" s="100">
        <v>4.5</v>
      </c>
      <c r="DB35" s="100">
        <v>4.4000000000000004</v>
      </c>
      <c r="DC35" s="100">
        <v>4.2</v>
      </c>
      <c r="DD35" s="100">
        <v>4.0999999999999996</v>
      </c>
      <c r="DE35" s="100">
        <v>3.8</v>
      </c>
      <c r="DF35" s="100">
        <v>4</v>
      </c>
      <c r="DG35" s="100">
        <v>4.0999999999999996</v>
      </c>
      <c r="DH35" s="100">
        <v>3.4</v>
      </c>
      <c r="DI35" s="100">
        <v>3.7</v>
      </c>
      <c r="DJ35" s="100">
        <v>3.6</v>
      </c>
      <c r="DK35" s="100">
        <v>3.3</v>
      </c>
      <c r="DL35" s="100">
        <v>3.2</v>
      </c>
      <c r="DM35" s="100">
        <v>3.1</v>
      </c>
      <c r="DN35" s="100">
        <v>3</v>
      </c>
      <c r="DO35" s="100">
        <v>3</v>
      </c>
      <c r="DQ35" s="100"/>
      <c r="DR35" s="107" t="s">
        <v>86</v>
      </c>
      <c r="DS35" s="100">
        <v>4.0999999999999996</v>
      </c>
      <c r="DT35" s="100">
        <v>4</v>
      </c>
      <c r="DU35" s="100">
        <v>4</v>
      </c>
      <c r="DV35" s="100">
        <v>3.9</v>
      </c>
      <c r="DW35" s="100">
        <v>3.7</v>
      </c>
      <c r="DX35" s="100">
        <v>3.7</v>
      </c>
      <c r="DY35" s="100">
        <v>3.9</v>
      </c>
      <c r="DZ35" s="100">
        <v>3.7</v>
      </c>
      <c r="EA35" s="100">
        <v>3.6</v>
      </c>
      <c r="EB35" s="100">
        <v>3.3</v>
      </c>
      <c r="EC35" s="100">
        <v>3.1</v>
      </c>
      <c r="ED35" s="100">
        <v>3.1</v>
      </c>
      <c r="EE35" s="100">
        <v>3.1</v>
      </c>
      <c r="EF35" s="100">
        <v>3</v>
      </c>
      <c r="EG35" s="100">
        <v>2.8</v>
      </c>
      <c r="EH35" s="100">
        <v>2.7</v>
      </c>
      <c r="EI35" s="100">
        <v>2.6</v>
      </c>
      <c r="EJ35" s="100">
        <v>2.5</v>
      </c>
      <c r="EK35" s="100">
        <v>2.2999999999999998</v>
      </c>
      <c r="EL35" s="100">
        <v>2.2999999999999998</v>
      </c>
      <c r="EM35" s="100">
        <v>2.5</v>
      </c>
      <c r="EO35" s="100"/>
      <c r="EP35" s="107" t="s">
        <v>86</v>
      </c>
      <c r="EQ35" s="100">
        <v>5</v>
      </c>
      <c r="ER35" s="100">
        <v>5.2</v>
      </c>
      <c r="ES35" s="100">
        <v>5.3</v>
      </c>
      <c r="ET35" s="100">
        <v>5.2</v>
      </c>
      <c r="EU35" s="100">
        <v>5.0999999999999996</v>
      </c>
      <c r="EV35" s="100">
        <v>5.6</v>
      </c>
      <c r="EW35" s="100">
        <v>5.8</v>
      </c>
      <c r="EX35" s="100">
        <v>4.8</v>
      </c>
      <c r="EY35" s="100">
        <v>4.8</v>
      </c>
      <c r="EZ35" s="100">
        <v>4.7</v>
      </c>
      <c r="FA35" s="100">
        <v>5</v>
      </c>
      <c r="FB35" s="100">
        <v>5.5</v>
      </c>
      <c r="FC35" s="100">
        <v>5.4</v>
      </c>
      <c r="FD35" s="100">
        <v>5.5</v>
      </c>
      <c r="FE35" s="100">
        <v>5.5</v>
      </c>
      <c r="FF35" s="100">
        <v>5.6</v>
      </c>
      <c r="FG35" s="100">
        <v>5.5</v>
      </c>
      <c r="FH35" s="100">
        <v>5.4</v>
      </c>
      <c r="FI35" s="100">
        <v>5.4</v>
      </c>
      <c r="FJ35" s="100">
        <v>5.4</v>
      </c>
      <c r="FK35" s="100">
        <v>5.4</v>
      </c>
      <c r="FM35" s="100"/>
      <c r="FN35" s="107" t="s">
        <v>86</v>
      </c>
      <c r="FO35" s="100">
        <v>4.8</v>
      </c>
      <c r="FP35" s="100">
        <v>5.2</v>
      </c>
      <c r="FQ35" s="100">
        <v>5.2</v>
      </c>
      <c r="FR35" s="100">
        <v>5.0999999999999996</v>
      </c>
      <c r="FS35" s="100">
        <v>5.0999999999999996</v>
      </c>
      <c r="FT35" s="100">
        <v>5.2</v>
      </c>
      <c r="FU35" s="100">
        <v>5.4</v>
      </c>
      <c r="FV35" s="100">
        <v>5.5</v>
      </c>
      <c r="FW35" s="100">
        <v>5.4</v>
      </c>
      <c r="FX35" s="100">
        <v>5.4</v>
      </c>
      <c r="FY35" s="100">
        <v>5.4</v>
      </c>
      <c r="FZ35" s="100">
        <v>5.6</v>
      </c>
      <c r="GA35" s="100">
        <v>5.8</v>
      </c>
      <c r="GB35" s="100">
        <v>5.9</v>
      </c>
      <c r="GC35" s="100">
        <v>6</v>
      </c>
      <c r="GD35" s="100">
        <v>5.6</v>
      </c>
      <c r="GE35" s="100">
        <v>5.4</v>
      </c>
      <c r="GF35" s="100">
        <v>5.4</v>
      </c>
      <c r="GG35" s="100">
        <v>5.4</v>
      </c>
      <c r="GH35" s="100">
        <v>5.4</v>
      </c>
      <c r="GI35" s="100">
        <v>5.4</v>
      </c>
      <c r="GK35" s="100"/>
      <c r="GL35" s="107" t="s">
        <v>86</v>
      </c>
      <c r="GM35" s="100">
        <v>4.8</v>
      </c>
      <c r="GN35" s="100">
        <v>4.9000000000000004</v>
      </c>
      <c r="GO35" s="100">
        <v>4.8</v>
      </c>
      <c r="GP35" s="100">
        <v>5.6</v>
      </c>
      <c r="GQ35" s="100">
        <v>5.4</v>
      </c>
      <c r="GR35" s="100">
        <v>5.4</v>
      </c>
      <c r="GS35" s="100">
        <v>5.7</v>
      </c>
      <c r="GT35" s="100">
        <v>5.5</v>
      </c>
      <c r="GU35" s="100">
        <v>5.0999999999999996</v>
      </c>
      <c r="GV35" s="100">
        <v>4.7</v>
      </c>
      <c r="GW35" s="100">
        <v>4.5999999999999996</v>
      </c>
      <c r="GX35" s="100">
        <v>4.7</v>
      </c>
      <c r="GY35" s="100">
        <v>4.8</v>
      </c>
      <c r="GZ35" s="100">
        <v>4.8</v>
      </c>
      <c r="HA35" s="100">
        <v>4.7</v>
      </c>
      <c r="HB35" s="100">
        <v>4.5</v>
      </c>
      <c r="HC35" s="100">
        <v>4.0999999999999996</v>
      </c>
      <c r="HD35" s="100">
        <v>4</v>
      </c>
      <c r="HE35" s="100">
        <v>4.0999999999999996</v>
      </c>
      <c r="HF35" s="100">
        <v>4.0999999999999996</v>
      </c>
      <c r="HG35" s="100">
        <v>4</v>
      </c>
      <c r="HI35" s="100"/>
      <c r="HJ35" s="107" t="s">
        <v>86</v>
      </c>
      <c r="HK35" s="100">
        <v>2.6</v>
      </c>
      <c r="HL35" s="100">
        <v>2.6</v>
      </c>
      <c r="HM35" s="100">
        <v>2.6</v>
      </c>
      <c r="HN35" s="100">
        <v>2.7</v>
      </c>
      <c r="HO35" s="100">
        <v>2.7</v>
      </c>
      <c r="HP35" s="100">
        <v>2.7</v>
      </c>
      <c r="HQ35" s="100">
        <v>2.7</v>
      </c>
      <c r="HR35" s="100">
        <v>2.6</v>
      </c>
      <c r="HS35" s="100">
        <v>2.4</v>
      </c>
      <c r="HT35" s="100">
        <v>2.4</v>
      </c>
      <c r="HU35" s="100">
        <v>2.4</v>
      </c>
      <c r="HV35" s="100">
        <v>2.4</v>
      </c>
      <c r="HW35" s="100">
        <v>2.5</v>
      </c>
      <c r="HX35" s="100">
        <v>2.4</v>
      </c>
      <c r="HY35" s="100">
        <v>2.4</v>
      </c>
      <c r="HZ35" s="100">
        <v>2.2999999999999998</v>
      </c>
      <c r="IA35" s="100">
        <v>2.2000000000000002</v>
      </c>
      <c r="IB35" s="100">
        <v>2.1</v>
      </c>
      <c r="IC35" s="100">
        <v>2.1</v>
      </c>
      <c r="ID35" s="100">
        <v>2.1</v>
      </c>
      <c r="IE35" s="100">
        <v>2</v>
      </c>
    </row>
    <row r="36" spans="1:239" ht="15">
      <c r="A36" s="421"/>
      <c r="B36" s="421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21"/>
      <c r="Z36" s="421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21"/>
      <c r="AX36" s="421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21"/>
      <c r="BV36" s="421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21"/>
      <c r="CT36" s="421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21"/>
      <c r="DR36" s="421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21"/>
      <c r="EP36" s="421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21"/>
      <c r="FN36" s="421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21"/>
      <c r="GL36" s="421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21"/>
      <c r="HJ36" s="421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100"/>
      <c r="B37" s="104" t="s">
        <v>89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00"/>
      <c r="Z37" s="104" t="s">
        <v>89</v>
      </c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W37" s="100"/>
      <c r="AX37" s="104" t="s">
        <v>89</v>
      </c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U37" s="100"/>
      <c r="BV37" s="104" t="s">
        <v>89</v>
      </c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S37" s="100"/>
      <c r="CT37" s="104" t="s">
        <v>89</v>
      </c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  <c r="DN37" s="128"/>
      <c r="DO37" s="128"/>
      <c r="DQ37" s="100"/>
      <c r="DR37" s="104" t="s">
        <v>89</v>
      </c>
      <c r="DS37" s="128"/>
      <c r="DT37" s="128"/>
      <c r="DU37" s="128"/>
      <c r="DV37" s="128"/>
      <c r="DW37" s="128"/>
      <c r="DX37" s="128"/>
      <c r="DY37" s="128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O37" s="100"/>
      <c r="EP37" s="104" t="s">
        <v>89</v>
      </c>
      <c r="EQ37" s="128"/>
      <c r="ER37" s="128"/>
      <c r="ES37" s="128"/>
      <c r="ET37" s="128"/>
      <c r="EU37" s="128"/>
      <c r="EV37" s="128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M37" s="100"/>
      <c r="FN37" s="104" t="s">
        <v>89</v>
      </c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K37" s="100"/>
      <c r="GL37" s="104" t="s">
        <v>89</v>
      </c>
      <c r="GM37" s="128"/>
      <c r="GN37" s="128"/>
      <c r="GO37" s="128"/>
      <c r="GP37" s="128"/>
      <c r="GQ37" s="128"/>
      <c r="GR37" s="128"/>
      <c r="GS37" s="128"/>
      <c r="GT37" s="128"/>
      <c r="GU37" s="128"/>
      <c r="GV37" s="128"/>
      <c r="GW37" s="128"/>
      <c r="GX37" s="128"/>
      <c r="GY37" s="128"/>
      <c r="GZ37" s="128"/>
      <c r="HA37" s="128"/>
      <c r="HB37" s="128"/>
      <c r="HC37" s="128"/>
      <c r="HD37" s="128"/>
      <c r="HE37" s="128"/>
      <c r="HF37" s="128"/>
      <c r="HG37" s="128"/>
      <c r="HI37" s="100"/>
      <c r="HJ37" s="104" t="s">
        <v>89</v>
      </c>
      <c r="HK37" s="128"/>
      <c r="HL37" s="128"/>
      <c r="HM37" s="128"/>
      <c r="HN37" s="128"/>
      <c r="HO37" s="128"/>
      <c r="HP37" s="128"/>
      <c r="HQ37" s="128"/>
      <c r="HR37" s="128"/>
      <c r="HS37" s="128"/>
      <c r="HT37" s="128"/>
      <c r="HU37" s="128"/>
      <c r="HV37" s="128"/>
      <c r="HW37" s="128"/>
      <c r="HX37" s="128"/>
      <c r="HY37" s="128"/>
      <c r="HZ37" s="128"/>
      <c r="IA37" s="128"/>
      <c r="IB37" s="128"/>
      <c r="IC37" s="128"/>
      <c r="ID37" s="128"/>
      <c r="IE37" s="128"/>
    </row>
    <row r="38" spans="1:239" ht="15">
      <c r="A38" s="100"/>
      <c r="B38" s="107" t="s">
        <v>83</v>
      </c>
      <c r="C38" s="127">
        <v>17149</v>
      </c>
      <c r="D38" s="127">
        <v>16629</v>
      </c>
      <c r="E38" s="127">
        <v>17126</v>
      </c>
      <c r="F38" s="127">
        <v>16842</v>
      </c>
      <c r="G38" s="127">
        <v>15411</v>
      </c>
      <c r="H38" s="127">
        <v>16297</v>
      </c>
      <c r="I38" s="127">
        <v>15556</v>
      </c>
      <c r="J38" s="127">
        <v>18375</v>
      </c>
      <c r="K38" s="127">
        <v>19368</v>
      </c>
      <c r="L38" s="127">
        <v>17391</v>
      </c>
      <c r="M38" s="127">
        <v>17042</v>
      </c>
      <c r="N38" s="127">
        <v>19202</v>
      </c>
      <c r="O38" s="127">
        <v>20692</v>
      </c>
      <c r="P38" s="127">
        <v>17662</v>
      </c>
      <c r="Q38" s="127">
        <v>19620</v>
      </c>
      <c r="R38" s="127">
        <v>20231</v>
      </c>
      <c r="S38" s="127">
        <v>19565</v>
      </c>
      <c r="T38" s="127">
        <v>20363</v>
      </c>
      <c r="U38" s="127">
        <v>20101</v>
      </c>
      <c r="V38" s="127">
        <v>19655</v>
      </c>
      <c r="W38" s="127">
        <v>19407</v>
      </c>
      <c r="Y38" s="100"/>
      <c r="Z38" s="107" t="s">
        <v>83</v>
      </c>
      <c r="AA38" s="127">
        <v>20697</v>
      </c>
      <c r="AB38" s="127">
        <v>18551</v>
      </c>
      <c r="AC38" s="127">
        <v>21190</v>
      </c>
      <c r="AD38" s="127">
        <v>21284</v>
      </c>
      <c r="AE38" s="127">
        <v>21696</v>
      </c>
      <c r="AF38" s="127">
        <v>21923</v>
      </c>
      <c r="AG38" s="127">
        <v>21590</v>
      </c>
      <c r="AH38" s="127">
        <v>21526</v>
      </c>
      <c r="AI38" s="127">
        <v>20351</v>
      </c>
      <c r="AJ38" s="127">
        <v>20503</v>
      </c>
      <c r="AK38" s="127">
        <v>19267</v>
      </c>
      <c r="AL38" s="127">
        <v>21012</v>
      </c>
      <c r="AM38" s="127">
        <v>19766</v>
      </c>
      <c r="AN38" s="127">
        <v>16626</v>
      </c>
      <c r="AO38" s="127">
        <v>16180</v>
      </c>
      <c r="AP38" s="127">
        <v>15417</v>
      </c>
      <c r="AQ38" s="127">
        <v>15965</v>
      </c>
      <c r="AR38" s="127">
        <v>16804</v>
      </c>
      <c r="AS38" s="127">
        <v>15370</v>
      </c>
      <c r="AT38" s="127">
        <v>15439</v>
      </c>
      <c r="AU38" s="127">
        <v>13744</v>
      </c>
      <c r="AW38" s="100"/>
      <c r="AX38" s="107" t="s">
        <v>83</v>
      </c>
      <c r="AY38" s="127">
        <v>23972</v>
      </c>
      <c r="AZ38" s="127">
        <v>22417</v>
      </c>
      <c r="BA38" s="127">
        <v>22862</v>
      </c>
      <c r="BB38" s="127">
        <v>23180</v>
      </c>
      <c r="BC38" s="127">
        <v>22982</v>
      </c>
      <c r="BD38" s="127">
        <v>22548</v>
      </c>
      <c r="BE38" s="127">
        <v>22660</v>
      </c>
      <c r="BF38" s="127">
        <v>21286</v>
      </c>
      <c r="BG38" s="127">
        <v>21718</v>
      </c>
      <c r="BH38" s="127">
        <v>19293</v>
      </c>
      <c r="BI38" s="127">
        <v>19605</v>
      </c>
      <c r="BJ38" s="127">
        <v>21814</v>
      </c>
      <c r="BK38" s="127">
        <v>22245</v>
      </c>
      <c r="BL38" s="127">
        <v>19265</v>
      </c>
      <c r="BM38" s="127">
        <v>17232</v>
      </c>
      <c r="BN38" s="127">
        <v>21485</v>
      </c>
      <c r="BO38" s="127">
        <v>22211</v>
      </c>
      <c r="BP38" s="127">
        <v>22704</v>
      </c>
      <c r="BQ38" s="127">
        <v>22728</v>
      </c>
      <c r="BR38" s="127">
        <v>22200</v>
      </c>
      <c r="BS38" s="127">
        <v>17752</v>
      </c>
      <c r="BU38" s="100"/>
      <c r="BV38" s="107" t="s">
        <v>83</v>
      </c>
      <c r="BW38" s="127">
        <v>18252</v>
      </c>
      <c r="BX38" s="127">
        <v>18222</v>
      </c>
      <c r="BY38" s="127">
        <v>19055</v>
      </c>
      <c r="BZ38" s="127">
        <v>19414</v>
      </c>
      <c r="CA38" s="127">
        <v>19496</v>
      </c>
      <c r="CB38" s="127">
        <v>19322</v>
      </c>
      <c r="CC38" s="127">
        <v>18728</v>
      </c>
      <c r="CD38" s="127">
        <v>18541</v>
      </c>
      <c r="CE38" s="127">
        <v>18590</v>
      </c>
      <c r="CF38" s="127">
        <v>15539</v>
      </c>
      <c r="CG38" s="127">
        <v>16289</v>
      </c>
      <c r="CH38" s="127">
        <v>19628</v>
      </c>
      <c r="CI38" s="127">
        <v>19231</v>
      </c>
      <c r="CJ38" s="127">
        <v>15536</v>
      </c>
      <c r="CK38" s="127">
        <v>13723</v>
      </c>
      <c r="CL38" s="127">
        <v>16895</v>
      </c>
      <c r="CM38" s="127">
        <v>19551</v>
      </c>
      <c r="CN38" s="127">
        <v>17180</v>
      </c>
      <c r="CO38" s="127">
        <v>16702</v>
      </c>
      <c r="CP38" s="127">
        <v>16412</v>
      </c>
      <c r="CQ38" s="127">
        <v>14706</v>
      </c>
      <c r="CS38" s="100"/>
      <c r="CT38" s="107" t="s">
        <v>83</v>
      </c>
      <c r="CU38" s="127">
        <v>17333</v>
      </c>
      <c r="CV38" s="127">
        <v>17443</v>
      </c>
      <c r="CW38" s="127">
        <v>17510</v>
      </c>
      <c r="CX38" s="127">
        <v>17716</v>
      </c>
      <c r="CY38" s="127">
        <v>17144</v>
      </c>
      <c r="CZ38" s="127">
        <v>16960</v>
      </c>
      <c r="DA38" s="127">
        <v>16594</v>
      </c>
      <c r="DB38" s="127">
        <v>17282</v>
      </c>
      <c r="DC38" s="127">
        <v>16204</v>
      </c>
      <c r="DD38" s="127">
        <v>16495</v>
      </c>
      <c r="DE38" s="127">
        <v>16363</v>
      </c>
      <c r="DF38" s="127">
        <v>16924</v>
      </c>
      <c r="DG38" s="127">
        <v>16578</v>
      </c>
      <c r="DH38" s="127">
        <v>16099</v>
      </c>
      <c r="DI38" s="127">
        <v>14728</v>
      </c>
      <c r="DJ38" s="127">
        <v>14717</v>
      </c>
      <c r="DK38" s="127">
        <v>14620</v>
      </c>
      <c r="DL38" s="127">
        <v>14980</v>
      </c>
      <c r="DM38" s="127">
        <v>14699</v>
      </c>
      <c r="DN38" s="127">
        <v>15060</v>
      </c>
      <c r="DO38" s="127">
        <v>12917</v>
      </c>
      <c r="DQ38" s="100"/>
      <c r="DR38" s="107" t="s">
        <v>83</v>
      </c>
      <c r="DS38" s="127">
        <v>20280</v>
      </c>
      <c r="DT38" s="127">
        <v>19548</v>
      </c>
      <c r="DU38" s="127">
        <v>20410</v>
      </c>
      <c r="DV38" s="127">
        <v>20327</v>
      </c>
      <c r="DW38" s="127">
        <v>20447</v>
      </c>
      <c r="DX38" s="127">
        <v>20772</v>
      </c>
      <c r="DY38" s="127">
        <v>20278</v>
      </c>
      <c r="DZ38" s="127">
        <v>20275</v>
      </c>
      <c r="EA38" s="127">
        <v>19827</v>
      </c>
      <c r="EB38" s="127">
        <v>20375</v>
      </c>
      <c r="EC38" s="127">
        <v>20699</v>
      </c>
      <c r="ED38" s="127">
        <v>20435</v>
      </c>
      <c r="EE38" s="127">
        <v>19074</v>
      </c>
      <c r="EF38" s="127">
        <v>19802</v>
      </c>
      <c r="EG38" s="127">
        <v>18670</v>
      </c>
      <c r="EH38" s="127">
        <v>18352</v>
      </c>
      <c r="EI38" s="127">
        <v>18025</v>
      </c>
      <c r="EJ38" s="127">
        <v>17251</v>
      </c>
      <c r="EK38" s="127">
        <v>17005</v>
      </c>
      <c r="EL38" s="127">
        <v>17535</v>
      </c>
      <c r="EM38" s="127">
        <v>14907</v>
      </c>
      <c r="EO38" s="100"/>
      <c r="EP38" s="107" t="s">
        <v>83</v>
      </c>
      <c r="EQ38" s="127">
        <v>13710</v>
      </c>
      <c r="ER38" s="127">
        <v>12680</v>
      </c>
      <c r="ES38" s="127">
        <v>13229</v>
      </c>
      <c r="ET38" s="127">
        <v>13035</v>
      </c>
      <c r="EU38" s="127">
        <v>12833</v>
      </c>
      <c r="EV38" s="127">
        <v>13511</v>
      </c>
      <c r="EW38" s="127">
        <v>15006</v>
      </c>
      <c r="EX38" s="127">
        <v>12241</v>
      </c>
      <c r="EY38" s="127">
        <v>11268</v>
      </c>
      <c r="EZ38" s="127">
        <v>11426</v>
      </c>
      <c r="FA38" s="127">
        <v>12648</v>
      </c>
      <c r="FB38" s="127">
        <v>13416</v>
      </c>
      <c r="FC38" s="127">
        <v>16207</v>
      </c>
      <c r="FD38" s="127">
        <v>16516</v>
      </c>
      <c r="FE38" s="127">
        <v>16588</v>
      </c>
      <c r="FF38" s="127">
        <v>15943</v>
      </c>
      <c r="FG38" s="127">
        <v>16462</v>
      </c>
      <c r="FH38" s="127">
        <v>16186</v>
      </c>
      <c r="FI38" s="127">
        <v>17667</v>
      </c>
      <c r="FJ38" s="127">
        <v>17675</v>
      </c>
      <c r="FK38" s="127">
        <v>15671</v>
      </c>
      <c r="FM38" s="100"/>
      <c r="FN38" s="107" t="s">
        <v>83</v>
      </c>
      <c r="FO38" s="127">
        <v>13721</v>
      </c>
      <c r="FP38" s="127">
        <v>12746</v>
      </c>
      <c r="FQ38" s="127">
        <v>14137</v>
      </c>
      <c r="FR38" s="127">
        <v>14575</v>
      </c>
      <c r="FS38" s="127">
        <v>13908</v>
      </c>
      <c r="FT38" s="127">
        <v>13413</v>
      </c>
      <c r="FU38" s="127">
        <v>14370</v>
      </c>
      <c r="FV38" s="127">
        <v>15862</v>
      </c>
      <c r="FW38" s="127">
        <v>16732</v>
      </c>
      <c r="FX38" s="127">
        <v>17169</v>
      </c>
      <c r="FY38" s="127">
        <v>17338</v>
      </c>
      <c r="FZ38" s="127">
        <v>14568</v>
      </c>
      <c r="GA38" s="127">
        <v>17640</v>
      </c>
      <c r="GB38" s="127">
        <v>18707</v>
      </c>
      <c r="GC38" s="127">
        <v>17226</v>
      </c>
      <c r="GD38" s="127">
        <v>17190</v>
      </c>
      <c r="GE38" s="127">
        <v>17542</v>
      </c>
      <c r="GF38" s="127">
        <v>17631</v>
      </c>
      <c r="GG38" s="127">
        <v>17270</v>
      </c>
      <c r="GH38" s="127">
        <v>17484</v>
      </c>
      <c r="GI38" s="127">
        <v>15896</v>
      </c>
      <c r="GK38" s="100"/>
      <c r="GL38" s="107" t="s">
        <v>83</v>
      </c>
      <c r="GM38" s="127">
        <v>17307</v>
      </c>
      <c r="GN38" s="127">
        <v>17542</v>
      </c>
      <c r="GO38" s="127">
        <v>17562</v>
      </c>
      <c r="GP38" s="127">
        <v>16825</v>
      </c>
      <c r="GQ38" s="127">
        <v>15685</v>
      </c>
      <c r="GR38" s="127">
        <v>15940</v>
      </c>
      <c r="GS38" s="127">
        <v>15535</v>
      </c>
      <c r="GT38" s="127">
        <v>15363</v>
      </c>
      <c r="GU38" s="127">
        <v>13229</v>
      </c>
      <c r="GV38" s="127">
        <v>12394</v>
      </c>
      <c r="GW38" s="127">
        <v>12161</v>
      </c>
      <c r="GX38" s="127">
        <v>11026</v>
      </c>
      <c r="GY38" s="127">
        <v>11952</v>
      </c>
      <c r="GZ38" s="127">
        <v>12403</v>
      </c>
      <c r="HA38" s="127">
        <v>12375</v>
      </c>
      <c r="HB38" s="127">
        <v>11519</v>
      </c>
      <c r="HC38" s="127">
        <v>11924</v>
      </c>
      <c r="HD38" s="127">
        <v>12145</v>
      </c>
      <c r="HE38" s="127">
        <v>12348</v>
      </c>
      <c r="HF38" s="127">
        <v>12972</v>
      </c>
      <c r="HG38" s="127">
        <v>10768</v>
      </c>
      <c r="HI38" s="100"/>
      <c r="HJ38" s="107" t="s">
        <v>83</v>
      </c>
      <c r="HK38" s="127">
        <v>19823</v>
      </c>
      <c r="HL38" s="127">
        <v>18376</v>
      </c>
      <c r="HM38" s="127">
        <v>18400</v>
      </c>
      <c r="HN38" s="127">
        <v>17758</v>
      </c>
      <c r="HO38" s="127">
        <v>18049</v>
      </c>
      <c r="HP38" s="127">
        <v>17330</v>
      </c>
      <c r="HQ38" s="127">
        <v>15522</v>
      </c>
      <c r="HR38" s="127">
        <v>15401</v>
      </c>
      <c r="HS38" s="127">
        <v>13507</v>
      </c>
      <c r="HT38" s="127">
        <v>13337</v>
      </c>
      <c r="HU38" s="127">
        <v>13549</v>
      </c>
      <c r="HV38" s="127">
        <v>12653</v>
      </c>
      <c r="HW38" s="127">
        <v>13290</v>
      </c>
      <c r="HX38" s="127">
        <v>13042</v>
      </c>
      <c r="HY38" s="127">
        <v>13049</v>
      </c>
      <c r="HZ38" s="127">
        <v>13052</v>
      </c>
      <c r="IA38" s="127">
        <v>13904</v>
      </c>
      <c r="IB38" s="127">
        <v>13767</v>
      </c>
      <c r="IC38" s="127">
        <v>14013</v>
      </c>
      <c r="ID38" s="127">
        <v>13441</v>
      </c>
      <c r="IE38" s="127">
        <v>12285</v>
      </c>
    </row>
    <row r="39" spans="1:239" ht="15">
      <c r="A39" s="100"/>
      <c r="B39" s="107" t="s">
        <v>84</v>
      </c>
      <c r="C39" s="127">
        <v>17120</v>
      </c>
      <c r="D39" s="127">
        <v>16683</v>
      </c>
      <c r="E39" s="127">
        <v>17210</v>
      </c>
      <c r="F39" s="127">
        <v>16979</v>
      </c>
      <c r="G39" s="127">
        <v>15568</v>
      </c>
      <c r="H39" s="127">
        <v>16486</v>
      </c>
      <c r="I39" s="127">
        <v>15778</v>
      </c>
      <c r="J39" s="127">
        <v>18637</v>
      </c>
      <c r="K39" s="127">
        <v>19658</v>
      </c>
      <c r="L39" s="127">
        <v>17644</v>
      </c>
      <c r="M39" s="127">
        <v>17294</v>
      </c>
      <c r="N39" s="127">
        <v>19493</v>
      </c>
      <c r="O39" s="127">
        <v>21019</v>
      </c>
      <c r="P39" s="127">
        <v>17956</v>
      </c>
      <c r="Q39" s="127">
        <v>19954</v>
      </c>
      <c r="R39" s="127">
        <v>20598</v>
      </c>
      <c r="S39" s="127">
        <v>19920</v>
      </c>
      <c r="T39" s="127">
        <v>20738</v>
      </c>
      <c r="U39" s="127">
        <v>20471</v>
      </c>
      <c r="V39" s="127">
        <v>20017</v>
      </c>
      <c r="W39" s="127">
        <v>19764</v>
      </c>
      <c r="Y39" s="100"/>
      <c r="Z39" s="107" t="s">
        <v>84</v>
      </c>
      <c r="AA39" s="127">
        <v>20733</v>
      </c>
      <c r="AB39" s="127">
        <v>18811</v>
      </c>
      <c r="AC39" s="127">
        <v>21274</v>
      </c>
      <c r="AD39" s="127">
        <v>21432</v>
      </c>
      <c r="AE39" s="127">
        <v>21895</v>
      </c>
      <c r="AF39" s="127">
        <v>22170</v>
      </c>
      <c r="AG39" s="127">
        <v>21860</v>
      </c>
      <c r="AH39" s="127">
        <v>21807</v>
      </c>
      <c r="AI39" s="127">
        <v>20598</v>
      </c>
      <c r="AJ39" s="127">
        <v>20750</v>
      </c>
      <c r="AK39" s="127">
        <v>19519</v>
      </c>
      <c r="AL39" s="127">
        <v>21283</v>
      </c>
      <c r="AM39" s="127">
        <v>20024</v>
      </c>
      <c r="AN39" s="127">
        <v>16830</v>
      </c>
      <c r="AO39" s="127">
        <v>16373</v>
      </c>
      <c r="AP39" s="127">
        <v>15590</v>
      </c>
      <c r="AQ39" s="127">
        <v>16130</v>
      </c>
      <c r="AR39" s="127">
        <v>16991</v>
      </c>
      <c r="AS39" s="127">
        <v>15547</v>
      </c>
      <c r="AT39" s="127">
        <v>15623</v>
      </c>
      <c r="AU39" s="127">
        <v>13919</v>
      </c>
      <c r="AW39" s="100"/>
      <c r="AX39" s="107" t="s">
        <v>84</v>
      </c>
      <c r="AY39" s="127">
        <v>23942</v>
      </c>
      <c r="AZ39" s="127">
        <v>22557</v>
      </c>
      <c r="BA39" s="127">
        <v>23053</v>
      </c>
      <c r="BB39" s="127">
        <v>23456</v>
      </c>
      <c r="BC39" s="127">
        <v>23315</v>
      </c>
      <c r="BD39" s="127">
        <v>22899</v>
      </c>
      <c r="BE39" s="127">
        <v>23106</v>
      </c>
      <c r="BF39" s="127">
        <v>21725</v>
      </c>
      <c r="BG39" s="127">
        <v>22178</v>
      </c>
      <c r="BH39" s="127">
        <v>19724</v>
      </c>
      <c r="BI39" s="127">
        <v>20032</v>
      </c>
      <c r="BJ39" s="127">
        <v>22246</v>
      </c>
      <c r="BK39" s="127">
        <v>22668</v>
      </c>
      <c r="BL39" s="127">
        <v>19624</v>
      </c>
      <c r="BM39" s="127">
        <v>17553</v>
      </c>
      <c r="BN39" s="127">
        <v>21875</v>
      </c>
      <c r="BO39" s="127">
        <v>22593</v>
      </c>
      <c r="BP39" s="127">
        <v>23091</v>
      </c>
      <c r="BQ39" s="127">
        <v>23085</v>
      </c>
      <c r="BR39" s="127">
        <v>22553</v>
      </c>
      <c r="BS39" s="127">
        <v>18047</v>
      </c>
      <c r="BU39" s="100"/>
      <c r="BV39" s="107" t="s">
        <v>84</v>
      </c>
      <c r="BW39" s="127">
        <v>18347</v>
      </c>
      <c r="BX39" s="127">
        <v>18449</v>
      </c>
      <c r="BY39" s="127">
        <v>19131</v>
      </c>
      <c r="BZ39" s="127">
        <v>19552</v>
      </c>
      <c r="CA39" s="127">
        <v>19675</v>
      </c>
      <c r="CB39" s="127">
        <v>19508</v>
      </c>
      <c r="CC39" s="127">
        <v>18953</v>
      </c>
      <c r="CD39" s="127">
        <v>18766</v>
      </c>
      <c r="CE39" s="127">
        <v>18832</v>
      </c>
      <c r="CF39" s="127">
        <v>15759</v>
      </c>
      <c r="CG39" s="127">
        <v>16507</v>
      </c>
      <c r="CH39" s="127">
        <v>19901</v>
      </c>
      <c r="CI39" s="127">
        <v>19499</v>
      </c>
      <c r="CJ39" s="127">
        <v>15749</v>
      </c>
      <c r="CK39" s="127">
        <v>13901</v>
      </c>
      <c r="CL39" s="127">
        <v>17130</v>
      </c>
      <c r="CM39" s="127">
        <v>19814</v>
      </c>
      <c r="CN39" s="127">
        <v>17422</v>
      </c>
      <c r="CO39" s="127">
        <v>16942</v>
      </c>
      <c r="CP39" s="127">
        <v>16667</v>
      </c>
      <c r="CQ39" s="127">
        <v>14952</v>
      </c>
      <c r="CS39" s="100"/>
      <c r="CT39" s="107" t="s">
        <v>84</v>
      </c>
      <c r="CU39" s="127">
        <v>24208</v>
      </c>
      <c r="CV39" s="127">
        <v>24378</v>
      </c>
      <c r="CW39" s="127">
        <v>24379</v>
      </c>
      <c r="CX39" s="127">
        <v>24648</v>
      </c>
      <c r="CY39" s="127">
        <v>23884</v>
      </c>
      <c r="CZ39" s="127">
        <v>23604</v>
      </c>
      <c r="DA39" s="127">
        <v>23229</v>
      </c>
      <c r="DB39" s="127">
        <v>24221</v>
      </c>
      <c r="DC39" s="127">
        <v>22685</v>
      </c>
      <c r="DD39" s="127">
        <v>23057</v>
      </c>
      <c r="DE39" s="127">
        <v>22908</v>
      </c>
      <c r="DF39" s="127">
        <v>23697</v>
      </c>
      <c r="DG39" s="127">
        <v>23253</v>
      </c>
      <c r="DH39" s="127">
        <v>22586</v>
      </c>
      <c r="DI39" s="127">
        <v>20667</v>
      </c>
      <c r="DJ39" s="127">
        <v>20639</v>
      </c>
      <c r="DK39" s="127">
        <v>20490</v>
      </c>
      <c r="DL39" s="127">
        <v>20964</v>
      </c>
      <c r="DM39" s="127">
        <v>20569</v>
      </c>
      <c r="DN39" s="127">
        <v>21083</v>
      </c>
      <c r="DO39" s="127">
        <v>18089</v>
      </c>
      <c r="DQ39" s="100"/>
      <c r="DR39" s="107" t="s">
        <v>84</v>
      </c>
      <c r="DS39" s="127">
        <v>23886</v>
      </c>
      <c r="DT39" s="127">
        <v>23225</v>
      </c>
      <c r="DU39" s="127">
        <v>23862</v>
      </c>
      <c r="DV39" s="127">
        <v>23904</v>
      </c>
      <c r="DW39" s="127">
        <v>24156</v>
      </c>
      <c r="DX39" s="127">
        <v>24470</v>
      </c>
      <c r="DY39" s="127">
        <v>24400</v>
      </c>
      <c r="DZ39" s="127">
        <v>24496</v>
      </c>
      <c r="EA39" s="127">
        <v>24042</v>
      </c>
      <c r="EB39" s="127">
        <v>24466</v>
      </c>
      <c r="EC39" s="127">
        <v>24892</v>
      </c>
      <c r="ED39" s="127">
        <v>24733</v>
      </c>
      <c r="EE39" s="127">
        <v>23326</v>
      </c>
      <c r="EF39" s="127">
        <v>23761</v>
      </c>
      <c r="EG39" s="127">
        <v>22316</v>
      </c>
      <c r="EH39" s="127">
        <v>21899</v>
      </c>
      <c r="EI39" s="127">
        <v>21698</v>
      </c>
      <c r="EJ39" s="127">
        <v>20738</v>
      </c>
      <c r="EK39" s="127">
        <v>20202</v>
      </c>
      <c r="EL39" s="127">
        <v>20821</v>
      </c>
      <c r="EM39" s="127">
        <v>17830</v>
      </c>
      <c r="EO39" s="100"/>
      <c r="EP39" s="107" t="s">
        <v>84</v>
      </c>
      <c r="EQ39" s="127">
        <v>16288</v>
      </c>
      <c r="ER39" s="127">
        <v>14992</v>
      </c>
      <c r="ES39" s="127">
        <v>15403</v>
      </c>
      <c r="ET39" s="127">
        <v>15248</v>
      </c>
      <c r="EU39" s="127">
        <v>14976</v>
      </c>
      <c r="EV39" s="127">
        <v>15594</v>
      </c>
      <c r="EW39" s="127">
        <v>17457</v>
      </c>
      <c r="EX39" s="127">
        <v>14308</v>
      </c>
      <c r="EY39" s="127">
        <v>13229</v>
      </c>
      <c r="EZ39" s="127">
        <v>13340</v>
      </c>
      <c r="FA39" s="127">
        <v>14676</v>
      </c>
      <c r="FB39" s="127">
        <v>15607</v>
      </c>
      <c r="FC39" s="127">
        <v>18851</v>
      </c>
      <c r="FD39" s="127">
        <v>19223</v>
      </c>
      <c r="FE39" s="127">
        <v>19244</v>
      </c>
      <c r="FF39" s="127">
        <v>18486</v>
      </c>
      <c r="FG39" s="127">
        <v>19051</v>
      </c>
      <c r="FH39" s="127">
        <v>18815</v>
      </c>
      <c r="FI39" s="127">
        <v>20575</v>
      </c>
      <c r="FJ39" s="127">
        <v>20590</v>
      </c>
      <c r="FK39" s="127">
        <v>18307</v>
      </c>
      <c r="FM39" s="100"/>
      <c r="FN39" s="107" t="s">
        <v>84</v>
      </c>
      <c r="FO39" s="127">
        <v>15863</v>
      </c>
      <c r="FP39" s="127">
        <v>14828</v>
      </c>
      <c r="FQ39" s="127">
        <v>16283</v>
      </c>
      <c r="FR39" s="127">
        <v>16751</v>
      </c>
      <c r="FS39" s="127">
        <v>16029</v>
      </c>
      <c r="FT39" s="127">
        <v>15386</v>
      </c>
      <c r="FU39" s="127">
        <v>16529</v>
      </c>
      <c r="FV39" s="127">
        <v>18232</v>
      </c>
      <c r="FW39" s="127">
        <v>19232</v>
      </c>
      <c r="FX39" s="127">
        <v>19747</v>
      </c>
      <c r="FY39" s="127">
        <v>19930</v>
      </c>
      <c r="FZ39" s="127">
        <v>16766</v>
      </c>
      <c r="GA39" s="127">
        <v>20355</v>
      </c>
      <c r="GB39" s="127">
        <v>21555</v>
      </c>
      <c r="GC39" s="127">
        <v>19872</v>
      </c>
      <c r="GD39" s="127">
        <v>19826</v>
      </c>
      <c r="GE39" s="127">
        <v>20211</v>
      </c>
      <c r="GF39" s="127">
        <v>20304</v>
      </c>
      <c r="GG39" s="127">
        <v>19900</v>
      </c>
      <c r="GH39" s="127">
        <v>20158</v>
      </c>
      <c r="GI39" s="127">
        <v>18310</v>
      </c>
      <c r="GK39" s="100"/>
      <c r="GL39" s="107" t="s">
        <v>84</v>
      </c>
      <c r="GM39" s="127">
        <v>20773</v>
      </c>
      <c r="GN39" s="127">
        <v>21107</v>
      </c>
      <c r="GO39" s="127">
        <v>20863</v>
      </c>
      <c r="GP39" s="127">
        <v>19997</v>
      </c>
      <c r="GQ39" s="127">
        <v>18628</v>
      </c>
      <c r="GR39" s="127">
        <v>18686</v>
      </c>
      <c r="GS39" s="127">
        <v>18505</v>
      </c>
      <c r="GT39" s="127">
        <v>18262</v>
      </c>
      <c r="GU39" s="127">
        <v>15558</v>
      </c>
      <c r="GV39" s="127">
        <v>14515</v>
      </c>
      <c r="GW39" s="127">
        <v>14202</v>
      </c>
      <c r="GX39" s="127">
        <v>12961</v>
      </c>
      <c r="GY39" s="127">
        <v>13999</v>
      </c>
      <c r="GZ39" s="127">
        <v>14552</v>
      </c>
      <c r="HA39" s="127">
        <v>14449</v>
      </c>
      <c r="HB39" s="127">
        <v>13485</v>
      </c>
      <c r="HC39" s="127">
        <v>13927</v>
      </c>
      <c r="HD39" s="127">
        <v>14145</v>
      </c>
      <c r="HE39" s="127">
        <v>14364</v>
      </c>
      <c r="HF39" s="127">
        <v>15078</v>
      </c>
      <c r="HG39" s="127">
        <v>12531</v>
      </c>
      <c r="HI39" s="100"/>
      <c r="HJ39" s="107" t="s">
        <v>84</v>
      </c>
      <c r="HK39" s="127">
        <v>20602</v>
      </c>
      <c r="HL39" s="127">
        <v>19333</v>
      </c>
      <c r="HM39" s="127">
        <v>19185</v>
      </c>
      <c r="HN39" s="127">
        <v>18387</v>
      </c>
      <c r="HO39" s="127">
        <v>18597</v>
      </c>
      <c r="HP39" s="127">
        <v>17714</v>
      </c>
      <c r="HQ39" s="127">
        <v>16116</v>
      </c>
      <c r="HR39" s="127">
        <v>16356</v>
      </c>
      <c r="HS39" s="127">
        <v>14667</v>
      </c>
      <c r="HT39" s="127">
        <v>13948</v>
      </c>
      <c r="HU39" s="127">
        <v>14213</v>
      </c>
      <c r="HV39" s="127">
        <v>13266</v>
      </c>
      <c r="HW39" s="127">
        <v>13842</v>
      </c>
      <c r="HX39" s="127">
        <v>13434</v>
      </c>
      <c r="HY39" s="127">
        <v>13280</v>
      </c>
      <c r="HZ39" s="127">
        <v>13262</v>
      </c>
      <c r="IA39" s="127">
        <v>13952</v>
      </c>
      <c r="IB39" s="127">
        <v>13829</v>
      </c>
      <c r="IC39" s="127">
        <v>14348</v>
      </c>
      <c r="ID39" s="127">
        <v>13715</v>
      </c>
      <c r="IE39" s="127">
        <v>12440</v>
      </c>
    </row>
    <row r="40" spans="1:239" ht="15">
      <c r="A40" s="100"/>
      <c r="B40" s="107" t="s">
        <v>85</v>
      </c>
      <c r="C40" s="127">
        <v>35395</v>
      </c>
      <c r="D40" s="127">
        <v>35657</v>
      </c>
      <c r="E40" s="127">
        <v>30807</v>
      </c>
      <c r="F40" s="127">
        <v>36358</v>
      </c>
      <c r="G40" s="127">
        <v>33791</v>
      </c>
      <c r="H40" s="127">
        <v>30213</v>
      </c>
      <c r="I40" s="127">
        <v>35061</v>
      </c>
      <c r="J40" s="127">
        <v>36646</v>
      </c>
      <c r="K40" s="127">
        <v>36730</v>
      </c>
      <c r="L40" s="127">
        <v>27356</v>
      </c>
      <c r="M40" s="127">
        <v>26893</v>
      </c>
      <c r="N40" s="127">
        <v>28993</v>
      </c>
      <c r="O40" s="127">
        <v>22929</v>
      </c>
      <c r="P40" s="127">
        <v>20523</v>
      </c>
      <c r="Q40" s="127">
        <v>23413</v>
      </c>
      <c r="R40" s="127">
        <v>24448</v>
      </c>
      <c r="S40" s="127">
        <v>22428</v>
      </c>
      <c r="T40" s="127">
        <v>22710</v>
      </c>
      <c r="U40" s="127">
        <v>25700</v>
      </c>
      <c r="V40" s="127">
        <v>25738</v>
      </c>
      <c r="W40" s="127">
        <v>23258</v>
      </c>
      <c r="Y40" s="100"/>
      <c r="Z40" s="107" t="s">
        <v>85</v>
      </c>
      <c r="AA40" s="127">
        <v>30477</v>
      </c>
      <c r="AB40" s="127">
        <v>33741</v>
      </c>
      <c r="AC40" s="127">
        <v>31743</v>
      </c>
      <c r="AD40" s="127">
        <v>31756</v>
      </c>
      <c r="AE40" s="127">
        <v>25716</v>
      </c>
      <c r="AF40" s="127">
        <v>25924</v>
      </c>
      <c r="AG40" s="127">
        <v>28585</v>
      </c>
      <c r="AH40" s="127">
        <v>25436</v>
      </c>
      <c r="AI40" s="127">
        <v>21299</v>
      </c>
      <c r="AJ40" s="127">
        <v>22784</v>
      </c>
      <c r="AK40" s="127">
        <v>18896</v>
      </c>
      <c r="AL40" s="127">
        <v>23564</v>
      </c>
      <c r="AM40" s="127">
        <v>21705</v>
      </c>
      <c r="AN40" s="127">
        <v>18067</v>
      </c>
      <c r="AO40" s="127">
        <v>19388</v>
      </c>
      <c r="AP40" s="127">
        <v>19794</v>
      </c>
      <c r="AQ40" s="127">
        <v>20110</v>
      </c>
      <c r="AR40" s="127">
        <v>20539</v>
      </c>
      <c r="AS40" s="127">
        <v>19622</v>
      </c>
      <c r="AT40" s="127">
        <v>18401</v>
      </c>
      <c r="AU40" s="127">
        <v>17067</v>
      </c>
      <c r="AW40" s="100"/>
      <c r="AX40" s="107" t="s">
        <v>85</v>
      </c>
      <c r="AY40" s="127">
        <v>29333</v>
      </c>
      <c r="AZ40" s="127">
        <v>33259</v>
      </c>
      <c r="BA40" s="127">
        <v>28777</v>
      </c>
      <c r="BB40" s="127">
        <v>32951</v>
      </c>
      <c r="BC40" s="127">
        <v>30730</v>
      </c>
      <c r="BD40" s="127">
        <v>25504</v>
      </c>
      <c r="BE40" s="127">
        <v>28540</v>
      </c>
      <c r="BF40" s="127">
        <v>26980</v>
      </c>
      <c r="BG40" s="127">
        <v>25465</v>
      </c>
      <c r="BH40" s="127">
        <v>23225</v>
      </c>
      <c r="BI40" s="127">
        <v>22367</v>
      </c>
      <c r="BJ40" s="127">
        <v>25242</v>
      </c>
      <c r="BK40" s="127">
        <v>22408</v>
      </c>
      <c r="BL40" s="127">
        <v>21325</v>
      </c>
      <c r="BM40" s="127">
        <v>19908</v>
      </c>
      <c r="BN40" s="127">
        <v>21492</v>
      </c>
      <c r="BO40" s="127">
        <v>20209</v>
      </c>
      <c r="BP40" s="127">
        <v>21004</v>
      </c>
      <c r="BQ40" s="127">
        <v>21967</v>
      </c>
      <c r="BR40" s="127">
        <v>21362</v>
      </c>
      <c r="BS40" s="127">
        <v>17989</v>
      </c>
      <c r="BU40" s="100"/>
      <c r="BV40" s="107" t="s">
        <v>85</v>
      </c>
      <c r="BW40" s="127">
        <v>33131</v>
      </c>
      <c r="BX40" s="127">
        <v>37874</v>
      </c>
      <c r="BY40" s="127">
        <v>31688</v>
      </c>
      <c r="BZ40" s="127">
        <v>35986</v>
      </c>
      <c r="CA40" s="127">
        <v>29886</v>
      </c>
      <c r="CB40" s="127">
        <v>32046</v>
      </c>
      <c r="CC40" s="127">
        <v>36197</v>
      </c>
      <c r="CD40" s="127">
        <v>30046</v>
      </c>
      <c r="CE40" s="127">
        <v>25967</v>
      </c>
      <c r="CF40" s="127">
        <v>23474</v>
      </c>
      <c r="CG40" s="127">
        <v>25559</v>
      </c>
      <c r="CH40" s="127">
        <v>31707</v>
      </c>
      <c r="CI40" s="127">
        <v>25646</v>
      </c>
      <c r="CJ40" s="127">
        <v>19961</v>
      </c>
      <c r="CK40" s="127">
        <v>19282</v>
      </c>
      <c r="CL40" s="127">
        <v>19641</v>
      </c>
      <c r="CM40" s="127">
        <v>21567</v>
      </c>
      <c r="CN40" s="127">
        <v>18698</v>
      </c>
      <c r="CO40" s="127">
        <v>18445</v>
      </c>
      <c r="CP40" s="127">
        <v>17174</v>
      </c>
      <c r="CQ40" s="127">
        <v>16322</v>
      </c>
      <c r="CS40" s="100"/>
      <c r="CT40" s="107" t="s">
        <v>85</v>
      </c>
      <c r="CU40" s="127">
        <v>24670</v>
      </c>
      <c r="CV40" s="127">
        <v>19700</v>
      </c>
      <c r="CW40" s="127">
        <v>21036</v>
      </c>
      <c r="CX40" s="127">
        <v>23084</v>
      </c>
      <c r="CY40" s="127">
        <v>27381</v>
      </c>
      <c r="CZ40" s="127">
        <v>21797</v>
      </c>
      <c r="DA40" s="127">
        <v>23766</v>
      </c>
      <c r="DB40" s="127">
        <v>26053</v>
      </c>
      <c r="DC40" s="127">
        <v>27332</v>
      </c>
      <c r="DD40" s="127">
        <v>22509</v>
      </c>
      <c r="DE40" s="127">
        <v>25084</v>
      </c>
      <c r="DF40" s="127">
        <v>25526</v>
      </c>
      <c r="DG40" s="127">
        <v>24194</v>
      </c>
      <c r="DH40" s="127">
        <v>24382</v>
      </c>
      <c r="DI40" s="127">
        <v>21217</v>
      </c>
      <c r="DJ40" s="127">
        <v>21399</v>
      </c>
      <c r="DK40" s="127">
        <v>21244</v>
      </c>
      <c r="DL40" s="127">
        <v>22105</v>
      </c>
      <c r="DM40" s="127">
        <v>22101</v>
      </c>
      <c r="DN40" s="127">
        <v>21958</v>
      </c>
      <c r="DO40" s="127">
        <v>19077</v>
      </c>
      <c r="DQ40" s="100"/>
      <c r="DR40" s="107" t="s">
        <v>85</v>
      </c>
      <c r="DS40" s="127">
        <v>30342</v>
      </c>
      <c r="DT40" s="127">
        <v>32374</v>
      </c>
      <c r="DU40" s="127">
        <v>30123</v>
      </c>
      <c r="DV40" s="127">
        <v>34156</v>
      </c>
      <c r="DW40" s="127">
        <v>30547</v>
      </c>
      <c r="DX40" s="127">
        <v>25754</v>
      </c>
      <c r="DY40" s="127">
        <v>29362</v>
      </c>
      <c r="DZ40" s="127">
        <v>29728</v>
      </c>
      <c r="EA40" s="127">
        <v>26568</v>
      </c>
      <c r="EB40" s="127">
        <v>25809</v>
      </c>
      <c r="EC40" s="127">
        <v>27586</v>
      </c>
      <c r="ED40" s="127">
        <v>27007</v>
      </c>
      <c r="EE40" s="127">
        <v>24754</v>
      </c>
      <c r="EF40" s="127">
        <v>24107</v>
      </c>
      <c r="EG40" s="127">
        <v>23064</v>
      </c>
      <c r="EH40" s="127">
        <v>21864</v>
      </c>
      <c r="EI40" s="127">
        <v>20599</v>
      </c>
      <c r="EJ40" s="127">
        <v>20307</v>
      </c>
      <c r="EK40" s="127">
        <v>21056</v>
      </c>
      <c r="EL40" s="127">
        <v>21007</v>
      </c>
      <c r="EM40" s="127">
        <v>18139</v>
      </c>
      <c r="EO40" s="100"/>
      <c r="EP40" s="107" t="s">
        <v>85</v>
      </c>
      <c r="EQ40" s="127">
        <v>19929</v>
      </c>
      <c r="ER40" s="127">
        <v>20923</v>
      </c>
      <c r="ES40" s="127">
        <v>17134</v>
      </c>
      <c r="ET40" s="127">
        <v>15699</v>
      </c>
      <c r="EU40" s="127">
        <v>13852</v>
      </c>
      <c r="EV40" s="127">
        <v>16549</v>
      </c>
      <c r="EW40" s="127">
        <v>17737</v>
      </c>
      <c r="EX40" s="127">
        <v>17123</v>
      </c>
      <c r="EY40" s="127">
        <v>14660</v>
      </c>
      <c r="EZ40" s="127">
        <v>12465</v>
      </c>
      <c r="FA40" s="127">
        <v>13233</v>
      </c>
      <c r="FB40" s="127">
        <v>13108</v>
      </c>
      <c r="FC40" s="127">
        <v>14491</v>
      </c>
      <c r="FD40" s="127">
        <v>13286</v>
      </c>
      <c r="FE40" s="127">
        <v>13564</v>
      </c>
      <c r="FF40" s="127">
        <v>12458</v>
      </c>
      <c r="FG40" s="127">
        <v>13055</v>
      </c>
      <c r="FH40" s="127">
        <v>13027</v>
      </c>
      <c r="FI40" s="127">
        <v>13995</v>
      </c>
      <c r="FJ40" s="127">
        <v>13853</v>
      </c>
      <c r="FK40" s="127">
        <v>12398</v>
      </c>
      <c r="FM40" s="100"/>
      <c r="FN40" s="107" t="s">
        <v>85</v>
      </c>
      <c r="FO40" s="127">
        <v>8309</v>
      </c>
      <c r="FP40" s="127">
        <v>12053</v>
      </c>
      <c r="FQ40" s="127">
        <v>9268</v>
      </c>
      <c r="FR40" s="127">
        <v>10909</v>
      </c>
      <c r="FS40" s="127">
        <v>13780</v>
      </c>
      <c r="FT40" s="127">
        <v>13014</v>
      </c>
      <c r="FU40" s="127">
        <v>21378</v>
      </c>
      <c r="FV40" s="127">
        <v>21567</v>
      </c>
      <c r="FW40" s="127">
        <v>19250</v>
      </c>
      <c r="FX40" s="127">
        <v>21526</v>
      </c>
      <c r="FY40" s="127">
        <v>23776</v>
      </c>
      <c r="FZ40" s="127">
        <v>21933</v>
      </c>
      <c r="GA40" s="127">
        <v>24866</v>
      </c>
      <c r="GB40" s="127">
        <v>27912</v>
      </c>
      <c r="GC40" s="127">
        <v>25075</v>
      </c>
      <c r="GD40" s="127">
        <v>24805</v>
      </c>
      <c r="GE40" s="127">
        <v>23935</v>
      </c>
      <c r="GF40" s="127">
        <v>24830</v>
      </c>
      <c r="GG40" s="127">
        <v>25452</v>
      </c>
      <c r="GH40" s="127">
        <v>25362</v>
      </c>
      <c r="GI40" s="127">
        <v>23527</v>
      </c>
      <c r="GK40" s="100"/>
      <c r="GL40" s="107" t="s">
        <v>85</v>
      </c>
      <c r="GM40" s="127">
        <v>19410</v>
      </c>
      <c r="GN40" s="127">
        <v>25347</v>
      </c>
      <c r="GO40" s="127">
        <v>22646</v>
      </c>
      <c r="GP40" s="127">
        <v>23069</v>
      </c>
      <c r="GQ40" s="127">
        <v>28452</v>
      </c>
      <c r="GR40" s="127">
        <v>25190</v>
      </c>
      <c r="GS40" s="127">
        <v>29408</v>
      </c>
      <c r="GT40" s="127">
        <v>27872</v>
      </c>
      <c r="GU40" s="127">
        <v>24533</v>
      </c>
      <c r="GV40" s="127">
        <v>23305</v>
      </c>
      <c r="GW40" s="127">
        <v>28934</v>
      </c>
      <c r="GX40" s="127">
        <v>27651</v>
      </c>
      <c r="GY40" s="127">
        <v>28568</v>
      </c>
      <c r="GZ40" s="127">
        <v>30202</v>
      </c>
      <c r="HA40" s="127">
        <v>29946</v>
      </c>
      <c r="HB40" s="127">
        <v>27063</v>
      </c>
      <c r="HC40" s="127">
        <v>25926</v>
      </c>
      <c r="HD40" s="127">
        <v>26768</v>
      </c>
      <c r="HE40" s="127">
        <v>28782</v>
      </c>
      <c r="HF40" s="127">
        <v>29729</v>
      </c>
      <c r="HG40" s="127">
        <v>27020</v>
      </c>
      <c r="HI40" s="100"/>
      <c r="HJ40" s="107" t="s">
        <v>85</v>
      </c>
      <c r="HK40" s="127">
        <v>29865</v>
      </c>
      <c r="HL40" s="127">
        <v>31038</v>
      </c>
      <c r="HM40" s="127">
        <v>29196</v>
      </c>
      <c r="HN40" s="127">
        <v>34278</v>
      </c>
      <c r="HO40" s="127">
        <v>35146</v>
      </c>
      <c r="HP40" s="127">
        <v>34994</v>
      </c>
      <c r="HQ40" s="127">
        <v>34344</v>
      </c>
      <c r="HR40" s="127">
        <v>26579</v>
      </c>
      <c r="HS40" s="127">
        <v>26876</v>
      </c>
      <c r="HT40" s="127">
        <v>24773</v>
      </c>
      <c r="HU40" s="127">
        <v>26691</v>
      </c>
      <c r="HV40" s="127">
        <v>25150</v>
      </c>
      <c r="HW40" s="127">
        <v>26278</v>
      </c>
      <c r="HX40" s="127">
        <v>27361</v>
      </c>
      <c r="HY40" s="127">
        <v>26383</v>
      </c>
      <c r="HZ40" s="127">
        <v>25255</v>
      </c>
      <c r="IA40" s="127">
        <v>25883</v>
      </c>
      <c r="IB40" s="127">
        <v>26463</v>
      </c>
      <c r="IC40" s="127">
        <v>28049</v>
      </c>
      <c r="ID40" s="127">
        <v>27292</v>
      </c>
      <c r="IE40" s="127">
        <v>25791</v>
      </c>
    </row>
    <row r="41" spans="1:239" ht="15">
      <c r="A41" s="100"/>
      <c r="B41" s="107" t="s">
        <v>86</v>
      </c>
      <c r="C41" s="127">
        <v>146809</v>
      </c>
      <c r="D41" s="127">
        <v>152778</v>
      </c>
      <c r="E41" s="127">
        <v>150476</v>
      </c>
      <c r="F41" s="127">
        <v>189092</v>
      </c>
      <c r="G41" s="127">
        <v>150417</v>
      </c>
      <c r="H41" s="127">
        <v>178723</v>
      </c>
      <c r="I41" s="127">
        <v>155478</v>
      </c>
      <c r="J41" s="127">
        <v>160392</v>
      </c>
      <c r="K41" s="127">
        <v>166477</v>
      </c>
      <c r="L41" s="127">
        <v>161500</v>
      </c>
      <c r="M41" s="127">
        <v>136920</v>
      </c>
      <c r="N41" s="127">
        <v>150687</v>
      </c>
      <c r="O41" s="127">
        <v>102255</v>
      </c>
      <c r="P41" s="127">
        <v>102117</v>
      </c>
      <c r="Q41" s="127">
        <v>121541</v>
      </c>
      <c r="R41" s="127">
        <v>132230</v>
      </c>
      <c r="S41" s="127">
        <v>119738</v>
      </c>
      <c r="T41" s="127">
        <v>119432</v>
      </c>
      <c r="U41" s="127">
        <v>144037</v>
      </c>
      <c r="V41" s="127">
        <v>150864</v>
      </c>
      <c r="W41" s="127">
        <v>124958</v>
      </c>
      <c r="Y41" s="100"/>
      <c r="Z41" s="107" t="s">
        <v>86</v>
      </c>
      <c r="AA41" s="127">
        <v>52461</v>
      </c>
      <c r="AB41" s="127">
        <v>38022</v>
      </c>
      <c r="AC41" s="127">
        <v>30198</v>
      </c>
      <c r="AD41" s="127">
        <v>36453</v>
      </c>
      <c r="AE41" s="127">
        <v>42341</v>
      </c>
      <c r="AF41" s="127">
        <v>38347</v>
      </c>
      <c r="AG41" s="127">
        <v>26339</v>
      </c>
      <c r="AH41" s="127">
        <v>26174</v>
      </c>
      <c r="AI41" s="127">
        <v>25197</v>
      </c>
      <c r="AJ41" s="127">
        <v>21246</v>
      </c>
      <c r="AK41" s="127">
        <v>18660</v>
      </c>
      <c r="AL41" s="127">
        <v>29263</v>
      </c>
      <c r="AM41" s="127">
        <v>28323</v>
      </c>
      <c r="AN41" s="127">
        <v>24717</v>
      </c>
      <c r="AO41" s="127">
        <v>29764</v>
      </c>
      <c r="AP41" s="127">
        <v>33076</v>
      </c>
      <c r="AQ41" s="127">
        <v>34241</v>
      </c>
      <c r="AR41" s="127">
        <v>34788</v>
      </c>
      <c r="AS41" s="127">
        <v>32906</v>
      </c>
      <c r="AT41" s="127">
        <v>29917</v>
      </c>
      <c r="AU41" s="127">
        <v>28668</v>
      </c>
      <c r="AW41" s="100"/>
      <c r="AX41" s="107" t="s">
        <v>86</v>
      </c>
      <c r="AY41" s="127">
        <v>113319</v>
      </c>
      <c r="AZ41" s="127">
        <v>122034</v>
      </c>
      <c r="BA41" s="127">
        <v>122111</v>
      </c>
      <c r="BB41" s="127">
        <v>118576</v>
      </c>
      <c r="BC41" s="127">
        <v>121623</v>
      </c>
      <c r="BD41" s="127">
        <v>120044</v>
      </c>
      <c r="BE41" s="127">
        <v>97145</v>
      </c>
      <c r="BF41" s="127">
        <v>96844</v>
      </c>
      <c r="BG41" s="127">
        <v>90208</v>
      </c>
      <c r="BH41" s="127">
        <v>106843</v>
      </c>
      <c r="BI41" s="127">
        <v>85880</v>
      </c>
      <c r="BJ41" s="127">
        <v>102511</v>
      </c>
      <c r="BK41" s="127">
        <v>87117</v>
      </c>
      <c r="BL41" s="127">
        <v>94679</v>
      </c>
      <c r="BM41" s="127">
        <v>93079</v>
      </c>
      <c r="BN41" s="127">
        <v>91791</v>
      </c>
      <c r="BO41" s="127">
        <v>80251</v>
      </c>
      <c r="BP41" s="127">
        <v>86323</v>
      </c>
      <c r="BQ41" s="127">
        <v>89145</v>
      </c>
      <c r="BR41" s="127">
        <v>86729</v>
      </c>
      <c r="BS41" s="127">
        <v>76058</v>
      </c>
      <c r="BU41" s="100"/>
      <c r="BV41" s="107" t="s">
        <v>86</v>
      </c>
      <c r="BW41" s="127">
        <v>92418</v>
      </c>
      <c r="BX41" s="127">
        <v>79976</v>
      </c>
      <c r="BY41" s="127">
        <v>75823</v>
      </c>
      <c r="BZ41" s="127">
        <v>65334</v>
      </c>
      <c r="CA41" s="127">
        <v>78578</v>
      </c>
      <c r="CB41" s="127">
        <v>79190</v>
      </c>
      <c r="CC41" s="127">
        <v>69651</v>
      </c>
      <c r="CD41" s="127">
        <v>60541</v>
      </c>
      <c r="CE41" s="127">
        <v>54589</v>
      </c>
      <c r="CF41" s="127">
        <v>59331</v>
      </c>
      <c r="CG41" s="127">
        <v>59211</v>
      </c>
      <c r="CH41" s="127">
        <v>78013</v>
      </c>
      <c r="CI41" s="127">
        <v>59541</v>
      </c>
      <c r="CJ41" s="127">
        <v>47614</v>
      </c>
      <c r="CK41" s="127">
        <v>49502</v>
      </c>
      <c r="CL41" s="127">
        <v>44929</v>
      </c>
      <c r="CM41" s="127">
        <v>48663</v>
      </c>
      <c r="CN41" s="127">
        <v>41998</v>
      </c>
      <c r="CO41" s="127">
        <v>40357</v>
      </c>
      <c r="CP41" s="127">
        <v>36367</v>
      </c>
      <c r="CQ41" s="127">
        <v>37071</v>
      </c>
      <c r="CS41" s="100"/>
      <c r="CT41" s="107" t="s">
        <v>86</v>
      </c>
      <c r="CU41" s="127">
        <v>87787</v>
      </c>
      <c r="CV41" s="127">
        <v>78908</v>
      </c>
      <c r="CW41" s="127">
        <v>79029</v>
      </c>
      <c r="CX41" s="127">
        <v>84881</v>
      </c>
      <c r="CY41" s="127">
        <v>87092</v>
      </c>
      <c r="CZ41" s="127">
        <v>92277</v>
      </c>
      <c r="DA41" s="127">
        <v>94868</v>
      </c>
      <c r="DB41" s="127">
        <v>94879</v>
      </c>
      <c r="DC41" s="127">
        <v>102399</v>
      </c>
      <c r="DD41" s="127">
        <v>99790</v>
      </c>
      <c r="DE41" s="127">
        <v>99314</v>
      </c>
      <c r="DF41" s="127">
        <v>101365</v>
      </c>
      <c r="DG41" s="127">
        <v>97567</v>
      </c>
      <c r="DH41" s="127">
        <v>105123</v>
      </c>
      <c r="DI41" s="127">
        <v>88074</v>
      </c>
      <c r="DJ41" s="127">
        <v>91024</v>
      </c>
      <c r="DK41" s="127">
        <v>93402</v>
      </c>
      <c r="DL41" s="127">
        <v>100054</v>
      </c>
      <c r="DM41" s="127">
        <v>96453</v>
      </c>
      <c r="DN41" s="127">
        <v>94694</v>
      </c>
      <c r="DO41" s="127">
        <v>84997</v>
      </c>
      <c r="DQ41" s="100"/>
      <c r="DR41" s="107" t="s">
        <v>86</v>
      </c>
      <c r="DS41" s="127">
        <v>99931</v>
      </c>
      <c r="DT41" s="127">
        <v>90983</v>
      </c>
      <c r="DU41" s="127">
        <v>89312</v>
      </c>
      <c r="DV41" s="127">
        <v>93083</v>
      </c>
      <c r="DW41" s="127">
        <v>98486</v>
      </c>
      <c r="DX41" s="127">
        <v>107928</v>
      </c>
      <c r="DY41" s="127">
        <v>94785</v>
      </c>
      <c r="DZ41" s="127">
        <v>94339</v>
      </c>
      <c r="EA41" s="127">
        <v>93843</v>
      </c>
      <c r="EB41" s="127">
        <v>101415</v>
      </c>
      <c r="EC41" s="127">
        <v>107798</v>
      </c>
      <c r="ED41" s="127">
        <v>112698</v>
      </c>
      <c r="EE41" s="127">
        <v>112477</v>
      </c>
      <c r="EF41" s="127">
        <v>111456</v>
      </c>
      <c r="EG41" s="127">
        <v>107053</v>
      </c>
      <c r="EH41" s="127">
        <v>100205</v>
      </c>
      <c r="EI41" s="127">
        <v>90809</v>
      </c>
      <c r="EJ41" s="127">
        <v>95173</v>
      </c>
      <c r="EK41" s="127">
        <v>100628</v>
      </c>
      <c r="EL41" s="127">
        <v>99076</v>
      </c>
      <c r="EM41" s="127">
        <v>88531</v>
      </c>
      <c r="EO41" s="100"/>
      <c r="EP41" s="107" t="s">
        <v>86</v>
      </c>
      <c r="EQ41" s="127">
        <v>58021</v>
      </c>
      <c r="ER41" s="127">
        <v>55443</v>
      </c>
      <c r="ES41" s="127">
        <v>55151</v>
      </c>
      <c r="ET41" s="127">
        <v>60945</v>
      </c>
      <c r="EU41" s="127">
        <v>69344</v>
      </c>
      <c r="EV41" s="127">
        <v>76607</v>
      </c>
      <c r="EW41" s="127">
        <v>71307</v>
      </c>
      <c r="EX41" s="127">
        <v>66197</v>
      </c>
      <c r="EY41" s="127">
        <v>67807</v>
      </c>
      <c r="EZ41" s="127">
        <v>70373</v>
      </c>
      <c r="FA41" s="127">
        <v>64178</v>
      </c>
      <c r="FB41" s="127">
        <v>68550</v>
      </c>
      <c r="FC41" s="127">
        <v>74463</v>
      </c>
      <c r="FD41" s="127">
        <v>61758</v>
      </c>
      <c r="FE41" s="127">
        <v>63279</v>
      </c>
      <c r="FF41" s="127">
        <v>53684</v>
      </c>
      <c r="FG41" s="127">
        <v>60472</v>
      </c>
      <c r="FH41" s="127">
        <v>64730</v>
      </c>
      <c r="FI41" s="127">
        <v>63164</v>
      </c>
      <c r="FJ41" s="127">
        <v>61436</v>
      </c>
      <c r="FK41" s="127">
        <v>58724</v>
      </c>
      <c r="FM41" s="100"/>
      <c r="FN41" s="107" t="s">
        <v>86</v>
      </c>
      <c r="FO41" s="127">
        <v>48989</v>
      </c>
      <c r="FP41" s="127">
        <v>42094</v>
      </c>
      <c r="FQ41" s="127">
        <v>54489</v>
      </c>
      <c r="FR41" s="127">
        <v>63242</v>
      </c>
      <c r="FS41" s="127">
        <v>64695</v>
      </c>
      <c r="FT41" s="127">
        <v>68550</v>
      </c>
      <c r="FU41" s="127">
        <v>76051</v>
      </c>
      <c r="FV41" s="127">
        <v>70197</v>
      </c>
      <c r="FW41" s="127">
        <v>62190</v>
      </c>
      <c r="FX41" s="127">
        <v>71513</v>
      </c>
      <c r="FY41" s="127">
        <v>69240</v>
      </c>
      <c r="FZ41" s="127">
        <v>65707</v>
      </c>
      <c r="GA41" s="127">
        <v>65539</v>
      </c>
      <c r="GB41" s="127">
        <v>73150</v>
      </c>
      <c r="GC41" s="127">
        <v>69432</v>
      </c>
      <c r="GD41" s="127">
        <v>66756</v>
      </c>
      <c r="GE41" s="127">
        <v>60941</v>
      </c>
      <c r="GF41" s="127">
        <v>66148</v>
      </c>
      <c r="GG41" s="127">
        <v>69068</v>
      </c>
      <c r="GH41" s="127">
        <v>68145</v>
      </c>
      <c r="GI41" s="127">
        <v>65911</v>
      </c>
      <c r="GK41" s="100"/>
      <c r="GL41" s="107" t="s">
        <v>86</v>
      </c>
      <c r="GM41" s="127">
        <v>102641</v>
      </c>
      <c r="GN41" s="127">
        <v>96582</v>
      </c>
      <c r="GO41" s="127">
        <v>89086</v>
      </c>
      <c r="GP41" s="127">
        <v>86902</v>
      </c>
      <c r="GQ41" s="127">
        <v>92640</v>
      </c>
      <c r="GR41" s="127">
        <v>89446</v>
      </c>
      <c r="GS41" s="127">
        <v>86019</v>
      </c>
      <c r="GT41" s="127">
        <v>89062</v>
      </c>
      <c r="GU41" s="127">
        <v>81176</v>
      </c>
      <c r="GV41" s="127">
        <v>93366</v>
      </c>
      <c r="GW41" s="127">
        <v>102757</v>
      </c>
      <c r="GX41" s="127">
        <v>96858</v>
      </c>
      <c r="GY41" s="127">
        <v>94491</v>
      </c>
      <c r="GZ41" s="127">
        <v>97755</v>
      </c>
      <c r="HA41" s="127">
        <v>102903</v>
      </c>
      <c r="HB41" s="127">
        <v>90172</v>
      </c>
      <c r="HC41" s="127">
        <v>81629</v>
      </c>
      <c r="HD41" s="127">
        <v>85380</v>
      </c>
      <c r="HE41" s="127">
        <v>92664</v>
      </c>
      <c r="HF41" s="127">
        <v>95644</v>
      </c>
      <c r="HG41" s="127">
        <v>95517</v>
      </c>
      <c r="HI41" s="100"/>
      <c r="HJ41" s="107" t="s">
        <v>86</v>
      </c>
      <c r="HK41" s="127">
        <v>110815</v>
      </c>
      <c r="HL41" s="127">
        <v>85352</v>
      </c>
      <c r="HM41" s="127">
        <v>82558</v>
      </c>
      <c r="HN41" s="127">
        <v>84689</v>
      </c>
      <c r="HO41" s="127">
        <v>93059</v>
      </c>
      <c r="HP41" s="127">
        <v>87717</v>
      </c>
      <c r="HQ41" s="127">
        <v>65037</v>
      </c>
      <c r="HR41" s="127">
        <v>74629</v>
      </c>
      <c r="HS41" s="127">
        <v>74084</v>
      </c>
      <c r="HT41" s="127">
        <v>60937</v>
      </c>
      <c r="HU41" s="127">
        <v>56254</v>
      </c>
      <c r="HV41" s="127">
        <v>52218</v>
      </c>
      <c r="HW41" s="127">
        <v>55496</v>
      </c>
      <c r="HX41" s="127">
        <v>60019</v>
      </c>
      <c r="HY41" s="127">
        <v>58659</v>
      </c>
      <c r="HZ41" s="127">
        <v>54939</v>
      </c>
      <c r="IA41" s="127">
        <v>56686</v>
      </c>
      <c r="IB41" s="127">
        <v>60008</v>
      </c>
      <c r="IC41" s="127">
        <v>62015</v>
      </c>
      <c r="ID41" s="127">
        <v>63145</v>
      </c>
      <c r="IE41" s="127">
        <v>60351</v>
      </c>
    </row>
    <row r="42" spans="1:239" ht="15">
      <c r="A42" s="421"/>
      <c r="B42" s="421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21"/>
      <c r="Z42" s="421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21"/>
      <c r="AX42" s="421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21"/>
      <c r="BV42" s="421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21"/>
      <c r="CT42" s="421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21"/>
      <c r="DR42" s="421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21"/>
      <c r="EP42" s="421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21"/>
      <c r="FN42" s="421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21"/>
      <c r="GL42" s="421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21"/>
      <c r="HJ42" s="421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21"/>
      <c r="B43" s="421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21"/>
      <c r="Z43" s="421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21"/>
      <c r="AX43" s="421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21"/>
      <c r="BV43" s="421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21"/>
      <c r="CT43" s="421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21"/>
      <c r="DR43" s="421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21"/>
      <c r="EP43" s="421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21"/>
      <c r="FN43" s="421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21"/>
      <c r="GL43" s="421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21"/>
      <c r="HJ43" s="421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41">
      <c r="A44" s="100"/>
      <c r="B44" s="129" t="s">
        <v>90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100"/>
      <c r="Z44" s="129" t="s">
        <v>90</v>
      </c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100"/>
      <c r="AX44" s="129" t="s">
        <v>90</v>
      </c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100"/>
      <c r="BV44" s="129" t="s">
        <v>90</v>
      </c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100"/>
      <c r="CT44" s="129" t="s">
        <v>90</v>
      </c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100"/>
      <c r="DR44" s="129" t="s">
        <v>90</v>
      </c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100"/>
      <c r="EP44" s="129" t="s">
        <v>90</v>
      </c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100"/>
      <c r="FN44" s="129" t="s">
        <v>90</v>
      </c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100"/>
      <c r="GL44" s="129" t="s">
        <v>90</v>
      </c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100"/>
      <c r="HJ44" s="129" t="s">
        <v>90</v>
      </c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100"/>
      <c r="B45" s="126" t="s">
        <v>94</v>
      </c>
      <c r="C45" s="100">
        <v>13.5</v>
      </c>
      <c r="D45" s="100">
        <v>13.4</v>
      </c>
      <c r="E45" s="100">
        <v>13.2</v>
      </c>
      <c r="F45" s="100">
        <v>13.2</v>
      </c>
      <c r="G45" s="100">
        <v>13.1</v>
      </c>
      <c r="H45" s="100">
        <v>13.1</v>
      </c>
      <c r="I45" s="100">
        <v>13</v>
      </c>
      <c r="J45" s="100">
        <v>12.8</v>
      </c>
      <c r="K45" s="100">
        <v>12.7</v>
      </c>
      <c r="L45" s="100">
        <v>12.5</v>
      </c>
      <c r="M45" s="100">
        <v>12.4</v>
      </c>
      <c r="N45" s="100">
        <v>12.5</v>
      </c>
      <c r="O45" s="100">
        <v>12.3</v>
      </c>
      <c r="P45" s="100">
        <v>12.1</v>
      </c>
      <c r="Q45" s="100">
        <v>12</v>
      </c>
      <c r="R45" s="100">
        <v>11.7</v>
      </c>
      <c r="S45" s="100">
        <v>11.6</v>
      </c>
      <c r="T45" s="100">
        <v>11.4</v>
      </c>
      <c r="U45" s="100">
        <v>11.3</v>
      </c>
      <c r="V45" s="100">
        <v>11.2</v>
      </c>
      <c r="W45" s="100">
        <v>11.1</v>
      </c>
      <c r="Y45" s="100"/>
      <c r="Z45" s="126" t="s">
        <v>94</v>
      </c>
      <c r="AA45" s="100">
        <v>12.6</v>
      </c>
      <c r="AB45" s="100">
        <v>13.6</v>
      </c>
      <c r="AC45" s="100">
        <v>13.5</v>
      </c>
      <c r="AD45" s="100">
        <v>13.5</v>
      </c>
      <c r="AE45" s="100">
        <v>13.4</v>
      </c>
      <c r="AF45" s="100">
        <v>13.4</v>
      </c>
      <c r="AG45" s="100">
        <v>13.3</v>
      </c>
      <c r="AH45" s="100">
        <v>13.2</v>
      </c>
      <c r="AI45" s="100">
        <v>12.8</v>
      </c>
      <c r="AJ45" s="100">
        <v>12.8</v>
      </c>
      <c r="AK45" s="100">
        <v>12.7</v>
      </c>
      <c r="AL45" s="100">
        <v>12.8</v>
      </c>
      <c r="AM45" s="100">
        <v>12.7</v>
      </c>
      <c r="AN45" s="100">
        <v>12.4</v>
      </c>
      <c r="AO45" s="100">
        <v>12.9</v>
      </c>
      <c r="AP45" s="100">
        <v>12.1</v>
      </c>
      <c r="AQ45" s="100">
        <v>11.9</v>
      </c>
      <c r="AR45" s="100">
        <v>11.7</v>
      </c>
      <c r="AS45" s="100">
        <v>11.6</v>
      </c>
      <c r="AT45" s="100">
        <v>11.4</v>
      </c>
      <c r="AU45" s="100">
        <v>11.3</v>
      </c>
      <c r="AW45" s="100"/>
      <c r="AX45" s="126" t="s">
        <v>94</v>
      </c>
      <c r="AY45" s="100">
        <v>12.2</v>
      </c>
      <c r="AZ45" s="100">
        <v>12</v>
      </c>
      <c r="BA45" s="100">
        <v>12</v>
      </c>
      <c r="BB45" s="100">
        <v>12</v>
      </c>
      <c r="BC45" s="100">
        <v>11.9</v>
      </c>
      <c r="BD45" s="100">
        <v>11.8</v>
      </c>
      <c r="BE45" s="100">
        <v>11.7</v>
      </c>
      <c r="BF45" s="100">
        <v>11.6</v>
      </c>
      <c r="BG45" s="100">
        <v>11.5</v>
      </c>
      <c r="BH45" s="100">
        <v>11.4</v>
      </c>
      <c r="BI45" s="100">
        <v>11.3</v>
      </c>
      <c r="BJ45" s="100">
        <v>11.3</v>
      </c>
      <c r="BK45" s="100">
        <v>11.2</v>
      </c>
      <c r="BL45" s="100">
        <v>11</v>
      </c>
      <c r="BM45" s="100">
        <v>10.8</v>
      </c>
      <c r="BN45" s="100">
        <v>10.7</v>
      </c>
      <c r="BO45" s="100">
        <v>10.5</v>
      </c>
      <c r="BP45" s="100">
        <v>10.4</v>
      </c>
      <c r="BQ45" s="100">
        <v>10.199999999999999</v>
      </c>
      <c r="BR45" s="100">
        <v>10.1</v>
      </c>
      <c r="BS45" s="100">
        <v>10.1</v>
      </c>
      <c r="BU45" s="100"/>
      <c r="BV45" s="126" t="s">
        <v>94</v>
      </c>
      <c r="BW45" s="100">
        <v>12.4</v>
      </c>
      <c r="BX45" s="100">
        <v>12.4</v>
      </c>
      <c r="BY45" s="100">
        <v>12.3</v>
      </c>
      <c r="BZ45" s="100">
        <v>12.3</v>
      </c>
      <c r="CA45" s="100">
        <v>12.3</v>
      </c>
      <c r="CB45" s="100">
        <v>12.2</v>
      </c>
      <c r="CC45" s="100">
        <v>12.1</v>
      </c>
      <c r="CD45" s="100">
        <v>12</v>
      </c>
      <c r="CE45" s="100">
        <v>11.9</v>
      </c>
      <c r="CF45" s="100">
        <v>11.8</v>
      </c>
      <c r="CG45" s="100">
        <v>11.6</v>
      </c>
      <c r="CH45" s="100">
        <v>11.7</v>
      </c>
      <c r="CI45" s="100">
        <v>11.6</v>
      </c>
      <c r="CJ45" s="100">
        <v>11.4</v>
      </c>
      <c r="CK45" s="100">
        <v>11.3</v>
      </c>
      <c r="CL45" s="100">
        <v>11.1</v>
      </c>
      <c r="CM45" s="100">
        <v>10.9</v>
      </c>
      <c r="CN45" s="100">
        <v>10.8</v>
      </c>
      <c r="CO45" s="100">
        <v>10.7</v>
      </c>
      <c r="CP45" s="100">
        <v>10.5</v>
      </c>
      <c r="CQ45" s="100">
        <v>10.4</v>
      </c>
      <c r="CS45" s="100"/>
      <c r="CT45" s="126" t="s">
        <v>94</v>
      </c>
      <c r="CU45" s="100">
        <v>12.2</v>
      </c>
      <c r="CV45" s="100">
        <v>12.1</v>
      </c>
      <c r="CW45" s="100">
        <v>12</v>
      </c>
      <c r="CX45" s="100">
        <v>12</v>
      </c>
      <c r="CY45" s="100">
        <v>11.9</v>
      </c>
      <c r="CZ45" s="100">
        <v>11.8</v>
      </c>
      <c r="DA45" s="100">
        <v>11.8</v>
      </c>
      <c r="DB45" s="100">
        <v>11.7</v>
      </c>
      <c r="DC45" s="100">
        <v>11.6</v>
      </c>
      <c r="DD45" s="100">
        <v>11.4</v>
      </c>
      <c r="DE45" s="100">
        <v>11.3</v>
      </c>
      <c r="DF45" s="100">
        <v>11.4</v>
      </c>
      <c r="DG45" s="100">
        <v>11.3</v>
      </c>
      <c r="DH45" s="100">
        <v>11.1</v>
      </c>
      <c r="DI45" s="100">
        <v>11.1</v>
      </c>
      <c r="DJ45" s="100">
        <v>10.8</v>
      </c>
      <c r="DK45" s="100">
        <v>10.7</v>
      </c>
      <c r="DL45" s="100">
        <v>10.6</v>
      </c>
      <c r="DM45" s="100">
        <v>10.5</v>
      </c>
      <c r="DN45" s="100">
        <v>10.4</v>
      </c>
      <c r="DO45" s="100">
        <v>10.199999999999999</v>
      </c>
      <c r="DQ45" s="100"/>
      <c r="DR45" s="126" t="s">
        <v>94</v>
      </c>
      <c r="DS45" s="100">
        <v>11.3</v>
      </c>
      <c r="DT45" s="100">
        <v>11.1</v>
      </c>
      <c r="DU45" s="100">
        <v>11.1</v>
      </c>
      <c r="DV45" s="100">
        <v>11</v>
      </c>
      <c r="DW45" s="100">
        <v>10.9</v>
      </c>
      <c r="DX45" s="100">
        <v>10.9</v>
      </c>
      <c r="DY45" s="100">
        <v>10.8</v>
      </c>
      <c r="DZ45" s="100">
        <v>10.9</v>
      </c>
      <c r="EA45" s="100">
        <v>10.9</v>
      </c>
      <c r="EB45" s="100">
        <v>10.8</v>
      </c>
      <c r="EC45" s="100">
        <v>10.7</v>
      </c>
      <c r="ED45" s="100">
        <v>10.7</v>
      </c>
      <c r="EE45" s="100">
        <v>10.6</v>
      </c>
      <c r="EF45" s="100">
        <v>10.5</v>
      </c>
      <c r="EG45" s="100">
        <v>10.5</v>
      </c>
      <c r="EH45" s="100">
        <v>10.1</v>
      </c>
      <c r="EI45" s="100">
        <v>10</v>
      </c>
      <c r="EJ45" s="100">
        <v>9.9</v>
      </c>
      <c r="EK45" s="100">
        <v>9.6999999999999993</v>
      </c>
      <c r="EL45" s="100">
        <v>9.6</v>
      </c>
      <c r="EM45" s="100">
        <v>9.5</v>
      </c>
      <c r="EO45" s="100"/>
      <c r="EP45" s="126" t="s">
        <v>94</v>
      </c>
      <c r="EQ45" s="100">
        <v>14.7</v>
      </c>
      <c r="ER45" s="100">
        <v>14.6</v>
      </c>
      <c r="ES45" s="100">
        <v>14.6</v>
      </c>
      <c r="ET45" s="100">
        <v>14.6</v>
      </c>
      <c r="EU45" s="100">
        <v>14.6</v>
      </c>
      <c r="EV45" s="100">
        <v>14.4</v>
      </c>
      <c r="EW45" s="100">
        <v>14.4</v>
      </c>
      <c r="EX45" s="100">
        <v>14.2</v>
      </c>
      <c r="EY45" s="100">
        <v>14.6</v>
      </c>
      <c r="EZ45" s="100">
        <v>14.5</v>
      </c>
      <c r="FA45" s="100">
        <v>14.3</v>
      </c>
      <c r="FB45" s="100">
        <v>14.1</v>
      </c>
      <c r="FC45" s="100">
        <v>13.8</v>
      </c>
      <c r="FD45" s="100">
        <v>13.7</v>
      </c>
      <c r="FE45" s="100">
        <v>13.5</v>
      </c>
      <c r="FF45" s="100">
        <v>13</v>
      </c>
      <c r="FG45" s="100">
        <v>12.8</v>
      </c>
      <c r="FH45" s="100">
        <v>12.7</v>
      </c>
      <c r="FI45" s="100">
        <v>12.6</v>
      </c>
      <c r="FJ45" s="100">
        <v>12.5</v>
      </c>
      <c r="FK45" s="100">
        <v>12.4</v>
      </c>
      <c r="FM45" s="100"/>
      <c r="FN45" s="126" t="s">
        <v>94</v>
      </c>
      <c r="FO45" s="100">
        <v>13.6</v>
      </c>
      <c r="FP45" s="100">
        <v>13.5</v>
      </c>
      <c r="FQ45" s="100">
        <v>13.5</v>
      </c>
      <c r="FR45" s="100">
        <v>13.4</v>
      </c>
      <c r="FS45" s="100">
        <v>13.4</v>
      </c>
      <c r="FT45" s="100">
        <v>13.3</v>
      </c>
      <c r="FU45" s="100">
        <v>13.2</v>
      </c>
      <c r="FV45" s="100">
        <v>13.1</v>
      </c>
      <c r="FW45" s="100">
        <v>12.9</v>
      </c>
      <c r="FX45" s="100">
        <v>12.7</v>
      </c>
      <c r="FY45" s="100">
        <v>12.5</v>
      </c>
      <c r="FZ45" s="100">
        <v>12.8</v>
      </c>
      <c r="GA45" s="100">
        <v>12.5</v>
      </c>
      <c r="GB45" s="100">
        <v>12.4</v>
      </c>
      <c r="GC45" s="100">
        <v>12.3</v>
      </c>
      <c r="GD45" s="100">
        <v>11.8</v>
      </c>
      <c r="GE45" s="100">
        <v>11.7</v>
      </c>
      <c r="GF45" s="100">
        <v>11.6</v>
      </c>
      <c r="GG45" s="100">
        <v>11.6</v>
      </c>
      <c r="GH45" s="100">
        <v>11.5</v>
      </c>
      <c r="GI45" s="100">
        <v>11.4</v>
      </c>
      <c r="GK45" s="100"/>
      <c r="GL45" s="126" t="s">
        <v>94</v>
      </c>
      <c r="GM45" s="100">
        <v>14.3</v>
      </c>
      <c r="GN45" s="100">
        <v>14.1</v>
      </c>
      <c r="GO45" s="100">
        <v>14</v>
      </c>
      <c r="GP45" s="100">
        <v>13.9</v>
      </c>
      <c r="GQ45" s="100">
        <v>13.9</v>
      </c>
      <c r="GR45" s="100">
        <v>13.8</v>
      </c>
      <c r="GS45" s="100">
        <v>13.6</v>
      </c>
      <c r="GT45" s="100">
        <v>13.5</v>
      </c>
      <c r="GU45" s="100">
        <v>13.4</v>
      </c>
      <c r="GV45" s="100">
        <v>13.3</v>
      </c>
      <c r="GW45" s="100">
        <v>13.1</v>
      </c>
      <c r="GX45" s="100">
        <v>13.3</v>
      </c>
      <c r="GY45" s="100">
        <v>13.2</v>
      </c>
      <c r="GZ45" s="100">
        <v>13</v>
      </c>
      <c r="HA45" s="100">
        <v>12.9</v>
      </c>
      <c r="HB45" s="100">
        <v>12.5</v>
      </c>
      <c r="HC45" s="100">
        <v>12.5</v>
      </c>
      <c r="HD45" s="100">
        <v>12.4</v>
      </c>
      <c r="HE45" s="100">
        <v>12.3</v>
      </c>
      <c r="HF45" s="100">
        <v>12.2</v>
      </c>
      <c r="HG45" s="100">
        <v>12.1</v>
      </c>
      <c r="HI45" s="100"/>
      <c r="HJ45" s="126" t="s">
        <v>94</v>
      </c>
      <c r="HK45" s="100">
        <v>12.4</v>
      </c>
      <c r="HL45" s="100">
        <v>12.3</v>
      </c>
      <c r="HM45" s="100">
        <v>12.3</v>
      </c>
      <c r="HN45" s="100">
        <v>12.2</v>
      </c>
      <c r="HO45" s="100">
        <v>12.2</v>
      </c>
      <c r="HP45" s="100">
        <v>12.1</v>
      </c>
      <c r="HQ45" s="100">
        <v>12</v>
      </c>
      <c r="HR45" s="100">
        <v>12</v>
      </c>
      <c r="HS45" s="100">
        <v>11.9</v>
      </c>
      <c r="HT45" s="100">
        <v>11.8</v>
      </c>
      <c r="HU45" s="100">
        <v>11.9</v>
      </c>
      <c r="HV45" s="100">
        <v>11.9</v>
      </c>
      <c r="HW45" s="100">
        <v>11.7</v>
      </c>
      <c r="HX45" s="100">
        <v>11.6</v>
      </c>
      <c r="HY45" s="100">
        <v>11.6</v>
      </c>
      <c r="HZ45" s="100">
        <v>11.3</v>
      </c>
      <c r="IA45" s="100">
        <v>11.1</v>
      </c>
      <c r="IB45" s="100">
        <v>11</v>
      </c>
      <c r="IC45" s="100">
        <v>10.9</v>
      </c>
      <c r="ID45" s="100">
        <v>10.8</v>
      </c>
      <c r="IE45" s="100">
        <v>10.7</v>
      </c>
    </row>
    <row r="46" spans="1:239" ht="15">
      <c r="A46" s="123"/>
      <c r="B46" s="126" t="s">
        <v>95</v>
      </c>
      <c r="C46" s="100">
        <v>13</v>
      </c>
      <c r="D46" s="100">
        <v>13</v>
      </c>
      <c r="E46" s="100">
        <v>13.1</v>
      </c>
      <c r="F46" s="100">
        <v>13.2</v>
      </c>
      <c r="G46" s="100">
        <v>13.1</v>
      </c>
      <c r="H46" s="100">
        <v>12.8</v>
      </c>
      <c r="I46" s="100">
        <v>13.1</v>
      </c>
      <c r="J46" s="100">
        <v>13.1</v>
      </c>
      <c r="K46" s="100">
        <v>13</v>
      </c>
      <c r="L46" s="100">
        <v>12.8</v>
      </c>
      <c r="M46" s="100">
        <v>12.5</v>
      </c>
      <c r="N46" s="100">
        <v>12.2</v>
      </c>
      <c r="O46" s="100">
        <v>11.4</v>
      </c>
      <c r="P46" s="100">
        <v>10.8</v>
      </c>
      <c r="Q46" s="100">
        <v>10.1</v>
      </c>
      <c r="R46" s="100">
        <v>9.8000000000000007</v>
      </c>
      <c r="S46" s="100">
        <v>9.6999999999999993</v>
      </c>
      <c r="T46" s="100">
        <v>9.6999999999999993</v>
      </c>
      <c r="U46" s="100">
        <v>9.6</v>
      </c>
      <c r="V46" s="100">
        <v>9.6</v>
      </c>
      <c r="W46" s="100">
        <v>9.4</v>
      </c>
      <c r="Y46" s="123"/>
      <c r="Z46" s="126" t="s">
        <v>95</v>
      </c>
      <c r="AA46" s="100">
        <v>11.8</v>
      </c>
      <c r="AB46" s="100">
        <v>12.8</v>
      </c>
      <c r="AC46" s="100">
        <v>13</v>
      </c>
      <c r="AD46" s="100">
        <v>13</v>
      </c>
      <c r="AE46" s="100">
        <v>13</v>
      </c>
      <c r="AF46" s="100">
        <v>13</v>
      </c>
      <c r="AG46" s="100">
        <v>13.2</v>
      </c>
      <c r="AH46" s="100">
        <v>13.2</v>
      </c>
      <c r="AI46" s="100">
        <v>13.2</v>
      </c>
      <c r="AJ46" s="100">
        <v>13.3</v>
      </c>
      <c r="AK46" s="100">
        <v>13</v>
      </c>
      <c r="AL46" s="100">
        <v>12.5</v>
      </c>
      <c r="AM46" s="100">
        <v>12.7</v>
      </c>
      <c r="AN46" s="100">
        <v>12.1</v>
      </c>
      <c r="AO46" s="100">
        <v>11.8</v>
      </c>
      <c r="AP46" s="100">
        <v>10.5</v>
      </c>
      <c r="AQ46" s="100">
        <v>10.199999999999999</v>
      </c>
      <c r="AR46" s="100">
        <v>10</v>
      </c>
      <c r="AS46" s="100">
        <v>10</v>
      </c>
      <c r="AT46" s="100">
        <v>9.9</v>
      </c>
      <c r="AU46" s="100">
        <v>9.6999999999999993</v>
      </c>
      <c r="AW46" s="123"/>
      <c r="AX46" s="126" t="s">
        <v>95</v>
      </c>
      <c r="AY46" s="100">
        <v>11.7</v>
      </c>
      <c r="AZ46" s="100">
        <v>11.7</v>
      </c>
      <c r="BA46" s="100">
        <v>11.9</v>
      </c>
      <c r="BB46" s="100">
        <v>11.8</v>
      </c>
      <c r="BC46" s="100">
        <v>11.7</v>
      </c>
      <c r="BD46" s="100">
        <v>11.4</v>
      </c>
      <c r="BE46" s="100">
        <v>11.6</v>
      </c>
      <c r="BF46" s="100">
        <v>11.5</v>
      </c>
      <c r="BG46" s="100">
        <v>11.2</v>
      </c>
      <c r="BH46" s="100">
        <v>10.8</v>
      </c>
      <c r="BI46" s="100">
        <v>10.4</v>
      </c>
      <c r="BJ46" s="100">
        <v>10</v>
      </c>
      <c r="BK46" s="100">
        <v>9.6999999999999993</v>
      </c>
      <c r="BL46" s="100">
        <v>9.4</v>
      </c>
      <c r="BM46" s="100">
        <v>9.1</v>
      </c>
      <c r="BN46" s="100">
        <v>8.8000000000000007</v>
      </c>
      <c r="BO46" s="100">
        <v>8.6999999999999993</v>
      </c>
      <c r="BP46" s="100">
        <v>8.8000000000000007</v>
      </c>
      <c r="BQ46" s="100">
        <v>8.6999999999999993</v>
      </c>
      <c r="BR46" s="100">
        <v>8.6999999999999993</v>
      </c>
      <c r="BS46" s="100">
        <v>8.8000000000000007</v>
      </c>
      <c r="BU46" s="123"/>
      <c r="BV46" s="126" t="s">
        <v>95</v>
      </c>
      <c r="BW46" s="100">
        <v>11.9</v>
      </c>
      <c r="BX46" s="100">
        <v>11.9</v>
      </c>
      <c r="BY46" s="100">
        <v>12</v>
      </c>
      <c r="BZ46" s="100">
        <v>12</v>
      </c>
      <c r="CA46" s="100">
        <v>11.9</v>
      </c>
      <c r="CB46" s="100">
        <v>11.8</v>
      </c>
      <c r="CC46" s="100">
        <v>12.1</v>
      </c>
      <c r="CD46" s="100">
        <v>12.1</v>
      </c>
      <c r="CE46" s="100">
        <v>12.1</v>
      </c>
      <c r="CF46" s="100">
        <v>11.9</v>
      </c>
      <c r="CG46" s="100">
        <v>11.7</v>
      </c>
      <c r="CH46" s="100">
        <v>11.4</v>
      </c>
      <c r="CI46" s="100">
        <v>11</v>
      </c>
      <c r="CJ46" s="100">
        <v>10.6</v>
      </c>
      <c r="CK46" s="100">
        <v>10.4</v>
      </c>
      <c r="CL46" s="100">
        <v>9.5</v>
      </c>
      <c r="CM46" s="100">
        <v>9.1999999999999993</v>
      </c>
      <c r="CN46" s="100">
        <v>9.1999999999999993</v>
      </c>
      <c r="CO46" s="100">
        <v>9</v>
      </c>
      <c r="CP46" s="100">
        <v>8.9</v>
      </c>
      <c r="CQ46" s="100">
        <v>8.8000000000000007</v>
      </c>
      <c r="CS46" s="123"/>
      <c r="CT46" s="126" t="s">
        <v>95</v>
      </c>
      <c r="CU46" s="100">
        <v>11.8</v>
      </c>
      <c r="CV46" s="100">
        <v>11.8</v>
      </c>
      <c r="CW46" s="100">
        <v>11.9</v>
      </c>
      <c r="CX46" s="100">
        <v>11.9</v>
      </c>
      <c r="CY46" s="100">
        <v>11.9</v>
      </c>
      <c r="CZ46" s="100">
        <v>11.8</v>
      </c>
      <c r="DA46" s="100">
        <v>11.9</v>
      </c>
      <c r="DB46" s="100">
        <v>11.8</v>
      </c>
      <c r="DC46" s="100">
        <v>11.1</v>
      </c>
      <c r="DD46" s="100">
        <v>10.5</v>
      </c>
      <c r="DE46" s="100">
        <v>10</v>
      </c>
      <c r="DF46" s="100">
        <v>9.5</v>
      </c>
      <c r="DG46" s="100">
        <v>9.3000000000000007</v>
      </c>
      <c r="DH46" s="100">
        <v>9.1</v>
      </c>
      <c r="DI46" s="100">
        <v>8.8000000000000007</v>
      </c>
      <c r="DJ46" s="100">
        <v>8.8000000000000007</v>
      </c>
      <c r="DK46" s="100">
        <v>8.8000000000000007</v>
      </c>
      <c r="DL46" s="100">
        <v>8.9</v>
      </c>
      <c r="DM46" s="100">
        <v>8.6999999999999993</v>
      </c>
      <c r="DN46" s="100">
        <v>8.8000000000000007</v>
      </c>
      <c r="DO46" s="100">
        <v>8.9</v>
      </c>
      <c r="DQ46" s="123"/>
      <c r="DR46" s="126" t="s">
        <v>95</v>
      </c>
      <c r="DS46" s="100">
        <v>11.1</v>
      </c>
      <c r="DT46" s="100">
        <v>11.1</v>
      </c>
      <c r="DU46" s="100">
        <v>11.2</v>
      </c>
      <c r="DV46" s="100">
        <v>11.2</v>
      </c>
      <c r="DW46" s="100">
        <v>11</v>
      </c>
      <c r="DX46" s="100">
        <v>10.8</v>
      </c>
      <c r="DY46" s="100">
        <v>11.1</v>
      </c>
      <c r="DZ46" s="100">
        <v>10.6</v>
      </c>
      <c r="EA46" s="100">
        <v>9.6</v>
      </c>
      <c r="EB46" s="100">
        <v>8.9</v>
      </c>
      <c r="EC46" s="100">
        <v>8.5</v>
      </c>
      <c r="ED46" s="100">
        <v>8.1</v>
      </c>
      <c r="EE46" s="100">
        <v>7.9</v>
      </c>
      <c r="EF46" s="100">
        <v>7.7</v>
      </c>
      <c r="EG46" s="100">
        <v>7.8</v>
      </c>
      <c r="EH46" s="100">
        <v>7.8</v>
      </c>
      <c r="EI46" s="100">
        <v>7.9</v>
      </c>
      <c r="EJ46" s="100">
        <v>8</v>
      </c>
      <c r="EK46" s="100">
        <v>8.1</v>
      </c>
      <c r="EL46" s="100">
        <v>8</v>
      </c>
      <c r="EM46" s="100">
        <v>8.1</v>
      </c>
      <c r="EO46" s="123"/>
      <c r="EP46" s="126" t="s">
        <v>95</v>
      </c>
      <c r="EQ46" s="100">
        <v>13.9</v>
      </c>
      <c r="ER46" s="100">
        <v>13.9</v>
      </c>
      <c r="ES46" s="100">
        <v>14.1</v>
      </c>
      <c r="ET46" s="100">
        <v>14.1</v>
      </c>
      <c r="EU46" s="100">
        <v>14.1</v>
      </c>
      <c r="EV46" s="100">
        <v>14.1</v>
      </c>
      <c r="EW46" s="100">
        <v>14.2</v>
      </c>
      <c r="EX46" s="100">
        <v>14.2</v>
      </c>
      <c r="EY46" s="100">
        <v>14.4</v>
      </c>
      <c r="EZ46" s="100">
        <v>14.4</v>
      </c>
      <c r="FA46" s="100">
        <v>14.4</v>
      </c>
      <c r="FB46" s="100">
        <v>14.1</v>
      </c>
      <c r="FC46" s="100">
        <v>14</v>
      </c>
      <c r="FD46" s="100">
        <v>13.5</v>
      </c>
      <c r="FE46" s="100">
        <v>12.9</v>
      </c>
      <c r="FF46" s="100">
        <v>12.3</v>
      </c>
      <c r="FG46" s="100">
        <v>11.7</v>
      </c>
      <c r="FH46" s="100">
        <v>11.4</v>
      </c>
      <c r="FI46" s="100">
        <v>11.2</v>
      </c>
      <c r="FJ46" s="100">
        <v>11</v>
      </c>
      <c r="FK46" s="100">
        <v>10.9</v>
      </c>
      <c r="FM46" s="123"/>
      <c r="FN46" s="126" t="s">
        <v>95</v>
      </c>
      <c r="FO46" s="100">
        <v>12.4</v>
      </c>
      <c r="FP46" s="100">
        <v>12.5</v>
      </c>
      <c r="FQ46" s="100">
        <v>12.6</v>
      </c>
      <c r="FR46" s="100">
        <v>12.7</v>
      </c>
      <c r="FS46" s="100">
        <v>12.7</v>
      </c>
      <c r="FT46" s="100">
        <v>12.7</v>
      </c>
      <c r="FU46" s="100">
        <v>12.8</v>
      </c>
      <c r="FV46" s="100">
        <v>13</v>
      </c>
      <c r="FW46" s="100">
        <v>13.2</v>
      </c>
      <c r="FX46" s="100">
        <v>13.2</v>
      </c>
      <c r="FY46" s="100">
        <v>13.4</v>
      </c>
      <c r="FZ46" s="100">
        <v>13.4</v>
      </c>
      <c r="GA46" s="100">
        <v>13.3</v>
      </c>
      <c r="GB46" s="100">
        <v>13</v>
      </c>
      <c r="GC46" s="100">
        <v>12.4</v>
      </c>
      <c r="GD46" s="100">
        <v>11.9</v>
      </c>
      <c r="GE46" s="100">
        <v>11.3</v>
      </c>
      <c r="GF46" s="100">
        <v>11.2</v>
      </c>
      <c r="GG46" s="100">
        <v>10.9</v>
      </c>
      <c r="GH46" s="100">
        <v>10.5</v>
      </c>
      <c r="GI46" s="100">
        <v>10.4</v>
      </c>
      <c r="GK46" s="123"/>
      <c r="GL46" s="126" t="s">
        <v>95</v>
      </c>
      <c r="GM46" s="100">
        <v>13.5</v>
      </c>
      <c r="GN46" s="100">
        <v>13.5</v>
      </c>
      <c r="GO46" s="100">
        <v>13.7</v>
      </c>
      <c r="GP46" s="100">
        <v>13.5</v>
      </c>
      <c r="GQ46" s="100">
        <v>13.4</v>
      </c>
      <c r="GR46" s="100">
        <v>13.1</v>
      </c>
      <c r="GS46" s="100">
        <v>13.7</v>
      </c>
      <c r="GT46" s="100">
        <v>13.6</v>
      </c>
      <c r="GU46" s="100">
        <v>12.9</v>
      </c>
      <c r="GV46" s="100">
        <v>12.1</v>
      </c>
      <c r="GW46" s="100">
        <v>11.7</v>
      </c>
      <c r="GX46" s="100">
        <v>11.5</v>
      </c>
      <c r="GY46" s="100">
        <v>11.1</v>
      </c>
      <c r="GZ46" s="100">
        <v>10.8</v>
      </c>
      <c r="HA46" s="100">
        <v>10.5</v>
      </c>
      <c r="HB46" s="100">
        <v>10.5</v>
      </c>
      <c r="HC46" s="100">
        <v>10.5</v>
      </c>
      <c r="HD46" s="100">
        <v>10.5</v>
      </c>
      <c r="HE46" s="100">
        <v>10.4</v>
      </c>
      <c r="HF46" s="100">
        <v>10.3</v>
      </c>
      <c r="HG46" s="100">
        <v>10.4</v>
      </c>
      <c r="HI46" s="123"/>
      <c r="HJ46" s="126" t="s">
        <v>95</v>
      </c>
      <c r="HK46" s="100">
        <v>11.7</v>
      </c>
      <c r="HL46" s="100">
        <v>11.6</v>
      </c>
      <c r="HM46" s="100">
        <v>11.7</v>
      </c>
      <c r="HN46" s="100">
        <v>11.8</v>
      </c>
      <c r="HO46" s="100">
        <v>11.9</v>
      </c>
      <c r="HP46" s="100">
        <v>12.1</v>
      </c>
      <c r="HQ46" s="100">
        <v>11.6</v>
      </c>
      <c r="HR46" s="100">
        <v>11.5</v>
      </c>
      <c r="HS46" s="100">
        <v>11</v>
      </c>
      <c r="HT46" s="100">
        <v>10.6</v>
      </c>
      <c r="HU46" s="100">
        <v>10.1</v>
      </c>
      <c r="HV46" s="100">
        <v>9.8000000000000007</v>
      </c>
      <c r="HW46" s="100">
        <v>9.3000000000000007</v>
      </c>
      <c r="HX46" s="100">
        <v>9</v>
      </c>
      <c r="HY46" s="100">
        <v>8.9</v>
      </c>
      <c r="HZ46" s="100">
        <v>8.9</v>
      </c>
      <c r="IA46" s="100">
        <v>8.9</v>
      </c>
      <c r="IB46" s="100">
        <v>9</v>
      </c>
      <c r="IC46" s="100">
        <v>8.9</v>
      </c>
      <c r="ID46" s="100">
        <v>8.8000000000000007</v>
      </c>
      <c r="IE46" s="100">
        <v>8.8000000000000007</v>
      </c>
    </row>
    <row r="47" spans="1:239" ht="15">
      <c r="A47" s="421"/>
      <c r="B47" s="421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21"/>
      <c r="Z47" s="421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21"/>
      <c r="AX47" s="421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21"/>
      <c r="BV47" s="421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21"/>
      <c r="CT47" s="421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21"/>
      <c r="DR47" s="421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21"/>
      <c r="EP47" s="421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21"/>
      <c r="FN47" s="421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21"/>
      <c r="GL47" s="421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21"/>
      <c r="HJ47" s="421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41">
      <c r="A48" s="100"/>
      <c r="B48" s="129" t="s">
        <v>93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100"/>
      <c r="Z48" s="129" t="s">
        <v>93</v>
      </c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100"/>
      <c r="AX48" s="129" t="s">
        <v>93</v>
      </c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100"/>
      <c r="BV48" s="129" t="s">
        <v>93</v>
      </c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100"/>
      <c r="CT48" s="129" t="s">
        <v>93</v>
      </c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100"/>
      <c r="DR48" s="129" t="s">
        <v>93</v>
      </c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100"/>
      <c r="EP48" s="129" t="s">
        <v>93</v>
      </c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100"/>
      <c r="FN48" s="129" t="s">
        <v>93</v>
      </c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100"/>
      <c r="GL48" s="129" t="s">
        <v>93</v>
      </c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100"/>
      <c r="HJ48" s="129" t="s">
        <v>93</v>
      </c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  <row r="49" spans="1:239" ht="15">
      <c r="A49" s="100"/>
      <c r="B49" s="126" t="s">
        <v>94</v>
      </c>
      <c r="C49" s="100">
        <v>13.6</v>
      </c>
      <c r="D49" s="100">
        <v>13.5</v>
      </c>
      <c r="E49" s="100">
        <v>13.4</v>
      </c>
      <c r="F49" s="100">
        <v>13.3</v>
      </c>
      <c r="G49" s="100">
        <v>13.2</v>
      </c>
      <c r="H49" s="100">
        <v>13.2</v>
      </c>
      <c r="I49" s="100">
        <v>13.1</v>
      </c>
      <c r="J49" s="100">
        <v>12.9</v>
      </c>
      <c r="K49" s="100">
        <v>12.8</v>
      </c>
      <c r="L49" s="100">
        <v>12.6</v>
      </c>
      <c r="M49" s="100">
        <v>12.5</v>
      </c>
      <c r="N49" s="100">
        <v>12.6</v>
      </c>
      <c r="O49" s="100">
        <v>12.4</v>
      </c>
      <c r="P49" s="100">
        <v>12.2</v>
      </c>
      <c r="Q49" s="100">
        <v>12.1</v>
      </c>
      <c r="R49" s="100">
        <v>11.8</v>
      </c>
      <c r="S49" s="100">
        <v>11.7</v>
      </c>
      <c r="T49" s="100">
        <v>11.5</v>
      </c>
      <c r="U49" s="100">
        <v>11.4</v>
      </c>
      <c r="V49" s="100">
        <v>11.3</v>
      </c>
      <c r="W49" s="100">
        <v>11.2</v>
      </c>
      <c r="Y49" s="100"/>
      <c r="Z49" s="126" t="s">
        <v>94</v>
      </c>
      <c r="AA49" s="100">
        <v>12.7</v>
      </c>
      <c r="AB49" s="100">
        <v>13.7</v>
      </c>
      <c r="AC49" s="100">
        <v>13.6</v>
      </c>
      <c r="AD49" s="100">
        <v>13.6</v>
      </c>
      <c r="AE49" s="100">
        <v>13.5</v>
      </c>
      <c r="AF49" s="100">
        <v>13.5</v>
      </c>
      <c r="AG49" s="100">
        <v>13.4</v>
      </c>
      <c r="AH49" s="100">
        <v>13.4</v>
      </c>
      <c r="AI49" s="100">
        <v>13</v>
      </c>
      <c r="AJ49" s="100">
        <v>13</v>
      </c>
      <c r="AK49" s="100">
        <v>12.8</v>
      </c>
      <c r="AL49" s="100">
        <v>12.9</v>
      </c>
      <c r="AM49" s="100">
        <v>12.8</v>
      </c>
      <c r="AN49" s="100">
        <v>12.5</v>
      </c>
      <c r="AO49" s="100">
        <v>13.1</v>
      </c>
      <c r="AP49" s="100">
        <v>12.2</v>
      </c>
      <c r="AQ49" s="100">
        <v>12.1</v>
      </c>
      <c r="AR49" s="100">
        <v>11.9</v>
      </c>
      <c r="AS49" s="100">
        <v>11.7</v>
      </c>
      <c r="AT49" s="100">
        <v>11.6</v>
      </c>
      <c r="AU49" s="100">
        <v>11.4</v>
      </c>
      <c r="AW49" s="100"/>
      <c r="AX49" s="126" t="s">
        <v>94</v>
      </c>
      <c r="AY49" s="100">
        <v>12.3</v>
      </c>
      <c r="AZ49" s="100">
        <v>12.1</v>
      </c>
      <c r="BA49" s="100">
        <v>12.1</v>
      </c>
      <c r="BB49" s="100">
        <v>12.1</v>
      </c>
      <c r="BC49" s="100">
        <v>12</v>
      </c>
      <c r="BD49" s="100">
        <v>11.9</v>
      </c>
      <c r="BE49" s="100">
        <v>11.8</v>
      </c>
      <c r="BF49" s="100">
        <v>11.7</v>
      </c>
      <c r="BG49" s="100">
        <v>11.6</v>
      </c>
      <c r="BH49" s="100">
        <v>11.5</v>
      </c>
      <c r="BI49" s="100">
        <v>11.4</v>
      </c>
      <c r="BJ49" s="100">
        <v>11.4</v>
      </c>
      <c r="BK49" s="100">
        <v>11.4</v>
      </c>
      <c r="BL49" s="100">
        <v>11.1</v>
      </c>
      <c r="BM49" s="100">
        <v>10.9</v>
      </c>
      <c r="BN49" s="100">
        <v>10.8</v>
      </c>
      <c r="BO49" s="100">
        <v>10.6</v>
      </c>
      <c r="BP49" s="100">
        <v>10.5</v>
      </c>
      <c r="BQ49" s="100">
        <v>10.4</v>
      </c>
      <c r="BR49" s="100">
        <v>10.199999999999999</v>
      </c>
      <c r="BS49" s="100">
        <v>10.199999999999999</v>
      </c>
      <c r="BU49" s="100"/>
      <c r="BV49" s="126" t="s">
        <v>94</v>
      </c>
      <c r="BW49" s="100">
        <v>12.5</v>
      </c>
      <c r="BX49" s="100">
        <v>12.5</v>
      </c>
      <c r="BY49" s="100">
        <v>12.4</v>
      </c>
      <c r="BZ49" s="100">
        <v>12.4</v>
      </c>
      <c r="CA49" s="100">
        <v>12.4</v>
      </c>
      <c r="CB49" s="100">
        <v>12.3</v>
      </c>
      <c r="CC49" s="100">
        <v>12.2</v>
      </c>
      <c r="CD49" s="100">
        <v>12.1</v>
      </c>
      <c r="CE49" s="100">
        <v>12</v>
      </c>
      <c r="CF49" s="100">
        <v>11.9</v>
      </c>
      <c r="CG49" s="100">
        <v>11.8</v>
      </c>
      <c r="CH49" s="100">
        <v>11.9</v>
      </c>
      <c r="CI49" s="100">
        <v>11.7</v>
      </c>
      <c r="CJ49" s="100">
        <v>11.5</v>
      </c>
      <c r="CK49" s="100">
        <v>11.5</v>
      </c>
      <c r="CL49" s="100">
        <v>11.2</v>
      </c>
      <c r="CM49" s="100">
        <v>11</v>
      </c>
      <c r="CN49" s="100">
        <v>10.9</v>
      </c>
      <c r="CO49" s="100">
        <v>10.8</v>
      </c>
      <c r="CP49" s="100">
        <v>10.7</v>
      </c>
      <c r="CQ49" s="100">
        <v>10.5</v>
      </c>
      <c r="CS49" s="100"/>
      <c r="CT49" s="126" t="s">
        <v>94</v>
      </c>
      <c r="CU49" s="100">
        <v>12.3</v>
      </c>
      <c r="CV49" s="100">
        <v>12.1</v>
      </c>
      <c r="CW49" s="100">
        <v>12.1</v>
      </c>
      <c r="CX49" s="100">
        <v>12.1</v>
      </c>
      <c r="CY49" s="100">
        <v>12</v>
      </c>
      <c r="CZ49" s="100">
        <v>11.9</v>
      </c>
      <c r="DA49" s="100">
        <v>11.9</v>
      </c>
      <c r="DB49" s="100">
        <v>11.8</v>
      </c>
      <c r="DC49" s="100">
        <v>11.7</v>
      </c>
      <c r="DD49" s="100">
        <v>11.5</v>
      </c>
      <c r="DE49" s="100">
        <v>11.4</v>
      </c>
      <c r="DF49" s="100">
        <v>11.5</v>
      </c>
      <c r="DG49" s="100">
        <v>11.4</v>
      </c>
      <c r="DH49" s="100">
        <v>11.2</v>
      </c>
      <c r="DI49" s="100">
        <v>11.2</v>
      </c>
      <c r="DJ49" s="100">
        <v>10.9</v>
      </c>
      <c r="DK49" s="100">
        <v>10.8</v>
      </c>
      <c r="DL49" s="100">
        <v>10.7</v>
      </c>
      <c r="DM49" s="100">
        <v>10.6</v>
      </c>
      <c r="DN49" s="100">
        <v>10.5</v>
      </c>
      <c r="DO49" s="100">
        <v>10.3</v>
      </c>
      <c r="DQ49" s="100"/>
      <c r="DR49" s="126" t="s">
        <v>94</v>
      </c>
      <c r="DS49" s="100">
        <v>11.4</v>
      </c>
      <c r="DT49" s="100">
        <v>11.2</v>
      </c>
      <c r="DU49" s="100">
        <v>11.2</v>
      </c>
      <c r="DV49" s="100">
        <v>11.1</v>
      </c>
      <c r="DW49" s="100">
        <v>11</v>
      </c>
      <c r="DX49" s="100">
        <v>11</v>
      </c>
      <c r="DY49" s="100">
        <v>10.9</v>
      </c>
      <c r="DZ49" s="100">
        <v>11</v>
      </c>
      <c r="EA49" s="100">
        <v>11</v>
      </c>
      <c r="EB49" s="100">
        <v>10.9</v>
      </c>
      <c r="EC49" s="100">
        <v>10.8</v>
      </c>
      <c r="ED49" s="100">
        <v>10.8</v>
      </c>
      <c r="EE49" s="100">
        <v>10.7</v>
      </c>
      <c r="EF49" s="100">
        <v>10.6</v>
      </c>
      <c r="EG49" s="100">
        <v>10.6</v>
      </c>
      <c r="EH49" s="100">
        <v>10.199999999999999</v>
      </c>
      <c r="EI49" s="100">
        <v>10.1</v>
      </c>
      <c r="EJ49" s="100">
        <v>10</v>
      </c>
      <c r="EK49" s="100">
        <v>9.9</v>
      </c>
      <c r="EL49" s="100">
        <v>9.8000000000000007</v>
      </c>
      <c r="EM49" s="100">
        <v>9.6</v>
      </c>
      <c r="EO49" s="100"/>
      <c r="EP49" s="126" t="s">
        <v>94</v>
      </c>
      <c r="EQ49" s="100">
        <v>14.9</v>
      </c>
      <c r="ER49" s="100">
        <v>14.8</v>
      </c>
      <c r="ES49" s="100">
        <v>14.7</v>
      </c>
      <c r="ET49" s="100">
        <v>14.8</v>
      </c>
      <c r="EU49" s="100">
        <v>14.8</v>
      </c>
      <c r="EV49" s="100">
        <v>14.6</v>
      </c>
      <c r="EW49" s="100">
        <v>14.5</v>
      </c>
      <c r="EX49" s="100">
        <v>14.4</v>
      </c>
      <c r="EY49" s="100">
        <v>14.8</v>
      </c>
      <c r="EZ49" s="100">
        <v>14.7</v>
      </c>
      <c r="FA49" s="100">
        <v>14.5</v>
      </c>
      <c r="FB49" s="100">
        <v>14.2</v>
      </c>
      <c r="FC49" s="100">
        <v>14</v>
      </c>
      <c r="FD49" s="100">
        <v>13.8</v>
      </c>
      <c r="FE49" s="100">
        <v>13.7</v>
      </c>
      <c r="FF49" s="100">
        <v>13.2</v>
      </c>
      <c r="FG49" s="100">
        <v>13</v>
      </c>
      <c r="FH49" s="100">
        <v>12.8</v>
      </c>
      <c r="FI49" s="100">
        <v>12.7</v>
      </c>
      <c r="FJ49" s="100">
        <v>12.6</v>
      </c>
      <c r="FK49" s="100">
        <v>12.5</v>
      </c>
      <c r="FM49" s="100"/>
      <c r="FN49" s="126" t="s">
        <v>94</v>
      </c>
      <c r="FO49" s="100">
        <v>13.7</v>
      </c>
      <c r="FP49" s="100">
        <v>13.7</v>
      </c>
      <c r="FQ49" s="100">
        <v>13.6</v>
      </c>
      <c r="FR49" s="100">
        <v>13.6</v>
      </c>
      <c r="FS49" s="100">
        <v>13.5</v>
      </c>
      <c r="FT49" s="100">
        <v>13.5</v>
      </c>
      <c r="FU49" s="100">
        <v>13.4</v>
      </c>
      <c r="FV49" s="100">
        <v>13.2</v>
      </c>
      <c r="FW49" s="100">
        <v>13</v>
      </c>
      <c r="FX49" s="100">
        <v>12.8</v>
      </c>
      <c r="FY49" s="100">
        <v>12.7</v>
      </c>
      <c r="FZ49" s="100">
        <v>13</v>
      </c>
      <c r="GA49" s="100">
        <v>12.6</v>
      </c>
      <c r="GB49" s="100">
        <v>12.5</v>
      </c>
      <c r="GC49" s="100">
        <v>12.5</v>
      </c>
      <c r="GD49" s="100">
        <v>11.9</v>
      </c>
      <c r="GE49" s="100">
        <v>11.9</v>
      </c>
      <c r="GF49" s="100">
        <v>11.8</v>
      </c>
      <c r="GG49" s="100">
        <v>11.7</v>
      </c>
      <c r="GH49" s="100">
        <v>11.6</v>
      </c>
      <c r="GI49" s="100">
        <v>11.5</v>
      </c>
      <c r="GK49" s="100"/>
      <c r="GL49" s="126" t="s">
        <v>94</v>
      </c>
      <c r="GM49" s="100">
        <v>14.4</v>
      </c>
      <c r="GN49" s="100">
        <v>14.2</v>
      </c>
      <c r="GO49" s="100">
        <v>14.2</v>
      </c>
      <c r="GP49" s="100">
        <v>14.1</v>
      </c>
      <c r="GQ49" s="100">
        <v>14</v>
      </c>
      <c r="GR49" s="100">
        <v>13.9</v>
      </c>
      <c r="GS49" s="100">
        <v>13.8</v>
      </c>
      <c r="GT49" s="100">
        <v>13.6</v>
      </c>
      <c r="GU49" s="100">
        <v>13.5</v>
      </c>
      <c r="GV49" s="100">
        <v>13.4</v>
      </c>
      <c r="GW49" s="100">
        <v>13.3</v>
      </c>
      <c r="GX49" s="100">
        <v>13.5</v>
      </c>
      <c r="GY49" s="100">
        <v>13.4</v>
      </c>
      <c r="GZ49" s="100">
        <v>13.1</v>
      </c>
      <c r="HA49" s="100">
        <v>13.1</v>
      </c>
      <c r="HB49" s="100">
        <v>12.7</v>
      </c>
      <c r="HC49" s="100">
        <v>12.6</v>
      </c>
      <c r="HD49" s="100">
        <v>12.5</v>
      </c>
      <c r="HE49" s="100">
        <v>12.4</v>
      </c>
      <c r="HF49" s="100">
        <v>12.3</v>
      </c>
      <c r="HG49" s="100">
        <v>12.3</v>
      </c>
      <c r="HI49" s="100"/>
      <c r="HJ49" s="126" t="s">
        <v>94</v>
      </c>
      <c r="HK49" s="100">
        <v>12.5</v>
      </c>
      <c r="HL49" s="100">
        <v>12.4</v>
      </c>
      <c r="HM49" s="100">
        <v>12.4</v>
      </c>
      <c r="HN49" s="100">
        <v>12.4</v>
      </c>
      <c r="HO49" s="100">
        <v>12.3</v>
      </c>
      <c r="HP49" s="100">
        <v>12.3</v>
      </c>
      <c r="HQ49" s="100">
        <v>12.2</v>
      </c>
      <c r="HR49" s="100">
        <v>12.1</v>
      </c>
      <c r="HS49" s="100">
        <v>12.1</v>
      </c>
      <c r="HT49" s="100">
        <v>12</v>
      </c>
      <c r="HU49" s="100">
        <v>12.1</v>
      </c>
      <c r="HV49" s="100">
        <v>12</v>
      </c>
      <c r="HW49" s="100">
        <v>11.9</v>
      </c>
      <c r="HX49" s="100">
        <v>11.8</v>
      </c>
      <c r="HY49" s="100">
        <v>11.7</v>
      </c>
      <c r="HZ49" s="100">
        <v>11.4</v>
      </c>
      <c r="IA49" s="100">
        <v>11.3</v>
      </c>
      <c r="IB49" s="100">
        <v>11.2</v>
      </c>
      <c r="IC49" s="100">
        <v>11.1</v>
      </c>
      <c r="ID49" s="100">
        <v>10.9</v>
      </c>
      <c r="IE49" s="100">
        <v>10.8</v>
      </c>
    </row>
    <row r="50" spans="1:239" ht="15">
      <c r="A50" s="100"/>
      <c r="B50" s="126" t="s">
        <v>95</v>
      </c>
      <c r="C50" s="100">
        <v>13</v>
      </c>
      <c r="D50" s="100">
        <v>13</v>
      </c>
      <c r="E50" s="100">
        <v>13.1</v>
      </c>
      <c r="F50" s="100">
        <v>13.2</v>
      </c>
      <c r="G50" s="100">
        <v>13.2</v>
      </c>
      <c r="H50" s="100">
        <v>12.9</v>
      </c>
      <c r="I50" s="100">
        <v>13.2</v>
      </c>
      <c r="J50" s="100">
        <v>13.1</v>
      </c>
      <c r="K50" s="100">
        <v>13.1</v>
      </c>
      <c r="L50" s="100">
        <v>13</v>
      </c>
      <c r="M50" s="100">
        <v>12.8</v>
      </c>
      <c r="N50" s="100">
        <v>12.5</v>
      </c>
      <c r="O50" s="100">
        <v>11.8</v>
      </c>
      <c r="P50" s="100">
        <v>11.1</v>
      </c>
      <c r="Q50" s="100">
        <v>10.4</v>
      </c>
      <c r="R50" s="100">
        <v>10</v>
      </c>
      <c r="S50" s="100">
        <v>9.8000000000000007</v>
      </c>
      <c r="T50" s="100">
        <v>9.8000000000000007</v>
      </c>
      <c r="U50" s="100">
        <v>9.6999999999999993</v>
      </c>
      <c r="V50" s="100">
        <v>9.6</v>
      </c>
      <c r="W50" s="100">
        <v>9.5</v>
      </c>
      <c r="Y50" s="100"/>
      <c r="Z50" s="126" t="s">
        <v>95</v>
      </c>
      <c r="AA50" s="100">
        <v>11.8</v>
      </c>
      <c r="AB50" s="100">
        <v>12.8</v>
      </c>
      <c r="AC50" s="100">
        <v>13</v>
      </c>
      <c r="AD50" s="100">
        <v>13</v>
      </c>
      <c r="AE50" s="100">
        <v>13</v>
      </c>
      <c r="AF50" s="100">
        <v>13.1</v>
      </c>
      <c r="AG50" s="100">
        <v>13.2</v>
      </c>
      <c r="AH50" s="100">
        <v>13.2</v>
      </c>
      <c r="AI50" s="100">
        <v>13.3</v>
      </c>
      <c r="AJ50" s="100">
        <v>13.4</v>
      </c>
      <c r="AK50" s="100">
        <v>13.2</v>
      </c>
      <c r="AL50" s="100">
        <v>12.8</v>
      </c>
      <c r="AM50" s="100">
        <v>13</v>
      </c>
      <c r="AN50" s="100">
        <v>12.4</v>
      </c>
      <c r="AO50" s="100">
        <v>12.1</v>
      </c>
      <c r="AP50" s="100">
        <v>10.7</v>
      </c>
      <c r="AQ50" s="100">
        <v>10.4</v>
      </c>
      <c r="AR50" s="100">
        <v>10.199999999999999</v>
      </c>
      <c r="AS50" s="100">
        <v>10.199999999999999</v>
      </c>
      <c r="AT50" s="100">
        <v>10</v>
      </c>
      <c r="AU50" s="100">
        <v>9.8000000000000007</v>
      </c>
      <c r="AW50" s="100"/>
      <c r="AX50" s="126" t="s">
        <v>95</v>
      </c>
      <c r="AY50" s="100">
        <v>11.7</v>
      </c>
      <c r="AZ50" s="100">
        <v>11.7</v>
      </c>
      <c r="BA50" s="100">
        <v>11.9</v>
      </c>
      <c r="BB50" s="100">
        <v>11.9</v>
      </c>
      <c r="BC50" s="100">
        <v>11.7</v>
      </c>
      <c r="BD50" s="100">
        <v>11.5</v>
      </c>
      <c r="BE50" s="100">
        <v>11.7</v>
      </c>
      <c r="BF50" s="100">
        <v>11.6</v>
      </c>
      <c r="BG50" s="100">
        <v>11.3</v>
      </c>
      <c r="BH50" s="100">
        <v>11</v>
      </c>
      <c r="BI50" s="100">
        <v>10.7</v>
      </c>
      <c r="BJ50" s="100">
        <v>10.3</v>
      </c>
      <c r="BK50" s="100">
        <v>10</v>
      </c>
      <c r="BL50" s="100">
        <v>9.6999999999999993</v>
      </c>
      <c r="BM50" s="100">
        <v>9.3000000000000007</v>
      </c>
      <c r="BN50" s="100">
        <v>9</v>
      </c>
      <c r="BO50" s="100">
        <v>8.8000000000000007</v>
      </c>
      <c r="BP50" s="100">
        <v>8.8000000000000007</v>
      </c>
      <c r="BQ50" s="100">
        <v>8.8000000000000007</v>
      </c>
      <c r="BR50" s="100">
        <v>8.8000000000000007</v>
      </c>
      <c r="BS50" s="100">
        <v>8.8000000000000007</v>
      </c>
      <c r="BU50" s="100"/>
      <c r="BV50" s="126" t="s">
        <v>95</v>
      </c>
      <c r="BW50" s="100">
        <v>11.9</v>
      </c>
      <c r="BX50" s="100">
        <v>11.9</v>
      </c>
      <c r="BY50" s="100">
        <v>12</v>
      </c>
      <c r="BZ50" s="100">
        <v>12</v>
      </c>
      <c r="CA50" s="100">
        <v>12</v>
      </c>
      <c r="CB50" s="100">
        <v>11.9</v>
      </c>
      <c r="CC50" s="100">
        <v>12.1</v>
      </c>
      <c r="CD50" s="100">
        <v>12.2</v>
      </c>
      <c r="CE50" s="100">
        <v>12.2</v>
      </c>
      <c r="CF50" s="100">
        <v>12.1</v>
      </c>
      <c r="CG50" s="100">
        <v>11.9</v>
      </c>
      <c r="CH50" s="100">
        <v>11.7</v>
      </c>
      <c r="CI50" s="100">
        <v>11.3</v>
      </c>
      <c r="CJ50" s="100">
        <v>10.9</v>
      </c>
      <c r="CK50" s="100">
        <v>10.7</v>
      </c>
      <c r="CL50" s="100">
        <v>9.6999999999999993</v>
      </c>
      <c r="CM50" s="100">
        <v>9.4</v>
      </c>
      <c r="CN50" s="100">
        <v>9.3000000000000007</v>
      </c>
      <c r="CO50" s="100">
        <v>9.1</v>
      </c>
      <c r="CP50" s="100">
        <v>9</v>
      </c>
      <c r="CQ50" s="100">
        <v>8.9</v>
      </c>
      <c r="CS50" s="100"/>
      <c r="CT50" s="126" t="s">
        <v>95</v>
      </c>
      <c r="CU50" s="100">
        <v>11.8</v>
      </c>
      <c r="CV50" s="100">
        <v>11.7</v>
      </c>
      <c r="CW50" s="100">
        <v>11.9</v>
      </c>
      <c r="CX50" s="100">
        <v>11.9</v>
      </c>
      <c r="CY50" s="100">
        <v>12</v>
      </c>
      <c r="CZ50" s="100">
        <v>11.9</v>
      </c>
      <c r="DA50" s="100">
        <v>11.9</v>
      </c>
      <c r="DB50" s="100">
        <v>11.8</v>
      </c>
      <c r="DC50" s="100">
        <v>11.3</v>
      </c>
      <c r="DD50" s="100">
        <v>10.7</v>
      </c>
      <c r="DE50" s="100">
        <v>10.199999999999999</v>
      </c>
      <c r="DF50" s="100">
        <v>9.8000000000000007</v>
      </c>
      <c r="DG50" s="100">
        <v>9.5</v>
      </c>
      <c r="DH50" s="100">
        <v>9.3000000000000007</v>
      </c>
      <c r="DI50" s="100">
        <v>9</v>
      </c>
      <c r="DJ50" s="100">
        <v>8.9</v>
      </c>
      <c r="DK50" s="100">
        <v>8.9</v>
      </c>
      <c r="DL50" s="100">
        <v>8.9</v>
      </c>
      <c r="DM50" s="100">
        <v>8.8000000000000007</v>
      </c>
      <c r="DN50" s="100">
        <v>8.9</v>
      </c>
      <c r="DO50" s="100">
        <v>9</v>
      </c>
      <c r="DQ50" s="100"/>
      <c r="DR50" s="126" t="s">
        <v>95</v>
      </c>
      <c r="DS50" s="100">
        <v>11.1</v>
      </c>
      <c r="DT50" s="100">
        <v>11.1</v>
      </c>
      <c r="DU50" s="100">
        <v>11.2</v>
      </c>
      <c r="DV50" s="100">
        <v>11.3</v>
      </c>
      <c r="DW50" s="100">
        <v>11.1</v>
      </c>
      <c r="DX50" s="100">
        <v>10.9</v>
      </c>
      <c r="DY50" s="100">
        <v>11.2</v>
      </c>
      <c r="DZ50" s="100">
        <v>10.8</v>
      </c>
      <c r="EA50" s="100">
        <v>9.8000000000000007</v>
      </c>
      <c r="EB50" s="100">
        <v>9.1</v>
      </c>
      <c r="EC50" s="100">
        <v>8.6999999999999993</v>
      </c>
      <c r="ED50" s="100">
        <v>8.3000000000000007</v>
      </c>
      <c r="EE50" s="100">
        <v>8.1</v>
      </c>
      <c r="EF50" s="100">
        <v>7.8</v>
      </c>
      <c r="EG50" s="100">
        <v>7.8</v>
      </c>
      <c r="EH50" s="100">
        <v>7.9</v>
      </c>
      <c r="EI50" s="100">
        <v>8</v>
      </c>
      <c r="EJ50" s="100">
        <v>8.1</v>
      </c>
      <c r="EK50" s="100">
        <v>8.1</v>
      </c>
      <c r="EL50" s="100">
        <v>8.1</v>
      </c>
      <c r="EM50" s="100">
        <v>8.1</v>
      </c>
      <c r="EO50" s="100"/>
      <c r="EP50" s="126" t="s">
        <v>95</v>
      </c>
      <c r="EQ50" s="100">
        <v>13.8</v>
      </c>
      <c r="ER50" s="100">
        <v>13.9</v>
      </c>
      <c r="ES50" s="100">
        <v>14.1</v>
      </c>
      <c r="ET50" s="100">
        <v>14.1</v>
      </c>
      <c r="EU50" s="100">
        <v>14.1</v>
      </c>
      <c r="EV50" s="100">
        <v>14.2</v>
      </c>
      <c r="EW50" s="100">
        <v>14.2</v>
      </c>
      <c r="EX50" s="100">
        <v>14.3</v>
      </c>
      <c r="EY50" s="100">
        <v>14.5</v>
      </c>
      <c r="EZ50" s="100">
        <v>14.5</v>
      </c>
      <c r="FA50" s="100">
        <v>14.5</v>
      </c>
      <c r="FB50" s="100">
        <v>14.4</v>
      </c>
      <c r="FC50" s="100">
        <v>14.3</v>
      </c>
      <c r="FD50" s="100">
        <v>13.8</v>
      </c>
      <c r="FE50" s="100">
        <v>13.3</v>
      </c>
      <c r="FF50" s="100">
        <v>12.6</v>
      </c>
      <c r="FG50" s="100">
        <v>12</v>
      </c>
      <c r="FH50" s="100">
        <v>11.6</v>
      </c>
      <c r="FI50" s="100">
        <v>11.4</v>
      </c>
      <c r="FJ50" s="100">
        <v>11.2</v>
      </c>
      <c r="FK50" s="100">
        <v>11.1</v>
      </c>
      <c r="FM50" s="100"/>
      <c r="FN50" s="126" t="s">
        <v>95</v>
      </c>
      <c r="FO50" s="100">
        <v>12.4</v>
      </c>
      <c r="FP50" s="100">
        <v>12.5</v>
      </c>
      <c r="FQ50" s="100">
        <v>12.6</v>
      </c>
      <c r="FR50" s="100">
        <v>12.7</v>
      </c>
      <c r="FS50" s="100">
        <v>12.7</v>
      </c>
      <c r="FT50" s="100">
        <v>12.8</v>
      </c>
      <c r="FU50" s="100">
        <v>12.8</v>
      </c>
      <c r="FV50" s="100">
        <v>13</v>
      </c>
      <c r="FW50" s="100">
        <v>13.2</v>
      </c>
      <c r="FX50" s="100">
        <v>13.3</v>
      </c>
      <c r="FY50" s="100">
        <v>13.5</v>
      </c>
      <c r="FZ50" s="100">
        <v>13.5</v>
      </c>
      <c r="GA50" s="100">
        <v>13.5</v>
      </c>
      <c r="GB50" s="100">
        <v>13.2</v>
      </c>
      <c r="GC50" s="100">
        <v>12.7</v>
      </c>
      <c r="GD50" s="100">
        <v>12.2</v>
      </c>
      <c r="GE50" s="100">
        <v>11.6</v>
      </c>
      <c r="GF50" s="100">
        <v>11.5</v>
      </c>
      <c r="GG50" s="100">
        <v>11.1</v>
      </c>
      <c r="GH50" s="100">
        <v>10.8</v>
      </c>
      <c r="GI50" s="100">
        <v>10.6</v>
      </c>
      <c r="GK50" s="100"/>
      <c r="GL50" s="126" t="s">
        <v>95</v>
      </c>
      <c r="GM50" s="100">
        <v>13.5</v>
      </c>
      <c r="GN50" s="100">
        <v>13.5</v>
      </c>
      <c r="GO50" s="100">
        <v>13.7</v>
      </c>
      <c r="GP50" s="100">
        <v>13.6</v>
      </c>
      <c r="GQ50" s="100">
        <v>13.4</v>
      </c>
      <c r="GR50" s="100">
        <v>13.2</v>
      </c>
      <c r="GS50" s="100">
        <v>13.8</v>
      </c>
      <c r="GT50" s="100">
        <v>13.7</v>
      </c>
      <c r="GU50" s="100">
        <v>13.1</v>
      </c>
      <c r="GV50" s="100">
        <v>12.4</v>
      </c>
      <c r="GW50" s="100">
        <v>12</v>
      </c>
      <c r="GX50" s="100">
        <v>11.8</v>
      </c>
      <c r="GY50" s="100">
        <v>11.4</v>
      </c>
      <c r="GZ50" s="100">
        <v>11.1</v>
      </c>
      <c r="HA50" s="100">
        <v>10.7</v>
      </c>
      <c r="HB50" s="100">
        <v>10.7</v>
      </c>
      <c r="HC50" s="100">
        <v>10.6</v>
      </c>
      <c r="HD50" s="100">
        <v>10.6</v>
      </c>
      <c r="HE50" s="100">
        <v>10.5</v>
      </c>
      <c r="HF50" s="100">
        <v>10.4</v>
      </c>
      <c r="HG50" s="100">
        <v>10.4</v>
      </c>
      <c r="HI50" s="100"/>
      <c r="HJ50" s="126" t="s">
        <v>95</v>
      </c>
      <c r="HK50" s="100">
        <v>11.7</v>
      </c>
      <c r="HL50" s="100">
        <v>11.6</v>
      </c>
      <c r="HM50" s="100">
        <v>11.7</v>
      </c>
      <c r="HN50" s="100">
        <v>11.8</v>
      </c>
      <c r="HO50" s="100">
        <v>11.9</v>
      </c>
      <c r="HP50" s="100">
        <v>12.1</v>
      </c>
      <c r="HQ50" s="100">
        <v>11.6</v>
      </c>
      <c r="HR50" s="100">
        <v>11.5</v>
      </c>
      <c r="HS50" s="100">
        <v>11.2</v>
      </c>
      <c r="HT50" s="100">
        <v>10.8</v>
      </c>
      <c r="HU50" s="100">
        <v>10.4</v>
      </c>
      <c r="HV50" s="100">
        <v>10</v>
      </c>
      <c r="HW50" s="100">
        <v>9.5</v>
      </c>
      <c r="HX50" s="100">
        <v>9.1999999999999993</v>
      </c>
      <c r="HY50" s="100">
        <v>9</v>
      </c>
      <c r="HZ50" s="100">
        <v>9.1</v>
      </c>
      <c r="IA50" s="100">
        <v>9</v>
      </c>
      <c r="IB50" s="100">
        <v>9.1</v>
      </c>
      <c r="IC50" s="100">
        <v>9</v>
      </c>
      <c r="ID50" s="100">
        <v>8.9</v>
      </c>
      <c r="IE50" s="100">
        <v>8.9</v>
      </c>
    </row>
    <row r="51" spans="1:239" ht="15">
      <c r="A51" s="421"/>
      <c r="B51" s="421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Y51" s="421"/>
      <c r="Z51" s="421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W51" s="421"/>
      <c r="AX51" s="421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U51" s="421"/>
      <c r="BV51" s="421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S51" s="421"/>
      <c r="CT51" s="421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Q51" s="421"/>
      <c r="DR51" s="421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  <c r="EH51" s="100"/>
      <c r="EI51" s="100"/>
      <c r="EJ51" s="100"/>
      <c r="EK51" s="100"/>
      <c r="EL51" s="100"/>
      <c r="EM51" s="100"/>
      <c r="EO51" s="421"/>
      <c r="EP51" s="421"/>
      <c r="EQ51" s="100"/>
      <c r="ER51" s="100"/>
      <c r="ES51" s="100"/>
      <c r="ET51" s="100"/>
      <c r="EU51" s="100"/>
      <c r="EV51" s="100"/>
      <c r="EW51" s="100"/>
      <c r="EX51" s="100"/>
      <c r="EY51" s="100"/>
      <c r="EZ51" s="100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  <c r="FM51" s="421"/>
      <c r="FN51" s="421"/>
      <c r="FO51" s="100"/>
      <c r="FP51" s="100"/>
      <c r="FQ51" s="100"/>
      <c r="FR51" s="100"/>
      <c r="FS51" s="100"/>
      <c r="FT51" s="100"/>
      <c r="FU51" s="100"/>
      <c r="FV51" s="100"/>
      <c r="FW51" s="100"/>
      <c r="FX51" s="100"/>
      <c r="FY51" s="100"/>
      <c r="FZ51" s="100"/>
      <c r="GA51" s="100"/>
      <c r="GB51" s="100"/>
      <c r="GC51" s="100"/>
      <c r="GD51" s="100"/>
      <c r="GE51" s="100"/>
      <c r="GF51" s="100"/>
      <c r="GG51" s="100"/>
      <c r="GH51" s="100"/>
      <c r="GI51" s="100"/>
      <c r="GK51" s="421"/>
      <c r="GL51" s="421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I51" s="421"/>
      <c r="HJ51" s="421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</row>
    <row r="52" spans="1:239" ht="128.25">
      <c r="A52" s="100"/>
      <c r="B52" s="129" t="s">
        <v>96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Y52" s="100"/>
      <c r="Z52" s="129" t="s">
        <v>96</v>
      </c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W52" s="100"/>
      <c r="AX52" s="129" t="s">
        <v>96</v>
      </c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U52" s="100"/>
      <c r="BV52" s="129" t="s">
        <v>96</v>
      </c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S52" s="100"/>
      <c r="CT52" s="129" t="s">
        <v>96</v>
      </c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Q52" s="100"/>
      <c r="DR52" s="129" t="s">
        <v>96</v>
      </c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O52" s="100"/>
      <c r="EP52" s="129" t="s">
        <v>96</v>
      </c>
      <c r="EQ52" s="100"/>
      <c r="ER52" s="100"/>
      <c r="ES52" s="100"/>
      <c r="ET52" s="100"/>
      <c r="EU52" s="100"/>
      <c r="EV52" s="100"/>
      <c r="EW52" s="100"/>
      <c r="EX52" s="100"/>
      <c r="EY52" s="100"/>
      <c r="EZ52" s="100"/>
      <c r="FA52" s="100"/>
      <c r="FB52" s="100"/>
      <c r="FC52" s="100"/>
      <c r="FD52" s="100"/>
      <c r="FE52" s="100"/>
      <c r="FF52" s="100"/>
      <c r="FG52" s="100"/>
      <c r="FH52" s="100"/>
      <c r="FI52" s="100"/>
      <c r="FJ52" s="100"/>
      <c r="FK52" s="100"/>
      <c r="FM52" s="100"/>
      <c r="FN52" s="129" t="s">
        <v>96</v>
      </c>
      <c r="FO52" s="100"/>
      <c r="FP52" s="100"/>
      <c r="FQ52" s="100"/>
      <c r="FR52" s="100"/>
      <c r="FS52" s="100"/>
      <c r="FT52" s="100"/>
      <c r="FU52" s="100"/>
      <c r="FV52" s="100"/>
      <c r="FW52" s="100"/>
      <c r="FX52" s="100"/>
      <c r="FY52" s="100"/>
      <c r="FZ52" s="100"/>
      <c r="GA52" s="100"/>
      <c r="GB52" s="100"/>
      <c r="GC52" s="100"/>
      <c r="GD52" s="100"/>
      <c r="GE52" s="100"/>
      <c r="GF52" s="100"/>
      <c r="GG52" s="100"/>
      <c r="GH52" s="100"/>
      <c r="GI52" s="100"/>
      <c r="GK52" s="100"/>
      <c r="GL52" s="129" t="s">
        <v>96</v>
      </c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I52" s="100"/>
      <c r="HJ52" s="129" t="s">
        <v>96</v>
      </c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</row>
    <row r="53" spans="1:239" ht="15">
      <c r="A53" s="100"/>
      <c r="B53" s="126" t="s">
        <v>94</v>
      </c>
      <c r="C53" s="100">
        <v>25.6</v>
      </c>
      <c r="D53" s="100">
        <v>25.8</v>
      </c>
      <c r="E53" s="100">
        <v>25.7</v>
      </c>
      <c r="F53" s="100">
        <v>25.5</v>
      </c>
      <c r="G53" s="100">
        <v>25.4</v>
      </c>
      <c r="H53" s="100">
        <v>25.2</v>
      </c>
      <c r="I53" s="100">
        <v>22.9</v>
      </c>
      <c r="J53" s="100">
        <v>21.8</v>
      </c>
      <c r="K53" s="100">
        <v>23</v>
      </c>
      <c r="L53" s="100">
        <v>25.1</v>
      </c>
      <c r="M53" s="100">
        <v>22.9</v>
      </c>
      <c r="N53" s="100">
        <v>23</v>
      </c>
      <c r="O53" s="100">
        <v>22.6</v>
      </c>
      <c r="P53" s="100">
        <v>22.2</v>
      </c>
      <c r="Q53" s="100">
        <v>21.9</v>
      </c>
      <c r="R53" s="100">
        <v>21.3</v>
      </c>
      <c r="S53" s="100">
        <v>21</v>
      </c>
      <c r="T53" s="100">
        <v>20.7</v>
      </c>
      <c r="U53" s="100">
        <v>20.399999999999999</v>
      </c>
      <c r="V53" s="100">
        <v>20.100000000000001</v>
      </c>
      <c r="W53" s="100">
        <v>19.8</v>
      </c>
      <c r="Y53" s="100"/>
      <c r="Z53" s="126" t="s">
        <v>94</v>
      </c>
      <c r="AA53" s="100">
        <v>25.6</v>
      </c>
      <c r="AB53" s="100">
        <v>25.8</v>
      </c>
      <c r="AC53" s="100">
        <v>25.7</v>
      </c>
      <c r="AD53" s="100">
        <v>25.5</v>
      </c>
      <c r="AE53" s="100">
        <v>25.4</v>
      </c>
      <c r="AF53" s="100">
        <v>25.2</v>
      </c>
      <c r="AG53" s="100">
        <v>22.9</v>
      </c>
      <c r="AH53" s="100">
        <v>21.8</v>
      </c>
      <c r="AI53" s="100">
        <v>23</v>
      </c>
      <c r="AJ53" s="100">
        <v>25.1</v>
      </c>
      <c r="AK53" s="100">
        <v>22.9</v>
      </c>
      <c r="AL53" s="100">
        <v>23</v>
      </c>
      <c r="AM53" s="100">
        <v>22.6</v>
      </c>
      <c r="AN53" s="100">
        <v>22</v>
      </c>
      <c r="AO53" s="100">
        <v>23</v>
      </c>
      <c r="AP53" s="100">
        <v>21.3</v>
      </c>
      <c r="AQ53" s="100">
        <v>21</v>
      </c>
      <c r="AR53" s="100">
        <v>20.7</v>
      </c>
      <c r="AS53" s="100">
        <v>20.399999999999999</v>
      </c>
      <c r="AT53" s="100">
        <v>20.100000000000001</v>
      </c>
      <c r="AU53" s="100">
        <v>19.8</v>
      </c>
      <c r="AW53" s="100"/>
      <c r="AX53" s="126" t="s">
        <v>94</v>
      </c>
      <c r="AY53" s="100">
        <v>25.6</v>
      </c>
      <c r="AZ53" s="100">
        <v>25.8</v>
      </c>
      <c r="BA53" s="100">
        <v>25.7</v>
      </c>
      <c r="BB53" s="100">
        <v>25.5</v>
      </c>
      <c r="BC53" s="100">
        <v>25.4</v>
      </c>
      <c r="BD53" s="100">
        <v>25.2</v>
      </c>
      <c r="BE53" s="100">
        <v>22.9</v>
      </c>
      <c r="BF53" s="100">
        <v>21.8</v>
      </c>
      <c r="BG53" s="100">
        <v>23</v>
      </c>
      <c r="BH53" s="100">
        <v>25.1</v>
      </c>
      <c r="BI53" s="100">
        <v>22.9</v>
      </c>
      <c r="BJ53" s="100">
        <v>23</v>
      </c>
      <c r="BK53" s="100">
        <v>22.6</v>
      </c>
      <c r="BL53" s="100">
        <v>22.1</v>
      </c>
      <c r="BM53" s="100">
        <v>21.7</v>
      </c>
      <c r="BN53" s="100">
        <v>21.3</v>
      </c>
      <c r="BO53" s="100">
        <v>21</v>
      </c>
      <c r="BP53" s="100">
        <v>20.7</v>
      </c>
      <c r="BQ53" s="100">
        <v>20.399999999999999</v>
      </c>
      <c r="BR53" s="100">
        <v>20.100000000000001</v>
      </c>
      <c r="BS53" s="100">
        <v>19.8</v>
      </c>
      <c r="BU53" s="100"/>
      <c r="BV53" s="126" t="s">
        <v>94</v>
      </c>
      <c r="BW53" s="100">
        <v>25.6</v>
      </c>
      <c r="BX53" s="100">
        <v>25.8</v>
      </c>
      <c r="BY53" s="100">
        <v>25.7</v>
      </c>
      <c r="BZ53" s="100">
        <v>25.5</v>
      </c>
      <c r="CA53" s="100">
        <v>25.4</v>
      </c>
      <c r="CB53" s="100">
        <v>25.2</v>
      </c>
      <c r="CC53" s="100">
        <v>22.9</v>
      </c>
      <c r="CD53" s="100">
        <v>21.8</v>
      </c>
      <c r="CE53" s="100">
        <v>23</v>
      </c>
      <c r="CF53" s="100">
        <v>25.1</v>
      </c>
      <c r="CG53" s="100">
        <v>22.9</v>
      </c>
      <c r="CH53" s="100">
        <v>23</v>
      </c>
      <c r="CI53" s="100">
        <v>22.6</v>
      </c>
      <c r="CJ53" s="100">
        <v>22.1</v>
      </c>
      <c r="CK53" s="100">
        <v>21.7</v>
      </c>
      <c r="CL53" s="100">
        <v>21.3</v>
      </c>
      <c r="CM53" s="100">
        <v>21</v>
      </c>
      <c r="CN53" s="100">
        <v>20.7</v>
      </c>
      <c r="CO53" s="100">
        <v>20.399999999999999</v>
      </c>
      <c r="CP53" s="100">
        <v>20.100000000000001</v>
      </c>
      <c r="CQ53" s="100">
        <v>19.8</v>
      </c>
      <c r="CS53" s="100"/>
      <c r="CT53" s="126" t="s">
        <v>94</v>
      </c>
      <c r="CU53" s="100">
        <v>25.6</v>
      </c>
      <c r="CV53" s="100">
        <v>25.8</v>
      </c>
      <c r="CW53" s="100">
        <v>25.7</v>
      </c>
      <c r="CX53" s="100">
        <v>25.5</v>
      </c>
      <c r="CY53" s="100">
        <v>25.4</v>
      </c>
      <c r="CZ53" s="100">
        <v>25.2</v>
      </c>
      <c r="DA53" s="100">
        <v>22.9</v>
      </c>
      <c r="DB53" s="100">
        <v>21.8</v>
      </c>
      <c r="DC53" s="100">
        <v>23</v>
      </c>
      <c r="DD53" s="100">
        <v>25.1</v>
      </c>
      <c r="DE53" s="100">
        <v>22.9</v>
      </c>
      <c r="DF53" s="100">
        <v>23</v>
      </c>
      <c r="DG53" s="100">
        <v>22.6</v>
      </c>
      <c r="DH53" s="100">
        <v>22.3</v>
      </c>
      <c r="DI53" s="100">
        <v>22</v>
      </c>
      <c r="DJ53" s="100">
        <v>21.3</v>
      </c>
      <c r="DK53" s="100">
        <v>21</v>
      </c>
      <c r="DL53" s="100">
        <v>20.7</v>
      </c>
      <c r="DM53" s="100">
        <v>20.399999999999999</v>
      </c>
      <c r="DN53" s="100">
        <v>20.100000000000001</v>
      </c>
      <c r="DO53" s="100">
        <v>19.8</v>
      </c>
      <c r="DQ53" s="100"/>
      <c r="DR53" s="126" t="s">
        <v>94</v>
      </c>
      <c r="DS53" s="100">
        <v>25.6</v>
      </c>
      <c r="DT53" s="100">
        <v>25.8</v>
      </c>
      <c r="DU53" s="100">
        <v>25.7</v>
      </c>
      <c r="DV53" s="100">
        <v>25.5</v>
      </c>
      <c r="DW53" s="100">
        <v>25.4</v>
      </c>
      <c r="DX53" s="100">
        <v>25.2</v>
      </c>
      <c r="DY53" s="100">
        <v>22.9</v>
      </c>
      <c r="DZ53" s="100">
        <v>22.2</v>
      </c>
      <c r="EA53" s="100">
        <v>23.5</v>
      </c>
      <c r="EB53" s="100">
        <v>25.6</v>
      </c>
      <c r="EC53" s="100">
        <v>23.4</v>
      </c>
      <c r="ED53" s="100">
        <v>23.2</v>
      </c>
      <c r="EE53" s="100">
        <v>22.9</v>
      </c>
      <c r="EF53" s="100">
        <v>22.5</v>
      </c>
      <c r="EG53" s="100">
        <v>22.3</v>
      </c>
      <c r="EH53" s="100">
        <v>21.3</v>
      </c>
      <c r="EI53" s="100">
        <v>21</v>
      </c>
      <c r="EJ53" s="100">
        <v>20.7</v>
      </c>
      <c r="EK53" s="100">
        <v>20.399999999999999</v>
      </c>
      <c r="EL53" s="100">
        <v>20.100000000000001</v>
      </c>
      <c r="EM53" s="100">
        <v>19.8</v>
      </c>
      <c r="EO53" s="100"/>
      <c r="EP53" s="126" t="s">
        <v>94</v>
      </c>
      <c r="EQ53" s="100">
        <v>25.6</v>
      </c>
      <c r="ER53" s="100">
        <v>25.8</v>
      </c>
      <c r="ES53" s="100">
        <v>25.7</v>
      </c>
      <c r="ET53" s="100">
        <v>25.5</v>
      </c>
      <c r="EU53" s="100">
        <v>25.4</v>
      </c>
      <c r="EV53" s="100">
        <v>25.2</v>
      </c>
      <c r="EW53" s="100">
        <v>22.9</v>
      </c>
      <c r="EX53" s="100">
        <v>21.8</v>
      </c>
      <c r="EY53" s="100">
        <v>23.8</v>
      </c>
      <c r="EZ53" s="100">
        <v>26</v>
      </c>
      <c r="FA53" s="100">
        <v>23.7</v>
      </c>
      <c r="FB53" s="100">
        <v>23.5</v>
      </c>
      <c r="FC53" s="100">
        <v>22.9</v>
      </c>
      <c r="FD53" s="100">
        <v>22.6</v>
      </c>
      <c r="FE53" s="100">
        <v>22.3</v>
      </c>
      <c r="FF53" s="100">
        <v>21.3</v>
      </c>
      <c r="FG53" s="100">
        <v>21</v>
      </c>
      <c r="FH53" s="100">
        <v>20.7</v>
      </c>
      <c r="FI53" s="100">
        <v>20.399999999999999</v>
      </c>
      <c r="FJ53" s="100">
        <v>20.100000000000001</v>
      </c>
      <c r="FK53" s="100">
        <v>19.8</v>
      </c>
      <c r="FM53" s="100"/>
      <c r="FN53" s="126" t="s">
        <v>94</v>
      </c>
      <c r="FO53" s="100">
        <v>25.6</v>
      </c>
      <c r="FP53" s="100">
        <v>25.8</v>
      </c>
      <c r="FQ53" s="100">
        <v>25.7</v>
      </c>
      <c r="FR53" s="100">
        <v>25.5</v>
      </c>
      <c r="FS53" s="100">
        <v>25.4</v>
      </c>
      <c r="FT53" s="100">
        <v>25.2</v>
      </c>
      <c r="FU53" s="100">
        <v>22.9</v>
      </c>
      <c r="FV53" s="100">
        <v>21.8</v>
      </c>
      <c r="FW53" s="100">
        <v>23</v>
      </c>
      <c r="FX53" s="100">
        <v>25.1</v>
      </c>
      <c r="FY53" s="100">
        <v>22.9</v>
      </c>
      <c r="FZ53" s="100">
        <v>23.3</v>
      </c>
      <c r="GA53" s="100">
        <v>23</v>
      </c>
      <c r="GB53" s="100">
        <v>22.6</v>
      </c>
      <c r="GC53" s="100">
        <v>22.4</v>
      </c>
      <c r="GD53" s="100">
        <v>21.3</v>
      </c>
      <c r="GE53" s="100">
        <v>21</v>
      </c>
      <c r="GF53" s="100">
        <v>20.7</v>
      </c>
      <c r="GG53" s="100">
        <v>20.399999999999999</v>
      </c>
      <c r="GH53" s="100">
        <v>20.100000000000001</v>
      </c>
      <c r="GI53" s="100">
        <v>19.8</v>
      </c>
      <c r="GK53" s="100"/>
      <c r="GL53" s="126" t="s">
        <v>94</v>
      </c>
      <c r="GM53" s="100">
        <v>25.6</v>
      </c>
      <c r="GN53" s="100">
        <v>25.8</v>
      </c>
      <c r="GO53" s="100">
        <v>25.7</v>
      </c>
      <c r="GP53" s="100">
        <v>25.5</v>
      </c>
      <c r="GQ53" s="100">
        <v>25.4</v>
      </c>
      <c r="GR53" s="100">
        <v>25.2</v>
      </c>
      <c r="GS53" s="100">
        <v>22.9</v>
      </c>
      <c r="GT53" s="100">
        <v>21.8</v>
      </c>
      <c r="GU53" s="100">
        <v>23</v>
      </c>
      <c r="GV53" s="100">
        <v>25.1</v>
      </c>
      <c r="GW53" s="100">
        <v>22.9</v>
      </c>
      <c r="GX53" s="100">
        <v>23</v>
      </c>
      <c r="GY53" s="100">
        <v>22.8</v>
      </c>
      <c r="GZ53" s="100">
        <v>22.4</v>
      </c>
      <c r="HA53" s="100">
        <v>22.1</v>
      </c>
      <c r="HB53" s="100">
        <v>21.3</v>
      </c>
      <c r="HC53" s="100">
        <v>21</v>
      </c>
      <c r="HD53" s="100">
        <v>20.7</v>
      </c>
      <c r="HE53" s="100">
        <v>20.399999999999999</v>
      </c>
      <c r="HF53" s="100">
        <v>20.100000000000001</v>
      </c>
      <c r="HG53" s="100">
        <v>19.8</v>
      </c>
      <c r="HI53" s="100"/>
      <c r="HJ53" s="126" t="s">
        <v>94</v>
      </c>
      <c r="HK53" s="100">
        <v>25.6</v>
      </c>
      <c r="HL53" s="100">
        <v>25.8</v>
      </c>
      <c r="HM53" s="100">
        <v>25.7</v>
      </c>
      <c r="HN53" s="100">
        <v>25.5</v>
      </c>
      <c r="HO53" s="100">
        <v>25.4</v>
      </c>
      <c r="HP53" s="100">
        <v>25.2</v>
      </c>
      <c r="HQ53" s="100">
        <v>22.9</v>
      </c>
      <c r="HR53" s="100">
        <v>21.8</v>
      </c>
      <c r="HS53" s="100">
        <v>23</v>
      </c>
      <c r="HT53" s="100">
        <v>25.1</v>
      </c>
      <c r="HU53" s="100">
        <v>23.3</v>
      </c>
      <c r="HV53" s="100">
        <v>23</v>
      </c>
      <c r="HW53" s="100">
        <v>22.7</v>
      </c>
      <c r="HX53" s="100">
        <v>22.3</v>
      </c>
      <c r="HY53" s="100">
        <v>22</v>
      </c>
      <c r="HZ53" s="100">
        <v>21.3</v>
      </c>
      <c r="IA53" s="100">
        <v>21</v>
      </c>
      <c r="IB53" s="100">
        <v>20.7</v>
      </c>
      <c r="IC53" s="100">
        <v>20.399999999999999</v>
      </c>
      <c r="ID53" s="100">
        <v>20.100000000000001</v>
      </c>
      <c r="IE53" s="100">
        <v>19.8</v>
      </c>
    </row>
    <row r="54" spans="1:239" ht="15">
      <c r="A54" s="100"/>
      <c r="B54" s="126" t="s">
        <v>95</v>
      </c>
      <c r="C54" s="100">
        <v>26.3</v>
      </c>
      <c r="D54" s="100">
        <v>26.2</v>
      </c>
      <c r="E54" s="100">
        <v>26.2</v>
      </c>
      <c r="F54" s="100">
        <v>26.1</v>
      </c>
      <c r="G54" s="100">
        <v>26.1</v>
      </c>
      <c r="H54" s="100">
        <v>26</v>
      </c>
      <c r="I54" s="100">
        <v>23.3</v>
      </c>
      <c r="J54" s="100">
        <v>23.6</v>
      </c>
      <c r="K54" s="100">
        <v>23.3</v>
      </c>
      <c r="L54" s="100">
        <v>24.4</v>
      </c>
      <c r="M54" s="100">
        <v>23.2</v>
      </c>
      <c r="N54" s="100">
        <v>22.8</v>
      </c>
      <c r="O54" s="100">
        <v>22.4</v>
      </c>
      <c r="P54" s="100">
        <v>22.1</v>
      </c>
      <c r="Q54" s="100">
        <v>21.7</v>
      </c>
      <c r="R54" s="100">
        <v>21.4</v>
      </c>
      <c r="S54" s="100">
        <v>21</v>
      </c>
      <c r="T54" s="100">
        <v>20.6</v>
      </c>
      <c r="U54" s="100">
        <v>20.3</v>
      </c>
      <c r="V54" s="100">
        <v>19.899999999999999</v>
      </c>
      <c r="W54" s="100">
        <v>19.600000000000001</v>
      </c>
      <c r="Y54" s="100"/>
      <c r="Z54" s="126" t="s">
        <v>95</v>
      </c>
      <c r="AA54" s="100">
        <v>26.3</v>
      </c>
      <c r="AB54" s="100">
        <v>26.2</v>
      </c>
      <c r="AC54" s="100">
        <v>26.2</v>
      </c>
      <c r="AD54" s="100">
        <v>26.1</v>
      </c>
      <c r="AE54" s="100">
        <v>26.1</v>
      </c>
      <c r="AF54" s="100">
        <v>26</v>
      </c>
      <c r="AG54" s="100">
        <v>23.3</v>
      </c>
      <c r="AH54" s="100">
        <v>23.6</v>
      </c>
      <c r="AI54" s="100">
        <v>23.3</v>
      </c>
      <c r="AJ54" s="100">
        <v>24.4</v>
      </c>
      <c r="AK54" s="100">
        <v>23.2</v>
      </c>
      <c r="AL54" s="100">
        <v>22.8</v>
      </c>
      <c r="AM54" s="100">
        <v>22.4</v>
      </c>
      <c r="AN54" s="100">
        <v>22.1</v>
      </c>
      <c r="AO54" s="100">
        <v>21.7</v>
      </c>
      <c r="AP54" s="100">
        <v>21.4</v>
      </c>
      <c r="AQ54" s="100">
        <v>21</v>
      </c>
      <c r="AR54" s="100">
        <v>20.6</v>
      </c>
      <c r="AS54" s="100">
        <v>20.3</v>
      </c>
      <c r="AT54" s="100">
        <v>19.899999999999999</v>
      </c>
      <c r="AU54" s="100">
        <v>19.600000000000001</v>
      </c>
      <c r="AW54" s="100"/>
      <c r="AX54" s="126" t="s">
        <v>95</v>
      </c>
      <c r="AY54" s="100">
        <v>26.3</v>
      </c>
      <c r="AZ54" s="100">
        <v>26.2</v>
      </c>
      <c r="BA54" s="100">
        <v>26.2</v>
      </c>
      <c r="BB54" s="100">
        <v>26.1</v>
      </c>
      <c r="BC54" s="100">
        <v>26.1</v>
      </c>
      <c r="BD54" s="100">
        <v>26</v>
      </c>
      <c r="BE54" s="100">
        <v>23.3</v>
      </c>
      <c r="BF54" s="100">
        <v>23.6</v>
      </c>
      <c r="BG54" s="100">
        <v>23.3</v>
      </c>
      <c r="BH54" s="100">
        <v>24.4</v>
      </c>
      <c r="BI54" s="100">
        <v>23.2</v>
      </c>
      <c r="BJ54" s="100">
        <v>22.8</v>
      </c>
      <c r="BK54" s="100">
        <v>22.4</v>
      </c>
      <c r="BL54" s="100">
        <v>22.1</v>
      </c>
      <c r="BM54" s="100">
        <v>21.7</v>
      </c>
      <c r="BN54" s="100">
        <v>21.4</v>
      </c>
      <c r="BO54" s="100">
        <v>21</v>
      </c>
      <c r="BP54" s="100">
        <v>20.6</v>
      </c>
      <c r="BQ54" s="100">
        <v>20.3</v>
      </c>
      <c r="BR54" s="100">
        <v>19.899999999999999</v>
      </c>
      <c r="BS54" s="100">
        <v>19.600000000000001</v>
      </c>
      <c r="BU54" s="100"/>
      <c r="BV54" s="126" t="s">
        <v>95</v>
      </c>
      <c r="BW54" s="100">
        <v>26.3</v>
      </c>
      <c r="BX54" s="100">
        <v>26.2</v>
      </c>
      <c r="BY54" s="100">
        <v>26.2</v>
      </c>
      <c r="BZ54" s="100">
        <v>26.1</v>
      </c>
      <c r="CA54" s="100">
        <v>26.1</v>
      </c>
      <c r="CB54" s="100">
        <v>26</v>
      </c>
      <c r="CC54" s="100">
        <v>23.3</v>
      </c>
      <c r="CD54" s="100">
        <v>23.6</v>
      </c>
      <c r="CE54" s="100">
        <v>23.3</v>
      </c>
      <c r="CF54" s="100">
        <v>24.4</v>
      </c>
      <c r="CG54" s="100">
        <v>23.2</v>
      </c>
      <c r="CH54" s="100">
        <v>22.8</v>
      </c>
      <c r="CI54" s="100">
        <v>22.4</v>
      </c>
      <c r="CJ54" s="100">
        <v>22.1</v>
      </c>
      <c r="CK54" s="100">
        <v>21.7</v>
      </c>
      <c r="CL54" s="100">
        <v>21.4</v>
      </c>
      <c r="CM54" s="100">
        <v>21</v>
      </c>
      <c r="CN54" s="100">
        <v>20.6</v>
      </c>
      <c r="CO54" s="100">
        <v>20.3</v>
      </c>
      <c r="CP54" s="100">
        <v>19.899999999999999</v>
      </c>
      <c r="CQ54" s="100">
        <v>19.600000000000001</v>
      </c>
      <c r="CS54" s="100"/>
      <c r="CT54" s="126" t="s">
        <v>95</v>
      </c>
      <c r="CU54" s="100">
        <v>26.3</v>
      </c>
      <c r="CV54" s="100">
        <v>26.2</v>
      </c>
      <c r="CW54" s="100">
        <v>26.2</v>
      </c>
      <c r="CX54" s="100">
        <v>26.1</v>
      </c>
      <c r="CY54" s="100">
        <v>26.1</v>
      </c>
      <c r="CZ54" s="100">
        <v>26</v>
      </c>
      <c r="DA54" s="100">
        <v>23.3</v>
      </c>
      <c r="DB54" s="100">
        <v>23.6</v>
      </c>
      <c r="DC54" s="100">
        <v>23.3</v>
      </c>
      <c r="DD54" s="100">
        <v>24.4</v>
      </c>
      <c r="DE54" s="100">
        <v>23.2</v>
      </c>
      <c r="DF54" s="100">
        <v>22.8</v>
      </c>
      <c r="DG54" s="100">
        <v>22.4</v>
      </c>
      <c r="DH54" s="100">
        <v>22.1</v>
      </c>
      <c r="DI54" s="100">
        <v>21.7</v>
      </c>
      <c r="DJ54" s="100">
        <v>21.4</v>
      </c>
      <c r="DK54" s="100">
        <v>21</v>
      </c>
      <c r="DL54" s="100">
        <v>20.6</v>
      </c>
      <c r="DM54" s="100">
        <v>20.3</v>
      </c>
      <c r="DN54" s="100">
        <v>19.899999999999999</v>
      </c>
      <c r="DO54" s="100">
        <v>19.600000000000001</v>
      </c>
      <c r="DQ54" s="100"/>
      <c r="DR54" s="126" t="s">
        <v>95</v>
      </c>
      <c r="DS54" s="100">
        <v>26.3</v>
      </c>
      <c r="DT54" s="100">
        <v>26.2</v>
      </c>
      <c r="DU54" s="100">
        <v>26.2</v>
      </c>
      <c r="DV54" s="100">
        <v>26.1</v>
      </c>
      <c r="DW54" s="100">
        <v>26.1</v>
      </c>
      <c r="DX54" s="100">
        <v>26</v>
      </c>
      <c r="DY54" s="100">
        <v>23.3</v>
      </c>
      <c r="DZ54" s="100">
        <v>23.6</v>
      </c>
      <c r="EA54" s="100">
        <v>23.3</v>
      </c>
      <c r="EB54" s="100">
        <v>24.4</v>
      </c>
      <c r="EC54" s="100">
        <v>23.2</v>
      </c>
      <c r="ED54" s="100">
        <v>22.8</v>
      </c>
      <c r="EE54" s="100">
        <v>22.4</v>
      </c>
      <c r="EF54" s="100">
        <v>22.1</v>
      </c>
      <c r="EG54" s="100">
        <v>21.7</v>
      </c>
      <c r="EH54" s="100">
        <v>21.4</v>
      </c>
      <c r="EI54" s="100">
        <v>21</v>
      </c>
      <c r="EJ54" s="100">
        <v>20.6</v>
      </c>
      <c r="EK54" s="100">
        <v>20.3</v>
      </c>
      <c r="EL54" s="100">
        <v>19.899999999999999</v>
      </c>
      <c r="EM54" s="100">
        <v>19.600000000000001</v>
      </c>
      <c r="EO54" s="100"/>
      <c r="EP54" s="126" t="s">
        <v>95</v>
      </c>
      <c r="EQ54" s="100">
        <v>26.3</v>
      </c>
      <c r="ER54" s="100">
        <v>26.2</v>
      </c>
      <c r="ES54" s="100">
        <v>26.2</v>
      </c>
      <c r="ET54" s="100">
        <v>26.1</v>
      </c>
      <c r="EU54" s="100">
        <v>26.1</v>
      </c>
      <c r="EV54" s="100">
        <v>26</v>
      </c>
      <c r="EW54" s="100">
        <v>23.3</v>
      </c>
      <c r="EX54" s="100">
        <v>23.6</v>
      </c>
      <c r="EY54" s="100">
        <v>23.3</v>
      </c>
      <c r="EZ54" s="100">
        <v>24.4</v>
      </c>
      <c r="FA54" s="100">
        <v>23.2</v>
      </c>
      <c r="FB54" s="100">
        <v>22.8</v>
      </c>
      <c r="FC54" s="100">
        <v>22.4</v>
      </c>
      <c r="FD54" s="100">
        <v>22.1</v>
      </c>
      <c r="FE54" s="100">
        <v>21.7</v>
      </c>
      <c r="FF54" s="100">
        <v>21.4</v>
      </c>
      <c r="FG54" s="100">
        <v>21</v>
      </c>
      <c r="FH54" s="100">
        <v>20.6</v>
      </c>
      <c r="FI54" s="100">
        <v>20.3</v>
      </c>
      <c r="FJ54" s="100">
        <v>19.899999999999999</v>
      </c>
      <c r="FK54" s="100">
        <v>19.600000000000001</v>
      </c>
      <c r="FM54" s="100"/>
      <c r="FN54" s="126" t="s">
        <v>95</v>
      </c>
      <c r="FO54" s="100">
        <v>26.3</v>
      </c>
      <c r="FP54" s="100">
        <v>26.2</v>
      </c>
      <c r="FQ54" s="100">
        <v>26.2</v>
      </c>
      <c r="FR54" s="100">
        <v>26.1</v>
      </c>
      <c r="FS54" s="100">
        <v>26.1</v>
      </c>
      <c r="FT54" s="100">
        <v>26</v>
      </c>
      <c r="FU54" s="100">
        <v>23.3</v>
      </c>
      <c r="FV54" s="100">
        <v>23.6</v>
      </c>
      <c r="FW54" s="100">
        <v>23.3</v>
      </c>
      <c r="FX54" s="100">
        <v>24.4</v>
      </c>
      <c r="FY54" s="100">
        <v>23.2</v>
      </c>
      <c r="FZ54" s="100">
        <v>22.8</v>
      </c>
      <c r="GA54" s="100">
        <v>22.4</v>
      </c>
      <c r="GB54" s="100">
        <v>22.1</v>
      </c>
      <c r="GC54" s="100">
        <v>21.7</v>
      </c>
      <c r="GD54" s="100">
        <v>21.4</v>
      </c>
      <c r="GE54" s="100">
        <v>21</v>
      </c>
      <c r="GF54" s="100">
        <v>20.6</v>
      </c>
      <c r="GG54" s="100">
        <v>20.3</v>
      </c>
      <c r="GH54" s="100">
        <v>19.899999999999999</v>
      </c>
      <c r="GI54" s="100">
        <v>19.600000000000001</v>
      </c>
      <c r="GK54" s="100"/>
      <c r="GL54" s="126" t="s">
        <v>95</v>
      </c>
      <c r="GM54" s="100">
        <v>26.3</v>
      </c>
      <c r="GN54" s="100">
        <v>26.2</v>
      </c>
      <c r="GO54" s="100">
        <v>26.2</v>
      </c>
      <c r="GP54" s="100">
        <v>26.1</v>
      </c>
      <c r="GQ54" s="100">
        <v>26.1</v>
      </c>
      <c r="GR54" s="100">
        <v>26</v>
      </c>
      <c r="GS54" s="100">
        <v>23.3</v>
      </c>
      <c r="GT54" s="100">
        <v>23.6</v>
      </c>
      <c r="GU54" s="100">
        <v>23.3</v>
      </c>
      <c r="GV54" s="100">
        <v>24.4</v>
      </c>
      <c r="GW54" s="100">
        <v>23.2</v>
      </c>
      <c r="GX54" s="100">
        <v>22.8</v>
      </c>
      <c r="GY54" s="100">
        <v>22.4</v>
      </c>
      <c r="GZ54" s="100">
        <v>22.1</v>
      </c>
      <c r="HA54" s="100">
        <v>21.7</v>
      </c>
      <c r="HB54" s="100">
        <v>21.4</v>
      </c>
      <c r="HC54" s="100">
        <v>21</v>
      </c>
      <c r="HD54" s="100">
        <v>20.6</v>
      </c>
      <c r="HE54" s="100">
        <v>20.3</v>
      </c>
      <c r="HF54" s="100">
        <v>19.899999999999999</v>
      </c>
      <c r="HG54" s="100">
        <v>19.600000000000001</v>
      </c>
      <c r="HI54" s="100"/>
      <c r="HJ54" s="126" t="s">
        <v>95</v>
      </c>
      <c r="HK54" s="100">
        <v>26.3</v>
      </c>
      <c r="HL54" s="100">
        <v>26.2</v>
      </c>
      <c r="HM54" s="100">
        <v>26.2</v>
      </c>
      <c r="HN54" s="100">
        <v>26.1</v>
      </c>
      <c r="HO54" s="100">
        <v>26.1</v>
      </c>
      <c r="HP54" s="100">
        <v>26</v>
      </c>
      <c r="HQ54" s="100">
        <v>23.3</v>
      </c>
      <c r="HR54" s="100">
        <v>23.6</v>
      </c>
      <c r="HS54" s="100">
        <v>23.3</v>
      </c>
      <c r="HT54" s="100">
        <v>24.4</v>
      </c>
      <c r="HU54" s="100">
        <v>23.2</v>
      </c>
      <c r="HV54" s="100">
        <v>22.8</v>
      </c>
      <c r="HW54" s="100">
        <v>22.4</v>
      </c>
      <c r="HX54" s="100">
        <v>22.1</v>
      </c>
      <c r="HY54" s="100">
        <v>21.7</v>
      </c>
      <c r="HZ54" s="100">
        <v>21.4</v>
      </c>
      <c r="IA54" s="100">
        <v>21</v>
      </c>
      <c r="IB54" s="100">
        <v>20.6</v>
      </c>
      <c r="IC54" s="100">
        <v>20.3</v>
      </c>
      <c r="ID54" s="100">
        <v>19.899999999999999</v>
      </c>
      <c r="IE54" s="100">
        <v>19.600000000000001</v>
      </c>
    </row>
    <row r="55" spans="1:239" ht="15">
      <c r="A55" s="421"/>
      <c r="B55" s="421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Y55" s="421"/>
      <c r="Z55" s="421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W55" s="421"/>
      <c r="AX55" s="421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U55" s="421"/>
      <c r="BV55" s="421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S55" s="421"/>
      <c r="CT55" s="421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0"/>
      <c r="DQ55" s="421"/>
      <c r="DR55" s="421"/>
      <c r="DS55" s="100"/>
      <c r="DT55" s="100"/>
      <c r="DU55" s="100"/>
      <c r="DV55" s="100"/>
      <c r="DW55" s="100"/>
      <c r="DX55" s="100"/>
      <c r="DY55" s="100"/>
      <c r="DZ55" s="100"/>
      <c r="EA55" s="100"/>
      <c r="EB55" s="100"/>
      <c r="EC55" s="100"/>
      <c r="ED55" s="100"/>
      <c r="EE55" s="100"/>
      <c r="EF55" s="100"/>
      <c r="EG55" s="100"/>
      <c r="EH55" s="100"/>
      <c r="EI55" s="100"/>
      <c r="EJ55" s="100"/>
      <c r="EK55" s="100"/>
      <c r="EL55" s="100"/>
      <c r="EM55" s="100"/>
      <c r="EO55" s="421"/>
      <c r="EP55" s="421"/>
      <c r="EQ55" s="100"/>
      <c r="ER55" s="100"/>
      <c r="ES55" s="100"/>
      <c r="ET55" s="100"/>
      <c r="EU55" s="100"/>
      <c r="EV55" s="100"/>
      <c r="EW55" s="100"/>
      <c r="EX55" s="100"/>
      <c r="EY55" s="100"/>
      <c r="EZ55" s="100"/>
      <c r="FA55" s="100"/>
      <c r="FB55" s="100"/>
      <c r="FC55" s="100"/>
      <c r="FD55" s="100"/>
      <c r="FE55" s="100"/>
      <c r="FF55" s="100"/>
      <c r="FG55" s="100"/>
      <c r="FH55" s="100"/>
      <c r="FI55" s="100"/>
      <c r="FJ55" s="100"/>
      <c r="FK55" s="100"/>
      <c r="FM55" s="421"/>
      <c r="FN55" s="421"/>
      <c r="FO55" s="100"/>
      <c r="FP55" s="100"/>
      <c r="FQ55" s="100"/>
      <c r="FR55" s="100"/>
      <c r="FS55" s="100"/>
      <c r="FT55" s="100"/>
      <c r="FU55" s="100"/>
      <c r="FV55" s="100"/>
      <c r="FW55" s="100"/>
      <c r="FX55" s="100"/>
      <c r="FY55" s="100"/>
      <c r="FZ55" s="100"/>
      <c r="GA55" s="100"/>
      <c r="GB55" s="100"/>
      <c r="GC55" s="100"/>
      <c r="GD55" s="100"/>
      <c r="GE55" s="100"/>
      <c r="GF55" s="100"/>
      <c r="GG55" s="100"/>
      <c r="GH55" s="100"/>
      <c r="GI55" s="100"/>
      <c r="GK55" s="421"/>
      <c r="GL55" s="421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I55" s="421"/>
      <c r="HJ55" s="421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</row>
    <row r="56" spans="1:239" ht="128.25">
      <c r="A56" s="100"/>
      <c r="B56" s="129" t="s">
        <v>97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Y56" s="100"/>
      <c r="Z56" s="129" t="s">
        <v>97</v>
      </c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W56" s="100"/>
      <c r="AX56" s="129" t="s">
        <v>97</v>
      </c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U56" s="100"/>
      <c r="BV56" s="129" t="s">
        <v>97</v>
      </c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S56" s="100"/>
      <c r="CT56" s="129" t="s">
        <v>97</v>
      </c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Q56" s="100"/>
      <c r="DR56" s="129" t="s">
        <v>97</v>
      </c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O56" s="100"/>
      <c r="EP56" s="129" t="s">
        <v>97</v>
      </c>
      <c r="EQ56" s="100"/>
      <c r="ER56" s="100"/>
      <c r="ES56" s="100"/>
      <c r="ET56" s="100"/>
      <c r="EU56" s="100"/>
      <c r="EV56" s="100"/>
      <c r="EW56" s="100"/>
      <c r="EX56" s="100"/>
      <c r="EY56" s="100"/>
      <c r="EZ56" s="100"/>
      <c r="FA56" s="100"/>
      <c r="FB56" s="100"/>
      <c r="FC56" s="100"/>
      <c r="FD56" s="100"/>
      <c r="FE56" s="100"/>
      <c r="FF56" s="100"/>
      <c r="FG56" s="100"/>
      <c r="FH56" s="100"/>
      <c r="FI56" s="100"/>
      <c r="FJ56" s="100"/>
      <c r="FK56" s="100"/>
      <c r="FM56" s="100"/>
      <c r="FN56" s="129" t="s">
        <v>97</v>
      </c>
      <c r="FO56" s="100"/>
      <c r="FP56" s="100"/>
      <c r="FQ56" s="100"/>
      <c r="FR56" s="100"/>
      <c r="FS56" s="100"/>
      <c r="FT56" s="100"/>
      <c r="FU56" s="100"/>
      <c r="FV56" s="100"/>
      <c r="FW56" s="100"/>
      <c r="FX56" s="100"/>
      <c r="FY56" s="100"/>
      <c r="FZ56" s="100"/>
      <c r="GA56" s="100"/>
      <c r="GB56" s="100"/>
      <c r="GC56" s="100"/>
      <c r="GD56" s="100"/>
      <c r="GE56" s="100"/>
      <c r="GF56" s="100"/>
      <c r="GG56" s="100"/>
      <c r="GH56" s="100"/>
      <c r="GI56" s="100"/>
      <c r="GK56" s="100"/>
      <c r="GL56" s="129" t="s">
        <v>97</v>
      </c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I56" s="100"/>
      <c r="HJ56" s="129" t="s">
        <v>97</v>
      </c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</row>
    <row r="57" spans="1:239" ht="15">
      <c r="A57" s="100"/>
      <c r="B57" s="126" t="s">
        <v>95</v>
      </c>
      <c r="C57" s="100">
        <v>38.799999999999997</v>
      </c>
      <c r="D57" s="100">
        <v>38.4</v>
      </c>
      <c r="E57" s="100">
        <v>37.9</v>
      </c>
      <c r="F57" s="100">
        <v>37.4</v>
      </c>
      <c r="G57" s="100">
        <v>36.9</v>
      </c>
      <c r="H57" s="100">
        <v>34.799999999999997</v>
      </c>
      <c r="I57" s="100">
        <v>36.799999999999997</v>
      </c>
      <c r="J57" s="100">
        <v>36.700000000000003</v>
      </c>
      <c r="K57" s="100">
        <v>34.799999999999997</v>
      </c>
      <c r="L57" s="100">
        <v>32.799999999999997</v>
      </c>
      <c r="M57" s="100">
        <v>33.5</v>
      </c>
      <c r="N57" s="100">
        <v>33</v>
      </c>
      <c r="O57" s="100">
        <v>32.4</v>
      </c>
      <c r="P57" s="100">
        <v>31.9</v>
      </c>
      <c r="Q57" s="100">
        <v>31.3</v>
      </c>
      <c r="R57" s="100">
        <v>30.8</v>
      </c>
      <c r="S57" s="100">
        <v>30.3</v>
      </c>
      <c r="T57" s="100">
        <v>29.7</v>
      </c>
      <c r="U57" s="100">
        <v>29.2</v>
      </c>
      <c r="V57" s="100">
        <v>28.6</v>
      </c>
      <c r="W57" s="100">
        <v>28.1</v>
      </c>
      <c r="Y57" s="100"/>
      <c r="Z57" s="126" t="s">
        <v>95</v>
      </c>
      <c r="AA57" s="100">
        <v>38.6</v>
      </c>
      <c r="AB57" s="100">
        <v>37.700000000000003</v>
      </c>
      <c r="AC57" s="100">
        <v>36.700000000000003</v>
      </c>
      <c r="AD57" s="100">
        <v>35.799999999999997</v>
      </c>
      <c r="AE57" s="100">
        <v>34.799999999999997</v>
      </c>
      <c r="AF57" s="100">
        <v>33.9</v>
      </c>
      <c r="AG57" s="100">
        <v>40.5</v>
      </c>
      <c r="AH57" s="100">
        <v>38.4</v>
      </c>
      <c r="AI57" s="100">
        <v>35</v>
      </c>
      <c r="AJ57" s="100">
        <v>39.1</v>
      </c>
      <c r="AK57" s="100">
        <v>37.299999999999997</v>
      </c>
      <c r="AL57" s="100">
        <v>37.299999999999997</v>
      </c>
      <c r="AM57" s="100">
        <v>37.4</v>
      </c>
      <c r="AN57" s="100">
        <v>37.4</v>
      </c>
      <c r="AO57" s="100">
        <v>37.5</v>
      </c>
      <c r="AP57" s="100">
        <v>37.5</v>
      </c>
      <c r="AQ57" s="100">
        <v>37.6</v>
      </c>
      <c r="AR57" s="100">
        <v>36.200000000000003</v>
      </c>
      <c r="AS57" s="100">
        <v>36.200000000000003</v>
      </c>
      <c r="AT57" s="100">
        <v>36.1</v>
      </c>
      <c r="AU57" s="100">
        <v>36</v>
      </c>
      <c r="AW57" s="100"/>
      <c r="AX57" s="126" t="s">
        <v>95</v>
      </c>
      <c r="AY57" s="100">
        <v>38</v>
      </c>
      <c r="AZ57" s="100">
        <v>37.4</v>
      </c>
      <c r="BA57" s="100">
        <v>36.9</v>
      </c>
      <c r="BB57" s="100">
        <v>36.4</v>
      </c>
      <c r="BC57" s="100">
        <v>35.799999999999997</v>
      </c>
      <c r="BD57" s="100">
        <v>35.299999999999997</v>
      </c>
      <c r="BE57" s="100">
        <v>39</v>
      </c>
      <c r="BF57" s="100">
        <v>38.5</v>
      </c>
      <c r="BG57" s="100">
        <v>35.200000000000003</v>
      </c>
      <c r="BH57" s="100">
        <v>35.6</v>
      </c>
      <c r="BI57" s="100">
        <v>36.1</v>
      </c>
      <c r="BJ57" s="100">
        <v>36</v>
      </c>
      <c r="BK57" s="100">
        <v>35.799999999999997</v>
      </c>
      <c r="BL57" s="100">
        <v>35.700000000000003</v>
      </c>
      <c r="BM57" s="100">
        <v>35.6</v>
      </c>
      <c r="BN57" s="100">
        <v>35.4</v>
      </c>
      <c r="BO57" s="100">
        <v>35.299999999999997</v>
      </c>
      <c r="BP57" s="100">
        <v>35.200000000000003</v>
      </c>
      <c r="BQ57" s="100">
        <v>35</v>
      </c>
      <c r="BR57" s="100">
        <v>34.9</v>
      </c>
      <c r="BS57" s="100">
        <v>34.799999999999997</v>
      </c>
      <c r="BU57" s="100"/>
      <c r="BV57" s="126" t="s">
        <v>95</v>
      </c>
      <c r="BW57" s="100">
        <v>38.700000000000003</v>
      </c>
      <c r="BX57" s="100">
        <v>38.5</v>
      </c>
      <c r="BY57" s="100">
        <v>38.200000000000003</v>
      </c>
      <c r="BZ57" s="100">
        <v>38</v>
      </c>
      <c r="CA57" s="100">
        <v>37.799999999999997</v>
      </c>
      <c r="CB57" s="100">
        <v>37.5</v>
      </c>
      <c r="CC57" s="100">
        <v>39.200000000000003</v>
      </c>
      <c r="CD57" s="100">
        <v>42.6</v>
      </c>
      <c r="CE57" s="100">
        <v>39.5</v>
      </c>
      <c r="CF57" s="100">
        <v>33.6</v>
      </c>
      <c r="CG57" s="100">
        <v>37.9</v>
      </c>
      <c r="CH57" s="100">
        <v>37.799999999999997</v>
      </c>
      <c r="CI57" s="100">
        <v>37.700000000000003</v>
      </c>
      <c r="CJ57" s="100">
        <v>37.6</v>
      </c>
      <c r="CK57" s="100">
        <v>37.5</v>
      </c>
      <c r="CL57" s="100">
        <v>37.5</v>
      </c>
      <c r="CM57" s="100">
        <v>37.4</v>
      </c>
      <c r="CN57" s="100">
        <v>37.299999999999997</v>
      </c>
      <c r="CO57" s="100">
        <v>37.200000000000003</v>
      </c>
      <c r="CP57" s="100">
        <v>37.1</v>
      </c>
      <c r="CQ57" s="100">
        <v>37</v>
      </c>
      <c r="CS57" s="100"/>
      <c r="CT57" s="126" t="s">
        <v>95</v>
      </c>
      <c r="CU57" s="100">
        <v>37.799999999999997</v>
      </c>
      <c r="CV57" s="100">
        <v>37.1</v>
      </c>
      <c r="CW57" s="100">
        <v>36.4</v>
      </c>
      <c r="CX57" s="100">
        <v>35.700000000000003</v>
      </c>
      <c r="CY57" s="100">
        <v>35</v>
      </c>
      <c r="CZ57" s="100">
        <v>34.299999999999997</v>
      </c>
      <c r="DA57" s="100">
        <v>33.6</v>
      </c>
      <c r="DB57" s="100">
        <v>34</v>
      </c>
      <c r="DC57" s="100">
        <v>35.200000000000003</v>
      </c>
      <c r="DD57" s="100">
        <v>33</v>
      </c>
      <c r="DE57" s="100">
        <v>32.700000000000003</v>
      </c>
      <c r="DF57" s="100">
        <v>32.200000000000003</v>
      </c>
      <c r="DG57" s="100">
        <v>31.7</v>
      </c>
      <c r="DH57" s="100">
        <v>31.3</v>
      </c>
      <c r="DI57" s="100">
        <v>30.8</v>
      </c>
      <c r="DJ57" s="100">
        <v>30.3</v>
      </c>
      <c r="DK57" s="100">
        <v>29.9</v>
      </c>
      <c r="DL57" s="100">
        <v>29.4</v>
      </c>
      <c r="DM57" s="100">
        <v>28.9</v>
      </c>
      <c r="DN57" s="100">
        <v>28.5</v>
      </c>
      <c r="DO57" s="100">
        <v>28</v>
      </c>
      <c r="DQ57" s="100"/>
      <c r="DR57" s="126" t="s">
        <v>95</v>
      </c>
      <c r="DS57" s="100">
        <v>37.299999999999997</v>
      </c>
      <c r="DT57" s="100">
        <v>36.700000000000003</v>
      </c>
      <c r="DU57" s="100">
        <v>36</v>
      </c>
      <c r="DV57" s="100">
        <v>35.4</v>
      </c>
      <c r="DW57" s="100">
        <v>34.799999999999997</v>
      </c>
      <c r="DX57" s="100">
        <v>34.1</v>
      </c>
      <c r="DY57" s="100">
        <v>34.6</v>
      </c>
      <c r="DZ57" s="100">
        <v>34.6</v>
      </c>
      <c r="EA57" s="100">
        <v>35</v>
      </c>
      <c r="EB57" s="100">
        <v>33.200000000000003</v>
      </c>
      <c r="EC57" s="100">
        <v>33.200000000000003</v>
      </c>
      <c r="ED57" s="100">
        <v>32.799999999999997</v>
      </c>
      <c r="EE57" s="100">
        <v>32.5</v>
      </c>
      <c r="EF57" s="100">
        <v>32.1</v>
      </c>
      <c r="EG57" s="100">
        <v>31.8</v>
      </c>
      <c r="EH57" s="100">
        <v>31.4</v>
      </c>
      <c r="EI57" s="100">
        <v>31</v>
      </c>
      <c r="EJ57" s="100">
        <v>30.7</v>
      </c>
      <c r="EK57" s="100">
        <v>30.3</v>
      </c>
      <c r="EL57" s="100">
        <v>30</v>
      </c>
      <c r="EM57" s="100">
        <v>29.6</v>
      </c>
      <c r="EO57" s="100"/>
      <c r="EP57" s="126" t="s">
        <v>95</v>
      </c>
      <c r="EQ57" s="100">
        <v>37.5</v>
      </c>
      <c r="ER57" s="100">
        <v>36.6</v>
      </c>
      <c r="ES57" s="100">
        <v>35.799999999999997</v>
      </c>
      <c r="ET57" s="100">
        <v>34.9</v>
      </c>
      <c r="EU57" s="100">
        <v>34.1</v>
      </c>
      <c r="EV57" s="100">
        <v>33.200000000000003</v>
      </c>
      <c r="EW57" s="100">
        <v>32.200000000000003</v>
      </c>
      <c r="EX57" s="100">
        <v>33.4</v>
      </c>
      <c r="EY57" s="100">
        <v>33.1</v>
      </c>
      <c r="EZ57" s="100">
        <v>32.4</v>
      </c>
      <c r="FA57" s="100">
        <v>31.3</v>
      </c>
      <c r="FB57" s="100">
        <v>30.7</v>
      </c>
      <c r="FC57" s="100">
        <v>30.1</v>
      </c>
      <c r="FD57" s="100">
        <v>29.6</v>
      </c>
      <c r="FE57" s="100">
        <v>29</v>
      </c>
      <c r="FF57" s="100">
        <v>28.5</v>
      </c>
      <c r="FG57" s="100">
        <v>27.9</v>
      </c>
      <c r="FH57" s="100">
        <v>27.4</v>
      </c>
      <c r="FI57" s="100">
        <v>26.8</v>
      </c>
      <c r="FJ57" s="100">
        <v>26.3</v>
      </c>
      <c r="FK57" s="100">
        <v>25.7</v>
      </c>
      <c r="FM57" s="100"/>
      <c r="FN57" s="126" t="s">
        <v>95</v>
      </c>
      <c r="FO57" s="100">
        <v>40.1</v>
      </c>
      <c r="FP57" s="100">
        <v>39.799999999999997</v>
      </c>
      <c r="FQ57" s="100">
        <v>39.5</v>
      </c>
      <c r="FR57" s="100">
        <v>39.1</v>
      </c>
      <c r="FS57" s="100">
        <v>38.799999999999997</v>
      </c>
      <c r="FT57" s="100">
        <v>38.4</v>
      </c>
      <c r="FU57" s="100">
        <v>32.200000000000003</v>
      </c>
      <c r="FV57" s="100">
        <v>37.799999999999997</v>
      </c>
      <c r="FW57" s="100">
        <v>38.700000000000003</v>
      </c>
      <c r="FX57" s="100">
        <v>35.700000000000003</v>
      </c>
      <c r="FY57" s="100">
        <v>35.4</v>
      </c>
      <c r="FZ57" s="100">
        <v>35</v>
      </c>
      <c r="GA57" s="100">
        <v>34.5</v>
      </c>
      <c r="GB57" s="100">
        <v>34</v>
      </c>
      <c r="GC57" s="100">
        <v>33.6</v>
      </c>
      <c r="GD57" s="100">
        <v>33.1</v>
      </c>
      <c r="GE57" s="100">
        <v>32.6</v>
      </c>
      <c r="GF57" s="100">
        <v>32.200000000000003</v>
      </c>
      <c r="GG57" s="100">
        <v>31.7</v>
      </c>
      <c r="GH57" s="100">
        <v>31.3</v>
      </c>
      <c r="GI57" s="100">
        <v>30.8</v>
      </c>
      <c r="GK57" s="100"/>
      <c r="GL57" s="126" t="s">
        <v>95</v>
      </c>
      <c r="GM57" s="100">
        <v>38.299999999999997</v>
      </c>
      <c r="GN57" s="100">
        <v>37.700000000000003</v>
      </c>
      <c r="GO57" s="100">
        <v>37.1</v>
      </c>
      <c r="GP57" s="100">
        <v>36.5</v>
      </c>
      <c r="GQ57" s="100">
        <v>35.9</v>
      </c>
      <c r="GR57" s="100">
        <v>35.299999999999997</v>
      </c>
      <c r="GS57" s="100">
        <v>35.1</v>
      </c>
      <c r="GT57" s="100">
        <v>34.200000000000003</v>
      </c>
      <c r="GU57" s="100">
        <v>35.4</v>
      </c>
      <c r="GV57" s="100">
        <v>33.1</v>
      </c>
      <c r="GW57" s="100">
        <v>33.1</v>
      </c>
      <c r="GX57" s="100">
        <v>32.6</v>
      </c>
      <c r="GY57" s="100">
        <v>32.1</v>
      </c>
      <c r="GZ57" s="100">
        <v>31.6</v>
      </c>
      <c r="HA57" s="100">
        <v>31.1</v>
      </c>
      <c r="HB57" s="100">
        <v>30.6</v>
      </c>
      <c r="HC57" s="100">
        <v>30.2</v>
      </c>
      <c r="HD57" s="100">
        <v>29.7</v>
      </c>
      <c r="HE57" s="100">
        <v>29.2</v>
      </c>
      <c r="HF57" s="100">
        <v>28.7</v>
      </c>
      <c r="HG57" s="100">
        <v>28.2</v>
      </c>
      <c r="HI57" s="100"/>
      <c r="HJ57" s="126" t="s">
        <v>95</v>
      </c>
      <c r="HK57" s="100">
        <v>38.200000000000003</v>
      </c>
      <c r="HL57" s="100">
        <v>37.799999999999997</v>
      </c>
      <c r="HM57" s="100">
        <v>37.4</v>
      </c>
      <c r="HN57" s="100">
        <v>36.9</v>
      </c>
      <c r="HO57" s="100">
        <v>36.5</v>
      </c>
      <c r="HP57" s="100">
        <v>36.1</v>
      </c>
      <c r="HQ57" s="100">
        <v>40.5</v>
      </c>
      <c r="HR57" s="100">
        <v>40.5</v>
      </c>
      <c r="HS57" s="100">
        <v>38.200000000000003</v>
      </c>
      <c r="HT57" s="100">
        <v>36.6</v>
      </c>
      <c r="HU57" s="100">
        <v>37.4</v>
      </c>
      <c r="HV57" s="100">
        <v>37.799999999999997</v>
      </c>
      <c r="HW57" s="100">
        <v>37.700000000000003</v>
      </c>
      <c r="HX57" s="100">
        <v>37.700000000000003</v>
      </c>
      <c r="HY57" s="100">
        <v>37.700000000000003</v>
      </c>
      <c r="HZ57" s="100">
        <v>37.6</v>
      </c>
      <c r="IA57" s="100">
        <v>37.6</v>
      </c>
      <c r="IB57" s="100">
        <v>37.6</v>
      </c>
      <c r="IC57" s="100">
        <v>37.5</v>
      </c>
      <c r="ID57" s="100">
        <v>37.5</v>
      </c>
      <c r="IE57" s="100">
        <v>37.5</v>
      </c>
    </row>
    <row r="58" spans="1:239" ht="15">
      <c r="A58" s="421"/>
      <c r="B58" s="421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Y58" s="421"/>
      <c r="Z58" s="421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W58" s="421"/>
      <c r="AX58" s="421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U58" s="421"/>
      <c r="BV58" s="421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S58" s="421"/>
      <c r="CT58" s="421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Q58" s="421"/>
      <c r="DR58" s="421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O58" s="421"/>
      <c r="EP58" s="421"/>
      <c r="EQ58" s="100"/>
      <c r="ER58" s="100"/>
      <c r="ES58" s="100"/>
      <c r="ET58" s="100"/>
      <c r="EU58" s="100"/>
      <c r="EV58" s="100"/>
      <c r="EW58" s="100"/>
      <c r="EX58" s="100"/>
      <c r="EY58" s="100"/>
      <c r="EZ58" s="100"/>
      <c r="FA58" s="100"/>
      <c r="FB58" s="100"/>
      <c r="FC58" s="100"/>
      <c r="FD58" s="100"/>
      <c r="FE58" s="100"/>
      <c r="FF58" s="100"/>
      <c r="FG58" s="100"/>
      <c r="FH58" s="100"/>
      <c r="FI58" s="100"/>
      <c r="FJ58" s="100"/>
      <c r="FK58" s="100"/>
      <c r="FM58" s="421"/>
      <c r="FN58" s="421"/>
      <c r="FO58" s="100"/>
      <c r="FP58" s="100"/>
      <c r="FQ58" s="100"/>
      <c r="FR58" s="100"/>
      <c r="FS58" s="100"/>
      <c r="FT58" s="100"/>
      <c r="FU58" s="100"/>
      <c r="FV58" s="100"/>
      <c r="FW58" s="100"/>
      <c r="FX58" s="100"/>
      <c r="FY58" s="100"/>
      <c r="FZ58" s="100"/>
      <c r="GA58" s="100"/>
      <c r="GB58" s="100"/>
      <c r="GC58" s="100"/>
      <c r="GD58" s="100"/>
      <c r="GE58" s="100"/>
      <c r="GF58" s="100"/>
      <c r="GG58" s="100"/>
      <c r="GH58" s="100"/>
      <c r="GI58" s="100"/>
      <c r="GK58" s="421"/>
      <c r="GL58" s="421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I58" s="421"/>
      <c r="HJ58" s="421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</row>
    <row r="59" spans="1:239" ht="15">
      <c r="A59" s="421" t="s">
        <v>98</v>
      </c>
      <c r="B59" s="421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Y59" s="421" t="s">
        <v>98</v>
      </c>
      <c r="Z59" s="421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W59" s="421" t="s">
        <v>98</v>
      </c>
      <c r="AX59" s="421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U59" s="421" t="s">
        <v>98</v>
      </c>
      <c r="BV59" s="421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S59" s="421" t="s">
        <v>98</v>
      </c>
      <c r="CT59" s="421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Q59" s="421" t="s">
        <v>98</v>
      </c>
      <c r="DR59" s="421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O59" s="421" t="s">
        <v>98</v>
      </c>
      <c r="EP59" s="421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  <c r="FB59" s="102"/>
      <c r="FC59" s="102"/>
      <c r="FD59" s="102"/>
      <c r="FE59" s="102"/>
      <c r="FF59" s="102"/>
      <c r="FG59" s="102"/>
      <c r="FH59" s="102"/>
      <c r="FI59" s="102"/>
      <c r="FJ59" s="102"/>
      <c r="FK59" s="102"/>
      <c r="FM59" s="421" t="s">
        <v>98</v>
      </c>
      <c r="FN59" s="421"/>
      <c r="FO59" s="102"/>
      <c r="FP59" s="102"/>
      <c r="FQ59" s="102"/>
      <c r="FR59" s="102"/>
      <c r="FS59" s="102"/>
      <c r="FT59" s="102"/>
      <c r="FU59" s="102"/>
      <c r="FV59" s="102"/>
      <c r="FW59" s="102"/>
      <c r="FX59" s="102"/>
      <c r="FY59" s="102"/>
      <c r="FZ59" s="102"/>
      <c r="GA59" s="102"/>
      <c r="GB59" s="102"/>
      <c r="GC59" s="102"/>
      <c r="GD59" s="102"/>
      <c r="GE59" s="102"/>
      <c r="GF59" s="102"/>
      <c r="GG59" s="102"/>
      <c r="GH59" s="102"/>
      <c r="GI59" s="102"/>
      <c r="GK59" s="421" t="s">
        <v>98</v>
      </c>
      <c r="GL59" s="421"/>
      <c r="GM59" s="102"/>
      <c r="GN59" s="102"/>
      <c r="GO59" s="102"/>
      <c r="GP59" s="102"/>
      <c r="GQ59" s="102"/>
      <c r="GR59" s="102"/>
      <c r="GS59" s="102"/>
      <c r="GT59" s="102"/>
      <c r="GU59" s="102"/>
      <c r="GV59" s="102"/>
      <c r="GW59" s="102"/>
      <c r="GX59" s="102"/>
      <c r="GY59" s="102"/>
      <c r="GZ59" s="102"/>
      <c r="HA59" s="102"/>
      <c r="HB59" s="102"/>
      <c r="HC59" s="102"/>
      <c r="HD59" s="102"/>
      <c r="HE59" s="102"/>
      <c r="HF59" s="102"/>
      <c r="HG59" s="102"/>
      <c r="HI59" s="421" t="s">
        <v>98</v>
      </c>
      <c r="HJ59" s="421"/>
      <c r="HK59" s="102"/>
      <c r="HL59" s="102"/>
      <c r="HM59" s="102"/>
      <c r="HN59" s="102"/>
      <c r="HO59" s="102"/>
      <c r="HP59" s="102"/>
      <c r="HQ59" s="102"/>
      <c r="HR59" s="102"/>
      <c r="HS59" s="102"/>
      <c r="HT59" s="102"/>
      <c r="HU59" s="102"/>
      <c r="HV59" s="102"/>
      <c r="HW59" s="102"/>
      <c r="HX59" s="102"/>
      <c r="HY59" s="102"/>
      <c r="HZ59" s="102"/>
      <c r="IA59" s="102"/>
      <c r="IB59" s="102"/>
      <c r="IC59" s="102"/>
      <c r="ID59" s="102"/>
      <c r="IE59" s="102"/>
    </row>
    <row r="60" spans="1:239" ht="15">
      <c r="A60" s="421" t="s">
        <v>99</v>
      </c>
      <c r="B60" s="421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Y60" s="421" t="s">
        <v>99</v>
      </c>
      <c r="Z60" s="421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W60" s="421" t="s">
        <v>99</v>
      </c>
      <c r="AX60" s="421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U60" s="421" t="s">
        <v>99</v>
      </c>
      <c r="BV60" s="421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S60" s="421" t="s">
        <v>99</v>
      </c>
      <c r="CT60" s="421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Q60" s="421" t="s">
        <v>99</v>
      </c>
      <c r="DR60" s="421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O60" s="421" t="s">
        <v>99</v>
      </c>
      <c r="EP60" s="421"/>
      <c r="EQ60" s="100"/>
      <c r="ER60" s="100"/>
      <c r="ES60" s="100"/>
      <c r="ET60" s="100"/>
      <c r="EU60" s="100"/>
      <c r="EV60" s="100"/>
      <c r="EW60" s="100"/>
      <c r="EX60" s="100"/>
      <c r="EY60" s="100"/>
      <c r="EZ60" s="100"/>
      <c r="FA60" s="100"/>
      <c r="FB60" s="100"/>
      <c r="FC60" s="100"/>
      <c r="FD60" s="100"/>
      <c r="FE60" s="100"/>
      <c r="FF60" s="100"/>
      <c r="FG60" s="100"/>
      <c r="FH60" s="100"/>
      <c r="FI60" s="100"/>
      <c r="FJ60" s="100"/>
      <c r="FK60" s="100"/>
      <c r="FM60" s="421" t="s">
        <v>99</v>
      </c>
      <c r="FN60" s="421"/>
      <c r="FO60" s="100"/>
      <c r="FP60" s="100"/>
      <c r="FQ60" s="100"/>
      <c r="FR60" s="100"/>
      <c r="FS60" s="100"/>
      <c r="FT60" s="100"/>
      <c r="FU60" s="100"/>
      <c r="FV60" s="100"/>
      <c r="FW60" s="100"/>
      <c r="FX60" s="100"/>
      <c r="FY60" s="100"/>
      <c r="FZ60" s="100"/>
      <c r="GA60" s="100"/>
      <c r="GB60" s="100"/>
      <c r="GC60" s="100"/>
      <c r="GD60" s="100"/>
      <c r="GE60" s="100"/>
      <c r="GF60" s="100"/>
      <c r="GG60" s="100"/>
      <c r="GH60" s="100"/>
      <c r="GI60" s="100"/>
      <c r="GK60" s="421" t="s">
        <v>99</v>
      </c>
      <c r="GL60" s="421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I60" s="421" t="s">
        <v>99</v>
      </c>
      <c r="HJ60" s="421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</row>
    <row r="61" spans="1:239" ht="15">
      <c r="A61" s="421"/>
      <c r="B61" s="421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Y61" s="421"/>
      <c r="Z61" s="421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W61" s="421"/>
      <c r="AX61" s="421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U61" s="421"/>
      <c r="BV61" s="421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S61" s="421"/>
      <c r="CT61" s="421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Q61" s="421"/>
      <c r="DR61" s="421"/>
      <c r="DS61" s="100"/>
      <c r="DT61" s="100"/>
      <c r="DU61" s="100"/>
      <c r="DV61" s="100"/>
      <c r="DW61" s="100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  <c r="EL61" s="100"/>
      <c r="EM61" s="100"/>
      <c r="EO61" s="421"/>
      <c r="EP61" s="421"/>
      <c r="EQ61" s="100"/>
      <c r="ER61" s="100"/>
      <c r="ES61" s="100"/>
      <c r="ET61" s="100"/>
      <c r="EU61" s="100"/>
      <c r="EV61" s="100"/>
      <c r="EW61" s="100"/>
      <c r="EX61" s="100"/>
      <c r="EY61" s="100"/>
      <c r="EZ61" s="100"/>
      <c r="FA61" s="100"/>
      <c r="FB61" s="100"/>
      <c r="FC61" s="100"/>
      <c r="FD61" s="100"/>
      <c r="FE61" s="100"/>
      <c r="FF61" s="100"/>
      <c r="FG61" s="100"/>
      <c r="FH61" s="100"/>
      <c r="FI61" s="100"/>
      <c r="FJ61" s="100"/>
      <c r="FK61" s="100"/>
      <c r="FM61" s="421"/>
      <c r="FN61" s="421"/>
      <c r="FO61" s="100"/>
      <c r="FP61" s="100"/>
      <c r="FQ61" s="100"/>
      <c r="FR61" s="100"/>
      <c r="FS61" s="100"/>
      <c r="FT61" s="100"/>
      <c r="FU61" s="100"/>
      <c r="FV61" s="100"/>
      <c r="FW61" s="100"/>
      <c r="FX61" s="100"/>
      <c r="FY61" s="100"/>
      <c r="FZ61" s="100"/>
      <c r="GA61" s="100"/>
      <c r="GB61" s="100"/>
      <c r="GC61" s="100"/>
      <c r="GD61" s="100"/>
      <c r="GE61" s="100"/>
      <c r="GF61" s="100"/>
      <c r="GG61" s="100"/>
      <c r="GH61" s="100"/>
      <c r="GI61" s="100"/>
      <c r="GK61" s="421"/>
      <c r="GL61" s="421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I61" s="421"/>
      <c r="HJ61" s="421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</row>
    <row r="62" spans="1:239" ht="15">
      <c r="A62" s="421"/>
      <c r="B62" s="421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Y62" s="421"/>
      <c r="Z62" s="421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W62" s="421"/>
      <c r="AX62" s="421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U62" s="421"/>
      <c r="BV62" s="421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S62" s="421"/>
      <c r="CT62" s="421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Q62" s="421"/>
      <c r="DR62" s="421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O62" s="421"/>
      <c r="EP62" s="421"/>
      <c r="EQ62" s="100"/>
      <c r="ER62" s="100"/>
      <c r="ES62" s="100"/>
      <c r="ET62" s="100"/>
      <c r="EU62" s="100"/>
      <c r="EV62" s="100"/>
      <c r="EW62" s="100"/>
      <c r="EX62" s="100"/>
      <c r="EY62" s="100"/>
      <c r="EZ62" s="100"/>
      <c r="FA62" s="100"/>
      <c r="FB62" s="100"/>
      <c r="FC62" s="100"/>
      <c r="FD62" s="100"/>
      <c r="FE62" s="100"/>
      <c r="FF62" s="100"/>
      <c r="FG62" s="100"/>
      <c r="FH62" s="100"/>
      <c r="FI62" s="100"/>
      <c r="FJ62" s="100"/>
      <c r="FK62" s="100"/>
      <c r="FM62" s="421"/>
      <c r="FN62" s="421"/>
      <c r="FO62" s="100"/>
      <c r="FP62" s="100"/>
      <c r="FQ62" s="100"/>
      <c r="FR62" s="100"/>
      <c r="FS62" s="100"/>
      <c r="FT62" s="100"/>
      <c r="FU62" s="100"/>
      <c r="FV62" s="100"/>
      <c r="FW62" s="100"/>
      <c r="FX62" s="100"/>
      <c r="FY62" s="100"/>
      <c r="FZ62" s="100"/>
      <c r="GA62" s="100"/>
      <c r="GB62" s="100"/>
      <c r="GC62" s="100"/>
      <c r="GD62" s="100"/>
      <c r="GE62" s="100"/>
      <c r="GF62" s="100"/>
      <c r="GG62" s="100"/>
      <c r="GH62" s="100"/>
      <c r="GI62" s="100"/>
      <c r="GK62" s="421"/>
      <c r="GL62" s="421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I62" s="421"/>
      <c r="HJ62" s="421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</row>
    <row r="63" spans="1:239" ht="15">
      <c r="A63" s="421"/>
      <c r="B63" s="421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Y63" s="421"/>
      <c r="Z63" s="421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W63" s="421"/>
      <c r="AX63" s="421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U63" s="421"/>
      <c r="BV63" s="421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S63" s="421"/>
      <c r="CT63" s="421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Q63" s="421"/>
      <c r="DR63" s="421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  <c r="EL63" s="100"/>
      <c r="EM63" s="100"/>
      <c r="EO63" s="421"/>
      <c r="EP63" s="421"/>
      <c r="EQ63" s="100"/>
      <c r="ER63" s="100"/>
      <c r="ES63" s="100"/>
      <c r="ET63" s="100"/>
      <c r="EU63" s="100"/>
      <c r="EV63" s="100"/>
      <c r="EW63" s="100"/>
      <c r="EX63" s="100"/>
      <c r="EY63" s="100"/>
      <c r="EZ63" s="100"/>
      <c r="FA63" s="100"/>
      <c r="FB63" s="100"/>
      <c r="FC63" s="100"/>
      <c r="FD63" s="100"/>
      <c r="FE63" s="100"/>
      <c r="FF63" s="100"/>
      <c r="FG63" s="100"/>
      <c r="FH63" s="100"/>
      <c r="FI63" s="100"/>
      <c r="FJ63" s="100"/>
      <c r="FK63" s="100"/>
      <c r="FM63" s="421"/>
      <c r="FN63" s="421"/>
      <c r="FO63" s="100"/>
      <c r="FP63" s="100"/>
      <c r="FQ63" s="100"/>
      <c r="FR63" s="100"/>
      <c r="FS63" s="100"/>
      <c r="FT63" s="100"/>
      <c r="FU63" s="100"/>
      <c r="FV63" s="100"/>
      <c r="FW63" s="100"/>
      <c r="FX63" s="100"/>
      <c r="FY63" s="100"/>
      <c r="FZ63" s="100"/>
      <c r="GA63" s="100"/>
      <c r="GB63" s="100"/>
      <c r="GC63" s="100"/>
      <c r="GD63" s="100"/>
      <c r="GE63" s="100"/>
      <c r="GF63" s="100"/>
      <c r="GG63" s="100"/>
      <c r="GH63" s="100"/>
      <c r="GI63" s="100"/>
      <c r="GK63" s="421"/>
      <c r="GL63" s="421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I63" s="421"/>
      <c r="HJ63" s="421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</row>
    <row r="64" spans="1:239" ht="15">
      <c r="A64" s="421"/>
      <c r="B64" s="421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Y64" s="421"/>
      <c r="Z64" s="421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W64" s="421"/>
      <c r="AX64" s="421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U64" s="421"/>
      <c r="BV64" s="421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S64" s="421"/>
      <c r="CT64" s="421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Q64" s="421"/>
      <c r="DR64" s="421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O64" s="421"/>
      <c r="EP64" s="421"/>
      <c r="EQ64" s="100"/>
      <c r="ER64" s="100"/>
      <c r="ES64" s="100"/>
      <c r="ET64" s="100"/>
      <c r="EU64" s="100"/>
      <c r="EV64" s="100"/>
      <c r="EW64" s="100"/>
      <c r="EX64" s="100"/>
      <c r="EY64" s="100"/>
      <c r="EZ64" s="100"/>
      <c r="FA64" s="100"/>
      <c r="FB64" s="100"/>
      <c r="FC64" s="100"/>
      <c r="FD64" s="100"/>
      <c r="FE64" s="100"/>
      <c r="FF64" s="100"/>
      <c r="FG64" s="100"/>
      <c r="FH64" s="100"/>
      <c r="FI64" s="100"/>
      <c r="FJ64" s="100"/>
      <c r="FK64" s="100"/>
      <c r="FM64" s="421"/>
      <c r="FN64" s="421"/>
      <c r="FO64" s="100"/>
      <c r="FP64" s="100"/>
      <c r="FQ64" s="100"/>
      <c r="FR64" s="100"/>
      <c r="FS64" s="100"/>
      <c r="FT64" s="100"/>
      <c r="FU64" s="100"/>
      <c r="FV64" s="100"/>
      <c r="FW64" s="100"/>
      <c r="FX64" s="100"/>
      <c r="FY64" s="100"/>
      <c r="FZ64" s="100"/>
      <c r="GA64" s="100"/>
      <c r="GB64" s="100"/>
      <c r="GC64" s="100"/>
      <c r="GD64" s="100"/>
      <c r="GE64" s="100"/>
      <c r="GF64" s="100"/>
      <c r="GG64" s="100"/>
      <c r="GH64" s="100"/>
      <c r="GI64" s="100"/>
      <c r="GK64" s="421"/>
      <c r="GL64" s="421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I64" s="421"/>
      <c r="HJ64" s="421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</row>
    <row r="65" spans="1:239" ht="15">
      <c r="A65" s="421"/>
      <c r="B65" s="421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Y65" s="421"/>
      <c r="Z65" s="421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W65" s="421"/>
      <c r="AX65" s="421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U65" s="421"/>
      <c r="BV65" s="421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S65" s="421"/>
      <c r="CT65" s="421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Q65" s="421"/>
      <c r="DR65" s="421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O65" s="421"/>
      <c r="EP65" s="421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M65" s="421"/>
      <c r="FN65" s="421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K65" s="421"/>
      <c r="GL65" s="421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I65" s="421"/>
      <c r="HJ65" s="421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</row>
    <row r="66" spans="1:239" ht="15">
      <c r="A66" s="421"/>
      <c r="B66" s="421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Y66" s="421"/>
      <c r="Z66" s="421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W66" s="421"/>
      <c r="AX66" s="421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U66" s="421"/>
      <c r="BV66" s="421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S66" s="421"/>
      <c r="CT66" s="421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Q66" s="421"/>
      <c r="DR66" s="421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O66" s="421"/>
      <c r="EP66" s="421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M66" s="421"/>
      <c r="FN66" s="421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K66" s="421"/>
      <c r="GL66" s="421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I66" s="421"/>
      <c r="HJ66" s="421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</row>
    <row r="67" spans="1:239" ht="15">
      <c r="A67" s="421"/>
      <c r="B67" s="421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Y67" s="421"/>
      <c r="Z67" s="421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W67" s="421"/>
      <c r="AX67" s="421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U67" s="421"/>
      <c r="BV67" s="421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S67" s="421"/>
      <c r="CT67" s="421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Q67" s="421"/>
      <c r="DR67" s="421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O67" s="421"/>
      <c r="EP67" s="421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M67" s="421"/>
      <c r="FN67" s="421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K67" s="421"/>
      <c r="GL67" s="421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I67" s="421"/>
      <c r="HJ67" s="421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</row>
    <row r="68" spans="1:239" ht="15">
      <c r="A68" s="421"/>
      <c r="B68" s="421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Y68" s="421"/>
      <c r="Z68" s="421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W68" s="421"/>
      <c r="AX68" s="421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U68" s="421"/>
      <c r="BV68" s="421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S68" s="421"/>
      <c r="CT68" s="421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Q68" s="421"/>
      <c r="DR68" s="421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O68" s="421"/>
      <c r="EP68" s="421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M68" s="421"/>
      <c r="FN68" s="421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K68" s="421"/>
      <c r="GL68" s="421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I68" s="421"/>
      <c r="HJ68" s="421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</row>
    <row r="69" spans="1:239" ht="15">
      <c r="A69" s="421"/>
      <c r="B69" s="421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Y69" s="421"/>
      <c r="Z69" s="421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W69" s="421"/>
      <c r="AX69" s="421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U69" s="421"/>
      <c r="BV69" s="421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S69" s="421"/>
      <c r="CT69" s="421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Q69" s="421"/>
      <c r="DR69" s="421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O69" s="421"/>
      <c r="EP69" s="421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M69" s="421"/>
      <c r="FN69" s="421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K69" s="421"/>
      <c r="GL69" s="421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I69" s="421"/>
      <c r="HJ69" s="421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</row>
    <row r="70" spans="1:239" ht="15">
      <c r="A70" s="421"/>
      <c r="B70" s="421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Y70" s="421"/>
      <c r="Z70" s="421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W70" s="421"/>
      <c r="AX70" s="421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U70" s="421"/>
      <c r="BV70" s="421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S70" s="421"/>
      <c r="CT70" s="421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Q70" s="421"/>
      <c r="DR70" s="421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O70" s="421"/>
      <c r="EP70" s="421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M70" s="421"/>
      <c r="FN70" s="421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K70" s="421"/>
      <c r="GL70" s="421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I70" s="421"/>
      <c r="HJ70" s="421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</row>
    <row r="71" spans="1:239" ht="15">
      <c r="A71" s="421"/>
      <c r="B71" s="421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Y71" s="421"/>
      <c r="Z71" s="421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W71" s="421"/>
      <c r="AX71" s="421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U71" s="421"/>
      <c r="BV71" s="421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S71" s="421"/>
      <c r="CT71" s="421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Q71" s="421"/>
      <c r="DR71" s="421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O71" s="421"/>
      <c r="EP71" s="421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M71" s="421"/>
      <c r="FN71" s="421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K71" s="421"/>
      <c r="GL71" s="421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I71" s="421"/>
      <c r="HJ71" s="421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</row>
    <row r="72" spans="1:239" ht="15">
      <c r="A72" s="421"/>
      <c r="B72" s="421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Y72" s="421"/>
      <c r="Z72" s="421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W72" s="421"/>
      <c r="AX72" s="421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U72" s="421"/>
      <c r="BV72" s="421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S72" s="421"/>
      <c r="CT72" s="421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Q72" s="421"/>
      <c r="DR72" s="421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O72" s="421"/>
      <c r="EP72" s="421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M72" s="421"/>
      <c r="FN72" s="421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K72" s="421"/>
      <c r="GL72" s="421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I72" s="421"/>
      <c r="HJ72" s="421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</row>
    <row r="73" spans="1:239" ht="15">
      <c r="A73" s="421"/>
      <c r="B73" s="421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Y73" s="421"/>
      <c r="Z73" s="421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W73" s="421"/>
      <c r="AX73" s="421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U73" s="421"/>
      <c r="BV73" s="421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S73" s="421"/>
      <c r="CT73" s="421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Q73" s="421"/>
      <c r="DR73" s="421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O73" s="421"/>
      <c r="EP73" s="421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M73" s="421"/>
      <c r="FN73" s="421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K73" s="421"/>
      <c r="GL73" s="421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I73" s="421"/>
      <c r="HJ73" s="421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</row>
    <row r="74" spans="1:239" ht="15">
      <c r="A74" s="421"/>
      <c r="B74" s="421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Y74" s="421"/>
      <c r="Z74" s="421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W74" s="421"/>
      <c r="AX74" s="421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U74" s="421"/>
      <c r="BV74" s="421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S74" s="421"/>
      <c r="CT74" s="421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Q74" s="421"/>
      <c r="DR74" s="421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O74" s="421"/>
      <c r="EP74" s="421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M74" s="421"/>
      <c r="FN74" s="421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K74" s="421"/>
      <c r="GL74" s="421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I74" s="421"/>
      <c r="HJ74" s="421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</row>
    <row r="75" spans="1:239" ht="15">
      <c r="A75" s="421"/>
      <c r="B75" s="421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Y75" s="421"/>
      <c r="Z75" s="421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W75" s="421"/>
      <c r="AX75" s="421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U75" s="421"/>
      <c r="BV75" s="421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S75" s="421"/>
      <c r="CT75" s="421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Q75" s="421"/>
      <c r="DR75" s="421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O75" s="421"/>
      <c r="EP75" s="421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M75" s="421"/>
      <c r="FN75" s="421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K75" s="421"/>
      <c r="GL75" s="421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I75" s="421"/>
      <c r="HJ75" s="421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</row>
    <row r="76" spans="1:239" ht="15">
      <c r="A76" s="421"/>
      <c r="B76" s="421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Y76" s="421"/>
      <c r="Z76" s="421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W76" s="421"/>
      <c r="AX76" s="421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U76" s="421"/>
      <c r="BV76" s="421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S76" s="421"/>
      <c r="CT76" s="421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Q76" s="421"/>
      <c r="DR76" s="421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O76" s="421"/>
      <c r="EP76" s="421"/>
      <c r="EQ76" s="100"/>
      <c r="ER76" s="100"/>
      <c r="ES76" s="100"/>
      <c r="ET76" s="100"/>
      <c r="EU76" s="100"/>
      <c r="EV76" s="100"/>
      <c r="EW76" s="100"/>
      <c r="EX76" s="100"/>
      <c r="EY76" s="100"/>
      <c r="EZ76" s="100"/>
      <c r="FA76" s="100"/>
      <c r="FB76" s="100"/>
      <c r="FC76" s="100"/>
      <c r="FD76" s="100"/>
      <c r="FE76" s="100"/>
      <c r="FF76" s="100"/>
      <c r="FG76" s="100"/>
      <c r="FH76" s="100"/>
      <c r="FI76" s="100"/>
      <c r="FJ76" s="100"/>
      <c r="FK76" s="100"/>
      <c r="FM76" s="421"/>
      <c r="FN76" s="421"/>
      <c r="FO76" s="100"/>
      <c r="FP76" s="100"/>
      <c r="FQ76" s="100"/>
      <c r="FR76" s="100"/>
      <c r="FS76" s="100"/>
      <c r="FT76" s="100"/>
      <c r="FU76" s="100"/>
      <c r="FV76" s="100"/>
      <c r="FW76" s="100"/>
      <c r="FX76" s="100"/>
      <c r="FY76" s="100"/>
      <c r="FZ76" s="100"/>
      <c r="GA76" s="100"/>
      <c r="GB76" s="100"/>
      <c r="GC76" s="100"/>
      <c r="GD76" s="100"/>
      <c r="GE76" s="100"/>
      <c r="GF76" s="100"/>
      <c r="GG76" s="100"/>
      <c r="GH76" s="100"/>
      <c r="GI76" s="100"/>
      <c r="GK76" s="421"/>
      <c r="GL76" s="421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I76" s="421"/>
      <c r="HJ76" s="421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</row>
    <row r="77" spans="1:239" ht="15">
      <c r="A77" s="421"/>
      <c r="B77" s="421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Y77" s="421"/>
      <c r="Z77" s="421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W77" s="421"/>
      <c r="AX77" s="421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U77" s="421"/>
      <c r="BV77" s="421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S77" s="421"/>
      <c r="CT77" s="421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Q77" s="421"/>
      <c r="DR77" s="421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  <c r="EH77" s="100"/>
      <c r="EI77" s="100"/>
      <c r="EJ77" s="100"/>
      <c r="EK77" s="100"/>
      <c r="EL77" s="100"/>
      <c r="EM77" s="100"/>
      <c r="EO77" s="421"/>
      <c r="EP77" s="421"/>
      <c r="EQ77" s="100"/>
      <c r="ER77" s="100"/>
      <c r="ES77" s="100"/>
      <c r="ET77" s="100"/>
      <c r="EU77" s="100"/>
      <c r="EV77" s="100"/>
      <c r="EW77" s="100"/>
      <c r="EX77" s="100"/>
      <c r="EY77" s="100"/>
      <c r="EZ77" s="100"/>
      <c r="FA77" s="100"/>
      <c r="FB77" s="100"/>
      <c r="FC77" s="100"/>
      <c r="FD77" s="100"/>
      <c r="FE77" s="100"/>
      <c r="FF77" s="100"/>
      <c r="FG77" s="100"/>
      <c r="FH77" s="100"/>
      <c r="FI77" s="100"/>
      <c r="FJ77" s="100"/>
      <c r="FK77" s="100"/>
      <c r="FM77" s="421"/>
      <c r="FN77" s="421"/>
      <c r="FO77" s="100"/>
      <c r="FP77" s="100"/>
      <c r="FQ77" s="100"/>
      <c r="FR77" s="100"/>
      <c r="FS77" s="100"/>
      <c r="FT77" s="100"/>
      <c r="FU77" s="100"/>
      <c r="FV77" s="100"/>
      <c r="FW77" s="100"/>
      <c r="FX77" s="100"/>
      <c r="FY77" s="100"/>
      <c r="FZ77" s="100"/>
      <c r="GA77" s="100"/>
      <c r="GB77" s="100"/>
      <c r="GC77" s="100"/>
      <c r="GD77" s="100"/>
      <c r="GE77" s="100"/>
      <c r="GF77" s="100"/>
      <c r="GG77" s="100"/>
      <c r="GH77" s="100"/>
      <c r="GI77" s="100"/>
      <c r="GK77" s="421"/>
      <c r="GL77" s="421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I77" s="421"/>
      <c r="HJ77" s="421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</row>
    <row r="78" spans="1:239" ht="15">
      <c r="A78" s="421"/>
      <c r="B78" s="421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Y78" s="421"/>
      <c r="Z78" s="421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W78" s="421"/>
      <c r="AX78" s="421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U78" s="421"/>
      <c r="BV78" s="421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S78" s="421"/>
      <c r="CT78" s="421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Q78" s="421"/>
      <c r="DR78" s="421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O78" s="421"/>
      <c r="EP78" s="421"/>
      <c r="EQ78" s="100"/>
      <c r="ER78" s="100"/>
      <c r="ES78" s="100"/>
      <c r="ET78" s="100"/>
      <c r="EU78" s="100"/>
      <c r="EV78" s="100"/>
      <c r="EW78" s="100"/>
      <c r="EX78" s="100"/>
      <c r="EY78" s="100"/>
      <c r="EZ78" s="100"/>
      <c r="FA78" s="100"/>
      <c r="FB78" s="100"/>
      <c r="FC78" s="100"/>
      <c r="FD78" s="100"/>
      <c r="FE78" s="100"/>
      <c r="FF78" s="100"/>
      <c r="FG78" s="100"/>
      <c r="FH78" s="100"/>
      <c r="FI78" s="100"/>
      <c r="FJ78" s="100"/>
      <c r="FK78" s="100"/>
      <c r="FM78" s="421"/>
      <c r="FN78" s="421"/>
      <c r="FO78" s="100"/>
      <c r="FP78" s="100"/>
      <c r="FQ78" s="100"/>
      <c r="FR78" s="100"/>
      <c r="FS78" s="100"/>
      <c r="FT78" s="100"/>
      <c r="FU78" s="100"/>
      <c r="FV78" s="100"/>
      <c r="FW78" s="100"/>
      <c r="FX78" s="100"/>
      <c r="FY78" s="100"/>
      <c r="FZ78" s="100"/>
      <c r="GA78" s="100"/>
      <c r="GB78" s="100"/>
      <c r="GC78" s="100"/>
      <c r="GD78" s="100"/>
      <c r="GE78" s="100"/>
      <c r="GF78" s="100"/>
      <c r="GG78" s="100"/>
      <c r="GH78" s="100"/>
      <c r="GI78" s="100"/>
      <c r="GK78" s="421"/>
      <c r="GL78" s="421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I78" s="421"/>
      <c r="HJ78" s="421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</row>
    <row r="79" spans="1:239" ht="15">
      <c r="A79" s="421"/>
      <c r="B79" s="421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Y79" s="421"/>
      <c r="Z79" s="421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W79" s="421"/>
      <c r="AX79" s="421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U79" s="421"/>
      <c r="BV79" s="421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S79" s="421"/>
      <c r="CT79" s="421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Q79" s="421"/>
      <c r="DR79" s="421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  <c r="EH79" s="100"/>
      <c r="EI79" s="100"/>
      <c r="EJ79" s="100"/>
      <c r="EK79" s="100"/>
      <c r="EL79" s="100"/>
      <c r="EM79" s="100"/>
      <c r="EO79" s="421"/>
      <c r="EP79" s="421"/>
      <c r="EQ79" s="100"/>
      <c r="ER79" s="100"/>
      <c r="ES79" s="100"/>
      <c r="ET79" s="100"/>
      <c r="EU79" s="100"/>
      <c r="EV79" s="100"/>
      <c r="EW79" s="100"/>
      <c r="EX79" s="100"/>
      <c r="EY79" s="100"/>
      <c r="EZ79" s="100"/>
      <c r="FA79" s="100"/>
      <c r="FB79" s="100"/>
      <c r="FC79" s="100"/>
      <c r="FD79" s="100"/>
      <c r="FE79" s="100"/>
      <c r="FF79" s="100"/>
      <c r="FG79" s="100"/>
      <c r="FH79" s="100"/>
      <c r="FI79" s="100"/>
      <c r="FJ79" s="100"/>
      <c r="FK79" s="100"/>
      <c r="FM79" s="421"/>
      <c r="FN79" s="421"/>
      <c r="FO79" s="100"/>
      <c r="FP79" s="100"/>
      <c r="FQ79" s="100"/>
      <c r="FR79" s="100"/>
      <c r="FS79" s="100"/>
      <c r="FT79" s="100"/>
      <c r="FU79" s="100"/>
      <c r="FV79" s="100"/>
      <c r="FW79" s="100"/>
      <c r="FX79" s="100"/>
      <c r="FY79" s="100"/>
      <c r="FZ79" s="100"/>
      <c r="GA79" s="100"/>
      <c r="GB79" s="100"/>
      <c r="GC79" s="100"/>
      <c r="GD79" s="100"/>
      <c r="GE79" s="100"/>
      <c r="GF79" s="100"/>
      <c r="GG79" s="100"/>
      <c r="GH79" s="100"/>
      <c r="GI79" s="100"/>
      <c r="GK79" s="421"/>
      <c r="GL79" s="421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I79" s="421"/>
      <c r="HJ79" s="421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</row>
    <row r="80" spans="1:239" ht="15">
      <c r="A80" s="421"/>
      <c r="B80" s="421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Y80" s="421"/>
      <c r="Z80" s="421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W80" s="421"/>
      <c r="AX80" s="421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U80" s="421"/>
      <c r="BV80" s="421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S80" s="421"/>
      <c r="CT80" s="421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Q80" s="421"/>
      <c r="DR80" s="421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O80" s="421"/>
      <c r="EP80" s="421"/>
      <c r="EQ80" s="100"/>
      <c r="ER80" s="100"/>
      <c r="ES80" s="100"/>
      <c r="ET80" s="100"/>
      <c r="EU80" s="100"/>
      <c r="EV80" s="100"/>
      <c r="EW80" s="100"/>
      <c r="EX80" s="100"/>
      <c r="EY80" s="100"/>
      <c r="EZ80" s="100"/>
      <c r="FA80" s="100"/>
      <c r="FB80" s="100"/>
      <c r="FC80" s="100"/>
      <c r="FD80" s="100"/>
      <c r="FE80" s="100"/>
      <c r="FF80" s="100"/>
      <c r="FG80" s="100"/>
      <c r="FH80" s="100"/>
      <c r="FI80" s="100"/>
      <c r="FJ80" s="100"/>
      <c r="FK80" s="100"/>
      <c r="FM80" s="421"/>
      <c r="FN80" s="421"/>
      <c r="FO80" s="100"/>
      <c r="FP80" s="100"/>
      <c r="FQ80" s="100"/>
      <c r="FR80" s="100"/>
      <c r="FS80" s="100"/>
      <c r="FT80" s="100"/>
      <c r="FU80" s="100"/>
      <c r="FV80" s="100"/>
      <c r="FW80" s="100"/>
      <c r="FX80" s="100"/>
      <c r="FY80" s="100"/>
      <c r="FZ80" s="100"/>
      <c r="GA80" s="100"/>
      <c r="GB80" s="100"/>
      <c r="GC80" s="100"/>
      <c r="GD80" s="100"/>
      <c r="GE80" s="100"/>
      <c r="GF80" s="100"/>
      <c r="GG80" s="100"/>
      <c r="GH80" s="100"/>
      <c r="GI80" s="100"/>
      <c r="GK80" s="421"/>
      <c r="GL80" s="421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I80" s="421"/>
      <c r="HJ80" s="421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</row>
  </sheetData>
  <mergeCells count="440">
    <mergeCell ref="A79:B79"/>
    <mergeCell ref="FM79:FN79"/>
    <mergeCell ref="GK79:GL79"/>
    <mergeCell ref="HI79:HJ79"/>
    <mergeCell ref="A80:B80"/>
    <mergeCell ref="FM80:FN80"/>
    <mergeCell ref="GK80:GL80"/>
    <mergeCell ref="HI80:HJ80"/>
    <mergeCell ref="A77:B77"/>
    <mergeCell ref="FM77:FN77"/>
    <mergeCell ref="GK77:GL77"/>
    <mergeCell ref="HI77:HJ77"/>
    <mergeCell ref="A78:B78"/>
    <mergeCell ref="FM78:FN78"/>
    <mergeCell ref="GK78:GL78"/>
    <mergeCell ref="HI78:HJ78"/>
    <mergeCell ref="EO77:EP77"/>
    <mergeCell ref="EO78:EP78"/>
    <mergeCell ref="EO79:EP79"/>
    <mergeCell ref="EO80:EP80"/>
    <mergeCell ref="CS77:CT77"/>
    <mergeCell ref="CS78:CT78"/>
    <mergeCell ref="CS79:CT79"/>
    <mergeCell ref="CS80:CT80"/>
    <mergeCell ref="A75:B75"/>
    <mergeCell ref="FM75:FN75"/>
    <mergeCell ref="GK75:GL75"/>
    <mergeCell ref="HI75:HJ75"/>
    <mergeCell ref="A76:B76"/>
    <mergeCell ref="FM76:FN76"/>
    <mergeCell ref="GK76:GL76"/>
    <mergeCell ref="HI76:HJ76"/>
    <mergeCell ref="A73:B73"/>
    <mergeCell ref="FM73:FN73"/>
    <mergeCell ref="GK73:GL73"/>
    <mergeCell ref="HI73:HJ73"/>
    <mergeCell ref="A74:B74"/>
    <mergeCell ref="FM74:FN74"/>
    <mergeCell ref="GK74:GL74"/>
    <mergeCell ref="HI74:HJ74"/>
    <mergeCell ref="EO75:EP75"/>
    <mergeCell ref="EO76:EP76"/>
    <mergeCell ref="EO73:EP73"/>
    <mergeCell ref="EO74:EP74"/>
    <mergeCell ref="CS75:CT75"/>
    <mergeCell ref="CS76:CT76"/>
    <mergeCell ref="AW75:AX75"/>
    <mergeCell ref="AW76:AX76"/>
    <mergeCell ref="A71:B71"/>
    <mergeCell ref="FM71:FN71"/>
    <mergeCell ref="GK71:GL71"/>
    <mergeCell ref="HI71:HJ71"/>
    <mergeCell ref="A72:B72"/>
    <mergeCell ref="FM72:FN72"/>
    <mergeCell ref="GK72:GL72"/>
    <mergeCell ref="HI72:HJ72"/>
    <mergeCell ref="A69:B69"/>
    <mergeCell ref="FM69:FN69"/>
    <mergeCell ref="GK69:GL69"/>
    <mergeCell ref="HI69:HJ69"/>
    <mergeCell ref="A70:B70"/>
    <mergeCell ref="FM70:FN70"/>
    <mergeCell ref="GK70:GL70"/>
    <mergeCell ref="HI70:HJ70"/>
    <mergeCell ref="EO69:EP69"/>
    <mergeCell ref="EO70:EP70"/>
    <mergeCell ref="EO71:EP71"/>
    <mergeCell ref="EO72:EP72"/>
    <mergeCell ref="DQ69:DR69"/>
    <mergeCell ref="DQ70:DR70"/>
    <mergeCell ref="DQ71:DR71"/>
    <mergeCell ref="DQ72:DR72"/>
    <mergeCell ref="A67:B67"/>
    <mergeCell ref="FM67:FN67"/>
    <mergeCell ref="GK67:GL67"/>
    <mergeCell ref="HI67:HJ67"/>
    <mergeCell ref="A68:B68"/>
    <mergeCell ref="FM68:FN68"/>
    <mergeCell ref="GK68:GL68"/>
    <mergeCell ref="HI68:HJ68"/>
    <mergeCell ref="A65:B65"/>
    <mergeCell ref="FM65:FN65"/>
    <mergeCell ref="GK65:GL65"/>
    <mergeCell ref="HI65:HJ65"/>
    <mergeCell ref="A66:B66"/>
    <mergeCell ref="FM66:FN66"/>
    <mergeCell ref="GK66:GL66"/>
    <mergeCell ref="HI66:HJ66"/>
    <mergeCell ref="EO65:EP65"/>
    <mergeCell ref="EO66:EP66"/>
    <mergeCell ref="EO67:EP67"/>
    <mergeCell ref="EO68:EP68"/>
    <mergeCell ref="DQ65:DR65"/>
    <mergeCell ref="DQ66:DR66"/>
    <mergeCell ref="AW65:AX65"/>
    <mergeCell ref="AW66:AX66"/>
    <mergeCell ref="A63:B63"/>
    <mergeCell ref="FM63:FN63"/>
    <mergeCell ref="GK63:GL63"/>
    <mergeCell ref="HI63:HJ63"/>
    <mergeCell ref="A64:B64"/>
    <mergeCell ref="FM64:FN64"/>
    <mergeCell ref="GK64:GL64"/>
    <mergeCell ref="HI64:HJ64"/>
    <mergeCell ref="A61:B61"/>
    <mergeCell ref="FM61:FN61"/>
    <mergeCell ref="GK61:GL61"/>
    <mergeCell ref="HI61:HJ61"/>
    <mergeCell ref="A62:B62"/>
    <mergeCell ref="FM62:FN62"/>
    <mergeCell ref="GK62:GL62"/>
    <mergeCell ref="HI62:HJ62"/>
    <mergeCell ref="EO63:EP63"/>
    <mergeCell ref="EO64:EP64"/>
    <mergeCell ref="DQ61:DR61"/>
    <mergeCell ref="DQ62:DR62"/>
    <mergeCell ref="DQ63:DR63"/>
    <mergeCell ref="DQ64:DR64"/>
    <mergeCell ref="AW63:AX63"/>
    <mergeCell ref="AW64:AX64"/>
    <mergeCell ref="FM59:FN59"/>
    <mergeCell ref="GK59:GL59"/>
    <mergeCell ref="HI59:HJ59"/>
    <mergeCell ref="FM60:FN60"/>
    <mergeCell ref="GK60:GL60"/>
    <mergeCell ref="HI60:HJ60"/>
    <mergeCell ref="FM55:FN55"/>
    <mergeCell ref="GK55:GL55"/>
    <mergeCell ref="HI55:HJ55"/>
    <mergeCell ref="FM58:FN58"/>
    <mergeCell ref="GK58:GL58"/>
    <mergeCell ref="HI58:HJ58"/>
    <mergeCell ref="FM47:FN47"/>
    <mergeCell ref="GK47:GL47"/>
    <mergeCell ref="HI47:HJ47"/>
    <mergeCell ref="FM51:FN51"/>
    <mergeCell ref="GK51:GL51"/>
    <mergeCell ref="HI51:HJ51"/>
    <mergeCell ref="FM42:FN42"/>
    <mergeCell ref="GK42:GL42"/>
    <mergeCell ref="HI42:HJ42"/>
    <mergeCell ref="FM43:FN43"/>
    <mergeCell ref="GK43:GL43"/>
    <mergeCell ref="HI43:HJ43"/>
    <mergeCell ref="FM30:FN30"/>
    <mergeCell ref="GK30:GL30"/>
    <mergeCell ref="HI30:HJ30"/>
    <mergeCell ref="FM36:FN36"/>
    <mergeCell ref="GK36:GL36"/>
    <mergeCell ref="HI36:HJ36"/>
    <mergeCell ref="FM18:FN18"/>
    <mergeCell ref="GK18:GL18"/>
    <mergeCell ref="HI18:HJ18"/>
    <mergeCell ref="FM24:FN24"/>
    <mergeCell ref="GK24:GL24"/>
    <mergeCell ref="HI24:HJ24"/>
    <mergeCell ref="FM11:FN11"/>
    <mergeCell ref="GK11:GL11"/>
    <mergeCell ref="HI11:HJ11"/>
    <mergeCell ref="FM12:FN12"/>
    <mergeCell ref="GK12:GL12"/>
    <mergeCell ref="HI12:HJ12"/>
    <mergeCell ref="FM9:FN9"/>
    <mergeCell ref="GK9:GL9"/>
    <mergeCell ref="HI9:HJ9"/>
    <mergeCell ref="FM10:FN10"/>
    <mergeCell ref="GK10:GL10"/>
    <mergeCell ref="HI10:HJ10"/>
    <mergeCell ref="FM7:FN7"/>
    <mergeCell ref="GK7:GL7"/>
    <mergeCell ref="HI7:HJ7"/>
    <mergeCell ref="FM8:FN8"/>
    <mergeCell ref="GK8:GL8"/>
    <mergeCell ref="HI8:HJ8"/>
    <mergeCell ref="FM5:FN5"/>
    <mergeCell ref="GK5:GL5"/>
    <mergeCell ref="HI5:HJ5"/>
    <mergeCell ref="FM6:FN6"/>
    <mergeCell ref="GK6:GL6"/>
    <mergeCell ref="HI6:HJ6"/>
    <mergeCell ref="FM3:FN3"/>
    <mergeCell ref="GK3:GL3"/>
    <mergeCell ref="HI3:HJ3"/>
    <mergeCell ref="FM4:FN4"/>
    <mergeCell ref="GK4:GL4"/>
    <mergeCell ref="HI4:HJ4"/>
    <mergeCell ref="FM1:FN1"/>
    <mergeCell ref="GK1:GL1"/>
    <mergeCell ref="HI1:HJ1"/>
    <mergeCell ref="FM2:FN2"/>
    <mergeCell ref="GK2:GL2"/>
    <mergeCell ref="HI2:HJ2"/>
    <mergeCell ref="EO55:EP55"/>
    <mergeCell ref="EO58:EP58"/>
    <mergeCell ref="EO59:EP59"/>
    <mergeCell ref="EO60:EP60"/>
    <mergeCell ref="EO61:EP61"/>
    <mergeCell ref="EO62:EP62"/>
    <mergeCell ref="EO30:EP30"/>
    <mergeCell ref="EO36:EP36"/>
    <mergeCell ref="EO42:EP42"/>
    <mergeCell ref="EO43:EP43"/>
    <mergeCell ref="EO47:EP47"/>
    <mergeCell ref="EO51:EP51"/>
    <mergeCell ref="EO9:EP9"/>
    <mergeCell ref="EO10:EP10"/>
    <mergeCell ref="EO11:EP11"/>
    <mergeCell ref="EO12:EP12"/>
    <mergeCell ref="EO18:EP18"/>
    <mergeCell ref="EO24:EP24"/>
    <mergeCell ref="DQ79:DR79"/>
    <mergeCell ref="DQ80:DR80"/>
    <mergeCell ref="EO1:EP1"/>
    <mergeCell ref="EO2:EP2"/>
    <mergeCell ref="EO3:EP3"/>
    <mergeCell ref="EO4:EP4"/>
    <mergeCell ref="EO5:EP5"/>
    <mergeCell ref="EO6:EP6"/>
    <mergeCell ref="EO7:EP7"/>
    <mergeCell ref="EO8:EP8"/>
    <mergeCell ref="DQ73:DR73"/>
    <mergeCell ref="DQ74:DR74"/>
    <mergeCell ref="DQ75:DR75"/>
    <mergeCell ref="DQ76:DR76"/>
    <mergeCell ref="DQ77:DR77"/>
    <mergeCell ref="DQ78:DR78"/>
    <mergeCell ref="DQ67:DR67"/>
    <mergeCell ref="DQ68:DR68"/>
    <mergeCell ref="DQ47:DR47"/>
    <mergeCell ref="DQ51:DR51"/>
    <mergeCell ref="DQ55:DR55"/>
    <mergeCell ref="DQ58:DR58"/>
    <mergeCell ref="DQ59:DR59"/>
    <mergeCell ref="DQ60:DR60"/>
    <mergeCell ref="DQ18:DR18"/>
    <mergeCell ref="DQ24:DR24"/>
    <mergeCell ref="DQ30:DR30"/>
    <mergeCell ref="DQ36:DR36"/>
    <mergeCell ref="DQ42:DR42"/>
    <mergeCell ref="DQ43:DR43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69:CT69"/>
    <mergeCell ref="CS70:CT70"/>
    <mergeCell ref="CS71:CT71"/>
    <mergeCell ref="CS72:CT72"/>
    <mergeCell ref="CS73:CT73"/>
    <mergeCell ref="CS74:CT74"/>
    <mergeCell ref="CS63:CT63"/>
    <mergeCell ref="CS64:CT64"/>
    <mergeCell ref="CS65:CT65"/>
    <mergeCell ref="CS66:CT66"/>
    <mergeCell ref="CS67:CT67"/>
    <mergeCell ref="CS68:CT68"/>
    <mergeCell ref="CS55:CT55"/>
    <mergeCell ref="CS58:CT58"/>
    <mergeCell ref="CS59:CT59"/>
    <mergeCell ref="CS60:CT60"/>
    <mergeCell ref="CS61:CT61"/>
    <mergeCell ref="CS62:CT62"/>
    <mergeCell ref="CS30:CT30"/>
    <mergeCell ref="CS36:CT36"/>
    <mergeCell ref="CS42:CT42"/>
    <mergeCell ref="CS43:CT43"/>
    <mergeCell ref="CS47:CT47"/>
    <mergeCell ref="CS51:CT51"/>
    <mergeCell ref="CS9:CT9"/>
    <mergeCell ref="CS10:CT10"/>
    <mergeCell ref="CS11:CT11"/>
    <mergeCell ref="CS12:CT12"/>
    <mergeCell ref="CS18:CT18"/>
    <mergeCell ref="CS24:CT24"/>
    <mergeCell ref="BU79:BV79"/>
    <mergeCell ref="BU80:BV80"/>
    <mergeCell ref="CS1:CT1"/>
    <mergeCell ref="CS2:CT2"/>
    <mergeCell ref="CS3:CT3"/>
    <mergeCell ref="CS4:CT4"/>
    <mergeCell ref="CS5:CT5"/>
    <mergeCell ref="CS6:CT6"/>
    <mergeCell ref="CS7:CT7"/>
    <mergeCell ref="CS8:CT8"/>
    <mergeCell ref="BU73:BV73"/>
    <mergeCell ref="BU74:BV74"/>
    <mergeCell ref="BU75:BV75"/>
    <mergeCell ref="BU76:BV76"/>
    <mergeCell ref="BU77:BV77"/>
    <mergeCell ref="BU78:BV78"/>
    <mergeCell ref="BU67:BV67"/>
    <mergeCell ref="BU68:BV68"/>
    <mergeCell ref="BU69:BV69"/>
    <mergeCell ref="BU70:BV70"/>
    <mergeCell ref="BU71:BV71"/>
    <mergeCell ref="BU72:BV72"/>
    <mergeCell ref="BU61:BV61"/>
    <mergeCell ref="BU62:BV62"/>
    <mergeCell ref="BU63:BV63"/>
    <mergeCell ref="BU64:BV64"/>
    <mergeCell ref="BU65:BV65"/>
    <mergeCell ref="BU66:BV66"/>
    <mergeCell ref="BU47:BV47"/>
    <mergeCell ref="BU51:BV51"/>
    <mergeCell ref="BU55:BV55"/>
    <mergeCell ref="BU58:BV58"/>
    <mergeCell ref="BU59:BV59"/>
    <mergeCell ref="BU60:BV60"/>
    <mergeCell ref="BU18:BV18"/>
    <mergeCell ref="BU24:BV24"/>
    <mergeCell ref="BU30:BV30"/>
    <mergeCell ref="BU36:BV36"/>
    <mergeCell ref="BU42:BV42"/>
    <mergeCell ref="BU43:BV43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77:AX77"/>
    <mergeCell ref="AW78:AX78"/>
    <mergeCell ref="AW79:AX79"/>
    <mergeCell ref="AW80:AX80"/>
    <mergeCell ref="AW69:AX69"/>
    <mergeCell ref="AW70:AX70"/>
    <mergeCell ref="AW71:AX71"/>
    <mergeCell ref="AW72:AX72"/>
    <mergeCell ref="AW73:AX73"/>
    <mergeCell ref="AW74:AX74"/>
    <mergeCell ref="AW67:AX67"/>
    <mergeCell ref="AW68:AX68"/>
    <mergeCell ref="AW55:AX55"/>
    <mergeCell ref="AW58:AX58"/>
    <mergeCell ref="AW59:AX59"/>
    <mergeCell ref="AW60:AX60"/>
    <mergeCell ref="AW61:AX61"/>
    <mergeCell ref="AW62:AX62"/>
    <mergeCell ref="AW30:AX30"/>
    <mergeCell ref="AW36:AX36"/>
    <mergeCell ref="AW42:AX42"/>
    <mergeCell ref="AW43:AX43"/>
    <mergeCell ref="AW47:AX47"/>
    <mergeCell ref="AW51:AX51"/>
    <mergeCell ref="AW9:AX9"/>
    <mergeCell ref="AW10:AX10"/>
    <mergeCell ref="AW11:AX11"/>
    <mergeCell ref="AW12:AX12"/>
    <mergeCell ref="AW18:AX18"/>
    <mergeCell ref="AW24:AX24"/>
    <mergeCell ref="Y79:Z79"/>
    <mergeCell ref="Y80:Z80"/>
    <mergeCell ref="AW1:AX1"/>
    <mergeCell ref="AW2:AX2"/>
    <mergeCell ref="AW3:AX3"/>
    <mergeCell ref="AW4:AX4"/>
    <mergeCell ref="AW5:AX5"/>
    <mergeCell ref="AW6:AX6"/>
    <mergeCell ref="AW7:AX7"/>
    <mergeCell ref="AW8:AX8"/>
    <mergeCell ref="Y73:Z73"/>
    <mergeCell ref="Y74:Z74"/>
    <mergeCell ref="Y75:Z75"/>
    <mergeCell ref="Y76:Z76"/>
    <mergeCell ref="Y77:Z77"/>
    <mergeCell ref="Y78:Z78"/>
    <mergeCell ref="Y67:Z67"/>
    <mergeCell ref="Y68:Z68"/>
    <mergeCell ref="Y69:Z69"/>
    <mergeCell ref="Y70:Z70"/>
    <mergeCell ref="Y71:Z71"/>
    <mergeCell ref="Y72:Z72"/>
    <mergeCell ref="Y61:Z61"/>
    <mergeCell ref="Y62:Z62"/>
    <mergeCell ref="Y63:Z63"/>
    <mergeCell ref="Y64:Z64"/>
    <mergeCell ref="Y65:Z65"/>
    <mergeCell ref="Y66:Z66"/>
    <mergeCell ref="Y47:Z47"/>
    <mergeCell ref="Y51:Z51"/>
    <mergeCell ref="Y55:Z55"/>
    <mergeCell ref="Y58:Z58"/>
    <mergeCell ref="Y59:Z59"/>
    <mergeCell ref="Y60:Z60"/>
    <mergeCell ref="Y18:Z18"/>
    <mergeCell ref="Y24:Z24"/>
    <mergeCell ref="Y30:Z30"/>
    <mergeCell ref="Y36:Z36"/>
    <mergeCell ref="Y42:Z42"/>
    <mergeCell ref="Y43:Z43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7:B47"/>
    <mergeCell ref="A51:B51"/>
    <mergeCell ref="A55:B55"/>
    <mergeCell ref="A58:B58"/>
    <mergeCell ref="A59:B59"/>
    <mergeCell ref="A60:B60"/>
    <mergeCell ref="A18:B18"/>
    <mergeCell ref="A24:B24"/>
    <mergeCell ref="A30:B30"/>
    <mergeCell ref="A36:B36"/>
    <mergeCell ref="A42:B42"/>
    <mergeCell ref="A43:B43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C7B4-C995-4218-BD25-5084C76BFC22}">
  <dimension ref="A1:IE44"/>
  <sheetViews>
    <sheetView workbookViewId="0">
      <selection activeCell="IG17" sqref="IG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1"/>
      <c r="AX1" s="421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21"/>
      <c r="BV1" s="421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21"/>
      <c r="CT1" s="421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21"/>
      <c r="DR1" s="421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21"/>
      <c r="HJ1" s="421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1"/>
      <c r="AX2" s="421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21"/>
      <c r="BV2" s="421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21"/>
      <c r="CT2" s="421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21"/>
      <c r="DR2" s="42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21"/>
      <c r="HJ2" s="421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1"/>
      <c r="AX3" s="421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21"/>
      <c r="BV3" s="421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21"/>
      <c r="CT3" s="421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21"/>
      <c r="DR3" s="421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21"/>
      <c r="HJ3" s="421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1"/>
      <c r="AX4" s="421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21"/>
      <c r="BV4" s="421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21"/>
      <c r="CT4" s="421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21"/>
      <c r="DR4" s="421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21"/>
      <c r="HJ4" s="421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24" t="s">
        <v>81</v>
      </c>
      <c r="HJ5" s="424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1"/>
      <c r="AX6" s="421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21"/>
      <c r="BV6" s="421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21"/>
      <c r="CT6" s="421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21"/>
      <c r="DR6" s="421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21"/>
      <c r="HJ6" s="421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23" t="s">
        <v>108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126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127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128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101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103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104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105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106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23" t="s">
        <v>107</v>
      </c>
      <c r="HJ7" s="42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23" t="s">
        <v>109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109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109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109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109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109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109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109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109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23" t="s">
        <v>109</v>
      </c>
      <c r="HJ8" s="42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1"/>
      <c r="AX9" s="421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21"/>
      <c r="BV9" s="421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21"/>
      <c r="CT9" s="421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21"/>
      <c r="DR9" s="421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21"/>
      <c r="HJ9" s="421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1"/>
      <c r="AX10" s="421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21"/>
      <c r="BV10" s="421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21"/>
      <c r="CT10" s="421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21"/>
      <c r="DR10" s="421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21"/>
      <c r="HJ10" s="421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21"/>
      <c r="HJ11" s="421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6"/>
      <c r="AX12" s="42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26"/>
      <c r="BV12" s="42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26"/>
      <c r="CT12" s="42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26"/>
      <c r="DR12" s="42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26"/>
      <c r="HJ12" s="42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4.25">
      <c r="A13" s="101"/>
      <c r="B13" s="101" t="s">
        <v>110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0.1</v>
      </c>
      <c r="L13" s="101">
        <v>0.1</v>
      </c>
      <c r="M13" s="101">
        <v>0.1</v>
      </c>
      <c r="N13" s="101">
        <v>0.1</v>
      </c>
      <c r="O13" s="101">
        <v>0.1</v>
      </c>
      <c r="P13" s="101">
        <v>0.1</v>
      </c>
      <c r="Q13" s="101">
        <v>0.1</v>
      </c>
      <c r="R13" s="101">
        <v>0.1</v>
      </c>
      <c r="S13" s="101">
        <v>0.1</v>
      </c>
      <c r="T13" s="101">
        <v>0.1</v>
      </c>
      <c r="U13" s="101">
        <v>0.1</v>
      </c>
      <c r="V13" s="101">
        <v>0.1</v>
      </c>
      <c r="W13" s="101">
        <v>0.1</v>
      </c>
      <c r="Y13" s="101"/>
      <c r="Z13" s="101" t="s">
        <v>110</v>
      </c>
      <c r="AA13" s="101">
        <v>0</v>
      </c>
      <c r="AB13" s="101">
        <v>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0</v>
      </c>
      <c r="AS13" s="101">
        <v>0</v>
      </c>
      <c r="AT13" s="101">
        <v>0</v>
      </c>
      <c r="AU13" s="101">
        <v>0</v>
      </c>
      <c r="AW13" s="101"/>
      <c r="AX13" s="101" t="s">
        <v>110</v>
      </c>
      <c r="AY13" s="101">
        <v>0.1</v>
      </c>
      <c r="AZ13" s="101">
        <v>0.1</v>
      </c>
      <c r="BA13" s="101">
        <v>0.1</v>
      </c>
      <c r="BB13" s="101">
        <v>0.1</v>
      </c>
      <c r="BC13" s="101">
        <v>0.1</v>
      </c>
      <c r="BD13" s="101">
        <v>0.1</v>
      </c>
      <c r="BE13" s="101">
        <v>0.1</v>
      </c>
      <c r="BF13" s="101">
        <v>0.1</v>
      </c>
      <c r="BG13" s="101">
        <v>0.1</v>
      </c>
      <c r="BH13" s="101">
        <v>0.1</v>
      </c>
      <c r="BI13" s="101">
        <v>0.2</v>
      </c>
      <c r="BJ13" s="101">
        <v>0.2</v>
      </c>
      <c r="BK13" s="101">
        <v>0.2</v>
      </c>
      <c r="BL13" s="101">
        <v>0.2</v>
      </c>
      <c r="BM13" s="101">
        <v>0.2</v>
      </c>
      <c r="BN13" s="101">
        <v>0.2</v>
      </c>
      <c r="BO13" s="101">
        <v>0.2</v>
      </c>
      <c r="BP13" s="101">
        <v>0.2</v>
      </c>
      <c r="BQ13" s="101">
        <v>0.2</v>
      </c>
      <c r="BR13" s="101">
        <v>0.2</v>
      </c>
      <c r="BS13" s="101">
        <v>0.2</v>
      </c>
      <c r="BU13" s="101"/>
      <c r="BV13" s="101" t="s">
        <v>110</v>
      </c>
      <c r="BW13" s="101">
        <v>0.1</v>
      </c>
      <c r="BX13" s="101">
        <v>0.1</v>
      </c>
      <c r="BY13" s="101">
        <v>0.1</v>
      </c>
      <c r="BZ13" s="101">
        <v>0.1</v>
      </c>
      <c r="CA13" s="101">
        <v>0.1</v>
      </c>
      <c r="CB13" s="101">
        <v>0.1</v>
      </c>
      <c r="CC13" s="101">
        <v>0.1</v>
      </c>
      <c r="CD13" s="101">
        <v>0.1</v>
      </c>
      <c r="CE13" s="101">
        <v>0.1</v>
      </c>
      <c r="CF13" s="101">
        <v>0.1</v>
      </c>
      <c r="CG13" s="101">
        <v>0.2</v>
      </c>
      <c r="CH13" s="101">
        <v>0.2</v>
      </c>
      <c r="CI13" s="101">
        <v>0.2</v>
      </c>
      <c r="CJ13" s="101">
        <v>0.2</v>
      </c>
      <c r="CK13" s="101">
        <v>0.1</v>
      </c>
      <c r="CL13" s="101">
        <v>0.2</v>
      </c>
      <c r="CM13" s="101">
        <v>0.2</v>
      </c>
      <c r="CN13" s="101">
        <v>0.2</v>
      </c>
      <c r="CO13" s="101">
        <v>0.2</v>
      </c>
      <c r="CP13" s="101">
        <v>0.2</v>
      </c>
      <c r="CQ13" s="101">
        <v>0.1</v>
      </c>
      <c r="CS13" s="101"/>
      <c r="CT13" s="101" t="s">
        <v>110</v>
      </c>
      <c r="CU13" s="101">
        <v>0.8</v>
      </c>
      <c r="CV13" s="101">
        <v>0.9</v>
      </c>
      <c r="CW13" s="101">
        <v>0.9</v>
      </c>
      <c r="CX13" s="101">
        <v>1</v>
      </c>
      <c r="CY13" s="101">
        <v>1.1000000000000001</v>
      </c>
      <c r="CZ13" s="101">
        <v>1.1000000000000001</v>
      </c>
      <c r="DA13" s="101">
        <v>1.1000000000000001</v>
      </c>
      <c r="DB13" s="101">
        <v>1.2</v>
      </c>
      <c r="DC13" s="101">
        <v>1.1000000000000001</v>
      </c>
      <c r="DD13" s="101">
        <v>1.5</v>
      </c>
      <c r="DE13" s="101">
        <v>1.4</v>
      </c>
      <c r="DF13" s="101">
        <v>1.5</v>
      </c>
      <c r="DG13" s="101">
        <v>1.5</v>
      </c>
      <c r="DH13" s="101">
        <v>1.5</v>
      </c>
      <c r="DI13" s="101">
        <v>1.4</v>
      </c>
      <c r="DJ13" s="101">
        <v>1.5</v>
      </c>
      <c r="DK13" s="101">
        <v>1.5</v>
      </c>
      <c r="DL13" s="101">
        <v>1.6</v>
      </c>
      <c r="DM13" s="101">
        <v>1.6</v>
      </c>
      <c r="DN13" s="101">
        <v>1.6</v>
      </c>
      <c r="DO13" s="101">
        <v>1.4</v>
      </c>
      <c r="DQ13" s="101"/>
      <c r="DR13" s="101" t="s">
        <v>110</v>
      </c>
      <c r="DS13" s="101">
        <v>0.7</v>
      </c>
      <c r="DT13" s="101">
        <v>0.8</v>
      </c>
      <c r="DU13" s="101">
        <v>0.9</v>
      </c>
      <c r="DV13" s="101">
        <v>1</v>
      </c>
      <c r="DW13" s="101">
        <v>1.1000000000000001</v>
      </c>
      <c r="DX13" s="101">
        <v>1.1000000000000001</v>
      </c>
      <c r="DY13" s="101">
        <v>1.1000000000000001</v>
      </c>
      <c r="DZ13" s="101">
        <v>1.2</v>
      </c>
      <c r="EA13" s="101">
        <v>1.3</v>
      </c>
      <c r="EB13" s="101">
        <v>1.9</v>
      </c>
      <c r="EC13" s="101">
        <v>2</v>
      </c>
      <c r="ED13" s="101">
        <v>2.1</v>
      </c>
      <c r="EE13" s="101">
        <v>2</v>
      </c>
      <c r="EF13" s="101">
        <v>2.1</v>
      </c>
      <c r="EG13" s="101">
        <v>2</v>
      </c>
      <c r="EH13" s="101">
        <v>2</v>
      </c>
      <c r="EI13" s="101">
        <v>2</v>
      </c>
      <c r="EJ13" s="101">
        <v>1.9</v>
      </c>
      <c r="EK13" s="101">
        <v>1.9</v>
      </c>
      <c r="EL13" s="101">
        <v>1.9</v>
      </c>
      <c r="EM13" s="101">
        <v>1.6</v>
      </c>
      <c r="EO13" s="101"/>
      <c r="EP13" s="101" t="s">
        <v>110</v>
      </c>
      <c r="EQ13" s="101">
        <v>0</v>
      </c>
      <c r="ER13" s="101">
        <v>0</v>
      </c>
      <c r="ES13" s="101">
        <v>0</v>
      </c>
      <c r="ET13" s="101">
        <v>0.1</v>
      </c>
      <c r="EU13" s="101">
        <v>0.1</v>
      </c>
      <c r="EV13" s="101">
        <v>0.1</v>
      </c>
      <c r="EW13" s="101">
        <v>0.1</v>
      </c>
      <c r="EX13" s="101">
        <v>0.1</v>
      </c>
      <c r="EY13" s="101">
        <v>0.1</v>
      </c>
      <c r="EZ13" s="101">
        <v>0.1</v>
      </c>
      <c r="FA13" s="101">
        <v>0.1</v>
      </c>
      <c r="FB13" s="101">
        <v>0.1</v>
      </c>
      <c r="FC13" s="101">
        <v>0.2</v>
      </c>
      <c r="FD13" s="101">
        <v>0.2</v>
      </c>
      <c r="FE13" s="101">
        <v>0.2</v>
      </c>
      <c r="FF13" s="101">
        <v>0.2</v>
      </c>
      <c r="FG13" s="101">
        <v>0.2</v>
      </c>
      <c r="FH13" s="101">
        <v>0.2</v>
      </c>
      <c r="FI13" s="101">
        <v>0.2</v>
      </c>
      <c r="FJ13" s="101">
        <v>0.2</v>
      </c>
      <c r="FK13" s="101">
        <v>0.2</v>
      </c>
      <c r="FM13" s="101"/>
      <c r="FN13" s="101" t="s">
        <v>110</v>
      </c>
      <c r="FO13" s="101">
        <v>0</v>
      </c>
      <c r="FP13" s="101">
        <v>0</v>
      </c>
      <c r="FQ13" s="101">
        <v>0</v>
      </c>
      <c r="FR13" s="101">
        <v>0</v>
      </c>
      <c r="FS13" s="101">
        <v>0</v>
      </c>
      <c r="FT13" s="101">
        <v>0</v>
      </c>
      <c r="FU13" s="101">
        <v>0</v>
      </c>
      <c r="FV13" s="101">
        <v>0.1</v>
      </c>
      <c r="FW13" s="101">
        <v>0.1</v>
      </c>
      <c r="FX13" s="101">
        <v>0.1</v>
      </c>
      <c r="FY13" s="101">
        <v>0.1</v>
      </c>
      <c r="FZ13" s="101">
        <v>0.1</v>
      </c>
      <c r="GA13" s="101">
        <v>0.1</v>
      </c>
      <c r="GB13" s="101">
        <v>0.1</v>
      </c>
      <c r="GC13" s="101">
        <v>0.1</v>
      </c>
      <c r="GD13" s="101">
        <v>0.1</v>
      </c>
      <c r="GE13" s="101">
        <v>0.1</v>
      </c>
      <c r="GF13" s="101">
        <v>0.1</v>
      </c>
      <c r="GG13" s="101">
        <v>0.1</v>
      </c>
      <c r="GH13" s="101">
        <v>0.1</v>
      </c>
      <c r="GI13" s="101">
        <v>0.1</v>
      </c>
      <c r="GK13" s="101"/>
      <c r="GL13" s="101" t="s">
        <v>110</v>
      </c>
      <c r="GM13" s="101">
        <v>0.3</v>
      </c>
      <c r="GN13" s="101">
        <v>0.4</v>
      </c>
      <c r="GO13" s="101">
        <v>0.4</v>
      </c>
      <c r="GP13" s="101">
        <v>0.4</v>
      </c>
      <c r="GQ13" s="101">
        <v>0.5</v>
      </c>
      <c r="GR13" s="101">
        <v>0.5</v>
      </c>
      <c r="GS13" s="101">
        <v>0.5</v>
      </c>
      <c r="GT13" s="101">
        <v>0.5</v>
      </c>
      <c r="GU13" s="101">
        <v>0.6</v>
      </c>
      <c r="GV13" s="101">
        <v>0.7</v>
      </c>
      <c r="GW13" s="101">
        <v>0.7</v>
      </c>
      <c r="GX13" s="101">
        <v>0.7</v>
      </c>
      <c r="GY13" s="101">
        <v>0.8</v>
      </c>
      <c r="GZ13" s="101">
        <v>0.8</v>
      </c>
      <c r="HA13" s="101">
        <v>0.9</v>
      </c>
      <c r="HB13" s="101">
        <v>0.8</v>
      </c>
      <c r="HC13" s="101">
        <v>0.9</v>
      </c>
      <c r="HD13" s="101">
        <v>0.8</v>
      </c>
      <c r="HE13" s="101">
        <v>0.8</v>
      </c>
      <c r="HF13" s="101">
        <v>0.9</v>
      </c>
      <c r="HG13" s="101">
        <v>0.8</v>
      </c>
      <c r="HI13" s="101"/>
      <c r="HJ13" s="101" t="s">
        <v>110</v>
      </c>
      <c r="HK13" s="101">
        <v>0.4</v>
      </c>
      <c r="HL13" s="101">
        <v>0.2</v>
      </c>
      <c r="HM13" s="101">
        <v>0.3</v>
      </c>
      <c r="HN13" s="101">
        <v>0.3</v>
      </c>
      <c r="HO13" s="101">
        <v>0.3</v>
      </c>
      <c r="HP13" s="101">
        <v>0.3</v>
      </c>
      <c r="HQ13" s="101">
        <v>0.3</v>
      </c>
      <c r="HR13" s="101">
        <v>0.3</v>
      </c>
      <c r="HS13" s="101">
        <v>0.3</v>
      </c>
      <c r="HT13" s="101">
        <v>0.4</v>
      </c>
      <c r="HU13" s="101">
        <v>0.5</v>
      </c>
      <c r="HV13" s="101">
        <v>0.4</v>
      </c>
      <c r="HW13" s="101">
        <v>0.5</v>
      </c>
      <c r="HX13" s="101">
        <v>0.5</v>
      </c>
      <c r="HY13" s="101">
        <v>0.5</v>
      </c>
      <c r="HZ13" s="101">
        <v>0.5</v>
      </c>
      <c r="IA13" s="101">
        <v>0.5</v>
      </c>
      <c r="IB13" s="101">
        <v>0.6</v>
      </c>
      <c r="IC13" s="101">
        <v>0.6</v>
      </c>
      <c r="ID13" s="101">
        <v>0.6</v>
      </c>
      <c r="IE13" s="101">
        <v>0.5</v>
      </c>
    </row>
    <row r="14" spans="1:239" ht="15">
      <c r="A14" s="421"/>
      <c r="B14" s="421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Y14" s="421"/>
      <c r="Z14" s="421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W14" s="421"/>
      <c r="AX14" s="421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U14" s="421"/>
      <c r="BV14" s="421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S14" s="421"/>
      <c r="CT14" s="421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Q14" s="421"/>
      <c r="DR14" s="421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O14" s="421"/>
      <c r="EP14" s="421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M14" s="421"/>
      <c r="FN14" s="421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  <c r="GI14" s="100"/>
      <c r="GK14" s="421"/>
      <c r="GL14" s="421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I14" s="421"/>
      <c r="HJ14" s="421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</row>
    <row r="15" spans="1:239" ht="15">
      <c r="A15" s="100"/>
      <c r="B15" s="124" t="s">
        <v>111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100"/>
      <c r="Z15" s="124" t="s">
        <v>111</v>
      </c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100"/>
      <c r="AX15" s="124" t="s">
        <v>111</v>
      </c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100"/>
      <c r="BV15" s="124" t="s">
        <v>111</v>
      </c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100"/>
      <c r="CT15" s="124" t="s">
        <v>111</v>
      </c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100"/>
      <c r="DR15" s="124" t="s">
        <v>111</v>
      </c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100"/>
      <c r="EP15" s="124" t="s">
        <v>111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100"/>
      <c r="FN15" s="124" t="s">
        <v>111</v>
      </c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100"/>
      <c r="GL15" s="124" t="s">
        <v>111</v>
      </c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100"/>
      <c r="HJ15" s="124" t="s">
        <v>111</v>
      </c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9" t="s">
        <v>112</v>
      </c>
      <c r="C16" s="100">
        <v>16</v>
      </c>
      <c r="D16" s="100">
        <v>18</v>
      </c>
      <c r="E16" s="100">
        <v>21</v>
      </c>
      <c r="F16" s="100">
        <v>23</v>
      </c>
      <c r="G16" s="100">
        <v>22</v>
      </c>
      <c r="H16" s="100">
        <v>27</v>
      </c>
      <c r="I16" s="100">
        <v>30</v>
      </c>
      <c r="J16" s="100">
        <v>43</v>
      </c>
      <c r="K16" s="100">
        <v>55</v>
      </c>
      <c r="L16" s="100">
        <v>51</v>
      </c>
      <c r="M16" s="100">
        <v>56</v>
      </c>
      <c r="N16" s="100">
        <v>70</v>
      </c>
      <c r="O16" s="100">
        <v>77</v>
      </c>
      <c r="P16" s="100">
        <v>67</v>
      </c>
      <c r="Q16" s="100">
        <v>76</v>
      </c>
      <c r="R16" s="100">
        <v>79</v>
      </c>
      <c r="S16" s="100">
        <v>82</v>
      </c>
      <c r="T16" s="100">
        <v>84</v>
      </c>
      <c r="U16" s="100">
        <v>78</v>
      </c>
      <c r="V16" s="100">
        <v>74</v>
      </c>
      <c r="W16" s="100">
        <v>76</v>
      </c>
      <c r="Y16" s="100"/>
      <c r="Z16" s="109" t="s">
        <v>112</v>
      </c>
      <c r="AA16" s="100">
        <v>6</v>
      </c>
      <c r="AB16" s="100">
        <v>6</v>
      </c>
      <c r="AC16" s="100">
        <v>8</v>
      </c>
      <c r="AD16" s="100">
        <v>9</v>
      </c>
      <c r="AE16" s="100">
        <v>11</v>
      </c>
      <c r="AF16" s="100">
        <v>12</v>
      </c>
      <c r="AG16" s="100">
        <v>14</v>
      </c>
      <c r="AH16" s="100">
        <v>16</v>
      </c>
      <c r="AI16" s="100">
        <v>17</v>
      </c>
      <c r="AJ16" s="100">
        <v>17</v>
      </c>
      <c r="AK16" s="100">
        <v>18</v>
      </c>
      <c r="AL16" s="100">
        <v>20</v>
      </c>
      <c r="AM16" s="100">
        <v>19</v>
      </c>
      <c r="AN16" s="100">
        <v>15</v>
      </c>
      <c r="AO16" s="100">
        <v>14</v>
      </c>
      <c r="AP16" s="100">
        <v>13</v>
      </c>
      <c r="AQ16" s="100">
        <v>15</v>
      </c>
      <c r="AR16" s="100">
        <v>15</v>
      </c>
      <c r="AS16" s="100">
        <v>17</v>
      </c>
      <c r="AT16" s="100">
        <v>16</v>
      </c>
      <c r="AU16" s="100">
        <v>15</v>
      </c>
      <c r="AW16" s="100"/>
      <c r="AX16" s="109" t="s">
        <v>112</v>
      </c>
      <c r="AY16" s="100">
        <v>57</v>
      </c>
      <c r="AZ16" s="100">
        <v>48</v>
      </c>
      <c r="BA16" s="100">
        <v>56</v>
      </c>
      <c r="BB16" s="100">
        <v>49</v>
      </c>
      <c r="BC16" s="100">
        <v>62</v>
      </c>
      <c r="BD16" s="100">
        <v>74</v>
      </c>
      <c r="BE16" s="100">
        <v>87</v>
      </c>
      <c r="BF16" s="100">
        <v>90</v>
      </c>
      <c r="BG16" s="100">
        <v>111</v>
      </c>
      <c r="BH16" s="100">
        <v>81</v>
      </c>
      <c r="BI16" s="100">
        <v>92</v>
      </c>
      <c r="BJ16" s="100">
        <v>105</v>
      </c>
      <c r="BK16" s="100">
        <v>115</v>
      </c>
      <c r="BL16" s="100">
        <v>94</v>
      </c>
      <c r="BM16" s="100">
        <v>86</v>
      </c>
      <c r="BN16" s="100">
        <v>101</v>
      </c>
      <c r="BO16" s="100">
        <v>114</v>
      </c>
      <c r="BP16" s="100">
        <v>116</v>
      </c>
      <c r="BQ16" s="100">
        <v>118</v>
      </c>
      <c r="BR16" s="100">
        <v>126</v>
      </c>
      <c r="BS16" s="100">
        <v>103</v>
      </c>
      <c r="BU16" s="100"/>
      <c r="BV16" s="109" t="s">
        <v>112</v>
      </c>
      <c r="BW16" s="100">
        <v>45</v>
      </c>
      <c r="BX16" s="100">
        <v>54</v>
      </c>
      <c r="BY16" s="100">
        <v>67</v>
      </c>
      <c r="BZ16" s="100">
        <v>72</v>
      </c>
      <c r="CA16" s="100">
        <v>81</v>
      </c>
      <c r="CB16" s="100">
        <v>86</v>
      </c>
      <c r="CC16" s="100">
        <v>98</v>
      </c>
      <c r="CD16" s="100">
        <v>101</v>
      </c>
      <c r="CE16" s="100">
        <v>108</v>
      </c>
      <c r="CF16" s="100">
        <v>83</v>
      </c>
      <c r="CG16" s="100">
        <v>94</v>
      </c>
      <c r="CH16" s="100">
        <v>105</v>
      </c>
      <c r="CI16" s="100">
        <v>117</v>
      </c>
      <c r="CJ16" s="100">
        <v>90</v>
      </c>
      <c r="CK16" s="100">
        <v>80</v>
      </c>
      <c r="CL16" s="100">
        <v>102</v>
      </c>
      <c r="CM16" s="100">
        <v>119</v>
      </c>
      <c r="CN16" s="100">
        <v>106</v>
      </c>
      <c r="CO16" s="100">
        <v>103</v>
      </c>
      <c r="CP16" s="100">
        <v>104</v>
      </c>
      <c r="CQ16" s="100">
        <v>95</v>
      </c>
      <c r="CS16" s="100"/>
      <c r="CT16" s="109" t="s">
        <v>112</v>
      </c>
      <c r="CU16" s="100">
        <v>517</v>
      </c>
      <c r="CV16" s="100">
        <v>632</v>
      </c>
      <c r="CW16" s="100">
        <v>730</v>
      </c>
      <c r="CX16" s="100">
        <v>807</v>
      </c>
      <c r="CY16" s="100">
        <v>866</v>
      </c>
      <c r="CZ16" s="100">
        <v>932</v>
      </c>
      <c r="DA16" s="100">
        <v>961</v>
      </c>
      <c r="DB16" s="100">
        <v>1033</v>
      </c>
      <c r="DC16" s="100">
        <v>974</v>
      </c>
      <c r="DD16" s="100">
        <v>841</v>
      </c>
      <c r="DE16" s="100">
        <v>816</v>
      </c>
      <c r="DF16" s="100">
        <v>852</v>
      </c>
      <c r="DG16" s="100">
        <v>865</v>
      </c>
      <c r="DH16" s="100">
        <v>860</v>
      </c>
      <c r="DI16" s="100">
        <v>819</v>
      </c>
      <c r="DJ16" s="100">
        <v>837</v>
      </c>
      <c r="DK16" s="100">
        <v>919</v>
      </c>
      <c r="DL16" s="100">
        <v>972</v>
      </c>
      <c r="DM16" s="100">
        <v>993</v>
      </c>
      <c r="DN16" s="100">
        <v>1022</v>
      </c>
      <c r="DO16" s="100">
        <v>898</v>
      </c>
      <c r="DQ16" s="100"/>
      <c r="DR16" s="109" t="s">
        <v>112</v>
      </c>
      <c r="DS16" s="100">
        <v>472</v>
      </c>
      <c r="DT16" s="100">
        <v>586</v>
      </c>
      <c r="DU16" s="100">
        <v>727</v>
      </c>
      <c r="DV16" s="100">
        <v>765</v>
      </c>
      <c r="DW16" s="100">
        <v>825</v>
      </c>
      <c r="DX16" s="100">
        <v>902</v>
      </c>
      <c r="DY16" s="100">
        <v>966</v>
      </c>
      <c r="DZ16" s="100">
        <v>1054</v>
      </c>
      <c r="EA16" s="100">
        <v>1129</v>
      </c>
      <c r="EB16" s="100">
        <v>1069</v>
      </c>
      <c r="EC16" s="100">
        <v>1143</v>
      </c>
      <c r="ED16" s="100">
        <v>1172</v>
      </c>
      <c r="EE16" s="100">
        <v>1155</v>
      </c>
      <c r="EF16" s="100">
        <v>1218</v>
      </c>
      <c r="EG16" s="100">
        <v>1166</v>
      </c>
      <c r="EH16" s="100">
        <v>1168</v>
      </c>
      <c r="EI16" s="100">
        <v>1232</v>
      </c>
      <c r="EJ16" s="100">
        <v>1187</v>
      </c>
      <c r="EK16" s="100">
        <v>1161</v>
      </c>
      <c r="EL16" s="100">
        <v>1189</v>
      </c>
      <c r="EM16" s="100">
        <v>1056</v>
      </c>
      <c r="EO16" s="100"/>
      <c r="EP16" s="109" t="s">
        <v>112</v>
      </c>
      <c r="EQ16" s="100">
        <v>15</v>
      </c>
      <c r="ER16" s="100">
        <v>25</v>
      </c>
      <c r="ES16" s="100">
        <v>38</v>
      </c>
      <c r="ET16" s="100">
        <v>42</v>
      </c>
      <c r="EU16" s="100">
        <v>45</v>
      </c>
      <c r="EV16" s="100">
        <v>49</v>
      </c>
      <c r="EW16" s="100">
        <v>60</v>
      </c>
      <c r="EX16" s="100">
        <v>54</v>
      </c>
      <c r="EY16" s="100">
        <v>56</v>
      </c>
      <c r="EZ16" s="100">
        <v>51</v>
      </c>
      <c r="FA16" s="100">
        <v>59</v>
      </c>
      <c r="FB16" s="100">
        <v>65</v>
      </c>
      <c r="FC16" s="100">
        <v>88</v>
      </c>
      <c r="FD16" s="100">
        <v>94</v>
      </c>
      <c r="FE16" s="100">
        <v>100</v>
      </c>
      <c r="FF16" s="100">
        <v>101</v>
      </c>
      <c r="FG16" s="100">
        <v>117</v>
      </c>
      <c r="FH16" s="100">
        <v>122</v>
      </c>
      <c r="FI16" s="100">
        <v>138</v>
      </c>
      <c r="FJ16" s="100">
        <v>144</v>
      </c>
      <c r="FK16" s="100">
        <v>140</v>
      </c>
      <c r="FM16" s="100"/>
      <c r="FN16" s="109" t="s">
        <v>112</v>
      </c>
      <c r="FO16" s="100">
        <v>31</v>
      </c>
      <c r="FP16" s="100">
        <v>22</v>
      </c>
      <c r="FQ16" s="100">
        <v>27</v>
      </c>
      <c r="FR16" s="100">
        <v>33</v>
      </c>
      <c r="FS16" s="100">
        <v>34</v>
      </c>
      <c r="FT16" s="100">
        <v>33</v>
      </c>
      <c r="FU16" s="100">
        <v>39</v>
      </c>
      <c r="FV16" s="100">
        <v>47</v>
      </c>
      <c r="FW16" s="100">
        <v>57</v>
      </c>
      <c r="FX16" s="100">
        <v>53</v>
      </c>
      <c r="FY16" s="100">
        <v>69</v>
      </c>
      <c r="FZ16" s="100">
        <v>71</v>
      </c>
      <c r="GA16" s="100">
        <v>77</v>
      </c>
      <c r="GB16" s="100">
        <v>74</v>
      </c>
      <c r="GC16" s="100">
        <v>63</v>
      </c>
      <c r="GD16" s="100">
        <v>59</v>
      </c>
      <c r="GE16" s="100">
        <v>59</v>
      </c>
      <c r="GF16" s="100">
        <v>58</v>
      </c>
      <c r="GG16" s="100">
        <v>52</v>
      </c>
      <c r="GH16" s="100">
        <v>49</v>
      </c>
      <c r="GI16" s="100">
        <v>42</v>
      </c>
      <c r="GK16" s="100"/>
      <c r="GL16" s="109" t="s">
        <v>112</v>
      </c>
      <c r="GM16" s="100">
        <v>203</v>
      </c>
      <c r="GN16" s="100">
        <v>278</v>
      </c>
      <c r="GO16" s="100">
        <v>324</v>
      </c>
      <c r="GP16" s="100">
        <v>339</v>
      </c>
      <c r="GQ16" s="100">
        <v>356</v>
      </c>
      <c r="GR16" s="100">
        <v>390</v>
      </c>
      <c r="GS16" s="100">
        <v>421</v>
      </c>
      <c r="GT16" s="100">
        <v>474</v>
      </c>
      <c r="GU16" s="100">
        <v>482</v>
      </c>
      <c r="GV16" s="100">
        <v>415</v>
      </c>
      <c r="GW16" s="100">
        <v>423</v>
      </c>
      <c r="GX16" s="100">
        <v>385</v>
      </c>
      <c r="GY16" s="100">
        <v>431</v>
      </c>
      <c r="GZ16" s="100">
        <v>464</v>
      </c>
      <c r="HA16" s="100">
        <v>486</v>
      </c>
      <c r="HB16" s="100">
        <v>479</v>
      </c>
      <c r="HC16" s="100">
        <v>530</v>
      </c>
      <c r="HD16" s="100">
        <v>529</v>
      </c>
      <c r="HE16" s="100">
        <v>530</v>
      </c>
      <c r="HF16" s="100">
        <v>580</v>
      </c>
      <c r="HG16" s="100">
        <v>497</v>
      </c>
      <c r="HI16" s="100"/>
      <c r="HJ16" s="109" t="s">
        <v>112</v>
      </c>
      <c r="HK16" s="100">
        <v>288</v>
      </c>
      <c r="HL16" s="100">
        <v>185</v>
      </c>
      <c r="HM16" s="100">
        <v>204</v>
      </c>
      <c r="HN16" s="100">
        <v>216</v>
      </c>
      <c r="HO16" s="100">
        <v>254</v>
      </c>
      <c r="HP16" s="100">
        <v>272</v>
      </c>
      <c r="HQ16" s="100">
        <v>269</v>
      </c>
      <c r="HR16" s="100">
        <v>287</v>
      </c>
      <c r="HS16" s="100">
        <v>284</v>
      </c>
      <c r="HT16" s="100">
        <v>252</v>
      </c>
      <c r="HU16" s="100">
        <v>266</v>
      </c>
      <c r="HV16" s="100">
        <v>248</v>
      </c>
      <c r="HW16" s="100">
        <v>266</v>
      </c>
      <c r="HX16" s="100">
        <v>274</v>
      </c>
      <c r="HY16" s="100">
        <v>280</v>
      </c>
      <c r="HZ16" s="100">
        <v>306</v>
      </c>
      <c r="IA16" s="100">
        <v>320</v>
      </c>
      <c r="IB16" s="100">
        <v>346</v>
      </c>
      <c r="IC16" s="100">
        <v>366</v>
      </c>
      <c r="ID16" s="100">
        <v>356</v>
      </c>
      <c r="IE16" s="100">
        <v>343</v>
      </c>
    </row>
    <row r="17" spans="1:239" ht="15">
      <c r="A17" s="421"/>
      <c r="B17" s="421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21"/>
      <c r="Z17" s="421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21"/>
      <c r="AX17" s="421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21"/>
      <c r="BV17" s="421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21"/>
      <c r="CT17" s="421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21"/>
      <c r="DR17" s="421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21"/>
      <c r="EP17" s="421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21"/>
      <c r="FN17" s="421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21"/>
      <c r="GL17" s="421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21"/>
      <c r="HJ17" s="421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>
      <c r="A18" s="101"/>
      <c r="B18" s="124" t="s">
        <v>113</v>
      </c>
      <c r="C18" s="101">
        <v>1.5</v>
      </c>
      <c r="D18" s="101">
        <v>1.35</v>
      </c>
      <c r="E18" s="101">
        <v>1.3</v>
      </c>
      <c r="F18" s="101">
        <v>1.3</v>
      </c>
      <c r="G18" s="101">
        <v>1.3</v>
      </c>
      <c r="H18" s="101">
        <v>1.19</v>
      </c>
      <c r="I18" s="101">
        <v>1.18</v>
      </c>
      <c r="J18" s="101">
        <v>1.1599999999999999</v>
      </c>
      <c r="K18" s="101">
        <v>1.1599999999999999</v>
      </c>
      <c r="L18" s="101">
        <v>1.75</v>
      </c>
      <c r="M18" s="101">
        <v>1.75</v>
      </c>
      <c r="N18" s="101">
        <v>1.75</v>
      </c>
      <c r="O18" s="101">
        <v>1.75</v>
      </c>
      <c r="P18" s="101">
        <v>1.75</v>
      </c>
      <c r="Q18" s="101">
        <v>1.75</v>
      </c>
      <c r="R18" s="101">
        <v>1.75</v>
      </c>
      <c r="S18" s="101">
        <v>1.65</v>
      </c>
      <c r="T18" s="101">
        <v>1.6</v>
      </c>
      <c r="U18" s="101">
        <v>1.6</v>
      </c>
      <c r="V18" s="101">
        <v>1.6</v>
      </c>
      <c r="W18" s="101">
        <v>1.54</v>
      </c>
      <c r="Y18" s="101"/>
      <c r="Z18" s="124" t="s">
        <v>113</v>
      </c>
      <c r="AA18" s="101">
        <v>1.5</v>
      </c>
      <c r="AB18" s="101">
        <v>1.35</v>
      </c>
      <c r="AC18" s="101">
        <v>1.3</v>
      </c>
      <c r="AD18" s="101">
        <v>1.3</v>
      </c>
      <c r="AE18" s="101">
        <v>1.3</v>
      </c>
      <c r="AF18" s="101">
        <v>1.19</v>
      </c>
      <c r="AG18" s="101">
        <v>1.18</v>
      </c>
      <c r="AH18" s="101">
        <v>1.1599999999999999</v>
      </c>
      <c r="AI18" s="101">
        <v>1.1599999999999999</v>
      </c>
      <c r="AJ18" s="101">
        <v>1.75</v>
      </c>
      <c r="AK18" s="101">
        <v>1.75</v>
      </c>
      <c r="AL18" s="101">
        <v>1.75</v>
      </c>
      <c r="AM18" s="101">
        <v>1.75</v>
      </c>
      <c r="AN18" s="101">
        <v>1.75</v>
      </c>
      <c r="AO18" s="101">
        <v>1.75</v>
      </c>
      <c r="AP18" s="101">
        <v>1.75</v>
      </c>
      <c r="AQ18" s="101">
        <v>1.65</v>
      </c>
      <c r="AR18" s="101">
        <v>1.6</v>
      </c>
      <c r="AS18" s="101">
        <v>1.6</v>
      </c>
      <c r="AT18" s="101">
        <v>1.6</v>
      </c>
      <c r="AU18" s="101">
        <v>1.54</v>
      </c>
      <c r="AW18" s="101"/>
      <c r="AX18" s="124" t="s">
        <v>113</v>
      </c>
      <c r="AY18" s="101">
        <v>1.5</v>
      </c>
      <c r="AZ18" s="101">
        <v>1.35</v>
      </c>
      <c r="BA18" s="101">
        <v>1.3</v>
      </c>
      <c r="BB18" s="101">
        <v>1.3</v>
      </c>
      <c r="BC18" s="101">
        <v>1.3</v>
      </c>
      <c r="BD18" s="101">
        <v>1.19</v>
      </c>
      <c r="BE18" s="101">
        <v>1.18</v>
      </c>
      <c r="BF18" s="101">
        <v>1.1599999999999999</v>
      </c>
      <c r="BG18" s="101">
        <v>1.1599999999999999</v>
      </c>
      <c r="BH18" s="101">
        <v>1.75</v>
      </c>
      <c r="BI18" s="101">
        <v>1.75</v>
      </c>
      <c r="BJ18" s="101">
        <v>1.75</v>
      </c>
      <c r="BK18" s="101">
        <v>1.75</v>
      </c>
      <c r="BL18" s="101">
        <v>1.75</v>
      </c>
      <c r="BM18" s="101">
        <v>1.75</v>
      </c>
      <c r="BN18" s="101">
        <v>1.75</v>
      </c>
      <c r="BO18" s="101">
        <v>1.65</v>
      </c>
      <c r="BP18" s="101">
        <v>1.6</v>
      </c>
      <c r="BQ18" s="101">
        <v>1.6</v>
      </c>
      <c r="BR18" s="101">
        <v>1.6</v>
      </c>
      <c r="BS18" s="101">
        <v>1.54</v>
      </c>
      <c r="BU18" s="101"/>
      <c r="BV18" s="124" t="s">
        <v>113</v>
      </c>
      <c r="BW18" s="101">
        <v>1.5</v>
      </c>
      <c r="BX18" s="101">
        <v>1.35</v>
      </c>
      <c r="BY18" s="101">
        <v>1.3</v>
      </c>
      <c r="BZ18" s="101">
        <v>1.3</v>
      </c>
      <c r="CA18" s="101">
        <v>1.3</v>
      </c>
      <c r="CB18" s="101">
        <v>1.19</v>
      </c>
      <c r="CC18" s="101">
        <v>1.18</v>
      </c>
      <c r="CD18" s="101">
        <v>1.1599999999999999</v>
      </c>
      <c r="CE18" s="101">
        <v>1.1599999999999999</v>
      </c>
      <c r="CF18" s="101">
        <v>1.75</v>
      </c>
      <c r="CG18" s="101">
        <v>1.75</v>
      </c>
      <c r="CH18" s="101">
        <v>1.75</v>
      </c>
      <c r="CI18" s="101">
        <v>1.75</v>
      </c>
      <c r="CJ18" s="101">
        <v>1.75</v>
      </c>
      <c r="CK18" s="101">
        <v>1.75</v>
      </c>
      <c r="CL18" s="101">
        <v>1.75</v>
      </c>
      <c r="CM18" s="101">
        <v>1.65</v>
      </c>
      <c r="CN18" s="101">
        <v>1.6</v>
      </c>
      <c r="CO18" s="101">
        <v>1.6</v>
      </c>
      <c r="CP18" s="101">
        <v>1.6</v>
      </c>
      <c r="CQ18" s="101">
        <v>1.54</v>
      </c>
      <c r="CS18" s="101"/>
      <c r="CT18" s="124" t="s">
        <v>113</v>
      </c>
      <c r="CU18" s="101">
        <v>1.5</v>
      </c>
      <c r="CV18" s="101">
        <v>1.35</v>
      </c>
      <c r="CW18" s="101">
        <v>1.3</v>
      </c>
      <c r="CX18" s="101">
        <v>1.3</v>
      </c>
      <c r="CY18" s="101">
        <v>1.3</v>
      </c>
      <c r="CZ18" s="101">
        <v>1.19</v>
      </c>
      <c r="DA18" s="101">
        <v>1.18</v>
      </c>
      <c r="DB18" s="101">
        <v>1.1599999999999999</v>
      </c>
      <c r="DC18" s="101">
        <v>1.1599999999999999</v>
      </c>
      <c r="DD18" s="101">
        <v>1.75</v>
      </c>
      <c r="DE18" s="101">
        <v>1.75</v>
      </c>
      <c r="DF18" s="101">
        <v>1.75</v>
      </c>
      <c r="DG18" s="101">
        <v>1.75</v>
      </c>
      <c r="DH18" s="101">
        <v>1.75</v>
      </c>
      <c r="DI18" s="101">
        <v>1.75</v>
      </c>
      <c r="DJ18" s="101">
        <v>1.75</v>
      </c>
      <c r="DK18" s="101">
        <v>1.65</v>
      </c>
      <c r="DL18" s="101">
        <v>1.6</v>
      </c>
      <c r="DM18" s="101">
        <v>1.6</v>
      </c>
      <c r="DN18" s="101">
        <v>1.6</v>
      </c>
      <c r="DO18" s="101">
        <v>1.54</v>
      </c>
      <c r="DQ18" s="101"/>
      <c r="DR18" s="124" t="s">
        <v>113</v>
      </c>
      <c r="DS18" s="101">
        <v>1.5</v>
      </c>
      <c r="DT18" s="101">
        <v>1.35</v>
      </c>
      <c r="DU18" s="101">
        <v>1.3</v>
      </c>
      <c r="DV18" s="101">
        <v>1.3</v>
      </c>
      <c r="DW18" s="101">
        <v>1.3</v>
      </c>
      <c r="DX18" s="101">
        <v>1.19</v>
      </c>
      <c r="DY18" s="101">
        <v>1.18</v>
      </c>
      <c r="DZ18" s="101">
        <v>1.1599999999999999</v>
      </c>
      <c r="EA18" s="101">
        <v>1.1599999999999999</v>
      </c>
      <c r="EB18" s="101">
        <v>1.75</v>
      </c>
      <c r="EC18" s="101">
        <v>1.75</v>
      </c>
      <c r="ED18" s="101">
        <v>1.75</v>
      </c>
      <c r="EE18" s="101">
        <v>1.75</v>
      </c>
      <c r="EF18" s="101">
        <v>1.75</v>
      </c>
      <c r="EG18" s="101">
        <v>1.75</v>
      </c>
      <c r="EH18" s="101">
        <v>1.75</v>
      </c>
      <c r="EI18" s="101">
        <v>1.65</v>
      </c>
      <c r="EJ18" s="101">
        <v>1.6</v>
      </c>
      <c r="EK18" s="101">
        <v>1.6</v>
      </c>
      <c r="EL18" s="101">
        <v>1.6</v>
      </c>
      <c r="EM18" s="101">
        <v>1.54</v>
      </c>
      <c r="EO18" s="101"/>
      <c r="EP18" s="124" t="s">
        <v>113</v>
      </c>
      <c r="EQ18" s="101">
        <v>1.5</v>
      </c>
      <c r="ER18" s="101">
        <v>1.35</v>
      </c>
      <c r="ES18" s="101">
        <v>1.3</v>
      </c>
      <c r="ET18" s="101">
        <v>1.3</v>
      </c>
      <c r="EU18" s="101">
        <v>1.3</v>
      </c>
      <c r="EV18" s="101">
        <v>1.19</v>
      </c>
      <c r="EW18" s="101">
        <v>1.18</v>
      </c>
      <c r="EX18" s="101">
        <v>1.1599999999999999</v>
      </c>
      <c r="EY18" s="101">
        <v>1.1599999999999999</v>
      </c>
      <c r="EZ18" s="101">
        <v>1.75</v>
      </c>
      <c r="FA18" s="101">
        <v>1.75</v>
      </c>
      <c r="FB18" s="101">
        <v>1.75</v>
      </c>
      <c r="FC18" s="101">
        <v>1.75</v>
      </c>
      <c r="FD18" s="101">
        <v>1.75</v>
      </c>
      <c r="FE18" s="101">
        <v>1.75</v>
      </c>
      <c r="FF18" s="101">
        <v>1.75</v>
      </c>
      <c r="FG18" s="101">
        <v>1.65</v>
      </c>
      <c r="FH18" s="101">
        <v>1.6</v>
      </c>
      <c r="FI18" s="101">
        <v>1.6</v>
      </c>
      <c r="FJ18" s="101">
        <v>1.6</v>
      </c>
      <c r="FK18" s="101">
        <v>1.54</v>
      </c>
      <c r="FM18" s="101"/>
      <c r="FN18" s="124" t="s">
        <v>113</v>
      </c>
      <c r="FO18" s="101">
        <v>1.5</v>
      </c>
      <c r="FP18" s="101">
        <v>1.35</v>
      </c>
      <c r="FQ18" s="101">
        <v>1.3</v>
      </c>
      <c r="FR18" s="101">
        <v>1.3</v>
      </c>
      <c r="FS18" s="101">
        <v>1.3</v>
      </c>
      <c r="FT18" s="101">
        <v>1.19</v>
      </c>
      <c r="FU18" s="101">
        <v>1.18</v>
      </c>
      <c r="FV18" s="101">
        <v>1.1599999999999999</v>
      </c>
      <c r="FW18" s="101">
        <v>1.1599999999999999</v>
      </c>
      <c r="FX18" s="101">
        <v>1.75</v>
      </c>
      <c r="FY18" s="101">
        <v>1.75</v>
      </c>
      <c r="FZ18" s="101">
        <v>1.75</v>
      </c>
      <c r="GA18" s="101">
        <v>1.75</v>
      </c>
      <c r="GB18" s="101">
        <v>1.75</v>
      </c>
      <c r="GC18" s="101">
        <v>1.75</v>
      </c>
      <c r="GD18" s="101">
        <v>1.75</v>
      </c>
      <c r="GE18" s="101">
        <v>1.65</v>
      </c>
      <c r="GF18" s="101">
        <v>1.6</v>
      </c>
      <c r="GG18" s="101">
        <v>1.6</v>
      </c>
      <c r="GH18" s="101">
        <v>1.6</v>
      </c>
      <c r="GI18" s="101">
        <v>1.54</v>
      </c>
      <c r="GK18" s="101"/>
      <c r="GL18" s="124" t="s">
        <v>113</v>
      </c>
      <c r="GM18" s="101">
        <v>1.5</v>
      </c>
      <c r="GN18" s="101">
        <v>1.35</v>
      </c>
      <c r="GO18" s="101">
        <v>1.3</v>
      </c>
      <c r="GP18" s="101">
        <v>1.3</v>
      </c>
      <c r="GQ18" s="101">
        <v>1.3</v>
      </c>
      <c r="GR18" s="101">
        <v>1.19</v>
      </c>
      <c r="GS18" s="101">
        <v>1.18</v>
      </c>
      <c r="GT18" s="101">
        <v>1.1599999999999999</v>
      </c>
      <c r="GU18" s="101">
        <v>1.1599999999999999</v>
      </c>
      <c r="GV18" s="101">
        <v>1.75</v>
      </c>
      <c r="GW18" s="101">
        <v>1.75</v>
      </c>
      <c r="GX18" s="101">
        <v>1.75</v>
      </c>
      <c r="GY18" s="101">
        <v>1.75</v>
      </c>
      <c r="GZ18" s="101">
        <v>1.75</v>
      </c>
      <c r="HA18" s="101">
        <v>1.75</v>
      </c>
      <c r="HB18" s="101">
        <v>1.75</v>
      </c>
      <c r="HC18" s="101">
        <v>1.65</v>
      </c>
      <c r="HD18" s="101">
        <v>1.6</v>
      </c>
      <c r="HE18" s="101">
        <v>1.6</v>
      </c>
      <c r="HF18" s="101">
        <v>1.6</v>
      </c>
      <c r="HG18" s="101">
        <v>1.54</v>
      </c>
      <c r="HI18" s="101"/>
      <c r="HJ18" s="124" t="s">
        <v>113</v>
      </c>
      <c r="HK18" s="101">
        <v>1.5</v>
      </c>
      <c r="HL18" s="101">
        <v>1.35</v>
      </c>
      <c r="HM18" s="101">
        <v>1.3</v>
      </c>
      <c r="HN18" s="101">
        <v>1.3</v>
      </c>
      <c r="HO18" s="101">
        <v>1.3</v>
      </c>
      <c r="HP18" s="101">
        <v>1.19</v>
      </c>
      <c r="HQ18" s="101">
        <v>1.18</v>
      </c>
      <c r="HR18" s="101">
        <v>1.1599999999999999</v>
      </c>
      <c r="HS18" s="101">
        <v>1.1599999999999999</v>
      </c>
      <c r="HT18" s="101">
        <v>1.75</v>
      </c>
      <c r="HU18" s="101">
        <v>1.75</v>
      </c>
      <c r="HV18" s="101">
        <v>1.75</v>
      </c>
      <c r="HW18" s="101">
        <v>1.75</v>
      </c>
      <c r="HX18" s="101">
        <v>1.75</v>
      </c>
      <c r="HY18" s="101">
        <v>1.75</v>
      </c>
      <c r="HZ18" s="101">
        <v>1.75</v>
      </c>
      <c r="IA18" s="101">
        <v>1.65</v>
      </c>
      <c r="IB18" s="101">
        <v>1.6</v>
      </c>
      <c r="IC18" s="101">
        <v>1.6</v>
      </c>
      <c r="ID18" s="101">
        <v>1.6</v>
      </c>
      <c r="IE18" s="101">
        <v>1.54</v>
      </c>
    </row>
    <row r="19" spans="1:239" ht="15">
      <c r="A19" s="421"/>
      <c r="B19" s="421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421"/>
      <c r="Z19" s="421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421"/>
      <c r="AX19" s="421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421"/>
      <c r="BV19" s="421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421"/>
      <c r="CT19" s="421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421"/>
      <c r="DR19" s="421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421"/>
      <c r="EP19" s="421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421"/>
      <c r="FN19" s="421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421"/>
      <c r="GL19" s="421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421"/>
      <c r="HJ19" s="421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421"/>
      <c r="B20" s="421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Y20" s="421"/>
      <c r="Z20" s="42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W20" s="421"/>
      <c r="AX20" s="421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U20" s="421"/>
      <c r="BV20" s="421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S20" s="421"/>
      <c r="CT20" s="421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Q20" s="421"/>
      <c r="DR20" s="421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O20" s="421"/>
      <c r="EP20" s="421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0"/>
      <c r="FM20" s="421"/>
      <c r="FN20" s="421"/>
      <c r="FO20" s="100"/>
      <c r="FP20" s="100"/>
      <c r="FQ20" s="100"/>
      <c r="FR20" s="100"/>
      <c r="FS20" s="100"/>
      <c r="FT20" s="100"/>
      <c r="FU20" s="100"/>
      <c r="FV20" s="100"/>
      <c r="FW20" s="100"/>
      <c r="FX20" s="100"/>
      <c r="FY20" s="100"/>
      <c r="FZ20" s="100"/>
      <c r="GA20" s="100"/>
      <c r="GB20" s="100"/>
      <c r="GC20" s="100"/>
      <c r="GD20" s="100"/>
      <c r="GE20" s="100"/>
      <c r="GF20" s="100"/>
      <c r="GG20" s="100"/>
      <c r="GH20" s="100"/>
      <c r="GI20" s="100"/>
      <c r="GK20" s="421"/>
      <c r="GL20" s="421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I20" s="421"/>
      <c r="HJ20" s="421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</row>
    <row r="21" spans="1:239" ht="15">
      <c r="A21" s="101"/>
      <c r="B21" s="104" t="s">
        <v>114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Y21" s="101"/>
      <c r="Z21" s="104" t="s">
        <v>114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W21" s="101"/>
      <c r="AX21" s="104" t="s">
        <v>114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U21" s="101"/>
      <c r="BV21" s="104" t="s">
        <v>114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S21" s="101"/>
      <c r="CT21" s="104" t="s">
        <v>114</v>
      </c>
      <c r="CU21" s="101">
        <v>0.1</v>
      </c>
      <c r="CV21" s="101">
        <v>0.1</v>
      </c>
      <c r="CW21" s="101">
        <v>0.1</v>
      </c>
      <c r="CX21" s="101">
        <v>0.1</v>
      </c>
      <c r="CY21" s="101">
        <v>0.1</v>
      </c>
      <c r="CZ21" s="101">
        <v>0.1</v>
      </c>
      <c r="DA21" s="101">
        <v>0.1</v>
      </c>
      <c r="DB21" s="101">
        <v>0.1</v>
      </c>
      <c r="DC21" s="101">
        <v>0.1</v>
      </c>
      <c r="DD21" s="101">
        <v>0.1</v>
      </c>
      <c r="DE21" s="101">
        <v>0.1</v>
      </c>
      <c r="DF21" s="101">
        <v>0.1</v>
      </c>
      <c r="DG21" s="101">
        <v>0.1</v>
      </c>
      <c r="DH21" s="101">
        <v>0.1</v>
      </c>
      <c r="DI21" s="101">
        <v>0.1</v>
      </c>
      <c r="DJ21" s="101">
        <v>0.1</v>
      </c>
      <c r="DK21" s="101">
        <v>0.1</v>
      </c>
      <c r="DL21" s="101">
        <v>0.1</v>
      </c>
      <c r="DM21" s="101">
        <v>0.1</v>
      </c>
      <c r="DN21" s="101">
        <v>0.1</v>
      </c>
      <c r="DO21" s="101">
        <v>0.1</v>
      </c>
      <c r="DQ21" s="101"/>
      <c r="DR21" s="104" t="s">
        <v>114</v>
      </c>
      <c r="DS21" s="101">
        <v>0</v>
      </c>
      <c r="DT21" s="101">
        <v>0.1</v>
      </c>
      <c r="DU21" s="101">
        <v>0.1</v>
      </c>
      <c r="DV21" s="101">
        <v>0.1</v>
      </c>
      <c r="DW21" s="101">
        <v>0.1</v>
      </c>
      <c r="DX21" s="101">
        <v>0.1</v>
      </c>
      <c r="DY21" s="101">
        <v>0.1</v>
      </c>
      <c r="DZ21" s="101">
        <v>0.1</v>
      </c>
      <c r="EA21" s="101">
        <v>0.1</v>
      </c>
      <c r="EB21" s="101">
        <v>0.1</v>
      </c>
      <c r="EC21" s="101">
        <v>0.1</v>
      </c>
      <c r="ED21" s="101">
        <v>0.1</v>
      </c>
      <c r="EE21" s="101">
        <v>0.1</v>
      </c>
      <c r="EF21" s="101">
        <v>0.1</v>
      </c>
      <c r="EG21" s="101">
        <v>0.1</v>
      </c>
      <c r="EH21" s="101">
        <v>0.1</v>
      </c>
      <c r="EI21" s="101">
        <v>0.1</v>
      </c>
      <c r="EJ21" s="101">
        <v>0.1</v>
      </c>
      <c r="EK21" s="101">
        <v>0.1</v>
      </c>
      <c r="EL21" s="101">
        <v>0.1</v>
      </c>
      <c r="EM21" s="101">
        <v>0.1</v>
      </c>
      <c r="EO21" s="101"/>
      <c r="EP21" s="104" t="s">
        <v>114</v>
      </c>
      <c r="EQ21" s="101">
        <v>0</v>
      </c>
      <c r="ER21" s="101">
        <v>0</v>
      </c>
      <c r="ES21" s="101">
        <v>0</v>
      </c>
      <c r="ET21" s="101">
        <v>0</v>
      </c>
      <c r="EU21" s="101">
        <v>0</v>
      </c>
      <c r="EV21" s="101">
        <v>0</v>
      </c>
      <c r="EW21" s="101">
        <v>0</v>
      </c>
      <c r="EX21" s="101">
        <v>0</v>
      </c>
      <c r="EY21" s="101">
        <v>0</v>
      </c>
      <c r="EZ21" s="101">
        <v>0</v>
      </c>
      <c r="FA21" s="101">
        <v>0</v>
      </c>
      <c r="FB21" s="101">
        <v>0</v>
      </c>
      <c r="FC21" s="101">
        <v>0</v>
      </c>
      <c r="FD21" s="101">
        <v>0</v>
      </c>
      <c r="FE21" s="101">
        <v>0</v>
      </c>
      <c r="FF21" s="101">
        <v>0</v>
      </c>
      <c r="FG21" s="101">
        <v>0</v>
      </c>
      <c r="FH21" s="101">
        <v>0</v>
      </c>
      <c r="FI21" s="101">
        <v>0</v>
      </c>
      <c r="FJ21" s="101">
        <v>0</v>
      </c>
      <c r="FK21" s="101">
        <v>0</v>
      </c>
      <c r="FM21" s="101"/>
      <c r="FN21" s="104" t="s">
        <v>114</v>
      </c>
      <c r="FO21" s="101">
        <v>0</v>
      </c>
      <c r="FP21" s="101">
        <v>0</v>
      </c>
      <c r="FQ21" s="101">
        <v>0</v>
      </c>
      <c r="FR21" s="101">
        <v>0</v>
      </c>
      <c r="FS21" s="101">
        <v>0</v>
      </c>
      <c r="FT21" s="101">
        <v>0</v>
      </c>
      <c r="FU21" s="101">
        <v>0</v>
      </c>
      <c r="FV21" s="101">
        <v>0</v>
      </c>
      <c r="FW21" s="101">
        <v>0</v>
      </c>
      <c r="FX21" s="101">
        <v>0</v>
      </c>
      <c r="FY21" s="101">
        <v>0</v>
      </c>
      <c r="FZ21" s="101">
        <v>0</v>
      </c>
      <c r="GA21" s="101">
        <v>0</v>
      </c>
      <c r="GB21" s="101">
        <v>0</v>
      </c>
      <c r="GC21" s="101">
        <v>0</v>
      </c>
      <c r="GD21" s="101">
        <v>0</v>
      </c>
      <c r="GE21" s="101">
        <v>0</v>
      </c>
      <c r="GF21" s="101">
        <v>0</v>
      </c>
      <c r="GG21" s="101">
        <v>0</v>
      </c>
      <c r="GH21" s="101">
        <v>0</v>
      </c>
      <c r="GI21" s="101">
        <v>0</v>
      </c>
      <c r="GK21" s="101"/>
      <c r="GL21" s="104" t="s">
        <v>114</v>
      </c>
      <c r="GM21" s="101">
        <v>0</v>
      </c>
      <c r="GN21" s="101">
        <v>0</v>
      </c>
      <c r="GO21" s="101">
        <v>0</v>
      </c>
      <c r="GP21" s="101">
        <v>0</v>
      </c>
      <c r="GQ21" s="101">
        <v>0</v>
      </c>
      <c r="GR21" s="101">
        <v>0</v>
      </c>
      <c r="GS21" s="101">
        <v>0</v>
      </c>
      <c r="GT21" s="101">
        <v>0</v>
      </c>
      <c r="GU21" s="101">
        <v>0</v>
      </c>
      <c r="GV21" s="101">
        <v>0</v>
      </c>
      <c r="GW21" s="101">
        <v>0</v>
      </c>
      <c r="GX21" s="101">
        <v>0</v>
      </c>
      <c r="GY21" s="101">
        <v>0.1</v>
      </c>
      <c r="GZ21" s="101">
        <v>0.1</v>
      </c>
      <c r="HA21" s="101">
        <v>0.1</v>
      </c>
      <c r="HB21" s="101">
        <v>0.1</v>
      </c>
      <c r="HC21" s="101">
        <v>0.1</v>
      </c>
      <c r="HD21" s="101">
        <v>0.1</v>
      </c>
      <c r="HE21" s="101">
        <v>0.1</v>
      </c>
      <c r="HF21" s="101">
        <v>0.1</v>
      </c>
      <c r="HG21" s="101">
        <v>0.1</v>
      </c>
      <c r="HI21" s="101"/>
      <c r="HJ21" s="104" t="s">
        <v>114</v>
      </c>
      <c r="HK21" s="101">
        <v>0</v>
      </c>
      <c r="HL21" s="101">
        <v>0</v>
      </c>
      <c r="HM21" s="101">
        <v>0</v>
      </c>
      <c r="HN21" s="101">
        <v>0</v>
      </c>
      <c r="HO21" s="101">
        <v>0</v>
      </c>
      <c r="HP21" s="101">
        <v>0</v>
      </c>
      <c r="HQ21" s="101">
        <v>0</v>
      </c>
      <c r="HR21" s="101">
        <v>0</v>
      </c>
      <c r="HS21" s="101">
        <v>0</v>
      </c>
      <c r="HT21" s="101">
        <v>0</v>
      </c>
      <c r="HU21" s="101">
        <v>0</v>
      </c>
      <c r="HV21" s="101">
        <v>0</v>
      </c>
      <c r="HW21" s="101">
        <v>0</v>
      </c>
      <c r="HX21" s="101">
        <v>0</v>
      </c>
      <c r="HY21" s="101">
        <v>0</v>
      </c>
      <c r="HZ21" s="101">
        <v>0</v>
      </c>
      <c r="IA21" s="101">
        <v>0</v>
      </c>
      <c r="IB21" s="101">
        <v>0</v>
      </c>
      <c r="IC21" s="101">
        <v>0</v>
      </c>
      <c r="ID21" s="101">
        <v>0</v>
      </c>
      <c r="IE21" s="101">
        <v>0</v>
      </c>
    </row>
    <row r="22" spans="1:239" ht="15">
      <c r="A22" s="421"/>
      <c r="B22" s="421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21"/>
      <c r="Z22" s="421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21"/>
      <c r="AX22" s="421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21"/>
      <c r="BV22" s="421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21"/>
      <c r="CT22" s="421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21"/>
      <c r="DR22" s="421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21"/>
      <c r="EP22" s="421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21"/>
      <c r="FN22" s="421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21"/>
      <c r="GL22" s="421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21"/>
      <c r="HJ22" s="421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>
      <c r="A23" s="101"/>
      <c r="B23" s="124" t="s">
        <v>115</v>
      </c>
      <c r="C23" s="101">
        <v>67.400000000000006</v>
      </c>
      <c r="D23" s="101">
        <v>67.3</v>
      </c>
      <c r="E23" s="101">
        <v>67.2</v>
      </c>
      <c r="F23" s="101">
        <v>67.2</v>
      </c>
      <c r="G23" s="101">
        <v>67.099999999999994</v>
      </c>
      <c r="H23" s="101">
        <v>67.099999999999994</v>
      </c>
      <c r="I23" s="101">
        <v>67</v>
      </c>
      <c r="J23" s="101">
        <v>67</v>
      </c>
      <c r="K23" s="101">
        <v>67</v>
      </c>
      <c r="L23" s="101">
        <v>67</v>
      </c>
      <c r="M23" s="101">
        <v>66.900000000000006</v>
      </c>
      <c r="N23" s="101">
        <v>66.900000000000006</v>
      </c>
      <c r="O23" s="101">
        <v>66.900000000000006</v>
      </c>
      <c r="P23" s="101">
        <v>66.900000000000006</v>
      </c>
      <c r="Q23" s="101">
        <v>66.8</v>
      </c>
      <c r="R23" s="101">
        <v>66.900000000000006</v>
      </c>
      <c r="S23" s="101">
        <v>66.900000000000006</v>
      </c>
      <c r="T23" s="101">
        <v>66.900000000000006</v>
      </c>
      <c r="U23" s="101">
        <v>66.900000000000006</v>
      </c>
      <c r="V23" s="101">
        <v>66.900000000000006</v>
      </c>
      <c r="W23" s="101">
        <v>66.900000000000006</v>
      </c>
      <c r="Y23" s="101"/>
      <c r="Z23" s="124" t="s">
        <v>115</v>
      </c>
      <c r="AA23" s="101">
        <v>67.400000000000006</v>
      </c>
      <c r="AB23" s="101">
        <v>67.3</v>
      </c>
      <c r="AC23" s="101">
        <v>67.2</v>
      </c>
      <c r="AD23" s="101">
        <v>67.2</v>
      </c>
      <c r="AE23" s="101">
        <v>67.099999999999994</v>
      </c>
      <c r="AF23" s="101">
        <v>67.099999999999994</v>
      </c>
      <c r="AG23" s="101">
        <v>67</v>
      </c>
      <c r="AH23" s="101">
        <v>67</v>
      </c>
      <c r="AI23" s="101">
        <v>67</v>
      </c>
      <c r="AJ23" s="101">
        <v>67</v>
      </c>
      <c r="AK23" s="101">
        <v>66.900000000000006</v>
      </c>
      <c r="AL23" s="101">
        <v>66.900000000000006</v>
      </c>
      <c r="AM23" s="101">
        <v>66.900000000000006</v>
      </c>
      <c r="AN23" s="101">
        <v>66.900000000000006</v>
      </c>
      <c r="AO23" s="101">
        <v>66.7</v>
      </c>
      <c r="AP23" s="101">
        <v>66.900000000000006</v>
      </c>
      <c r="AQ23" s="101">
        <v>66.900000000000006</v>
      </c>
      <c r="AR23" s="101">
        <v>66.900000000000006</v>
      </c>
      <c r="AS23" s="101">
        <v>66.900000000000006</v>
      </c>
      <c r="AT23" s="101">
        <v>66.900000000000006</v>
      </c>
      <c r="AU23" s="101">
        <v>66.900000000000006</v>
      </c>
      <c r="AW23" s="101"/>
      <c r="AX23" s="124" t="s">
        <v>115</v>
      </c>
      <c r="AY23" s="101">
        <v>67.400000000000006</v>
      </c>
      <c r="AZ23" s="101">
        <v>67.3</v>
      </c>
      <c r="BA23" s="101">
        <v>67.2</v>
      </c>
      <c r="BB23" s="101">
        <v>67.2</v>
      </c>
      <c r="BC23" s="101">
        <v>67.099999999999994</v>
      </c>
      <c r="BD23" s="101">
        <v>67.099999999999994</v>
      </c>
      <c r="BE23" s="101">
        <v>67</v>
      </c>
      <c r="BF23" s="101">
        <v>67</v>
      </c>
      <c r="BG23" s="101">
        <v>67</v>
      </c>
      <c r="BH23" s="101">
        <v>67</v>
      </c>
      <c r="BI23" s="101">
        <v>66.900000000000006</v>
      </c>
      <c r="BJ23" s="101">
        <v>66.900000000000006</v>
      </c>
      <c r="BK23" s="101">
        <v>66.900000000000006</v>
      </c>
      <c r="BL23" s="101">
        <v>66.900000000000006</v>
      </c>
      <c r="BM23" s="101">
        <v>66.900000000000006</v>
      </c>
      <c r="BN23" s="101">
        <v>66.900000000000006</v>
      </c>
      <c r="BO23" s="101">
        <v>66.900000000000006</v>
      </c>
      <c r="BP23" s="101">
        <v>66.900000000000006</v>
      </c>
      <c r="BQ23" s="101">
        <v>66.900000000000006</v>
      </c>
      <c r="BR23" s="101">
        <v>66.900000000000006</v>
      </c>
      <c r="BS23" s="101">
        <v>66.900000000000006</v>
      </c>
      <c r="BU23" s="101"/>
      <c r="BV23" s="124" t="s">
        <v>115</v>
      </c>
      <c r="BW23" s="101">
        <v>67.400000000000006</v>
      </c>
      <c r="BX23" s="101">
        <v>67.3</v>
      </c>
      <c r="BY23" s="101">
        <v>67.2</v>
      </c>
      <c r="BZ23" s="101">
        <v>67.2</v>
      </c>
      <c r="CA23" s="101">
        <v>67.099999999999994</v>
      </c>
      <c r="CB23" s="101">
        <v>67.099999999999994</v>
      </c>
      <c r="CC23" s="101">
        <v>67</v>
      </c>
      <c r="CD23" s="101">
        <v>67</v>
      </c>
      <c r="CE23" s="101">
        <v>67</v>
      </c>
      <c r="CF23" s="101">
        <v>67</v>
      </c>
      <c r="CG23" s="101">
        <v>66.900000000000006</v>
      </c>
      <c r="CH23" s="101">
        <v>66.900000000000006</v>
      </c>
      <c r="CI23" s="101">
        <v>66.900000000000006</v>
      </c>
      <c r="CJ23" s="101">
        <v>66.900000000000006</v>
      </c>
      <c r="CK23" s="101">
        <v>66.900000000000006</v>
      </c>
      <c r="CL23" s="101">
        <v>66.900000000000006</v>
      </c>
      <c r="CM23" s="101">
        <v>66.900000000000006</v>
      </c>
      <c r="CN23" s="101">
        <v>66.900000000000006</v>
      </c>
      <c r="CO23" s="101">
        <v>66.900000000000006</v>
      </c>
      <c r="CP23" s="101">
        <v>66.900000000000006</v>
      </c>
      <c r="CQ23" s="101">
        <v>66.900000000000006</v>
      </c>
      <c r="CS23" s="101"/>
      <c r="CT23" s="124" t="s">
        <v>115</v>
      </c>
      <c r="CU23" s="101">
        <v>67.400000000000006</v>
      </c>
      <c r="CV23" s="101">
        <v>67.3</v>
      </c>
      <c r="CW23" s="101">
        <v>67.2</v>
      </c>
      <c r="CX23" s="101">
        <v>67.2</v>
      </c>
      <c r="CY23" s="101">
        <v>67.099999999999994</v>
      </c>
      <c r="CZ23" s="101">
        <v>67.099999999999994</v>
      </c>
      <c r="DA23" s="101">
        <v>67</v>
      </c>
      <c r="DB23" s="101">
        <v>67</v>
      </c>
      <c r="DC23" s="101">
        <v>67</v>
      </c>
      <c r="DD23" s="101">
        <v>67</v>
      </c>
      <c r="DE23" s="101">
        <v>66.900000000000006</v>
      </c>
      <c r="DF23" s="101">
        <v>66.900000000000006</v>
      </c>
      <c r="DG23" s="101">
        <v>66.900000000000006</v>
      </c>
      <c r="DH23" s="101">
        <v>66.900000000000006</v>
      </c>
      <c r="DI23" s="101">
        <v>66.8</v>
      </c>
      <c r="DJ23" s="101">
        <v>66.900000000000006</v>
      </c>
      <c r="DK23" s="101">
        <v>66.900000000000006</v>
      </c>
      <c r="DL23" s="101">
        <v>66.900000000000006</v>
      </c>
      <c r="DM23" s="101">
        <v>66.900000000000006</v>
      </c>
      <c r="DN23" s="101">
        <v>66.900000000000006</v>
      </c>
      <c r="DO23" s="101">
        <v>66.900000000000006</v>
      </c>
      <c r="DQ23" s="101"/>
      <c r="DR23" s="124" t="s">
        <v>115</v>
      </c>
      <c r="DS23" s="101">
        <v>67.400000000000006</v>
      </c>
      <c r="DT23" s="101">
        <v>67.3</v>
      </c>
      <c r="DU23" s="101">
        <v>67.2</v>
      </c>
      <c r="DV23" s="101">
        <v>67.2</v>
      </c>
      <c r="DW23" s="101">
        <v>67.099999999999994</v>
      </c>
      <c r="DX23" s="101">
        <v>67.099999999999994</v>
      </c>
      <c r="DY23" s="101">
        <v>67</v>
      </c>
      <c r="DZ23" s="101">
        <v>67</v>
      </c>
      <c r="EA23" s="101">
        <v>66.900000000000006</v>
      </c>
      <c r="EB23" s="101">
        <v>66.900000000000006</v>
      </c>
      <c r="EC23" s="101">
        <v>66.900000000000006</v>
      </c>
      <c r="ED23" s="101">
        <v>66.900000000000006</v>
      </c>
      <c r="EE23" s="101">
        <v>66.900000000000006</v>
      </c>
      <c r="EF23" s="101">
        <v>66.8</v>
      </c>
      <c r="EG23" s="101">
        <v>66.8</v>
      </c>
      <c r="EH23" s="101">
        <v>66.900000000000006</v>
      </c>
      <c r="EI23" s="101">
        <v>66.900000000000006</v>
      </c>
      <c r="EJ23" s="101">
        <v>66.900000000000006</v>
      </c>
      <c r="EK23" s="101">
        <v>66.900000000000006</v>
      </c>
      <c r="EL23" s="101">
        <v>66.900000000000006</v>
      </c>
      <c r="EM23" s="101">
        <v>66.900000000000006</v>
      </c>
      <c r="EO23" s="101"/>
      <c r="EP23" s="124" t="s">
        <v>115</v>
      </c>
      <c r="EQ23" s="101">
        <v>67.400000000000006</v>
      </c>
      <c r="ER23" s="101">
        <v>67.3</v>
      </c>
      <c r="ES23" s="101">
        <v>67.2</v>
      </c>
      <c r="ET23" s="101">
        <v>67.2</v>
      </c>
      <c r="EU23" s="101">
        <v>67.099999999999994</v>
      </c>
      <c r="EV23" s="101">
        <v>67.099999999999994</v>
      </c>
      <c r="EW23" s="101">
        <v>67</v>
      </c>
      <c r="EX23" s="101">
        <v>67</v>
      </c>
      <c r="EY23" s="101">
        <v>66.900000000000006</v>
      </c>
      <c r="EZ23" s="101">
        <v>66.900000000000006</v>
      </c>
      <c r="FA23" s="101">
        <v>66.900000000000006</v>
      </c>
      <c r="FB23" s="101">
        <v>66.8</v>
      </c>
      <c r="FC23" s="101">
        <v>66.900000000000006</v>
      </c>
      <c r="FD23" s="101">
        <v>66.8</v>
      </c>
      <c r="FE23" s="101">
        <v>66.8</v>
      </c>
      <c r="FF23" s="101">
        <v>66.900000000000006</v>
      </c>
      <c r="FG23" s="101">
        <v>66.900000000000006</v>
      </c>
      <c r="FH23" s="101">
        <v>66.900000000000006</v>
      </c>
      <c r="FI23" s="101">
        <v>66.900000000000006</v>
      </c>
      <c r="FJ23" s="101">
        <v>66.900000000000006</v>
      </c>
      <c r="FK23" s="101">
        <v>66.900000000000006</v>
      </c>
      <c r="FM23" s="101"/>
      <c r="FN23" s="124" t="s">
        <v>115</v>
      </c>
      <c r="FO23" s="101">
        <v>67.400000000000006</v>
      </c>
      <c r="FP23" s="101">
        <v>67.3</v>
      </c>
      <c r="FQ23" s="101">
        <v>67.2</v>
      </c>
      <c r="FR23" s="101">
        <v>67.2</v>
      </c>
      <c r="FS23" s="101">
        <v>67.099999999999994</v>
      </c>
      <c r="FT23" s="101">
        <v>67.099999999999994</v>
      </c>
      <c r="FU23" s="101">
        <v>67</v>
      </c>
      <c r="FV23" s="101">
        <v>67</v>
      </c>
      <c r="FW23" s="101">
        <v>67</v>
      </c>
      <c r="FX23" s="101">
        <v>67</v>
      </c>
      <c r="FY23" s="101">
        <v>66.900000000000006</v>
      </c>
      <c r="FZ23" s="101">
        <v>66.900000000000006</v>
      </c>
      <c r="GA23" s="101">
        <v>66.900000000000006</v>
      </c>
      <c r="GB23" s="101">
        <v>66.8</v>
      </c>
      <c r="GC23" s="101">
        <v>66.8</v>
      </c>
      <c r="GD23" s="101">
        <v>66.900000000000006</v>
      </c>
      <c r="GE23" s="101">
        <v>66.900000000000006</v>
      </c>
      <c r="GF23" s="101">
        <v>66.900000000000006</v>
      </c>
      <c r="GG23" s="101">
        <v>66.900000000000006</v>
      </c>
      <c r="GH23" s="101">
        <v>66.900000000000006</v>
      </c>
      <c r="GI23" s="101">
        <v>66.900000000000006</v>
      </c>
      <c r="GK23" s="101"/>
      <c r="GL23" s="124" t="s">
        <v>115</v>
      </c>
      <c r="GM23" s="101">
        <v>67.400000000000006</v>
      </c>
      <c r="GN23" s="101">
        <v>67.3</v>
      </c>
      <c r="GO23" s="101">
        <v>67.2</v>
      </c>
      <c r="GP23" s="101">
        <v>67.2</v>
      </c>
      <c r="GQ23" s="101">
        <v>67.099999999999994</v>
      </c>
      <c r="GR23" s="101">
        <v>67.099999999999994</v>
      </c>
      <c r="GS23" s="101">
        <v>67</v>
      </c>
      <c r="GT23" s="101">
        <v>67</v>
      </c>
      <c r="GU23" s="101">
        <v>67</v>
      </c>
      <c r="GV23" s="101">
        <v>67</v>
      </c>
      <c r="GW23" s="101">
        <v>66.900000000000006</v>
      </c>
      <c r="GX23" s="101">
        <v>66.900000000000006</v>
      </c>
      <c r="GY23" s="101">
        <v>66.900000000000006</v>
      </c>
      <c r="GZ23" s="101">
        <v>66.900000000000006</v>
      </c>
      <c r="HA23" s="101">
        <v>66.8</v>
      </c>
      <c r="HB23" s="101">
        <v>66.900000000000006</v>
      </c>
      <c r="HC23" s="101">
        <v>66.900000000000006</v>
      </c>
      <c r="HD23" s="101">
        <v>66.900000000000006</v>
      </c>
      <c r="HE23" s="101">
        <v>66.900000000000006</v>
      </c>
      <c r="HF23" s="101">
        <v>66.900000000000006</v>
      </c>
      <c r="HG23" s="101">
        <v>66.900000000000006</v>
      </c>
      <c r="HI23" s="101"/>
      <c r="HJ23" s="124" t="s">
        <v>115</v>
      </c>
      <c r="HK23" s="101">
        <v>67.400000000000006</v>
      </c>
      <c r="HL23" s="101">
        <v>67.3</v>
      </c>
      <c r="HM23" s="101">
        <v>67.2</v>
      </c>
      <c r="HN23" s="101">
        <v>67.2</v>
      </c>
      <c r="HO23" s="101">
        <v>67.099999999999994</v>
      </c>
      <c r="HP23" s="101">
        <v>67.099999999999994</v>
      </c>
      <c r="HQ23" s="101">
        <v>67</v>
      </c>
      <c r="HR23" s="101">
        <v>67</v>
      </c>
      <c r="HS23" s="101">
        <v>67</v>
      </c>
      <c r="HT23" s="101">
        <v>67</v>
      </c>
      <c r="HU23" s="101">
        <v>66.900000000000006</v>
      </c>
      <c r="HV23" s="101">
        <v>66.900000000000006</v>
      </c>
      <c r="HW23" s="101">
        <v>66.900000000000006</v>
      </c>
      <c r="HX23" s="101">
        <v>66.900000000000006</v>
      </c>
      <c r="HY23" s="101">
        <v>66.8</v>
      </c>
      <c r="HZ23" s="101">
        <v>66.900000000000006</v>
      </c>
      <c r="IA23" s="101">
        <v>66.900000000000006</v>
      </c>
      <c r="IB23" s="101">
        <v>66.900000000000006</v>
      </c>
      <c r="IC23" s="101">
        <v>66.900000000000006</v>
      </c>
      <c r="ID23" s="101">
        <v>66.900000000000006</v>
      </c>
      <c r="IE23" s="101">
        <v>66.900000000000006</v>
      </c>
    </row>
    <row r="24" spans="1:239" ht="15">
      <c r="A24" s="421"/>
      <c r="B24" s="421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Y24" s="421"/>
      <c r="Z24" s="421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W24" s="421"/>
      <c r="AX24" s="421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U24" s="421"/>
      <c r="BV24" s="421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S24" s="421"/>
      <c r="CT24" s="421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Q24" s="421"/>
      <c r="DR24" s="421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O24" s="421"/>
      <c r="EP24" s="421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M24" s="421"/>
      <c r="FN24" s="421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K24" s="421"/>
      <c r="GL24" s="421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I24" s="421"/>
      <c r="HJ24" s="421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</row>
    <row r="25" spans="1:239" ht="15">
      <c r="A25" s="421"/>
      <c r="B25" s="42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21"/>
      <c r="Z25" s="421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21"/>
      <c r="AX25" s="421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21"/>
      <c r="BV25" s="421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21"/>
      <c r="CT25" s="421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21"/>
      <c r="DR25" s="421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21"/>
      <c r="EP25" s="421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21"/>
      <c r="FN25" s="421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21"/>
      <c r="GL25" s="421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21"/>
      <c r="HJ25" s="421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100"/>
      <c r="B26" s="101" t="s">
        <v>116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Y26" s="100"/>
      <c r="Z26" s="101" t="s">
        <v>116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W26" s="100"/>
      <c r="AX26" s="101" t="s">
        <v>116</v>
      </c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U26" s="100"/>
      <c r="BV26" s="101" t="s">
        <v>116</v>
      </c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S26" s="100"/>
      <c r="CT26" s="101" t="s">
        <v>116</v>
      </c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Q26" s="100"/>
      <c r="DR26" s="101" t="s">
        <v>116</v>
      </c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O26" s="100"/>
      <c r="EP26" s="101" t="s">
        <v>116</v>
      </c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M26" s="100"/>
      <c r="FN26" s="101" t="s">
        <v>116</v>
      </c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K26" s="100"/>
      <c r="GL26" s="101" t="s">
        <v>116</v>
      </c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I26" s="100"/>
      <c r="HJ26" s="101" t="s">
        <v>116</v>
      </c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</row>
    <row r="27" spans="1:239" ht="15">
      <c r="A27" s="100"/>
      <c r="B27" s="99" t="s">
        <v>88</v>
      </c>
      <c r="C27" s="100">
        <v>4</v>
      </c>
      <c r="D27" s="100">
        <v>4</v>
      </c>
      <c r="E27" s="100">
        <v>4</v>
      </c>
      <c r="F27" s="100">
        <v>4</v>
      </c>
      <c r="G27" s="100">
        <v>5</v>
      </c>
      <c r="H27" s="100">
        <v>5</v>
      </c>
      <c r="I27" s="100">
        <v>6</v>
      </c>
      <c r="J27" s="100">
        <v>7</v>
      </c>
      <c r="K27" s="100">
        <v>9</v>
      </c>
      <c r="L27" s="100">
        <v>11</v>
      </c>
      <c r="M27" s="100">
        <v>13</v>
      </c>
      <c r="N27" s="100">
        <v>14</v>
      </c>
      <c r="O27" s="100">
        <v>14</v>
      </c>
      <c r="P27" s="100">
        <v>15</v>
      </c>
      <c r="Q27" s="100">
        <v>15</v>
      </c>
      <c r="R27" s="100">
        <v>15</v>
      </c>
      <c r="S27" s="100">
        <v>16</v>
      </c>
      <c r="T27" s="100">
        <v>15</v>
      </c>
      <c r="U27" s="100">
        <v>14</v>
      </c>
      <c r="V27" s="100">
        <v>14</v>
      </c>
      <c r="W27" s="100">
        <v>14</v>
      </c>
      <c r="Y27" s="100"/>
      <c r="Z27" s="99" t="s">
        <v>88</v>
      </c>
      <c r="AA27" s="100">
        <v>1</v>
      </c>
      <c r="AB27" s="100">
        <v>1</v>
      </c>
      <c r="AC27" s="100">
        <v>1</v>
      </c>
      <c r="AD27" s="100">
        <v>1</v>
      </c>
      <c r="AE27" s="100">
        <v>1</v>
      </c>
      <c r="AF27" s="100">
        <v>2</v>
      </c>
      <c r="AG27" s="100">
        <v>2</v>
      </c>
      <c r="AH27" s="100">
        <v>2</v>
      </c>
      <c r="AI27" s="100">
        <v>3</v>
      </c>
      <c r="AJ27" s="100">
        <v>3</v>
      </c>
      <c r="AK27" s="100">
        <v>3</v>
      </c>
      <c r="AL27" s="100">
        <v>3</v>
      </c>
      <c r="AM27" s="100">
        <v>3</v>
      </c>
      <c r="AN27" s="100">
        <v>3</v>
      </c>
      <c r="AO27" s="100">
        <v>3</v>
      </c>
      <c r="AP27" s="100">
        <v>3</v>
      </c>
      <c r="AQ27" s="100">
        <v>3</v>
      </c>
      <c r="AR27" s="100">
        <v>3</v>
      </c>
      <c r="AS27" s="100">
        <v>4</v>
      </c>
      <c r="AT27" s="100">
        <v>4</v>
      </c>
      <c r="AU27" s="100">
        <v>4</v>
      </c>
      <c r="AW27" s="100"/>
      <c r="AX27" s="99" t="s">
        <v>88</v>
      </c>
      <c r="AY27" s="100">
        <v>9</v>
      </c>
      <c r="AZ27" s="100">
        <v>7</v>
      </c>
      <c r="BA27" s="100">
        <v>8</v>
      </c>
      <c r="BB27" s="100">
        <v>7</v>
      </c>
      <c r="BC27" s="100">
        <v>9</v>
      </c>
      <c r="BD27" s="100">
        <v>10</v>
      </c>
      <c r="BE27" s="100">
        <v>12</v>
      </c>
      <c r="BF27" s="100">
        <v>14</v>
      </c>
      <c r="BG27" s="100">
        <v>16</v>
      </c>
      <c r="BH27" s="100">
        <v>16</v>
      </c>
      <c r="BI27" s="100">
        <v>18</v>
      </c>
      <c r="BJ27" s="100">
        <v>18</v>
      </c>
      <c r="BK27" s="100">
        <v>20</v>
      </c>
      <c r="BL27" s="100">
        <v>19</v>
      </c>
      <c r="BM27" s="100">
        <v>19</v>
      </c>
      <c r="BN27" s="100">
        <v>18</v>
      </c>
      <c r="BO27" s="100">
        <v>19</v>
      </c>
      <c r="BP27" s="100">
        <v>18</v>
      </c>
      <c r="BQ27" s="100">
        <v>19</v>
      </c>
      <c r="BR27" s="100">
        <v>20</v>
      </c>
      <c r="BS27" s="100">
        <v>20</v>
      </c>
      <c r="BU27" s="100"/>
      <c r="BV27" s="99" t="s">
        <v>88</v>
      </c>
      <c r="BW27" s="100">
        <v>9</v>
      </c>
      <c r="BX27" s="100">
        <v>10</v>
      </c>
      <c r="BY27" s="100">
        <v>11</v>
      </c>
      <c r="BZ27" s="100">
        <v>11</v>
      </c>
      <c r="CA27" s="100">
        <v>13</v>
      </c>
      <c r="CB27" s="100">
        <v>14</v>
      </c>
      <c r="CC27" s="100">
        <v>16</v>
      </c>
      <c r="CD27" s="100">
        <v>17</v>
      </c>
      <c r="CE27" s="100">
        <v>18</v>
      </c>
      <c r="CF27" s="100">
        <v>19</v>
      </c>
      <c r="CG27" s="100">
        <v>21</v>
      </c>
      <c r="CH27" s="100">
        <v>20</v>
      </c>
      <c r="CI27" s="100">
        <v>22</v>
      </c>
      <c r="CJ27" s="100">
        <v>21</v>
      </c>
      <c r="CK27" s="100">
        <v>21</v>
      </c>
      <c r="CL27" s="100">
        <v>22</v>
      </c>
      <c r="CM27" s="100">
        <v>21</v>
      </c>
      <c r="CN27" s="100">
        <v>21</v>
      </c>
      <c r="CO27" s="100">
        <v>22</v>
      </c>
      <c r="CP27" s="100">
        <v>22</v>
      </c>
      <c r="CQ27" s="100">
        <v>22</v>
      </c>
      <c r="CS27" s="100"/>
      <c r="CT27" s="99" t="s">
        <v>88</v>
      </c>
      <c r="CU27" s="100">
        <v>110</v>
      </c>
      <c r="CV27" s="100">
        <v>117</v>
      </c>
      <c r="CW27" s="100">
        <v>127</v>
      </c>
      <c r="CX27" s="100">
        <v>138</v>
      </c>
      <c r="CY27" s="100">
        <v>152</v>
      </c>
      <c r="CZ27" s="100">
        <v>165</v>
      </c>
      <c r="DA27" s="100">
        <v>175</v>
      </c>
      <c r="DB27" s="100">
        <v>181</v>
      </c>
      <c r="DC27" s="100">
        <v>183</v>
      </c>
      <c r="DD27" s="100">
        <v>183</v>
      </c>
      <c r="DE27" s="100">
        <v>180</v>
      </c>
      <c r="DF27" s="100">
        <v>182</v>
      </c>
      <c r="DG27" s="100">
        <v>190</v>
      </c>
      <c r="DH27" s="100">
        <v>194</v>
      </c>
      <c r="DI27" s="100">
        <v>201</v>
      </c>
      <c r="DJ27" s="100">
        <v>205</v>
      </c>
      <c r="DK27" s="100">
        <v>214</v>
      </c>
      <c r="DL27" s="100">
        <v>218</v>
      </c>
      <c r="DM27" s="100">
        <v>227</v>
      </c>
      <c r="DN27" s="100">
        <v>228</v>
      </c>
      <c r="DO27" s="100">
        <v>227</v>
      </c>
      <c r="DQ27" s="100"/>
      <c r="DR27" s="99" t="s">
        <v>88</v>
      </c>
      <c r="DS27" s="100">
        <v>84</v>
      </c>
      <c r="DT27" s="100">
        <v>96</v>
      </c>
      <c r="DU27" s="100">
        <v>108</v>
      </c>
      <c r="DV27" s="100">
        <v>113</v>
      </c>
      <c r="DW27" s="100">
        <v>120</v>
      </c>
      <c r="DX27" s="100">
        <v>128</v>
      </c>
      <c r="DY27" s="100">
        <v>141</v>
      </c>
      <c r="DZ27" s="100">
        <v>153</v>
      </c>
      <c r="EA27" s="100">
        <v>168</v>
      </c>
      <c r="EB27" s="100">
        <v>181</v>
      </c>
      <c r="EC27" s="100">
        <v>191</v>
      </c>
      <c r="ED27" s="100">
        <v>198</v>
      </c>
      <c r="EE27" s="100">
        <v>209</v>
      </c>
      <c r="EF27" s="100">
        <v>211</v>
      </c>
      <c r="EG27" s="100">
        <v>213</v>
      </c>
      <c r="EH27" s="100">
        <v>217</v>
      </c>
      <c r="EI27" s="100">
        <v>220</v>
      </c>
      <c r="EJ27" s="100">
        <v>219</v>
      </c>
      <c r="EK27" s="100">
        <v>219</v>
      </c>
      <c r="EL27" s="100">
        <v>217</v>
      </c>
      <c r="EM27" s="100">
        <v>220</v>
      </c>
      <c r="EO27" s="100"/>
      <c r="EP27" s="99" t="s">
        <v>88</v>
      </c>
      <c r="EQ27" s="100">
        <v>3</v>
      </c>
      <c r="ER27" s="100">
        <v>5</v>
      </c>
      <c r="ES27" s="100">
        <v>7</v>
      </c>
      <c r="ET27" s="100">
        <v>8</v>
      </c>
      <c r="EU27" s="100">
        <v>8</v>
      </c>
      <c r="EV27" s="100">
        <v>9</v>
      </c>
      <c r="EW27" s="100">
        <v>10</v>
      </c>
      <c r="EX27" s="100">
        <v>11</v>
      </c>
      <c r="EY27" s="100">
        <v>12</v>
      </c>
      <c r="EZ27" s="100">
        <v>13</v>
      </c>
      <c r="FA27" s="100">
        <v>14</v>
      </c>
      <c r="FB27" s="100">
        <v>15</v>
      </c>
      <c r="FC27" s="100">
        <v>16</v>
      </c>
      <c r="FD27" s="100">
        <v>17</v>
      </c>
      <c r="FE27" s="100">
        <v>18</v>
      </c>
      <c r="FF27" s="100">
        <v>19</v>
      </c>
      <c r="FG27" s="100">
        <v>20</v>
      </c>
      <c r="FH27" s="100">
        <v>21</v>
      </c>
      <c r="FI27" s="100">
        <v>22</v>
      </c>
      <c r="FJ27" s="100">
        <v>23</v>
      </c>
      <c r="FK27" s="100">
        <v>24</v>
      </c>
      <c r="FM27" s="100"/>
      <c r="FN27" s="99" t="s">
        <v>88</v>
      </c>
      <c r="FO27" s="100">
        <v>7</v>
      </c>
      <c r="FP27" s="100">
        <v>4</v>
      </c>
      <c r="FQ27" s="100">
        <v>4</v>
      </c>
      <c r="FR27" s="100">
        <v>5</v>
      </c>
      <c r="FS27" s="100">
        <v>6</v>
      </c>
      <c r="FT27" s="100">
        <v>6</v>
      </c>
      <c r="FU27" s="100">
        <v>6</v>
      </c>
      <c r="FV27" s="100">
        <v>7</v>
      </c>
      <c r="FW27" s="100">
        <v>8</v>
      </c>
      <c r="FX27" s="100">
        <v>9</v>
      </c>
      <c r="FY27" s="100">
        <v>11</v>
      </c>
      <c r="FZ27" s="100">
        <v>14</v>
      </c>
      <c r="GA27" s="100">
        <v>13</v>
      </c>
      <c r="GB27" s="100">
        <v>12</v>
      </c>
      <c r="GC27" s="100">
        <v>11</v>
      </c>
      <c r="GD27" s="100">
        <v>10</v>
      </c>
      <c r="GE27" s="100">
        <v>9</v>
      </c>
      <c r="GF27" s="100">
        <v>9</v>
      </c>
      <c r="GG27" s="100">
        <v>8</v>
      </c>
      <c r="GH27" s="100">
        <v>7</v>
      </c>
      <c r="GI27" s="100">
        <v>7</v>
      </c>
      <c r="GK27" s="100"/>
      <c r="GL27" s="99" t="s">
        <v>88</v>
      </c>
      <c r="GM27" s="100">
        <v>37</v>
      </c>
      <c r="GN27" s="100">
        <v>44</v>
      </c>
      <c r="GO27" s="100">
        <v>49</v>
      </c>
      <c r="GP27" s="100">
        <v>53</v>
      </c>
      <c r="GQ27" s="100">
        <v>59</v>
      </c>
      <c r="GR27" s="100">
        <v>63</v>
      </c>
      <c r="GS27" s="100">
        <v>71</v>
      </c>
      <c r="GT27" s="100">
        <v>82</v>
      </c>
      <c r="GU27" s="100">
        <v>96</v>
      </c>
      <c r="GV27" s="100">
        <v>103</v>
      </c>
      <c r="GW27" s="100">
        <v>107</v>
      </c>
      <c r="GX27" s="100">
        <v>107</v>
      </c>
      <c r="GY27" s="100">
        <v>112</v>
      </c>
      <c r="GZ27" s="100">
        <v>117</v>
      </c>
      <c r="HA27" s="100">
        <v>122</v>
      </c>
      <c r="HB27" s="100">
        <v>129</v>
      </c>
      <c r="HC27" s="100">
        <v>129</v>
      </c>
      <c r="HD27" s="100">
        <v>124</v>
      </c>
      <c r="HE27" s="100">
        <v>122</v>
      </c>
      <c r="HF27" s="100">
        <v>126</v>
      </c>
      <c r="HG27" s="100">
        <v>125</v>
      </c>
      <c r="HI27" s="100"/>
      <c r="HJ27" s="99" t="s">
        <v>88</v>
      </c>
      <c r="HK27" s="100">
        <v>48</v>
      </c>
      <c r="HL27" s="100">
        <v>29</v>
      </c>
      <c r="HM27" s="100">
        <v>30</v>
      </c>
      <c r="HN27" s="100">
        <v>33</v>
      </c>
      <c r="HO27" s="100">
        <v>37</v>
      </c>
      <c r="HP27" s="100">
        <v>41</v>
      </c>
      <c r="HQ27" s="100">
        <v>46</v>
      </c>
      <c r="HR27" s="100">
        <v>49</v>
      </c>
      <c r="HS27" s="100">
        <v>55</v>
      </c>
      <c r="HT27" s="100">
        <v>57</v>
      </c>
      <c r="HU27" s="100">
        <v>60</v>
      </c>
      <c r="HV27" s="100">
        <v>59</v>
      </c>
      <c r="HW27" s="100">
        <v>61</v>
      </c>
      <c r="HX27" s="100">
        <v>64</v>
      </c>
      <c r="HY27" s="100">
        <v>65</v>
      </c>
      <c r="HZ27" s="100">
        <v>71</v>
      </c>
      <c r="IA27" s="100">
        <v>65</v>
      </c>
      <c r="IB27" s="100">
        <v>71</v>
      </c>
      <c r="IC27" s="100">
        <v>73</v>
      </c>
      <c r="ID27" s="100">
        <v>75</v>
      </c>
      <c r="IE27" s="100">
        <v>77</v>
      </c>
    </row>
    <row r="28" spans="1:239" ht="15">
      <c r="A28" s="123"/>
      <c r="B28" s="99" t="s">
        <v>89</v>
      </c>
      <c r="C28" s="127">
        <v>4003</v>
      </c>
      <c r="D28" s="127">
        <v>3981</v>
      </c>
      <c r="E28" s="127">
        <v>4159</v>
      </c>
      <c r="F28" s="127">
        <v>4125</v>
      </c>
      <c r="G28" s="127">
        <v>3766</v>
      </c>
      <c r="H28" s="127">
        <v>4043</v>
      </c>
      <c r="I28" s="127">
        <v>3870</v>
      </c>
      <c r="J28" s="127">
        <v>4545</v>
      </c>
      <c r="K28" s="127">
        <v>4765</v>
      </c>
      <c r="L28" s="127">
        <v>4257</v>
      </c>
      <c r="M28" s="127">
        <v>4140</v>
      </c>
      <c r="N28" s="127">
        <v>4631</v>
      </c>
      <c r="O28" s="127">
        <v>4966</v>
      </c>
      <c r="P28" s="127">
        <v>4211</v>
      </c>
      <c r="Q28" s="127">
        <v>4662</v>
      </c>
      <c r="R28" s="127">
        <v>4794</v>
      </c>
      <c r="S28" s="127">
        <v>4620</v>
      </c>
      <c r="T28" s="127">
        <v>4812</v>
      </c>
      <c r="U28" s="127">
        <v>4762</v>
      </c>
      <c r="V28" s="127">
        <v>4673</v>
      </c>
      <c r="W28" s="127">
        <v>4635</v>
      </c>
      <c r="Y28" s="123"/>
      <c r="Z28" s="99" t="s">
        <v>89</v>
      </c>
      <c r="AA28" s="127">
        <v>5211</v>
      </c>
      <c r="AB28" s="127">
        <v>4739</v>
      </c>
      <c r="AC28" s="127">
        <v>5533</v>
      </c>
      <c r="AD28" s="127">
        <v>5631</v>
      </c>
      <c r="AE28" s="127">
        <v>5827</v>
      </c>
      <c r="AF28" s="127">
        <v>5935</v>
      </c>
      <c r="AG28" s="127">
        <v>5803</v>
      </c>
      <c r="AH28" s="127">
        <v>5798</v>
      </c>
      <c r="AI28" s="127">
        <v>5256</v>
      </c>
      <c r="AJ28" s="127">
        <v>5404</v>
      </c>
      <c r="AK28" s="127">
        <v>5044</v>
      </c>
      <c r="AL28" s="127">
        <v>5447</v>
      </c>
      <c r="AM28" s="127">
        <v>5143</v>
      </c>
      <c r="AN28" s="127">
        <v>4329</v>
      </c>
      <c r="AO28" s="127">
        <v>4215</v>
      </c>
      <c r="AP28" s="127">
        <v>4039</v>
      </c>
      <c r="AQ28" s="127">
        <v>4159</v>
      </c>
      <c r="AR28" s="127">
        <v>4310</v>
      </c>
      <c r="AS28" s="127">
        <v>3915</v>
      </c>
      <c r="AT28" s="127">
        <v>3927</v>
      </c>
      <c r="AU28" s="127">
        <v>3491</v>
      </c>
      <c r="AW28" s="123"/>
      <c r="AX28" s="99" t="s">
        <v>89</v>
      </c>
      <c r="AY28" s="127">
        <v>5670</v>
      </c>
      <c r="AZ28" s="127">
        <v>5385</v>
      </c>
      <c r="BA28" s="127">
        <v>5604</v>
      </c>
      <c r="BB28" s="127">
        <v>5707</v>
      </c>
      <c r="BC28" s="127">
        <v>5673</v>
      </c>
      <c r="BD28" s="127">
        <v>5615</v>
      </c>
      <c r="BE28" s="127">
        <v>5625</v>
      </c>
      <c r="BF28" s="127">
        <v>5265</v>
      </c>
      <c r="BG28" s="127">
        <v>5353</v>
      </c>
      <c r="BH28" s="127">
        <v>4743</v>
      </c>
      <c r="BI28" s="127">
        <v>4821</v>
      </c>
      <c r="BJ28" s="127">
        <v>5318</v>
      </c>
      <c r="BK28" s="127">
        <v>5437</v>
      </c>
      <c r="BL28" s="127">
        <v>4707</v>
      </c>
      <c r="BM28" s="127">
        <v>4201</v>
      </c>
      <c r="BN28" s="127">
        <v>5224</v>
      </c>
      <c r="BO28" s="127">
        <v>5368</v>
      </c>
      <c r="BP28" s="127">
        <v>5451</v>
      </c>
      <c r="BQ28" s="127">
        <v>5448</v>
      </c>
      <c r="BR28" s="127">
        <v>5324</v>
      </c>
      <c r="BS28" s="127">
        <v>4322</v>
      </c>
      <c r="BU28" s="123"/>
      <c r="BV28" s="99" t="s">
        <v>89</v>
      </c>
      <c r="BW28" s="127">
        <v>4320</v>
      </c>
      <c r="BX28" s="127">
        <v>4473</v>
      </c>
      <c r="BY28" s="127">
        <v>4782</v>
      </c>
      <c r="BZ28" s="127">
        <v>4910</v>
      </c>
      <c r="CA28" s="127">
        <v>5040</v>
      </c>
      <c r="CB28" s="127">
        <v>4957</v>
      </c>
      <c r="CC28" s="127">
        <v>4857</v>
      </c>
      <c r="CD28" s="127">
        <v>4795</v>
      </c>
      <c r="CE28" s="127">
        <v>4799</v>
      </c>
      <c r="CF28" s="127">
        <v>3991</v>
      </c>
      <c r="CG28" s="127">
        <v>4152</v>
      </c>
      <c r="CH28" s="127">
        <v>4965</v>
      </c>
      <c r="CI28" s="127">
        <v>4843</v>
      </c>
      <c r="CJ28" s="127">
        <v>3922</v>
      </c>
      <c r="CK28" s="127">
        <v>3519</v>
      </c>
      <c r="CL28" s="127">
        <v>4262</v>
      </c>
      <c r="CM28" s="127">
        <v>4874</v>
      </c>
      <c r="CN28" s="127">
        <v>4280</v>
      </c>
      <c r="CO28" s="127">
        <v>4121</v>
      </c>
      <c r="CP28" s="127">
        <v>4051</v>
      </c>
      <c r="CQ28" s="127">
        <v>3609</v>
      </c>
      <c r="CS28" s="123"/>
      <c r="CT28" s="99" t="s">
        <v>89</v>
      </c>
      <c r="CU28" s="127">
        <v>4274</v>
      </c>
      <c r="CV28" s="127">
        <v>4419</v>
      </c>
      <c r="CW28" s="127">
        <v>4512</v>
      </c>
      <c r="CX28" s="127">
        <v>4609</v>
      </c>
      <c r="CY28" s="127">
        <v>4484</v>
      </c>
      <c r="CZ28" s="127">
        <v>4437</v>
      </c>
      <c r="DA28" s="127">
        <v>4329</v>
      </c>
      <c r="DB28" s="127">
        <v>4499</v>
      </c>
      <c r="DC28" s="127">
        <v>4198</v>
      </c>
      <c r="DD28" s="127">
        <v>4277</v>
      </c>
      <c r="DE28" s="127">
        <v>4217</v>
      </c>
      <c r="DF28" s="127">
        <v>4336</v>
      </c>
      <c r="DG28" s="127">
        <v>4233</v>
      </c>
      <c r="DH28" s="127">
        <v>4118</v>
      </c>
      <c r="DI28" s="127">
        <v>3786</v>
      </c>
      <c r="DJ28" s="127">
        <v>3794</v>
      </c>
      <c r="DK28" s="127">
        <v>3750</v>
      </c>
      <c r="DL28" s="127">
        <v>3838</v>
      </c>
      <c r="DM28" s="127">
        <v>3768</v>
      </c>
      <c r="DN28" s="127">
        <v>3859</v>
      </c>
      <c r="DO28" s="127">
        <v>3293</v>
      </c>
      <c r="DQ28" s="123"/>
      <c r="DR28" s="99" t="s">
        <v>89</v>
      </c>
      <c r="DS28" s="127">
        <v>5106</v>
      </c>
      <c r="DT28" s="127">
        <v>4999</v>
      </c>
      <c r="DU28" s="127">
        <v>5324</v>
      </c>
      <c r="DV28" s="127">
        <v>5348</v>
      </c>
      <c r="DW28" s="127">
        <v>5433</v>
      </c>
      <c r="DX28" s="127">
        <v>5540</v>
      </c>
      <c r="DY28" s="127">
        <v>5396</v>
      </c>
      <c r="DZ28" s="127">
        <v>5408</v>
      </c>
      <c r="EA28" s="127">
        <v>5286</v>
      </c>
      <c r="EB28" s="127">
        <v>5474</v>
      </c>
      <c r="EC28" s="127">
        <v>5565</v>
      </c>
      <c r="ED28" s="127">
        <v>5488</v>
      </c>
      <c r="EE28" s="127">
        <v>5120</v>
      </c>
      <c r="EF28" s="127">
        <v>5352</v>
      </c>
      <c r="EG28" s="127">
        <v>5075</v>
      </c>
      <c r="EH28" s="127">
        <v>4997</v>
      </c>
      <c r="EI28" s="127">
        <v>4889</v>
      </c>
      <c r="EJ28" s="127">
        <v>4660</v>
      </c>
      <c r="EK28" s="127">
        <v>4575</v>
      </c>
      <c r="EL28" s="127">
        <v>4711</v>
      </c>
      <c r="EM28" s="127">
        <v>3984</v>
      </c>
      <c r="EO28" s="123"/>
      <c r="EP28" s="99" t="s">
        <v>89</v>
      </c>
      <c r="EQ28" s="127">
        <v>4068</v>
      </c>
      <c r="ER28" s="127">
        <v>3915</v>
      </c>
      <c r="ES28" s="127">
        <v>4167</v>
      </c>
      <c r="ET28" s="127">
        <v>4198</v>
      </c>
      <c r="EU28" s="127">
        <v>4227</v>
      </c>
      <c r="EV28" s="127">
        <v>4378</v>
      </c>
      <c r="EW28" s="127">
        <v>4819</v>
      </c>
      <c r="EX28" s="127">
        <v>3921</v>
      </c>
      <c r="EY28" s="127">
        <v>3609</v>
      </c>
      <c r="EZ28" s="127">
        <v>3648</v>
      </c>
      <c r="FA28" s="127">
        <v>4032</v>
      </c>
      <c r="FB28" s="127">
        <v>4133</v>
      </c>
      <c r="FC28" s="127">
        <v>4991</v>
      </c>
      <c r="FD28" s="127">
        <v>5087</v>
      </c>
      <c r="FE28" s="127">
        <v>5115</v>
      </c>
      <c r="FF28" s="127">
        <v>4907</v>
      </c>
      <c r="FG28" s="127">
        <v>5035</v>
      </c>
      <c r="FH28" s="127">
        <v>4927</v>
      </c>
      <c r="FI28" s="127">
        <v>5368</v>
      </c>
      <c r="FJ28" s="127">
        <v>5395</v>
      </c>
      <c r="FK28" s="127">
        <v>4813</v>
      </c>
      <c r="FM28" s="123"/>
      <c r="FN28" s="99" t="s">
        <v>89</v>
      </c>
      <c r="FO28" s="127">
        <v>4375</v>
      </c>
      <c r="FP28" s="127">
        <v>4294</v>
      </c>
      <c r="FQ28" s="127">
        <v>4831</v>
      </c>
      <c r="FR28" s="127">
        <v>5006</v>
      </c>
      <c r="FS28" s="127">
        <v>4825</v>
      </c>
      <c r="FT28" s="127">
        <v>4641</v>
      </c>
      <c r="FU28" s="127">
        <v>4952</v>
      </c>
      <c r="FV28" s="127">
        <v>5422</v>
      </c>
      <c r="FW28" s="127">
        <v>5628</v>
      </c>
      <c r="FX28" s="127">
        <v>5700</v>
      </c>
      <c r="FY28" s="127">
        <v>5748</v>
      </c>
      <c r="FZ28" s="127">
        <v>4767</v>
      </c>
      <c r="GA28" s="127">
        <v>5605</v>
      </c>
      <c r="GB28" s="127">
        <v>5928</v>
      </c>
      <c r="GC28" s="127">
        <v>5453</v>
      </c>
      <c r="GD28" s="127">
        <v>5454</v>
      </c>
      <c r="GE28" s="127">
        <v>5597</v>
      </c>
      <c r="GF28" s="127">
        <v>5651</v>
      </c>
      <c r="GG28" s="127">
        <v>5553</v>
      </c>
      <c r="GH28" s="127">
        <v>5659</v>
      </c>
      <c r="GI28" s="127">
        <v>5156</v>
      </c>
      <c r="GK28" s="123"/>
      <c r="GL28" s="99" t="s">
        <v>89</v>
      </c>
      <c r="GM28" s="127">
        <v>5020</v>
      </c>
      <c r="GN28" s="127">
        <v>5142</v>
      </c>
      <c r="GO28" s="127">
        <v>5192</v>
      </c>
      <c r="GP28" s="127">
        <v>5015</v>
      </c>
      <c r="GQ28" s="127">
        <v>4781</v>
      </c>
      <c r="GR28" s="127">
        <v>4839</v>
      </c>
      <c r="GS28" s="127">
        <v>4658</v>
      </c>
      <c r="GT28" s="127">
        <v>4572</v>
      </c>
      <c r="GU28" s="127">
        <v>3976</v>
      </c>
      <c r="GV28" s="127">
        <v>3749</v>
      </c>
      <c r="GW28" s="127">
        <v>3681</v>
      </c>
      <c r="GX28" s="127">
        <v>3329</v>
      </c>
      <c r="GY28" s="127">
        <v>3567</v>
      </c>
      <c r="GZ28" s="127">
        <v>3693</v>
      </c>
      <c r="HA28" s="127">
        <v>3692</v>
      </c>
      <c r="HB28" s="127">
        <v>3439</v>
      </c>
      <c r="HC28" s="127">
        <v>3580</v>
      </c>
      <c r="HD28" s="127">
        <v>3668</v>
      </c>
      <c r="HE28" s="127">
        <v>3746</v>
      </c>
      <c r="HF28" s="127">
        <v>3956</v>
      </c>
      <c r="HG28" s="127">
        <v>3307</v>
      </c>
      <c r="HI28" s="123"/>
      <c r="HJ28" s="99" t="s">
        <v>89</v>
      </c>
      <c r="HK28" s="127">
        <v>5487</v>
      </c>
      <c r="HL28" s="127">
        <v>5149</v>
      </c>
      <c r="HM28" s="127">
        <v>5277</v>
      </c>
      <c r="HN28" s="127">
        <v>5182</v>
      </c>
      <c r="HO28" s="127">
        <v>5378</v>
      </c>
      <c r="HP28" s="127">
        <v>5167</v>
      </c>
      <c r="HQ28" s="127">
        <v>4610</v>
      </c>
      <c r="HR28" s="127">
        <v>4595</v>
      </c>
      <c r="HS28" s="127">
        <v>4076</v>
      </c>
      <c r="HT28" s="127">
        <v>4085</v>
      </c>
      <c r="HU28" s="127">
        <v>4142</v>
      </c>
      <c r="HV28" s="127">
        <v>3877</v>
      </c>
      <c r="HW28" s="127">
        <v>4041</v>
      </c>
      <c r="HX28" s="127">
        <v>3985</v>
      </c>
      <c r="HY28" s="127">
        <v>4019</v>
      </c>
      <c r="HZ28" s="127">
        <v>4024</v>
      </c>
      <c r="IA28" s="127">
        <v>4275</v>
      </c>
      <c r="IB28" s="127">
        <v>4216</v>
      </c>
      <c r="IC28" s="127">
        <v>4299</v>
      </c>
      <c r="ID28" s="127">
        <v>4074</v>
      </c>
      <c r="IE28" s="127">
        <v>3722</v>
      </c>
    </row>
    <row r="29" spans="1:239" ht="115.5">
      <c r="A29" s="100"/>
      <c r="B29" s="121" t="s">
        <v>117</v>
      </c>
      <c r="C29" s="100">
        <v>4.7</v>
      </c>
      <c r="D29" s="100">
        <v>4.7</v>
      </c>
      <c r="E29" s="100">
        <v>4.7</v>
      </c>
      <c r="F29" s="100">
        <v>4.7</v>
      </c>
      <c r="G29" s="100">
        <v>4.7</v>
      </c>
      <c r="H29" s="100">
        <v>4.3</v>
      </c>
      <c r="I29" s="100">
        <v>4.3</v>
      </c>
      <c r="J29" s="100">
        <v>4.2</v>
      </c>
      <c r="K29" s="100">
        <v>4.2</v>
      </c>
      <c r="L29" s="100">
        <v>5.4</v>
      </c>
      <c r="M29" s="100">
        <v>5.4</v>
      </c>
      <c r="N29" s="100">
        <v>5.4</v>
      </c>
      <c r="O29" s="100">
        <v>5.4</v>
      </c>
      <c r="P29" s="100">
        <v>5.4</v>
      </c>
      <c r="Q29" s="100">
        <v>5.4</v>
      </c>
      <c r="R29" s="100">
        <v>5.4</v>
      </c>
      <c r="S29" s="100">
        <v>5.4</v>
      </c>
      <c r="T29" s="100">
        <v>5.3</v>
      </c>
      <c r="U29" s="100">
        <v>5.3</v>
      </c>
      <c r="V29" s="100">
        <v>5.3</v>
      </c>
      <c r="W29" s="100">
        <v>5.3</v>
      </c>
      <c r="Y29" s="100"/>
      <c r="Z29" s="121" t="s">
        <v>117</v>
      </c>
      <c r="AA29" s="100">
        <v>4.7</v>
      </c>
      <c r="AB29" s="100">
        <v>4.7</v>
      </c>
      <c r="AC29" s="100">
        <v>4.7</v>
      </c>
      <c r="AD29" s="100">
        <v>4.7</v>
      </c>
      <c r="AE29" s="100">
        <v>4.7</v>
      </c>
      <c r="AF29" s="100">
        <v>4.3</v>
      </c>
      <c r="AG29" s="100">
        <v>4.3</v>
      </c>
      <c r="AH29" s="100">
        <v>4.2</v>
      </c>
      <c r="AI29" s="100">
        <v>4.2</v>
      </c>
      <c r="AJ29" s="100">
        <v>5.4</v>
      </c>
      <c r="AK29" s="100">
        <v>5.4</v>
      </c>
      <c r="AL29" s="100">
        <v>5.4</v>
      </c>
      <c r="AM29" s="100">
        <v>5.4</v>
      </c>
      <c r="AN29" s="100">
        <v>5.4</v>
      </c>
      <c r="AO29" s="100">
        <v>5.4</v>
      </c>
      <c r="AP29" s="100">
        <v>5.4</v>
      </c>
      <c r="AQ29" s="100">
        <v>5.4</v>
      </c>
      <c r="AR29" s="100">
        <v>5.3</v>
      </c>
      <c r="AS29" s="100">
        <v>5.3</v>
      </c>
      <c r="AT29" s="100">
        <v>5.3</v>
      </c>
      <c r="AU29" s="100">
        <v>5.3</v>
      </c>
      <c r="AW29" s="100"/>
      <c r="AX29" s="121" t="s">
        <v>117</v>
      </c>
      <c r="AY29" s="100">
        <v>4.7</v>
      </c>
      <c r="AZ29" s="100">
        <v>4.7</v>
      </c>
      <c r="BA29" s="100">
        <v>4.7</v>
      </c>
      <c r="BB29" s="100">
        <v>4.7</v>
      </c>
      <c r="BC29" s="100">
        <v>4.7</v>
      </c>
      <c r="BD29" s="100">
        <v>4.3</v>
      </c>
      <c r="BE29" s="100">
        <v>4.3</v>
      </c>
      <c r="BF29" s="100">
        <v>4.2</v>
      </c>
      <c r="BG29" s="100">
        <v>4.2</v>
      </c>
      <c r="BH29" s="100">
        <v>5.4</v>
      </c>
      <c r="BI29" s="100">
        <v>5.4</v>
      </c>
      <c r="BJ29" s="100">
        <v>5.4</v>
      </c>
      <c r="BK29" s="100">
        <v>5.4</v>
      </c>
      <c r="BL29" s="100">
        <v>5.4</v>
      </c>
      <c r="BM29" s="100">
        <v>5.4</v>
      </c>
      <c r="BN29" s="100">
        <v>5.4</v>
      </c>
      <c r="BO29" s="100">
        <v>5.4</v>
      </c>
      <c r="BP29" s="100">
        <v>5.3</v>
      </c>
      <c r="BQ29" s="100">
        <v>5.3</v>
      </c>
      <c r="BR29" s="100">
        <v>5.3</v>
      </c>
      <c r="BS29" s="100">
        <v>5.3</v>
      </c>
      <c r="BU29" s="100"/>
      <c r="BV29" s="121" t="s">
        <v>117</v>
      </c>
      <c r="BW29" s="100">
        <v>4.7</v>
      </c>
      <c r="BX29" s="100">
        <v>4.7</v>
      </c>
      <c r="BY29" s="100">
        <v>4.7</v>
      </c>
      <c r="BZ29" s="100">
        <v>4.7</v>
      </c>
      <c r="CA29" s="100">
        <v>4.7</v>
      </c>
      <c r="CB29" s="100">
        <v>4.3</v>
      </c>
      <c r="CC29" s="100">
        <v>4.3</v>
      </c>
      <c r="CD29" s="100">
        <v>4.2</v>
      </c>
      <c r="CE29" s="100">
        <v>4.2</v>
      </c>
      <c r="CF29" s="100">
        <v>5.4</v>
      </c>
      <c r="CG29" s="100">
        <v>5.4</v>
      </c>
      <c r="CH29" s="100">
        <v>5.4</v>
      </c>
      <c r="CI29" s="100">
        <v>5.4</v>
      </c>
      <c r="CJ29" s="100">
        <v>5.4</v>
      </c>
      <c r="CK29" s="100">
        <v>5.4</v>
      </c>
      <c r="CL29" s="100">
        <v>5.4</v>
      </c>
      <c r="CM29" s="100">
        <v>5.4</v>
      </c>
      <c r="CN29" s="100">
        <v>5.3</v>
      </c>
      <c r="CO29" s="100">
        <v>5.3</v>
      </c>
      <c r="CP29" s="100">
        <v>5.3</v>
      </c>
      <c r="CQ29" s="100">
        <v>5.3</v>
      </c>
      <c r="CS29" s="100"/>
      <c r="CT29" s="121" t="s">
        <v>117</v>
      </c>
      <c r="CU29" s="100">
        <v>4.7</v>
      </c>
      <c r="CV29" s="100">
        <v>4.7</v>
      </c>
      <c r="CW29" s="100">
        <v>4.7</v>
      </c>
      <c r="CX29" s="100">
        <v>4.7</v>
      </c>
      <c r="CY29" s="100">
        <v>4.7</v>
      </c>
      <c r="CZ29" s="100">
        <v>4.3</v>
      </c>
      <c r="DA29" s="100">
        <v>4.3</v>
      </c>
      <c r="DB29" s="100">
        <v>4.2</v>
      </c>
      <c r="DC29" s="100">
        <v>4.2</v>
      </c>
      <c r="DD29" s="100">
        <v>5.4</v>
      </c>
      <c r="DE29" s="100">
        <v>5.4</v>
      </c>
      <c r="DF29" s="100">
        <v>5.4</v>
      </c>
      <c r="DG29" s="100">
        <v>5.4</v>
      </c>
      <c r="DH29" s="100">
        <v>5.4</v>
      </c>
      <c r="DI29" s="100">
        <v>5.4</v>
      </c>
      <c r="DJ29" s="100">
        <v>5.4</v>
      </c>
      <c r="DK29" s="100">
        <v>5.4</v>
      </c>
      <c r="DL29" s="100">
        <v>5.3</v>
      </c>
      <c r="DM29" s="100">
        <v>5.3</v>
      </c>
      <c r="DN29" s="100">
        <v>5.3</v>
      </c>
      <c r="DO29" s="100">
        <v>5.3</v>
      </c>
      <c r="DQ29" s="100"/>
      <c r="DR29" s="121" t="s">
        <v>117</v>
      </c>
      <c r="DS29" s="100">
        <v>4.7</v>
      </c>
      <c r="DT29" s="100">
        <v>4.7</v>
      </c>
      <c r="DU29" s="100">
        <v>4.7</v>
      </c>
      <c r="DV29" s="100">
        <v>4.7</v>
      </c>
      <c r="DW29" s="100">
        <v>4.7</v>
      </c>
      <c r="DX29" s="100">
        <v>4.3</v>
      </c>
      <c r="DY29" s="100">
        <v>4.3</v>
      </c>
      <c r="DZ29" s="100">
        <v>4.2</v>
      </c>
      <c r="EA29" s="100">
        <v>4.2</v>
      </c>
      <c r="EB29" s="100">
        <v>5.4</v>
      </c>
      <c r="EC29" s="100">
        <v>5.4</v>
      </c>
      <c r="ED29" s="100">
        <v>5.4</v>
      </c>
      <c r="EE29" s="100">
        <v>5.4</v>
      </c>
      <c r="EF29" s="100">
        <v>5.4</v>
      </c>
      <c r="EG29" s="100">
        <v>5.4</v>
      </c>
      <c r="EH29" s="100">
        <v>5.4</v>
      </c>
      <c r="EI29" s="100">
        <v>5.4</v>
      </c>
      <c r="EJ29" s="100">
        <v>5.3</v>
      </c>
      <c r="EK29" s="100">
        <v>5.3</v>
      </c>
      <c r="EL29" s="100">
        <v>5.3</v>
      </c>
      <c r="EM29" s="100">
        <v>5.3</v>
      </c>
      <c r="EO29" s="100"/>
      <c r="EP29" s="121" t="s">
        <v>117</v>
      </c>
      <c r="EQ29" s="100">
        <v>4.7</v>
      </c>
      <c r="ER29" s="100">
        <v>4.7</v>
      </c>
      <c r="ES29" s="100">
        <v>4.7</v>
      </c>
      <c r="ET29" s="100">
        <v>4.7</v>
      </c>
      <c r="EU29" s="100">
        <v>4.7</v>
      </c>
      <c r="EV29" s="100">
        <v>4.3</v>
      </c>
      <c r="EW29" s="100">
        <v>4.3</v>
      </c>
      <c r="EX29" s="100">
        <v>4.2</v>
      </c>
      <c r="EY29" s="100">
        <v>4.2</v>
      </c>
      <c r="EZ29" s="100">
        <v>5.4</v>
      </c>
      <c r="FA29" s="100">
        <v>5.4</v>
      </c>
      <c r="FB29" s="100">
        <v>5.4</v>
      </c>
      <c r="FC29" s="100">
        <v>5.4</v>
      </c>
      <c r="FD29" s="100">
        <v>5.4</v>
      </c>
      <c r="FE29" s="100">
        <v>5.4</v>
      </c>
      <c r="FF29" s="100">
        <v>5.4</v>
      </c>
      <c r="FG29" s="100">
        <v>5.4</v>
      </c>
      <c r="FH29" s="100">
        <v>5.3</v>
      </c>
      <c r="FI29" s="100">
        <v>5.3</v>
      </c>
      <c r="FJ29" s="100">
        <v>5.3</v>
      </c>
      <c r="FK29" s="100">
        <v>5.3</v>
      </c>
      <c r="FM29" s="100"/>
      <c r="FN29" s="121" t="s">
        <v>117</v>
      </c>
      <c r="FO29" s="100">
        <v>4.7</v>
      </c>
      <c r="FP29" s="100">
        <v>4.7</v>
      </c>
      <c r="FQ29" s="100">
        <v>4.7</v>
      </c>
      <c r="FR29" s="100">
        <v>4.7</v>
      </c>
      <c r="FS29" s="100">
        <v>4.7</v>
      </c>
      <c r="FT29" s="100">
        <v>4.3</v>
      </c>
      <c r="FU29" s="100">
        <v>4.3</v>
      </c>
      <c r="FV29" s="100">
        <v>4.2</v>
      </c>
      <c r="FW29" s="100">
        <v>4.2</v>
      </c>
      <c r="FX29" s="100">
        <v>5.4</v>
      </c>
      <c r="FY29" s="100">
        <v>5.4</v>
      </c>
      <c r="FZ29" s="100">
        <v>5.4</v>
      </c>
      <c r="GA29" s="100">
        <v>5.4</v>
      </c>
      <c r="GB29" s="100">
        <v>5.4</v>
      </c>
      <c r="GC29" s="100">
        <v>5.4</v>
      </c>
      <c r="GD29" s="100">
        <v>5.4</v>
      </c>
      <c r="GE29" s="100">
        <v>5.4</v>
      </c>
      <c r="GF29" s="100">
        <v>5.3</v>
      </c>
      <c r="GG29" s="100">
        <v>5.3</v>
      </c>
      <c r="GH29" s="100">
        <v>5.3</v>
      </c>
      <c r="GI29" s="100">
        <v>5.3</v>
      </c>
      <c r="GK29" s="100"/>
      <c r="GL29" s="121" t="s">
        <v>117</v>
      </c>
      <c r="GM29" s="100">
        <v>4.7</v>
      </c>
      <c r="GN29" s="100">
        <v>4.7</v>
      </c>
      <c r="GO29" s="100">
        <v>4.7</v>
      </c>
      <c r="GP29" s="100">
        <v>4.7</v>
      </c>
      <c r="GQ29" s="100">
        <v>4.7</v>
      </c>
      <c r="GR29" s="100">
        <v>4.3</v>
      </c>
      <c r="GS29" s="100">
        <v>4.3</v>
      </c>
      <c r="GT29" s="100">
        <v>4.2</v>
      </c>
      <c r="GU29" s="100">
        <v>4.2</v>
      </c>
      <c r="GV29" s="100">
        <v>5.4</v>
      </c>
      <c r="GW29" s="100">
        <v>5.4</v>
      </c>
      <c r="GX29" s="100">
        <v>5.4</v>
      </c>
      <c r="GY29" s="100">
        <v>5.4</v>
      </c>
      <c r="GZ29" s="100">
        <v>5.4</v>
      </c>
      <c r="HA29" s="100">
        <v>5.4</v>
      </c>
      <c r="HB29" s="100">
        <v>5.4</v>
      </c>
      <c r="HC29" s="100">
        <v>5.4</v>
      </c>
      <c r="HD29" s="100">
        <v>5.3</v>
      </c>
      <c r="HE29" s="100">
        <v>5.3</v>
      </c>
      <c r="HF29" s="100">
        <v>5.3</v>
      </c>
      <c r="HG29" s="100">
        <v>5.3</v>
      </c>
      <c r="HI29" s="100"/>
      <c r="HJ29" s="121" t="s">
        <v>117</v>
      </c>
      <c r="HK29" s="100">
        <v>4.7</v>
      </c>
      <c r="HL29" s="100">
        <v>4.7</v>
      </c>
      <c r="HM29" s="100">
        <v>4.7</v>
      </c>
      <c r="HN29" s="100">
        <v>4.7</v>
      </c>
      <c r="HO29" s="100">
        <v>4.7</v>
      </c>
      <c r="HP29" s="100">
        <v>4.3</v>
      </c>
      <c r="HQ29" s="100">
        <v>4.3</v>
      </c>
      <c r="HR29" s="100">
        <v>4.2</v>
      </c>
      <c r="HS29" s="100">
        <v>4.2</v>
      </c>
      <c r="HT29" s="100">
        <v>5.4</v>
      </c>
      <c r="HU29" s="100">
        <v>5.4</v>
      </c>
      <c r="HV29" s="100">
        <v>5.4</v>
      </c>
      <c r="HW29" s="100">
        <v>5.4</v>
      </c>
      <c r="HX29" s="100">
        <v>5.4</v>
      </c>
      <c r="HY29" s="100">
        <v>5.4</v>
      </c>
      <c r="HZ29" s="100">
        <v>5.4</v>
      </c>
      <c r="IA29" s="100">
        <v>5.4</v>
      </c>
      <c r="IB29" s="100">
        <v>5.3</v>
      </c>
      <c r="IC29" s="100">
        <v>5.3</v>
      </c>
      <c r="ID29" s="100">
        <v>5.3</v>
      </c>
      <c r="IE29" s="100">
        <v>5.3</v>
      </c>
    </row>
    <row r="30" spans="1:239" ht="15">
      <c r="A30" s="421"/>
      <c r="B30" s="421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1"/>
      <c r="Z30" s="421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1"/>
      <c r="AX30" s="421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21"/>
      <c r="BV30" s="421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21"/>
      <c r="CT30" s="421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21"/>
      <c r="DR30" s="421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21"/>
      <c r="EP30" s="421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1"/>
      <c r="FN30" s="421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1"/>
      <c r="GL30" s="421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21"/>
      <c r="HJ30" s="421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25" t="s">
        <v>118</v>
      </c>
      <c r="B31" s="425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5" t="s">
        <v>118</v>
      </c>
      <c r="Z31" s="425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25" t="s">
        <v>118</v>
      </c>
      <c r="AX31" s="425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25" t="s">
        <v>118</v>
      </c>
      <c r="BV31" s="425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25" t="s">
        <v>118</v>
      </c>
      <c r="CT31" s="425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25" t="s">
        <v>118</v>
      </c>
      <c r="DR31" s="425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25" t="s">
        <v>118</v>
      </c>
      <c r="EP31" s="425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25" t="s">
        <v>118</v>
      </c>
      <c r="FN31" s="425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5" t="s">
        <v>118</v>
      </c>
      <c r="GL31" s="425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25" t="s">
        <v>118</v>
      </c>
      <c r="HJ31" s="425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1"/>
      <c r="AX32" s="421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21"/>
      <c r="BV32" s="421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21"/>
      <c r="CT32" s="421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21"/>
      <c r="DR32" s="421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21"/>
      <c r="EP32" s="421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21"/>
      <c r="HJ32" s="421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21"/>
      <c r="B33" s="421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21"/>
      <c r="Z33" s="421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21"/>
      <c r="AX33" s="421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21"/>
      <c r="BV33" s="421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21"/>
      <c r="CT33" s="421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21"/>
      <c r="DR33" s="421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21"/>
      <c r="EP33" s="421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21"/>
      <c r="FN33" s="421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21"/>
      <c r="GL33" s="421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21"/>
      <c r="HJ33" s="421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21"/>
      <c r="B34" s="421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1"/>
      <c r="Z34" s="421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1"/>
      <c r="AX34" s="421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21"/>
      <c r="BV34" s="421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21"/>
      <c r="CT34" s="421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21"/>
      <c r="DR34" s="421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21"/>
      <c r="EP34" s="421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21"/>
      <c r="FN34" s="421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1"/>
      <c r="GL34" s="421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21"/>
      <c r="HJ34" s="421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1"/>
      <c r="AX35" s="421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21"/>
      <c r="BV35" s="421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21"/>
      <c r="CT35" s="421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21"/>
      <c r="DR35" s="421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21"/>
      <c r="EP35" s="421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21"/>
      <c r="HJ35" s="421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21"/>
      <c r="B36" s="421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21"/>
      <c r="Z36" s="421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21"/>
      <c r="AX36" s="421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21"/>
      <c r="BV36" s="421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21"/>
      <c r="CT36" s="421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21"/>
      <c r="DR36" s="421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21"/>
      <c r="EP36" s="421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21"/>
      <c r="FN36" s="421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21"/>
      <c r="GL36" s="421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21"/>
      <c r="HJ36" s="421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21"/>
      <c r="B37" s="421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21"/>
      <c r="Z37" s="421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21"/>
      <c r="AX37" s="421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21"/>
      <c r="BV37" s="421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21"/>
      <c r="CT37" s="421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21"/>
      <c r="DR37" s="421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21"/>
      <c r="EP37" s="421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21"/>
      <c r="FN37" s="421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21"/>
      <c r="GL37" s="421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21"/>
      <c r="HJ37" s="421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21"/>
      <c r="B38" s="42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21"/>
      <c r="Z38" s="421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21"/>
      <c r="AX38" s="421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21"/>
      <c r="BV38" s="421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21"/>
      <c r="CT38" s="421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21"/>
      <c r="DR38" s="421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21"/>
      <c r="EP38" s="421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21"/>
      <c r="FN38" s="421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21"/>
      <c r="GL38" s="421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21"/>
      <c r="HJ38" s="421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21"/>
      <c r="B39" s="421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21"/>
      <c r="Z39" s="421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21"/>
      <c r="AX39" s="421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21"/>
      <c r="BV39" s="421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21"/>
      <c r="CT39" s="421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21"/>
      <c r="DR39" s="421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21"/>
      <c r="EP39" s="421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21"/>
      <c r="FN39" s="421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21"/>
      <c r="GL39" s="421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21"/>
      <c r="HJ39" s="421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21"/>
      <c r="B40" s="421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21"/>
      <c r="Z40" s="421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21"/>
      <c r="AX40" s="421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21"/>
      <c r="BV40" s="421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21"/>
      <c r="CT40" s="421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21"/>
      <c r="DR40" s="421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21"/>
      <c r="EP40" s="421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21"/>
      <c r="FN40" s="421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21"/>
      <c r="GL40" s="421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21"/>
      <c r="HJ40" s="421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21"/>
      <c r="B41" s="421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21"/>
      <c r="Z41" s="421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21"/>
      <c r="AX41" s="421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21"/>
      <c r="BV41" s="421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21"/>
      <c r="CT41" s="421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21"/>
      <c r="DR41" s="421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21"/>
      <c r="EP41" s="421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21"/>
      <c r="FN41" s="421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21"/>
      <c r="GL41" s="421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21"/>
      <c r="HJ41" s="421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21"/>
      <c r="B42" s="421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21"/>
      <c r="Z42" s="421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21"/>
      <c r="AX42" s="421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21"/>
      <c r="BV42" s="421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21"/>
      <c r="CT42" s="421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21"/>
      <c r="DR42" s="421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21"/>
      <c r="EP42" s="421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21"/>
      <c r="FN42" s="421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21"/>
      <c r="GL42" s="421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21"/>
      <c r="HJ42" s="421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21"/>
      <c r="B43" s="421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21"/>
      <c r="Z43" s="421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21"/>
      <c r="AX43" s="421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21"/>
      <c r="BV43" s="421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21"/>
      <c r="CT43" s="421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21"/>
      <c r="DR43" s="421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21"/>
      <c r="EP43" s="421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21"/>
      <c r="FN43" s="421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21"/>
      <c r="GL43" s="421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21"/>
      <c r="HJ43" s="421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26"/>
      <c r="B44" s="42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6"/>
      <c r="Z44" s="426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6"/>
      <c r="AX44" s="426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26"/>
      <c r="BV44" s="426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26"/>
      <c r="CT44" s="426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26"/>
      <c r="DR44" s="426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26"/>
      <c r="EP44" s="426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6"/>
      <c r="FN44" s="426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6"/>
      <c r="GL44" s="426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26"/>
      <c r="HJ44" s="426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</sheetData>
  <mergeCells count="340">
    <mergeCell ref="HI19:HJ19"/>
    <mergeCell ref="HI20:HJ20"/>
    <mergeCell ref="HI22:HJ22"/>
    <mergeCell ref="HI24:HJ24"/>
    <mergeCell ref="HI41:HJ41"/>
    <mergeCell ref="HI42:HJ42"/>
    <mergeCell ref="HI43:HJ43"/>
    <mergeCell ref="HI44:HJ44"/>
    <mergeCell ref="HI35:HJ35"/>
    <mergeCell ref="HI36:HJ36"/>
    <mergeCell ref="HI37:HJ37"/>
    <mergeCell ref="HI38:HJ38"/>
    <mergeCell ref="HI39:HJ39"/>
    <mergeCell ref="HI40:HJ40"/>
    <mergeCell ref="HI7:HJ7"/>
    <mergeCell ref="HI8:HJ8"/>
    <mergeCell ref="HI9:HJ9"/>
    <mergeCell ref="HI10:HJ10"/>
    <mergeCell ref="HI11:HJ11"/>
    <mergeCell ref="HI12:HJ12"/>
    <mergeCell ref="GK41:GL41"/>
    <mergeCell ref="GK42:GL42"/>
    <mergeCell ref="GK43:GL43"/>
    <mergeCell ref="GK24:GL24"/>
    <mergeCell ref="GK7:GL7"/>
    <mergeCell ref="GK8:GL8"/>
    <mergeCell ref="GK9:GL9"/>
    <mergeCell ref="GK10:GL10"/>
    <mergeCell ref="GK11:GL11"/>
    <mergeCell ref="GK12:GL12"/>
    <mergeCell ref="HI25:HJ25"/>
    <mergeCell ref="HI30:HJ30"/>
    <mergeCell ref="HI31:HJ31"/>
    <mergeCell ref="HI32:HJ32"/>
    <mergeCell ref="HI33:HJ33"/>
    <mergeCell ref="HI34:HJ34"/>
    <mergeCell ref="HI14:HJ14"/>
    <mergeCell ref="HI17:HJ17"/>
    <mergeCell ref="GK44:GL44"/>
    <mergeCell ref="HI1:HJ1"/>
    <mergeCell ref="HI2:HJ2"/>
    <mergeCell ref="HI3:HJ3"/>
    <mergeCell ref="HI4:HJ4"/>
    <mergeCell ref="HI5:HJ5"/>
    <mergeCell ref="HI6:HJ6"/>
    <mergeCell ref="GK35:GL35"/>
    <mergeCell ref="GK36:GL36"/>
    <mergeCell ref="GK37:GL37"/>
    <mergeCell ref="GK38:GL38"/>
    <mergeCell ref="GK39:GL39"/>
    <mergeCell ref="GK40:GL40"/>
    <mergeCell ref="GK25:GL25"/>
    <mergeCell ref="GK30:GL30"/>
    <mergeCell ref="GK31:GL31"/>
    <mergeCell ref="GK32:GL32"/>
    <mergeCell ref="GK33:GL33"/>
    <mergeCell ref="GK34:GL34"/>
    <mergeCell ref="GK14:GL14"/>
    <mergeCell ref="GK17:GL17"/>
    <mergeCell ref="GK19:GL19"/>
    <mergeCell ref="GK20:GL20"/>
    <mergeCell ref="GK22:GL22"/>
    <mergeCell ref="FM41:FN41"/>
    <mergeCell ref="FM42:FN42"/>
    <mergeCell ref="FM43:FN43"/>
    <mergeCell ref="FM44:FN44"/>
    <mergeCell ref="GK1:GL1"/>
    <mergeCell ref="GK2:GL2"/>
    <mergeCell ref="GK3:GL3"/>
    <mergeCell ref="GK4:GL4"/>
    <mergeCell ref="GK5:GL5"/>
    <mergeCell ref="GK6:GL6"/>
    <mergeCell ref="FM35:FN35"/>
    <mergeCell ref="FM36:FN36"/>
    <mergeCell ref="FM37:FN37"/>
    <mergeCell ref="FM38:FN38"/>
    <mergeCell ref="FM39:FN39"/>
    <mergeCell ref="FM40:FN40"/>
    <mergeCell ref="FM25:FN25"/>
    <mergeCell ref="FM30:FN30"/>
    <mergeCell ref="FM31:FN31"/>
    <mergeCell ref="FM32:FN32"/>
    <mergeCell ref="FM33:FN33"/>
    <mergeCell ref="FM34:FN34"/>
    <mergeCell ref="FM14:FN14"/>
    <mergeCell ref="FM17:FN17"/>
    <mergeCell ref="FM19:FN19"/>
    <mergeCell ref="FM20:FN20"/>
    <mergeCell ref="FM22:FN22"/>
    <mergeCell ref="FM24:FN24"/>
    <mergeCell ref="FM7:FN7"/>
    <mergeCell ref="FM8:FN8"/>
    <mergeCell ref="FM9:FN9"/>
    <mergeCell ref="FM10:FN10"/>
    <mergeCell ref="FM11:FN11"/>
    <mergeCell ref="FM12:FN12"/>
    <mergeCell ref="EO41:EP41"/>
    <mergeCell ref="EO42:EP42"/>
    <mergeCell ref="EO43:EP43"/>
    <mergeCell ref="EO44:EP44"/>
    <mergeCell ref="FM1:FN1"/>
    <mergeCell ref="FM2:FN2"/>
    <mergeCell ref="FM3:FN3"/>
    <mergeCell ref="FM4:FN4"/>
    <mergeCell ref="FM5:FN5"/>
    <mergeCell ref="FM6:FN6"/>
    <mergeCell ref="EO35:EP35"/>
    <mergeCell ref="EO36:EP36"/>
    <mergeCell ref="EO37:EP37"/>
    <mergeCell ref="EO38:EP38"/>
    <mergeCell ref="EO39:EP39"/>
    <mergeCell ref="EO40:EP40"/>
    <mergeCell ref="EO25:EP25"/>
    <mergeCell ref="EO30:EP30"/>
    <mergeCell ref="EO31:EP31"/>
    <mergeCell ref="EO32:EP32"/>
    <mergeCell ref="EO33:EP33"/>
    <mergeCell ref="EO34:EP34"/>
    <mergeCell ref="EO14:EP14"/>
    <mergeCell ref="EO17:EP17"/>
    <mergeCell ref="EO19:EP19"/>
    <mergeCell ref="EO20:EP20"/>
    <mergeCell ref="EO22:EP22"/>
    <mergeCell ref="EO24:EP24"/>
    <mergeCell ref="EO7:EP7"/>
    <mergeCell ref="EO8:EP8"/>
    <mergeCell ref="EO9:EP9"/>
    <mergeCell ref="EO10:EP10"/>
    <mergeCell ref="EO11:EP11"/>
    <mergeCell ref="EO12:EP12"/>
    <mergeCell ref="DQ41:DR41"/>
    <mergeCell ref="DQ42:DR42"/>
    <mergeCell ref="DQ43:DR43"/>
    <mergeCell ref="DQ44:DR44"/>
    <mergeCell ref="EO1:EP1"/>
    <mergeCell ref="EO2:EP2"/>
    <mergeCell ref="EO3:EP3"/>
    <mergeCell ref="EO4:EP4"/>
    <mergeCell ref="EO5:EP5"/>
    <mergeCell ref="EO6:EP6"/>
    <mergeCell ref="DQ35:DR35"/>
    <mergeCell ref="DQ36:DR36"/>
    <mergeCell ref="DQ37:DR37"/>
    <mergeCell ref="DQ38:DR38"/>
    <mergeCell ref="DQ39:DR39"/>
    <mergeCell ref="DQ40:DR40"/>
    <mergeCell ref="DQ25:DR25"/>
    <mergeCell ref="DQ30:DR30"/>
    <mergeCell ref="DQ31:DR31"/>
    <mergeCell ref="DQ32:DR32"/>
    <mergeCell ref="DQ33:DR33"/>
    <mergeCell ref="DQ34:DR34"/>
    <mergeCell ref="DQ14:DR14"/>
    <mergeCell ref="DQ17:DR17"/>
    <mergeCell ref="DQ19:DR19"/>
    <mergeCell ref="DQ20:DR20"/>
    <mergeCell ref="DQ22:DR22"/>
    <mergeCell ref="DQ24:DR24"/>
    <mergeCell ref="DQ7:DR7"/>
    <mergeCell ref="DQ8:DR8"/>
    <mergeCell ref="DQ9:DR9"/>
    <mergeCell ref="DQ10:DR10"/>
    <mergeCell ref="DQ11:DR11"/>
    <mergeCell ref="DQ12:DR12"/>
    <mergeCell ref="CS41:CT41"/>
    <mergeCell ref="CS42:CT42"/>
    <mergeCell ref="CS43:CT43"/>
    <mergeCell ref="CS44:CT44"/>
    <mergeCell ref="DQ1:DR1"/>
    <mergeCell ref="DQ2:DR2"/>
    <mergeCell ref="DQ3:DR3"/>
    <mergeCell ref="DQ4:DR4"/>
    <mergeCell ref="DQ5:DR5"/>
    <mergeCell ref="DQ6:DR6"/>
    <mergeCell ref="CS35:CT35"/>
    <mergeCell ref="CS36:CT36"/>
    <mergeCell ref="CS37:CT37"/>
    <mergeCell ref="CS38:CT38"/>
    <mergeCell ref="CS39:CT39"/>
    <mergeCell ref="CS40:CT40"/>
    <mergeCell ref="CS25:CT25"/>
    <mergeCell ref="CS30:CT30"/>
    <mergeCell ref="CS31:CT31"/>
    <mergeCell ref="CS32:CT32"/>
    <mergeCell ref="CS33:CT33"/>
    <mergeCell ref="CS34:CT34"/>
    <mergeCell ref="CS14:CT14"/>
    <mergeCell ref="CS17:CT17"/>
    <mergeCell ref="CS19:CT19"/>
    <mergeCell ref="CS20:CT20"/>
    <mergeCell ref="CS22:CT22"/>
    <mergeCell ref="CS24:CT24"/>
    <mergeCell ref="CS7:CT7"/>
    <mergeCell ref="CS8:CT8"/>
    <mergeCell ref="CS9:CT9"/>
    <mergeCell ref="CS10:CT10"/>
    <mergeCell ref="CS11:CT11"/>
    <mergeCell ref="CS12:CT12"/>
    <mergeCell ref="BU41:BV41"/>
    <mergeCell ref="BU42:BV42"/>
    <mergeCell ref="BU43:BV43"/>
    <mergeCell ref="BU44:BV44"/>
    <mergeCell ref="CS1:CT1"/>
    <mergeCell ref="CS2:CT2"/>
    <mergeCell ref="CS3:CT3"/>
    <mergeCell ref="CS4:CT4"/>
    <mergeCell ref="CS5:CT5"/>
    <mergeCell ref="CS6:CT6"/>
    <mergeCell ref="BU35:BV35"/>
    <mergeCell ref="BU36:BV36"/>
    <mergeCell ref="BU37:BV37"/>
    <mergeCell ref="BU38:BV38"/>
    <mergeCell ref="BU39:BV39"/>
    <mergeCell ref="BU40:BV40"/>
    <mergeCell ref="BU25:BV25"/>
    <mergeCell ref="BU30:BV30"/>
    <mergeCell ref="BU31:BV31"/>
    <mergeCell ref="BU32:BV32"/>
    <mergeCell ref="BU33:BV33"/>
    <mergeCell ref="BU34:BV34"/>
    <mergeCell ref="BU14:BV14"/>
    <mergeCell ref="BU17:BV17"/>
    <mergeCell ref="BU19:BV19"/>
    <mergeCell ref="BU20:BV20"/>
    <mergeCell ref="BU22:BV22"/>
    <mergeCell ref="BU24:BV24"/>
    <mergeCell ref="BU7:BV7"/>
    <mergeCell ref="BU8:BV8"/>
    <mergeCell ref="BU9:BV9"/>
    <mergeCell ref="BU10:BV10"/>
    <mergeCell ref="BU11:BV11"/>
    <mergeCell ref="BU12:BV12"/>
    <mergeCell ref="AW41:AX41"/>
    <mergeCell ref="AW42:AX42"/>
    <mergeCell ref="AW43:AX43"/>
    <mergeCell ref="AW44:AX44"/>
    <mergeCell ref="BU1:BV1"/>
    <mergeCell ref="BU2:BV2"/>
    <mergeCell ref="BU3:BV3"/>
    <mergeCell ref="BU4:BV4"/>
    <mergeCell ref="BU5:BV5"/>
    <mergeCell ref="BU6:BV6"/>
    <mergeCell ref="AW35:AX35"/>
    <mergeCell ref="AW36:AX36"/>
    <mergeCell ref="AW37:AX37"/>
    <mergeCell ref="AW38:AX38"/>
    <mergeCell ref="AW39:AX39"/>
    <mergeCell ref="AW40:AX40"/>
    <mergeCell ref="AW25:AX25"/>
    <mergeCell ref="AW30:AX30"/>
    <mergeCell ref="AW31:AX31"/>
    <mergeCell ref="AW32:AX32"/>
    <mergeCell ref="AW33:AX33"/>
    <mergeCell ref="AW34:AX34"/>
    <mergeCell ref="AW14:AX14"/>
    <mergeCell ref="AW17:AX17"/>
    <mergeCell ref="AW20:AX20"/>
    <mergeCell ref="AW22:AX22"/>
    <mergeCell ref="AW24:AX24"/>
    <mergeCell ref="AW7:AX7"/>
    <mergeCell ref="AW8:AX8"/>
    <mergeCell ref="AW9:AX9"/>
    <mergeCell ref="AW10:AX10"/>
    <mergeCell ref="AW11:AX11"/>
    <mergeCell ref="AW12:AX12"/>
    <mergeCell ref="Y42:Z42"/>
    <mergeCell ref="Y43:Z43"/>
    <mergeCell ref="Y44:Z44"/>
    <mergeCell ref="AW1:AX1"/>
    <mergeCell ref="AW2:AX2"/>
    <mergeCell ref="AW3:AX3"/>
    <mergeCell ref="AW4:AX4"/>
    <mergeCell ref="AW5:AX5"/>
    <mergeCell ref="AW6:AX6"/>
    <mergeCell ref="Y35:Z35"/>
    <mergeCell ref="Y36:Z36"/>
    <mergeCell ref="Y37:Z37"/>
    <mergeCell ref="Y38:Z38"/>
    <mergeCell ref="Y39:Z39"/>
    <mergeCell ref="Y40:Z40"/>
    <mergeCell ref="Y25:Z25"/>
    <mergeCell ref="Y30:Z30"/>
    <mergeCell ref="Y31:Z31"/>
    <mergeCell ref="Y32:Z32"/>
    <mergeCell ref="Y33:Z33"/>
    <mergeCell ref="Y34:Z34"/>
    <mergeCell ref="Y14:Z14"/>
    <mergeCell ref="Y17:Z17"/>
    <mergeCell ref="AW19:AX19"/>
    <mergeCell ref="Y22:Z22"/>
    <mergeCell ref="Y24:Z24"/>
    <mergeCell ref="Y7:Z7"/>
    <mergeCell ref="Y8:Z8"/>
    <mergeCell ref="Y9:Z9"/>
    <mergeCell ref="Y10:Z10"/>
    <mergeCell ref="Y11:Z11"/>
    <mergeCell ref="Y12:Z12"/>
    <mergeCell ref="Y41:Z41"/>
    <mergeCell ref="A43:B43"/>
    <mergeCell ref="A44:B44"/>
    <mergeCell ref="Y1:Z1"/>
    <mergeCell ref="Y2:Z2"/>
    <mergeCell ref="Y3:Z3"/>
    <mergeCell ref="Y4:Z4"/>
    <mergeCell ref="Y5:Z5"/>
    <mergeCell ref="Y6:Z6"/>
    <mergeCell ref="A35:B35"/>
    <mergeCell ref="A36:B36"/>
    <mergeCell ref="A37:B37"/>
    <mergeCell ref="A38:B38"/>
    <mergeCell ref="A39:B39"/>
    <mergeCell ref="A40:B40"/>
    <mergeCell ref="A25:B25"/>
    <mergeCell ref="A30:B30"/>
    <mergeCell ref="A31:B31"/>
    <mergeCell ref="A32:B32"/>
    <mergeCell ref="A33:B33"/>
    <mergeCell ref="A34:B34"/>
    <mergeCell ref="A14:B14"/>
    <mergeCell ref="A17:B17"/>
    <mergeCell ref="Y19:Z19"/>
    <mergeCell ref="Y20:Z20"/>
    <mergeCell ref="A24:B24"/>
    <mergeCell ref="A7:B7"/>
    <mergeCell ref="A8:B8"/>
    <mergeCell ref="A9:B9"/>
    <mergeCell ref="A10:B10"/>
    <mergeCell ref="A11:B11"/>
    <mergeCell ref="A12:B12"/>
    <mergeCell ref="A41:B41"/>
    <mergeCell ref="A42:B42"/>
    <mergeCell ref="A1:B1"/>
    <mergeCell ref="A2:B2"/>
    <mergeCell ref="A3:B3"/>
    <mergeCell ref="A4:B4"/>
    <mergeCell ref="A5:B5"/>
    <mergeCell ref="A6:B6"/>
    <mergeCell ref="A19:B19"/>
    <mergeCell ref="A20:B20"/>
    <mergeCell ref="A22:B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F26F-65EC-45C6-9230-86527EA6EFAC}">
  <dimension ref="A1:IE48"/>
  <sheetViews>
    <sheetView topLeftCell="FL5" workbookViewId="0">
      <selection activeCell="HL1" sqref="HL1:ID1048576"/>
    </sheetView>
  </sheetViews>
  <sheetFormatPr defaultRowHeight="12.75"/>
  <cols>
    <col min="2" max="2" width="17.28515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1"/>
      <c r="AX1" s="421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21"/>
      <c r="BV1" s="421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21"/>
      <c r="CT1" s="421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21"/>
      <c r="DR1" s="421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21"/>
      <c r="HJ1" s="421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1"/>
      <c r="AX2" s="421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21"/>
      <c r="BV2" s="421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21"/>
      <c r="CT2" s="421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21"/>
      <c r="DR2" s="42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21"/>
      <c r="HJ2" s="421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1"/>
      <c r="AX3" s="421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21"/>
      <c r="BV3" s="421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21"/>
      <c r="CT3" s="421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21"/>
      <c r="DR3" s="421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21"/>
      <c r="HJ3" s="421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1"/>
      <c r="AX4" s="421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21"/>
      <c r="BV4" s="421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21"/>
      <c r="CT4" s="421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21"/>
      <c r="DR4" s="421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21"/>
      <c r="HJ4" s="421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24" t="s">
        <v>81</v>
      </c>
      <c r="HJ5" s="424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1"/>
      <c r="AX6" s="421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21"/>
      <c r="BV6" s="421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21"/>
      <c r="CT6" s="421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21"/>
      <c r="DR6" s="421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21"/>
      <c r="HJ6" s="421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23" t="s">
        <v>108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126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127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128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101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103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104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105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106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23" t="s">
        <v>107</v>
      </c>
      <c r="HJ7" s="42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23" t="s">
        <v>119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119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119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119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119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119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119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119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119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23" t="s">
        <v>119</v>
      </c>
      <c r="HJ8" s="42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1"/>
      <c r="AX9" s="421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21"/>
      <c r="BV9" s="421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21"/>
      <c r="CT9" s="421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21"/>
      <c r="DR9" s="421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21"/>
      <c r="HJ9" s="421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1"/>
      <c r="AX10" s="421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21"/>
      <c r="BV10" s="421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21"/>
      <c r="CT10" s="421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21"/>
      <c r="DR10" s="421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21"/>
      <c r="HJ10" s="421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21"/>
      <c r="HJ11" s="421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6"/>
      <c r="AX12" s="42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26"/>
      <c r="BV12" s="42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26"/>
      <c r="CT12" s="42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26"/>
      <c r="DR12" s="42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26"/>
      <c r="HJ12" s="42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88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88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88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88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88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88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88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88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88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120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Y14" s="100"/>
      <c r="Z14" s="107" t="s">
        <v>120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W14" s="100"/>
      <c r="AX14" s="107" t="s">
        <v>120</v>
      </c>
      <c r="AY14" s="100">
        <v>1</v>
      </c>
      <c r="AZ14" s="100">
        <v>1</v>
      </c>
      <c r="BA14" s="100">
        <v>1</v>
      </c>
      <c r="BB14" s="100">
        <v>1</v>
      </c>
      <c r="BC14" s="100">
        <v>1</v>
      </c>
      <c r="BD14" s="100">
        <v>1</v>
      </c>
      <c r="BE14" s="100">
        <v>1</v>
      </c>
      <c r="BF14" s="100">
        <v>1</v>
      </c>
      <c r="BG14" s="100">
        <v>1</v>
      </c>
      <c r="BH14" s="100">
        <v>1</v>
      </c>
      <c r="BI14" s="100">
        <v>1</v>
      </c>
      <c r="BJ14" s="100">
        <v>1</v>
      </c>
      <c r="BK14" s="100">
        <v>1</v>
      </c>
      <c r="BL14" s="100">
        <v>1</v>
      </c>
      <c r="BM14" s="100">
        <v>1</v>
      </c>
      <c r="BN14" s="100">
        <v>1</v>
      </c>
      <c r="BO14" s="100">
        <v>1</v>
      </c>
      <c r="BP14" s="100">
        <v>1</v>
      </c>
      <c r="BQ14" s="100">
        <v>1</v>
      </c>
      <c r="BR14" s="100">
        <v>1</v>
      </c>
      <c r="BS14" s="100">
        <v>1</v>
      </c>
      <c r="BU14" s="100"/>
      <c r="BV14" s="107" t="s">
        <v>120</v>
      </c>
      <c r="BW14" s="100">
        <v>2</v>
      </c>
      <c r="BX14" s="100">
        <v>2</v>
      </c>
      <c r="BY14" s="100">
        <v>2</v>
      </c>
      <c r="BZ14" s="100">
        <v>2</v>
      </c>
      <c r="CA14" s="100">
        <v>2</v>
      </c>
      <c r="CB14" s="100">
        <v>2</v>
      </c>
      <c r="CC14" s="100">
        <v>2</v>
      </c>
      <c r="CD14" s="100">
        <v>2</v>
      </c>
      <c r="CE14" s="100">
        <v>2</v>
      </c>
      <c r="CF14" s="100">
        <v>2</v>
      </c>
      <c r="CG14" s="100">
        <v>2</v>
      </c>
      <c r="CH14" s="100">
        <v>2</v>
      </c>
      <c r="CI14" s="100">
        <v>2</v>
      </c>
      <c r="CJ14" s="100">
        <v>2</v>
      </c>
      <c r="CK14" s="100">
        <v>2</v>
      </c>
      <c r="CL14" s="100">
        <v>2</v>
      </c>
      <c r="CM14" s="100">
        <v>2</v>
      </c>
      <c r="CN14" s="100">
        <v>2</v>
      </c>
      <c r="CO14" s="100">
        <v>2</v>
      </c>
      <c r="CP14" s="100">
        <v>2</v>
      </c>
      <c r="CQ14" s="100">
        <v>2</v>
      </c>
      <c r="CS14" s="100"/>
      <c r="CT14" s="107" t="s">
        <v>120</v>
      </c>
      <c r="CU14" s="100">
        <v>10</v>
      </c>
      <c r="CV14" s="100">
        <v>9</v>
      </c>
      <c r="CW14" s="100">
        <v>10</v>
      </c>
      <c r="CX14" s="100">
        <v>10</v>
      </c>
      <c r="CY14" s="100">
        <v>10</v>
      </c>
      <c r="CZ14" s="100">
        <v>10</v>
      </c>
      <c r="DA14" s="100">
        <v>11</v>
      </c>
      <c r="DB14" s="100">
        <v>10</v>
      </c>
      <c r="DC14" s="100">
        <v>10</v>
      </c>
      <c r="DD14" s="100">
        <v>10</v>
      </c>
      <c r="DE14" s="100">
        <v>10</v>
      </c>
      <c r="DF14" s="100">
        <v>10</v>
      </c>
      <c r="DG14" s="100">
        <v>10</v>
      </c>
      <c r="DH14" s="100">
        <v>10</v>
      </c>
      <c r="DI14" s="100">
        <v>11</v>
      </c>
      <c r="DJ14" s="100">
        <v>10</v>
      </c>
      <c r="DK14" s="100">
        <v>11</v>
      </c>
      <c r="DL14" s="100">
        <v>11</v>
      </c>
      <c r="DM14" s="100">
        <v>11</v>
      </c>
      <c r="DN14" s="100">
        <v>11</v>
      </c>
      <c r="DO14" s="100">
        <v>12</v>
      </c>
      <c r="DQ14" s="100"/>
      <c r="DR14" s="107" t="s">
        <v>120</v>
      </c>
      <c r="DS14" s="100">
        <v>16</v>
      </c>
      <c r="DT14" s="100">
        <v>14</v>
      </c>
      <c r="DU14" s="100">
        <v>16</v>
      </c>
      <c r="DV14" s="100">
        <v>17</v>
      </c>
      <c r="DW14" s="100">
        <v>15</v>
      </c>
      <c r="DX14" s="100">
        <v>16</v>
      </c>
      <c r="DY14" s="100">
        <v>16</v>
      </c>
      <c r="DZ14" s="100">
        <v>16</v>
      </c>
      <c r="EA14" s="100">
        <v>16</v>
      </c>
      <c r="EB14" s="100">
        <v>17</v>
      </c>
      <c r="EC14" s="100">
        <v>17</v>
      </c>
      <c r="ED14" s="100">
        <v>17</v>
      </c>
      <c r="EE14" s="100">
        <v>17</v>
      </c>
      <c r="EF14" s="100">
        <v>17</v>
      </c>
      <c r="EG14" s="100">
        <v>17</v>
      </c>
      <c r="EH14" s="100">
        <v>17</v>
      </c>
      <c r="EI14" s="100">
        <v>17</v>
      </c>
      <c r="EJ14" s="100">
        <v>18</v>
      </c>
      <c r="EK14" s="100">
        <v>18</v>
      </c>
      <c r="EL14" s="100">
        <v>18</v>
      </c>
      <c r="EM14" s="100">
        <v>19</v>
      </c>
      <c r="EO14" s="100"/>
      <c r="EP14" s="107" t="s">
        <v>120</v>
      </c>
      <c r="EQ14" s="100">
        <v>2</v>
      </c>
      <c r="ER14" s="100">
        <v>2</v>
      </c>
      <c r="ES14" s="100">
        <v>2</v>
      </c>
      <c r="ET14" s="100">
        <v>2</v>
      </c>
      <c r="EU14" s="100">
        <v>2</v>
      </c>
      <c r="EV14" s="100">
        <v>2</v>
      </c>
      <c r="EW14" s="100">
        <v>2</v>
      </c>
      <c r="EX14" s="100">
        <v>2</v>
      </c>
      <c r="EY14" s="100">
        <v>2</v>
      </c>
      <c r="EZ14" s="100">
        <v>2</v>
      </c>
      <c r="FA14" s="100">
        <v>2</v>
      </c>
      <c r="FB14" s="100">
        <v>2</v>
      </c>
      <c r="FC14" s="100">
        <v>2</v>
      </c>
      <c r="FD14" s="100">
        <v>2</v>
      </c>
      <c r="FE14" s="100">
        <v>2</v>
      </c>
      <c r="FF14" s="100">
        <v>2</v>
      </c>
      <c r="FG14" s="100">
        <v>2</v>
      </c>
      <c r="FH14" s="100">
        <v>3</v>
      </c>
      <c r="FI14" s="100">
        <v>3</v>
      </c>
      <c r="FJ14" s="100">
        <v>3</v>
      </c>
      <c r="FK14" s="100">
        <v>3</v>
      </c>
      <c r="FM14" s="100"/>
      <c r="FN14" s="107" t="s">
        <v>120</v>
      </c>
      <c r="FO14" s="100">
        <v>2</v>
      </c>
      <c r="FP14" s="100">
        <v>2</v>
      </c>
      <c r="FQ14" s="100">
        <v>2</v>
      </c>
      <c r="FR14" s="100">
        <v>2</v>
      </c>
      <c r="FS14" s="100">
        <v>2</v>
      </c>
      <c r="FT14" s="100">
        <v>2</v>
      </c>
      <c r="FU14" s="100">
        <v>2</v>
      </c>
      <c r="FV14" s="100">
        <v>2</v>
      </c>
      <c r="FW14" s="100">
        <v>2</v>
      </c>
      <c r="FX14" s="100">
        <v>2</v>
      </c>
      <c r="FY14" s="100">
        <v>2</v>
      </c>
      <c r="FZ14" s="100">
        <v>2</v>
      </c>
      <c r="GA14" s="100">
        <v>2</v>
      </c>
      <c r="GB14" s="100">
        <v>2</v>
      </c>
      <c r="GC14" s="100">
        <v>2</v>
      </c>
      <c r="GD14" s="100">
        <v>2</v>
      </c>
      <c r="GE14" s="100">
        <v>2</v>
      </c>
      <c r="GF14" s="100">
        <v>2</v>
      </c>
      <c r="GG14" s="100">
        <v>2</v>
      </c>
      <c r="GH14" s="100">
        <v>2</v>
      </c>
      <c r="GI14" s="100">
        <v>2</v>
      </c>
      <c r="GK14" s="100"/>
      <c r="GL14" s="107" t="s">
        <v>120</v>
      </c>
      <c r="GM14" s="100">
        <v>7</v>
      </c>
      <c r="GN14" s="100">
        <v>7</v>
      </c>
      <c r="GO14" s="100">
        <v>7</v>
      </c>
      <c r="GP14" s="100">
        <v>8</v>
      </c>
      <c r="GQ14" s="100">
        <v>8</v>
      </c>
      <c r="GR14" s="100">
        <v>8</v>
      </c>
      <c r="GS14" s="100">
        <v>8</v>
      </c>
      <c r="GT14" s="100">
        <v>8</v>
      </c>
      <c r="GU14" s="100">
        <v>8</v>
      </c>
      <c r="GV14" s="100">
        <v>9</v>
      </c>
      <c r="GW14" s="100">
        <v>9</v>
      </c>
      <c r="GX14" s="100">
        <v>9</v>
      </c>
      <c r="GY14" s="100">
        <v>9</v>
      </c>
      <c r="GZ14" s="100">
        <v>9</v>
      </c>
      <c r="HA14" s="100">
        <v>10</v>
      </c>
      <c r="HB14" s="100">
        <v>9</v>
      </c>
      <c r="HC14" s="100">
        <v>9</v>
      </c>
      <c r="HD14" s="100">
        <v>10</v>
      </c>
      <c r="HE14" s="100">
        <v>9</v>
      </c>
      <c r="HF14" s="100">
        <v>9</v>
      </c>
      <c r="HG14" s="100">
        <v>9</v>
      </c>
      <c r="HI14" s="100"/>
      <c r="HJ14" s="107" t="s">
        <v>120</v>
      </c>
      <c r="HK14" s="100">
        <v>5</v>
      </c>
      <c r="HL14" s="100">
        <v>5</v>
      </c>
      <c r="HM14" s="100">
        <v>5</v>
      </c>
      <c r="HN14" s="100">
        <v>5</v>
      </c>
      <c r="HO14" s="100">
        <v>5</v>
      </c>
      <c r="HP14" s="100">
        <v>5</v>
      </c>
      <c r="HQ14" s="100">
        <v>6</v>
      </c>
      <c r="HR14" s="100">
        <v>6</v>
      </c>
      <c r="HS14" s="100">
        <v>6</v>
      </c>
      <c r="HT14" s="100">
        <v>6</v>
      </c>
      <c r="HU14" s="100">
        <v>6</v>
      </c>
      <c r="HV14" s="100">
        <v>6</v>
      </c>
      <c r="HW14" s="100">
        <v>6</v>
      </c>
      <c r="HX14" s="100">
        <v>6</v>
      </c>
      <c r="HY14" s="100">
        <v>6</v>
      </c>
      <c r="HZ14" s="100">
        <v>6</v>
      </c>
      <c r="IA14" s="100">
        <v>6</v>
      </c>
      <c r="IB14" s="100">
        <v>7</v>
      </c>
      <c r="IC14" s="100">
        <v>6</v>
      </c>
      <c r="ID14" s="100">
        <v>6</v>
      </c>
      <c r="IE14" s="100">
        <v>7</v>
      </c>
    </row>
    <row r="15" spans="1:239" ht="15">
      <c r="A15" s="100"/>
      <c r="B15" s="107" t="s">
        <v>121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Y15" s="100"/>
      <c r="Z15" s="107" t="s">
        <v>121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W15" s="100"/>
      <c r="AX15" s="107" t="s">
        <v>121</v>
      </c>
      <c r="AY15" s="100">
        <v>1</v>
      </c>
      <c r="AZ15" s="100">
        <v>1</v>
      </c>
      <c r="BA15" s="100">
        <v>1</v>
      </c>
      <c r="BB15" s="100">
        <v>1</v>
      </c>
      <c r="BC15" s="100">
        <v>1</v>
      </c>
      <c r="BD15" s="100">
        <v>1</v>
      </c>
      <c r="BE15" s="100">
        <v>1</v>
      </c>
      <c r="BF15" s="100">
        <v>1</v>
      </c>
      <c r="BG15" s="100">
        <v>1</v>
      </c>
      <c r="BH15" s="100">
        <v>1</v>
      </c>
      <c r="BI15" s="100">
        <v>1</v>
      </c>
      <c r="BJ15" s="100">
        <v>1</v>
      </c>
      <c r="BK15" s="100">
        <v>1</v>
      </c>
      <c r="BL15" s="100">
        <v>1</v>
      </c>
      <c r="BM15" s="100">
        <v>1</v>
      </c>
      <c r="BN15" s="100">
        <v>1</v>
      </c>
      <c r="BO15" s="100">
        <v>1</v>
      </c>
      <c r="BP15" s="100">
        <v>1</v>
      </c>
      <c r="BQ15" s="100">
        <v>1</v>
      </c>
      <c r="BR15" s="100">
        <v>1</v>
      </c>
      <c r="BS15" s="100">
        <v>1</v>
      </c>
      <c r="BU15" s="100"/>
      <c r="BV15" s="107" t="s">
        <v>121</v>
      </c>
      <c r="BW15" s="100">
        <v>1</v>
      </c>
      <c r="BX15" s="100">
        <v>1</v>
      </c>
      <c r="BY15" s="100">
        <v>1</v>
      </c>
      <c r="BZ15" s="100">
        <v>1</v>
      </c>
      <c r="CA15" s="100">
        <v>1</v>
      </c>
      <c r="CB15" s="100">
        <v>1</v>
      </c>
      <c r="CC15" s="100">
        <v>1</v>
      </c>
      <c r="CD15" s="100">
        <v>1</v>
      </c>
      <c r="CE15" s="100">
        <v>1</v>
      </c>
      <c r="CF15" s="100">
        <v>1</v>
      </c>
      <c r="CG15" s="100">
        <v>1</v>
      </c>
      <c r="CH15" s="100">
        <v>1</v>
      </c>
      <c r="CI15" s="100">
        <v>1</v>
      </c>
      <c r="CJ15" s="100">
        <v>1</v>
      </c>
      <c r="CK15" s="100">
        <v>1</v>
      </c>
      <c r="CL15" s="100">
        <v>1</v>
      </c>
      <c r="CM15" s="100">
        <v>1</v>
      </c>
      <c r="CN15" s="100">
        <v>1</v>
      </c>
      <c r="CO15" s="100">
        <v>1</v>
      </c>
      <c r="CP15" s="100">
        <v>1</v>
      </c>
      <c r="CQ15" s="100">
        <v>1</v>
      </c>
      <c r="CS15" s="100"/>
      <c r="CT15" s="107" t="s">
        <v>121</v>
      </c>
      <c r="CU15" s="100">
        <v>5</v>
      </c>
      <c r="CV15" s="100">
        <v>5</v>
      </c>
      <c r="CW15" s="100">
        <v>5</v>
      </c>
      <c r="CX15" s="100">
        <v>5</v>
      </c>
      <c r="CY15" s="100">
        <v>5</v>
      </c>
      <c r="CZ15" s="100">
        <v>5</v>
      </c>
      <c r="DA15" s="100">
        <v>5</v>
      </c>
      <c r="DB15" s="100">
        <v>5</v>
      </c>
      <c r="DC15" s="100">
        <v>6</v>
      </c>
      <c r="DD15" s="100">
        <v>6</v>
      </c>
      <c r="DE15" s="100">
        <v>6</v>
      </c>
      <c r="DF15" s="100">
        <v>6</v>
      </c>
      <c r="DG15" s="100">
        <v>6</v>
      </c>
      <c r="DH15" s="100">
        <v>6</v>
      </c>
      <c r="DI15" s="100">
        <v>6</v>
      </c>
      <c r="DJ15" s="100">
        <v>6</v>
      </c>
      <c r="DK15" s="100">
        <v>6</v>
      </c>
      <c r="DL15" s="100">
        <v>6</v>
      </c>
      <c r="DM15" s="100">
        <v>7</v>
      </c>
      <c r="DN15" s="100">
        <v>7</v>
      </c>
      <c r="DO15" s="100">
        <v>7</v>
      </c>
      <c r="DQ15" s="100"/>
      <c r="DR15" s="107" t="s">
        <v>121</v>
      </c>
      <c r="DS15" s="100">
        <v>8</v>
      </c>
      <c r="DT15" s="100">
        <v>8</v>
      </c>
      <c r="DU15" s="100">
        <v>9</v>
      </c>
      <c r="DV15" s="100">
        <v>8</v>
      </c>
      <c r="DW15" s="100">
        <v>8</v>
      </c>
      <c r="DX15" s="100">
        <v>8</v>
      </c>
      <c r="DY15" s="100">
        <v>8</v>
      </c>
      <c r="DZ15" s="100">
        <v>9</v>
      </c>
      <c r="EA15" s="100">
        <v>9</v>
      </c>
      <c r="EB15" s="100">
        <v>9</v>
      </c>
      <c r="EC15" s="100">
        <v>9</v>
      </c>
      <c r="ED15" s="100">
        <v>10</v>
      </c>
      <c r="EE15" s="100">
        <v>10</v>
      </c>
      <c r="EF15" s="100">
        <v>10</v>
      </c>
      <c r="EG15" s="100">
        <v>9</v>
      </c>
      <c r="EH15" s="100">
        <v>10</v>
      </c>
      <c r="EI15" s="100">
        <v>10</v>
      </c>
      <c r="EJ15" s="100">
        <v>10</v>
      </c>
      <c r="EK15" s="100">
        <v>11</v>
      </c>
      <c r="EL15" s="100">
        <v>11</v>
      </c>
      <c r="EM15" s="100">
        <v>11</v>
      </c>
      <c r="EO15" s="100"/>
      <c r="EP15" s="107" t="s">
        <v>121</v>
      </c>
      <c r="EQ15" s="100">
        <v>1</v>
      </c>
      <c r="ER15" s="100">
        <v>1</v>
      </c>
      <c r="ES15" s="100">
        <v>1</v>
      </c>
      <c r="ET15" s="100">
        <v>1</v>
      </c>
      <c r="EU15" s="100">
        <v>1</v>
      </c>
      <c r="EV15" s="100">
        <v>1</v>
      </c>
      <c r="EW15" s="100">
        <v>1</v>
      </c>
      <c r="EX15" s="100">
        <v>1</v>
      </c>
      <c r="EY15" s="100">
        <v>1</v>
      </c>
      <c r="EZ15" s="100">
        <v>1</v>
      </c>
      <c r="FA15" s="100">
        <v>1</v>
      </c>
      <c r="FB15" s="100">
        <v>1</v>
      </c>
      <c r="FC15" s="100">
        <v>1</v>
      </c>
      <c r="FD15" s="100">
        <v>1</v>
      </c>
      <c r="FE15" s="100">
        <v>1</v>
      </c>
      <c r="FF15" s="100">
        <v>1</v>
      </c>
      <c r="FG15" s="100">
        <v>1</v>
      </c>
      <c r="FH15" s="100">
        <v>1</v>
      </c>
      <c r="FI15" s="100">
        <v>2</v>
      </c>
      <c r="FJ15" s="100">
        <v>2</v>
      </c>
      <c r="FK15" s="100">
        <v>2</v>
      </c>
      <c r="FM15" s="100"/>
      <c r="FN15" s="107" t="s">
        <v>121</v>
      </c>
      <c r="FO15" s="100">
        <v>1</v>
      </c>
      <c r="FP15" s="100">
        <v>1</v>
      </c>
      <c r="FQ15" s="100">
        <v>1</v>
      </c>
      <c r="FR15" s="100">
        <v>1</v>
      </c>
      <c r="FS15" s="100">
        <v>1</v>
      </c>
      <c r="FT15" s="100">
        <v>1</v>
      </c>
      <c r="FU15" s="100">
        <v>1</v>
      </c>
      <c r="FV15" s="100">
        <v>1</v>
      </c>
      <c r="FW15" s="100">
        <v>1</v>
      </c>
      <c r="FX15" s="100">
        <v>1</v>
      </c>
      <c r="FY15" s="100">
        <v>1</v>
      </c>
      <c r="FZ15" s="100">
        <v>1</v>
      </c>
      <c r="GA15" s="100">
        <v>1</v>
      </c>
      <c r="GB15" s="100">
        <v>1</v>
      </c>
      <c r="GC15" s="100">
        <v>1</v>
      </c>
      <c r="GD15" s="100">
        <v>1</v>
      </c>
      <c r="GE15" s="100">
        <v>1</v>
      </c>
      <c r="GF15" s="100">
        <v>1</v>
      </c>
      <c r="GG15" s="100">
        <v>1</v>
      </c>
      <c r="GH15" s="100">
        <v>1</v>
      </c>
      <c r="GI15" s="100">
        <v>1</v>
      </c>
      <c r="GK15" s="100"/>
      <c r="GL15" s="107" t="s">
        <v>121</v>
      </c>
      <c r="GM15" s="100">
        <v>4</v>
      </c>
      <c r="GN15" s="100">
        <v>4</v>
      </c>
      <c r="GO15" s="100">
        <v>4</v>
      </c>
      <c r="GP15" s="100">
        <v>4</v>
      </c>
      <c r="GQ15" s="100">
        <v>4</v>
      </c>
      <c r="GR15" s="100">
        <v>4</v>
      </c>
      <c r="GS15" s="100">
        <v>4</v>
      </c>
      <c r="GT15" s="100">
        <v>4</v>
      </c>
      <c r="GU15" s="100">
        <v>5</v>
      </c>
      <c r="GV15" s="100">
        <v>5</v>
      </c>
      <c r="GW15" s="100">
        <v>5</v>
      </c>
      <c r="GX15" s="100">
        <v>5</v>
      </c>
      <c r="GY15" s="100">
        <v>5</v>
      </c>
      <c r="GZ15" s="100">
        <v>5</v>
      </c>
      <c r="HA15" s="100">
        <v>5</v>
      </c>
      <c r="HB15" s="100">
        <v>6</v>
      </c>
      <c r="HC15" s="100">
        <v>5</v>
      </c>
      <c r="HD15" s="100">
        <v>5</v>
      </c>
      <c r="HE15" s="100">
        <v>5</v>
      </c>
      <c r="HF15" s="100">
        <v>5</v>
      </c>
      <c r="HG15" s="100">
        <v>5</v>
      </c>
      <c r="HI15" s="100"/>
      <c r="HJ15" s="107" t="s">
        <v>121</v>
      </c>
      <c r="HK15" s="100">
        <v>3</v>
      </c>
      <c r="HL15" s="100">
        <v>3</v>
      </c>
      <c r="HM15" s="100">
        <v>3</v>
      </c>
      <c r="HN15" s="100">
        <v>3</v>
      </c>
      <c r="HO15" s="100">
        <v>3</v>
      </c>
      <c r="HP15" s="100">
        <v>3</v>
      </c>
      <c r="HQ15" s="100">
        <v>3</v>
      </c>
      <c r="HR15" s="100">
        <v>3</v>
      </c>
      <c r="HS15" s="100">
        <v>3</v>
      </c>
      <c r="HT15" s="100">
        <v>3</v>
      </c>
      <c r="HU15" s="100">
        <v>3</v>
      </c>
      <c r="HV15" s="100">
        <v>3</v>
      </c>
      <c r="HW15" s="100">
        <v>3</v>
      </c>
      <c r="HX15" s="100">
        <v>3</v>
      </c>
      <c r="HY15" s="100">
        <v>3</v>
      </c>
      <c r="HZ15" s="100">
        <v>4</v>
      </c>
      <c r="IA15" s="100">
        <v>3</v>
      </c>
      <c r="IB15" s="100">
        <v>3</v>
      </c>
      <c r="IC15" s="100">
        <v>4</v>
      </c>
      <c r="ID15" s="100">
        <v>4</v>
      </c>
      <c r="IE15" s="100">
        <v>4</v>
      </c>
    </row>
    <row r="16" spans="1:239" ht="15">
      <c r="A16" s="100"/>
      <c r="B16" s="107" t="s">
        <v>122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Y16" s="100"/>
      <c r="Z16" s="107" t="s">
        <v>122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W16" s="100"/>
      <c r="AX16" s="107" t="s">
        <v>122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U16" s="100"/>
      <c r="BV16" s="107" t="s">
        <v>122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S16" s="100"/>
      <c r="CT16" s="107" t="s">
        <v>122</v>
      </c>
      <c r="CU16" s="100">
        <v>1</v>
      </c>
      <c r="CV16" s="100">
        <v>2</v>
      </c>
      <c r="CW16" s="100">
        <v>2</v>
      </c>
      <c r="CX16" s="100">
        <v>2</v>
      </c>
      <c r="CY16" s="100">
        <v>2</v>
      </c>
      <c r="CZ16" s="100">
        <v>2</v>
      </c>
      <c r="DA16" s="100">
        <v>2</v>
      </c>
      <c r="DB16" s="100">
        <v>2</v>
      </c>
      <c r="DC16" s="100">
        <v>2</v>
      </c>
      <c r="DD16" s="100">
        <v>2</v>
      </c>
      <c r="DE16" s="100">
        <v>2</v>
      </c>
      <c r="DF16" s="100">
        <v>2</v>
      </c>
      <c r="DG16" s="100">
        <v>2</v>
      </c>
      <c r="DH16" s="100">
        <v>2</v>
      </c>
      <c r="DI16" s="100">
        <v>2</v>
      </c>
      <c r="DJ16" s="100">
        <v>2</v>
      </c>
      <c r="DK16" s="100">
        <v>2</v>
      </c>
      <c r="DL16" s="100">
        <v>1</v>
      </c>
      <c r="DM16" s="100">
        <v>1</v>
      </c>
      <c r="DN16" s="100">
        <v>1</v>
      </c>
      <c r="DO16" s="100">
        <v>1</v>
      </c>
      <c r="DQ16" s="100"/>
      <c r="DR16" s="107" t="s">
        <v>122</v>
      </c>
      <c r="DS16" s="100">
        <v>2</v>
      </c>
      <c r="DT16" s="100">
        <v>3</v>
      </c>
      <c r="DU16" s="100">
        <v>3</v>
      </c>
      <c r="DV16" s="100">
        <v>3</v>
      </c>
      <c r="DW16" s="100">
        <v>2</v>
      </c>
      <c r="DX16" s="100">
        <v>3</v>
      </c>
      <c r="DY16" s="100">
        <v>3</v>
      </c>
      <c r="DZ16" s="100">
        <v>3</v>
      </c>
      <c r="EA16" s="100">
        <v>3</v>
      </c>
      <c r="EB16" s="100">
        <v>3</v>
      </c>
      <c r="EC16" s="100">
        <v>3</v>
      </c>
      <c r="ED16" s="100">
        <v>3</v>
      </c>
      <c r="EE16" s="100">
        <v>3</v>
      </c>
      <c r="EF16" s="100">
        <v>3</v>
      </c>
      <c r="EG16" s="100">
        <v>3</v>
      </c>
      <c r="EH16" s="100">
        <v>3</v>
      </c>
      <c r="EI16" s="100">
        <v>4</v>
      </c>
      <c r="EJ16" s="100">
        <v>2</v>
      </c>
      <c r="EK16" s="100">
        <v>2</v>
      </c>
      <c r="EL16" s="100">
        <v>2</v>
      </c>
      <c r="EM16" s="100">
        <v>2</v>
      </c>
      <c r="EO16" s="100"/>
      <c r="EP16" s="107" t="s">
        <v>122</v>
      </c>
      <c r="EQ16" s="100">
        <v>0</v>
      </c>
      <c r="ER16" s="100">
        <v>0</v>
      </c>
      <c r="ES16" s="100">
        <v>0</v>
      </c>
      <c r="ET16" s="100">
        <v>0</v>
      </c>
      <c r="EU16" s="100">
        <v>0</v>
      </c>
      <c r="EV16" s="100">
        <v>0</v>
      </c>
      <c r="EW16" s="100">
        <v>0</v>
      </c>
      <c r="EX16" s="100">
        <v>0</v>
      </c>
      <c r="EY16" s="100">
        <v>0</v>
      </c>
      <c r="EZ16" s="100">
        <v>0</v>
      </c>
      <c r="FA16" s="100">
        <v>0</v>
      </c>
      <c r="FB16" s="100">
        <v>0</v>
      </c>
      <c r="FC16" s="100">
        <v>0</v>
      </c>
      <c r="FD16" s="100">
        <v>0</v>
      </c>
      <c r="FE16" s="100">
        <v>0</v>
      </c>
      <c r="FF16" s="100">
        <v>0</v>
      </c>
      <c r="FG16" s="100">
        <v>1</v>
      </c>
      <c r="FH16" s="100">
        <v>0</v>
      </c>
      <c r="FI16" s="100">
        <v>0</v>
      </c>
      <c r="FJ16" s="100">
        <v>0</v>
      </c>
      <c r="FK16" s="100">
        <v>0</v>
      </c>
      <c r="FM16" s="100"/>
      <c r="FN16" s="107" t="s">
        <v>122</v>
      </c>
      <c r="FO16" s="100">
        <v>0</v>
      </c>
      <c r="FP16" s="100">
        <v>0</v>
      </c>
      <c r="FQ16" s="100">
        <v>0</v>
      </c>
      <c r="FR16" s="100">
        <v>0</v>
      </c>
      <c r="FS16" s="100">
        <v>0</v>
      </c>
      <c r="FT16" s="100">
        <v>0</v>
      </c>
      <c r="FU16" s="100">
        <v>0</v>
      </c>
      <c r="FV16" s="100">
        <v>0</v>
      </c>
      <c r="FW16" s="100">
        <v>0</v>
      </c>
      <c r="FX16" s="100">
        <v>0</v>
      </c>
      <c r="FY16" s="100">
        <v>0</v>
      </c>
      <c r="FZ16" s="100">
        <v>0</v>
      </c>
      <c r="GA16" s="100">
        <v>0</v>
      </c>
      <c r="GB16" s="100">
        <v>0</v>
      </c>
      <c r="GC16" s="100">
        <v>0</v>
      </c>
      <c r="GD16" s="100">
        <v>0</v>
      </c>
      <c r="GE16" s="100">
        <v>0</v>
      </c>
      <c r="GF16" s="100">
        <v>0</v>
      </c>
      <c r="GG16" s="100">
        <v>0</v>
      </c>
      <c r="GH16" s="100">
        <v>0</v>
      </c>
      <c r="GI16" s="100">
        <v>0</v>
      </c>
      <c r="GK16" s="100"/>
      <c r="GL16" s="107" t="s">
        <v>122</v>
      </c>
      <c r="GM16" s="100">
        <v>1</v>
      </c>
      <c r="GN16" s="100">
        <v>1</v>
      </c>
      <c r="GO16" s="100">
        <v>1</v>
      </c>
      <c r="GP16" s="100">
        <v>1</v>
      </c>
      <c r="GQ16" s="100">
        <v>1</v>
      </c>
      <c r="GR16" s="100">
        <v>1</v>
      </c>
      <c r="GS16" s="100">
        <v>1</v>
      </c>
      <c r="GT16" s="100">
        <v>1</v>
      </c>
      <c r="GU16" s="100">
        <v>2</v>
      </c>
      <c r="GV16" s="100">
        <v>1</v>
      </c>
      <c r="GW16" s="100">
        <v>1</v>
      </c>
      <c r="GX16" s="100">
        <v>1</v>
      </c>
      <c r="GY16" s="100">
        <v>1</v>
      </c>
      <c r="GZ16" s="100">
        <v>2</v>
      </c>
      <c r="HA16" s="100">
        <v>2</v>
      </c>
      <c r="HB16" s="100">
        <v>2</v>
      </c>
      <c r="HC16" s="100">
        <v>2</v>
      </c>
      <c r="HD16" s="100">
        <v>1</v>
      </c>
      <c r="HE16" s="100">
        <v>1</v>
      </c>
      <c r="HF16" s="100">
        <v>1</v>
      </c>
      <c r="HG16" s="100">
        <v>1</v>
      </c>
      <c r="HI16" s="100"/>
      <c r="HJ16" s="107" t="s">
        <v>122</v>
      </c>
      <c r="HK16" s="100">
        <v>1</v>
      </c>
      <c r="HL16" s="100">
        <v>1</v>
      </c>
      <c r="HM16" s="100">
        <v>1</v>
      </c>
      <c r="HN16" s="100">
        <v>1</v>
      </c>
      <c r="HO16" s="100">
        <v>1</v>
      </c>
      <c r="HP16" s="100">
        <v>1</v>
      </c>
      <c r="HQ16" s="100">
        <v>1</v>
      </c>
      <c r="HR16" s="100">
        <v>1</v>
      </c>
      <c r="HS16" s="100">
        <v>1</v>
      </c>
      <c r="HT16" s="100">
        <v>1</v>
      </c>
      <c r="HU16" s="100">
        <v>1</v>
      </c>
      <c r="HV16" s="100">
        <v>1</v>
      </c>
      <c r="HW16" s="100">
        <v>1</v>
      </c>
      <c r="HX16" s="100">
        <v>1</v>
      </c>
      <c r="HY16" s="100">
        <v>1</v>
      </c>
      <c r="HZ16" s="100">
        <v>1</v>
      </c>
      <c r="IA16" s="100">
        <v>1</v>
      </c>
      <c r="IB16" s="100">
        <v>1</v>
      </c>
      <c r="IC16" s="100">
        <v>1</v>
      </c>
      <c r="ID16" s="100">
        <v>1</v>
      </c>
      <c r="IE16" s="100">
        <v>1</v>
      </c>
    </row>
    <row r="17" spans="1:239" ht="15">
      <c r="A17" s="421"/>
      <c r="B17" s="421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Y17" s="421"/>
      <c r="Z17" s="421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W17" s="421"/>
      <c r="AX17" s="421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U17" s="421"/>
      <c r="BV17" s="421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S17" s="421"/>
      <c r="CT17" s="421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Q17" s="421"/>
      <c r="DR17" s="421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O17" s="421"/>
      <c r="EP17" s="421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M17" s="421"/>
      <c r="FN17" s="421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K17" s="421"/>
      <c r="GL17" s="421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I17" s="421"/>
      <c r="HJ17" s="421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</row>
    <row r="18" spans="1:239" ht="15">
      <c r="A18" s="100"/>
      <c r="B18" s="104" t="s">
        <v>87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100"/>
      <c r="Z18" s="104" t="s">
        <v>87</v>
      </c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100"/>
      <c r="AX18" s="104" t="s">
        <v>87</v>
      </c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100"/>
      <c r="BV18" s="104" t="s">
        <v>87</v>
      </c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100"/>
      <c r="CT18" s="104" t="s">
        <v>87</v>
      </c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100"/>
      <c r="DR18" s="104" t="s">
        <v>87</v>
      </c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100"/>
      <c r="EP18" s="104" t="s">
        <v>87</v>
      </c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100"/>
      <c r="FN18" s="104" t="s">
        <v>87</v>
      </c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100"/>
      <c r="GL18" s="104" t="s">
        <v>87</v>
      </c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100"/>
      <c r="HJ18" s="104" t="s">
        <v>87</v>
      </c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15">
      <c r="A19" s="100"/>
      <c r="B19" s="107" t="s">
        <v>120</v>
      </c>
      <c r="C19" s="100">
        <v>60.8</v>
      </c>
      <c r="D19" s="100">
        <v>58.1</v>
      </c>
      <c r="E19" s="100">
        <v>58.3</v>
      </c>
      <c r="F19" s="100">
        <v>59.5</v>
      </c>
      <c r="G19" s="100">
        <v>60.2</v>
      </c>
      <c r="H19" s="100">
        <v>59.5</v>
      </c>
      <c r="I19" s="100">
        <v>61.2</v>
      </c>
      <c r="J19" s="100">
        <v>58.1</v>
      </c>
      <c r="K19" s="100">
        <v>57.6</v>
      </c>
      <c r="L19" s="100">
        <v>57.8</v>
      </c>
      <c r="M19" s="100">
        <v>57.9</v>
      </c>
      <c r="N19" s="100">
        <v>57.6</v>
      </c>
      <c r="O19" s="100">
        <v>56.8</v>
      </c>
      <c r="P19" s="100">
        <v>56.4</v>
      </c>
      <c r="Q19" s="100">
        <v>58.7</v>
      </c>
      <c r="R19" s="100">
        <v>55.7</v>
      </c>
      <c r="S19" s="100">
        <v>56</v>
      </c>
      <c r="T19" s="100">
        <v>60.5</v>
      </c>
      <c r="U19" s="100">
        <v>58.3</v>
      </c>
      <c r="V19" s="100">
        <v>58</v>
      </c>
      <c r="W19" s="100">
        <v>60.1</v>
      </c>
      <c r="Y19" s="100"/>
      <c r="Z19" s="107" t="s">
        <v>120</v>
      </c>
      <c r="AA19" s="100">
        <v>61</v>
      </c>
      <c r="AB19" s="100">
        <v>57.4</v>
      </c>
      <c r="AC19" s="100">
        <v>57.4</v>
      </c>
      <c r="AD19" s="100">
        <v>59.6</v>
      </c>
      <c r="AE19" s="100">
        <v>60</v>
      </c>
      <c r="AF19" s="100">
        <v>60</v>
      </c>
      <c r="AG19" s="100">
        <v>61.8</v>
      </c>
      <c r="AH19" s="100">
        <v>57.6</v>
      </c>
      <c r="AI19" s="100">
        <v>57.4</v>
      </c>
      <c r="AJ19" s="100">
        <v>58</v>
      </c>
      <c r="AK19" s="100">
        <v>58.1</v>
      </c>
      <c r="AL19" s="100">
        <v>57.7</v>
      </c>
      <c r="AM19" s="100">
        <v>56.7</v>
      </c>
      <c r="AN19" s="100">
        <v>56.3</v>
      </c>
      <c r="AO19" s="100">
        <v>58.7</v>
      </c>
      <c r="AP19" s="100">
        <v>55.8</v>
      </c>
      <c r="AQ19" s="100">
        <v>56.1</v>
      </c>
      <c r="AR19" s="100">
        <v>60.4</v>
      </c>
      <c r="AS19" s="100">
        <v>58</v>
      </c>
      <c r="AT19" s="100">
        <v>58</v>
      </c>
      <c r="AU19" s="100">
        <v>59.6</v>
      </c>
      <c r="AW19" s="100"/>
      <c r="AX19" s="107" t="s">
        <v>120</v>
      </c>
      <c r="AY19" s="100">
        <v>60.7</v>
      </c>
      <c r="AZ19" s="100">
        <v>58.1</v>
      </c>
      <c r="BA19" s="100">
        <v>58.3</v>
      </c>
      <c r="BB19" s="100">
        <v>59.5</v>
      </c>
      <c r="BC19" s="100">
        <v>60.2</v>
      </c>
      <c r="BD19" s="100">
        <v>59.4</v>
      </c>
      <c r="BE19" s="100">
        <v>61.2</v>
      </c>
      <c r="BF19" s="100">
        <v>58.1</v>
      </c>
      <c r="BG19" s="100">
        <v>57.6</v>
      </c>
      <c r="BH19" s="100">
        <v>57.8</v>
      </c>
      <c r="BI19" s="100">
        <v>58</v>
      </c>
      <c r="BJ19" s="100">
        <v>57.5</v>
      </c>
      <c r="BK19" s="100">
        <v>56.9</v>
      </c>
      <c r="BL19" s="100">
        <v>56.3</v>
      </c>
      <c r="BM19" s="100">
        <v>58.7</v>
      </c>
      <c r="BN19" s="100">
        <v>55.7</v>
      </c>
      <c r="BO19" s="100">
        <v>56</v>
      </c>
      <c r="BP19" s="100">
        <v>60.5</v>
      </c>
      <c r="BQ19" s="100">
        <v>58.3</v>
      </c>
      <c r="BR19" s="100">
        <v>57.9</v>
      </c>
      <c r="BS19" s="100">
        <v>60.1</v>
      </c>
      <c r="BU19" s="100"/>
      <c r="BV19" s="107" t="s">
        <v>120</v>
      </c>
      <c r="BW19" s="100">
        <v>60.7</v>
      </c>
      <c r="BX19" s="100">
        <v>58.1</v>
      </c>
      <c r="BY19" s="100">
        <v>58.3</v>
      </c>
      <c r="BZ19" s="100">
        <v>59.5</v>
      </c>
      <c r="CA19" s="100">
        <v>60.2</v>
      </c>
      <c r="CB19" s="100">
        <v>59.4</v>
      </c>
      <c r="CC19" s="100">
        <v>61.2</v>
      </c>
      <c r="CD19" s="100">
        <v>58.1</v>
      </c>
      <c r="CE19" s="100">
        <v>57.6</v>
      </c>
      <c r="CF19" s="100">
        <v>57.8</v>
      </c>
      <c r="CG19" s="100">
        <v>58</v>
      </c>
      <c r="CH19" s="100">
        <v>57.5</v>
      </c>
      <c r="CI19" s="100">
        <v>56.9</v>
      </c>
      <c r="CJ19" s="100">
        <v>56.3</v>
      </c>
      <c r="CK19" s="100">
        <v>58.7</v>
      </c>
      <c r="CL19" s="100">
        <v>55.7</v>
      </c>
      <c r="CM19" s="100">
        <v>56</v>
      </c>
      <c r="CN19" s="100">
        <v>60.5</v>
      </c>
      <c r="CO19" s="100">
        <v>58.3</v>
      </c>
      <c r="CP19" s="100">
        <v>57.9</v>
      </c>
      <c r="CQ19" s="100">
        <v>60.1</v>
      </c>
      <c r="CS19" s="100"/>
      <c r="CT19" s="107" t="s">
        <v>120</v>
      </c>
      <c r="CU19" s="100">
        <v>60.7</v>
      </c>
      <c r="CV19" s="100">
        <v>58.1</v>
      </c>
      <c r="CW19" s="100">
        <v>58.3</v>
      </c>
      <c r="CX19" s="100">
        <v>59.5</v>
      </c>
      <c r="CY19" s="100">
        <v>60.2</v>
      </c>
      <c r="CZ19" s="100">
        <v>59.4</v>
      </c>
      <c r="DA19" s="100">
        <v>61.2</v>
      </c>
      <c r="DB19" s="100">
        <v>58.1</v>
      </c>
      <c r="DC19" s="100">
        <v>57.6</v>
      </c>
      <c r="DD19" s="100">
        <v>57.8</v>
      </c>
      <c r="DE19" s="100">
        <v>58</v>
      </c>
      <c r="DF19" s="100">
        <v>57.5</v>
      </c>
      <c r="DG19" s="100">
        <v>56.9</v>
      </c>
      <c r="DH19" s="100">
        <v>56.3</v>
      </c>
      <c r="DI19" s="100">
        <v>58.7</v>
      </c>
      <c r="DJ19" s="100">
        <v>55.7</v>
      </c>
      <c r="DK19" s="100">
        <v>56</v>
      </c>
      <c r="DL19" s="100">
        <v>60.5</v>
      </c>
      <c r="DM19" s="100">
        <v>58.3</v>
      </c>
      <c r="DN19" s="100">
        <v>57.9</v>
      </c>
      <c r="DO19" s="100">
        <v>60.1</v>
      </c>
      <c r="DQ19" s="100"/>
      <c r="DR19" s="107" t="s">
        <v>120</v>
      </c>
      <c r="DS19" s="100">
        <v>60.7</v>
      </c>
      <c r="DT19" s="100">
        <v>58.1</v>
      </c>
      <c r="DU19" s="100">
        <v>58.3</v>
      </c>
      <c r="DV19" s="100">
        <v>59.5</v>
      </c>
      <c r="DW19" s="100">
        <v>60.2</v>
      </c>
      <c r="DX19" s="100">
        <v>59.4</v>
      </c>
      <c r="DY19" s="100">
        <v>61.2</v>
      </c>
      <c r="DZ19" s="100">
        <v>58.1</v>
      </c>
      <c r="EA19" s="100">
        <v>57.6</v>
      </c>
      <c r="EB19" s="100">
        <v>57.8</v>
      </c>
      <c r="EC19" s="100">
        <v>58</v>
      </c>
      <c r="ED19" s="100">
        <v>57.5</v>
      </c>
      <c r="EE19" s="100">
        <v>56.9</v>
      </c>
      <c r="EF19" s="100">
        <v>56.3</v>
      </c>
      <c r="EG19" s="100">
        <v>58.7</v>
      </c>
      <c r="EH19" s="100">
        <v>55.7</v>
      </c>
      <c r="EI19" s="100">
        <v>56</v>
      </c>
      <c r="EJ19" s="100">
        <v>60.5</v>
      </c>
      <c r="EK19" s="100">
        <v>58.3</v>
      </c>
      <c r="EL19" s="100">
        <v>57.9</v>
      </c>
      <c r="EM19" s="100">
        <v>60.1</v>
      </c>
      <c r="EO19" s="100"/>
      <c r="EP19" s="107" t="s">
        <v>120</v>
      </c>
      <c r="EQ19" s="100">
        <v>60.7</v>
      </c>
      <c r="ER19" s="100">
        <v>58.1</v>
      </c>
      <c r="ES19" s="100">
        <v>58.3</v>
      </c>
      <c r="ET19" s="100">
        <v>59.5</v>
      </c>
      <c r="EU19" s="100">
        <v>60.2</v>
      </c>
      <c r="EV19" s="100">
        <v>59.4</v>
      </c>
      <c r="EW19" s="100">
        <v>61.2</v>
      </c>
      <c r="EX19" s="100">
        <v>58.1</v>
      </c>
      <c r="EY19" s="100">
        <v>57.6</v>
      </c>
      <c r="EZ19" s="100">
        <v>57.8</v>
      </c>
      <c r="FA19" s="100">
        <v>58</v>
      </c>
      <c r="FB19" s="100">
        <v>57.5</v>
      </c>
      <c r="FC19" s="100">
        <v>56.9</v>
      </c>
      <c r="FD19" s="100">
        <v>56.3</v>
      </c>
      <c r="FE19" s="100">
        <v>58.7</v>
      </c>
      <c r="FF19" s="100">
        <v>55.7</v>
      </c>
      <c r="FG19" s="100">
        <v>56</v>
      </c>
      <c r="FH19" s="100">
        <v>60.5</v>
      </c>
      <c r="FI19" s="100">
        <v>58.3</v>
      </c>
      <c r="FJ19" s="100">
        <v>58</v>
      </c>
      <c r="FK19" s="100">
        <v>60.1</v>
      </c>
      <c r="FM19" s="100"/>
      <c r="FN19" s="107" t="s">
        <v>120</v>
      </c>
      <c r="FO19" s="100">
        <v>60.7</v>
      </c>
      <c r="FP19" s="100">
        <v>58.1</v>
      </c>
      <c r="FQ19" s="100">
        <v>58.3</v>
      </c>
      <c r="FR19" s="100">
        <v>59.5</v>
      </c>
      <c r="FS19" s="100">
        <v>60.2</v>
      </c>
      <c r="FT19" s="100">
        <v>59.4</v>
      </c>
      <c r="FU19" s="100">
        <v>61.2</v>
      </c>
      <c r="FV19" s="100">
        <v>58.1</v>
      </c>
      <c r="FW19" s="100">
        <v>57.6</v>
      </c>
      <c r="FX19" s="100">
        <v>57.8</v>
      </c>
      <c r="FY19" s="100">
        <v>58</v>
      </c>
      <c r="FZ19" s="100">
        <v>57.6</v>
      </c>
      <c r="GA19" s="100">
        <v>56.9</v>
      </c>
      <c r="GB19" s="100">
        <v>56.3</v>
      </c>
      <c r="GC19" s="100">
        <v>58.7</v>
      </c>
      <c r="GD19" s="100">
        <v>55.7</v>
      </c>
      <c r="GE19" s="100">
        <v>56</v>
      </c>
      <c r="GF19" s="100">
        <v>60.5</v>
      </c>
      <c r="GG19" s="100">
        <v>58.3</v>
      </c>
      <c r="GH19" s="100">
        <v>58</v>
      </c>
      <c r="GI19" s="100">
        <v>60.1</v>
      </c>
      <c r="GK19" s="100"/>
      <c r="GL19" s="107" t="s">
        <v>120</v>
      </c>
      <c r="GM19" s="100">
        <v>60.7</v>
      </c>
      <c r="GN19" s="100">
        <v>58.1</v>
      </c>
      <c r="GO19" s="100">
        <v>58.3</v>
      </c>
      <c r="GP19" s="100">
        <v>59.5</v>
      </c>
      <c r="GQ19" s="100">
        <v>60.2</v>
      </c>
      <c r="GR19" s="100">
        <v>59.4</v>
      </c>
      <c r="GS19" s="100">
        <v>61.2</v>
      </c>
      <c r="GT19" s="100">
        <v>58.1</v>
      </c>
      <c r="GU19" s="100">
        <v>57.6</v>
      </c>
      <c r="GV19" s="100">
        <v>57.8</v>
      </c>
      <c r="GW19" s="100">
        <v>58</v>
      </c>
      <c r="GX19" s="100">
        <v>57.5</v>
      </c>
      <c r="GY19" s="100">
        <v>56.9</v>
      </c>
      <c r="GZ19" s="100">
        <v>56.3</v>
      </c>
      <c r="HA19" s="100">
        <v>58.7</v>
      </c>
      <c r="HB19" s="100">
        <v>55.7</v>
      </c>
      <c r="HC19" s="100">
        <v>56</v>
      </c>
      <c r="HD19" s="100">
        <v>60.5</v>
      </c>
      <c r="HE19" s="100">
        <v>58.3</v>
      </c>
      <c r="HF19" s="100">
        <v>57.9</v>
      </c>
      <c r="HG19" s="100">
        <v>60.1</v>
      </c>
      <c r="HI19" s="100"/>
      <c r="HJ19" s="107" t="s">
        <v>120</v>
      </c>
      <c r="HK19" s="100">
        <v>60.7</v>
      </c>
      <c r="HL19" s="100">
        <v>58.1</v>
      </c>
      <c r="HM19" s="100">
        <v>58.3</v>
      </c>
      <c r="HN19" s="100">
        <v>59.5</v>
      </c>
      <c r="HO19" s="100">
        <v>60.2</v>
      </c>
      <c r="HP19" s="100">
        <v>59.4</v>
      </c>
      <c r="HQ19" s="100">
        <v>61.2</v>
      </c>
      <c r="HR19" s="100">
        <v>58.1</v>
      </c>
      <c r="HS19" s="100">
        <v>57.6</v>
      </c>
      <c r="HT19" s="100">
        <v>57.8</v>
      </c>
      <c r="HU19" s="100">
        <v>58</v>
      </c>
      <c r="HV19" s="100">
        <v>57.5</v>
      </c>
      <c r="HW19" s="100">
        <v>56.9</v>
      </c>
      <c r="HX19" s="100">
        <v>56.3</v>
      </c>
      <c r="HY19" s="100">
        <v>58.7</v>
      </c>
      <c r="HZ19" s="100">
        <v>55.7</v>
      </c>
      <c r="IA19" s="100">
        <v>56</v>
      </c>
      <c r="IB19" s="100">
        <v>60.5</v>
      </c>
      <c r="IC19" s="100">
        <v>58.3</v>
      </c>
      <c r="ID19" s="100">
        <v>57.9</v>
      </c>
      <c r="IE19" s="100">
        <v>60.1</v>
      </c>
    </row>
    <row r="20" spans="1:239" ht="15">
      <c r="A20" s="100"/>
      <c r="B20" s="107" t="s">
        <v>121</v>
      </c>
      <c r="C20" s="100">
        <v>30.3</v>
      </c>
      <c r="D20" s="100">
        <v>31.3</v>
      </c>
      <c r="E20" s="100">
        <v>31.2</v>
      </c>
      <c r="F20" s="100">
        <v>30.1</v>
      </c>
      <c r="G20" s="100">
        <v>30.2</v>
      </c>
      <c r="H20" s="100">
        <v>30.4</v>
      </c>
      <c r="I20" s="100">
        <v>28.6</v>
      </c>
      <c r="J20" s="100">
        <v>31.3</v>
      </c>
      <c r="K20" s="100">
        <v>32.1</v>
      </c>
      <c r="L20" s="100">
        <v>32.799999999999997</v>
      </c>
      <c r="M20" s="100">
        <v>32.700000000000003</v>
      </c>
      <c r="N20" s="100">
        <v>33.200000000000003</v>
      </c>
      <c r="O20" s="100">
        <v>33.700000000000003</v>
      </c>
      <c r="P20" s="100">
        <v>32.6</v>
      </c>
      <c r="Q20" s="100">
        <v>31.1</v>
      </c>
      <c r="R20" s="100">
        <v>34.200000000000003</v>
      </c>
      <c r="S20" s="100">
        <v>32.1</v>
      </c>
      <c r="T20" s="100">
        <v>32.5</v>
      </c>
      <c r="U20" s="100">
        <v>34.700000000000003</v>
      </c>
      <c r="V20" s="100">
        <v>34.9</v>
      </c>
      <c r="W20" s="100">
        <v>34</v>
      </c>
      <c r="Y20" s="100"/>
      <c r="Z20" s="107" t="s">
        <v>121</v>
      </c>
      <c r="AA20" s="100">
        <v>30.5</v>
      </c>
      <c r="AB20" s="100">
        <v>31.5</v>
      </c>
      <c r="AC20" s="100">
        <v>31.5</v>
      </c>
      <c r="AD20" s="100">
        <v>29.8</v>
      </c>
      <c r="AE20" s="100">
        <v>30</v>
      </c>
      <c r="AF20" s="100">
        <v>30</v>
      </c>
      <c r="AG20" s="100">
        <v>27.9</v>
      </c>
      <c r="AH20" s="100">
        <v>31.5</v>
      </c>
      <c r="AI20" s="100">
        <v>32.4</v>
      </c>
      <c r="AJ20" s="100">
        <v>32.799999999999997</v>
      </c>
      <c r="AK20" s="100">
        <v>32.6</v>
      </c>
      <c r="AL20" s="100">
        <v>33.299999999999997</v>
      </c>
      <c r="AM20" s="100">
        <v>34</v>
      </c>
      <c r="AN20" s="100">
        <v>32.700000000000003</v>
      </c>
      <c r="AO20" s="100">
        <v>31</v>
      </c>
      <c r="AP20" s="100">
        <v>34.200000000000003</v>
      </c>
      <c r="AQ20" s="100">
        <v>32.200000000000003</v>
      </c>
      <c r="AR20" s="100">
        <v>32.6</v>
      </c>
      <c r="AS20" s="100">
        <v>34.799999999999997</v>
      </c>
      <c r="AT20" s="100">
        <v>35.299999999999997</v>
      </c>
      <c r="AU20" s="100">
        <v>34</v>
      </c>
      <c r="AW20" s="100"/>
      <c r="AX20" s="107" t="s">
        <v>121</v>
      </c>
      <c r="AY20" s="100">
        <v>30.3</v>
      </c>
      <c r="AZ20" s="100">
        <v>31.4</v>
      </c>
      <c r="BA20" s="100">
        <v>31.2</v>
      </c>
      <c r="BB20" s="100">
        <v>30.1</v>
      </c>
      <c r="BC20" s="100">
        <v>30.2</v>
      </c>
      <c r="BD20" s="100">
        <v>30.4</v>
      </c>
      <c r="BE20" s="100">
        <v>28.6</v>
      </c>
      <c r="BF20" s="100">
        <v>31.3</v>
      </c>
      <c r="BG20" s="100">
        <v>32.1</v>
      </c>
      <c r="BH20" s="100">
        <v>32.799999999999997</v>
      </c>
      <c r="BI20" s="100">
        <v>32.6</v>
      </c>
      <c r="BJ20" s="100">
        <v>33.299999999999997</v>
      </c>
      <c r="BK20" s="100">
        <v>33.700000000000003</v>
      </c>
      <c r="BL20" s="100">
        <v>32.6</v>
      </c>
      <c r="BM20" s="100">
        <v>31.1</v>
      </c>
      <c r="BN20" s="100">
        <v>34.200000000000003</v>
      </c>
      <c r="BO20" s="100">
        <v>32.1</v>
      </c>
      <c r="BP20" s="100">
        <v>32.5</v>
      </c>
      <c r="BQ20" s="100">
        <v>34.700000000000003</v>
      </c>
      <c r="BR20" s="100">
        <v>34.9</v>
      </c>
      <c r="BS20" s="100">
        <v>34</v>
      </c>
      <c r="BU20" s="100"/>
      <c r="BV20" s="107" t="s">
        <v>121</v>
      </c>
      <c r="BW20" s="100">
        <v>30.3</v>
      </c>
      <c r="BX20" s="100">
        <v>31.3</v>
      </c>
      <c r="BY20" s="100">
        <v>31.2</v>
      </c>
      <c r="BZ20" s="100">
        <v>30.1</v>
      </c>
      <c r="CA20" s="100">
        <v>30.2</v>
      </c>
      <c r="CB20" s="100">
        <v>30.4</v>
      </c>
      <c r="CC20" s="100">
        <v>28.6</v>
      </c>
      <c r="CD20" s="100">
        <v>31.3</v>
      </c>
      <c r="CE20" s="100">
        <v>32.200000000000003</v>
      </c>
      <c r="CF20" s="100">
        <v>32.799999999999997</v>
      </c>
      <c r="CG20" s="100">
        <v>32.700000000000003</v>
      </c>
      <c r="CH20" s="100">
        <v>33.200000000000003</v>
      </c>
      <c r="CI20" s="100">
        <v>33.700000000000003</v>
      </c>
      <c r="CJ20" s="100">
        <v>32.6</v>
      </c>
      <c r="CK20" s="100">
        <v>31.1</v>
      </c>
      <c r="CL20" s="100">
        <v>34.200000000000003</v>
      </c>
      <c r="CM20" s="100">
        <v>32.1</v>
      </c>
      <c r="CN20" s="100">
        <v>32.5</v>
      </c>
      <c r="CO20" s="100">
        <v>34.700000000000003</v>
      </c>
      <c r="CP20" s="100">
        <v>34.9</v>
      </c>
      <c r="CQ20" s="100">
        <v>34</v>
      </c>
      <c r="CS20" s="100"/>
      <c r="CT20" s="107" t="s">
        <v>121</v>
      </c>
      <c r="CU20" s="100">
        <v>30.3</v>
      </c>
      <c r="CV20" s="100">
        <v>31.3</v>
      </c>
      <c r="CW20" s="100">
        <v>31.2</v>
      </c>
      <c r="CX20" s="100">
        <v>30.2</v>
      </c>
      <c r="CY20" s="100">
        <v>30.2</v>
      </c>
      <c r="CZ20" s="100">
        <v>30.4</v>
      </c>
      <c r="DA20" s="100">
        <v>28.6</v>
      </c>
      <c r="DB20" s="100">
        <v>31.3</v>
      </c>
      <c r="DC20" s="100">
        <v>32.200000000000003</v>
      </c>
      <c r="DD20" s="100">
        <v>32.799999999999997</v>
      </c>
      <c r="DE20" s="100">
        <v>32.700000000000003</v>
      </c>
      <c r="DF20" s="100">
        <v>33.200000000000003</v>
      </c>
      <c r="DG20" s="100">
        <v>33.700000000000003</v>
      </c>
      <c r="DH20" s="100">
        <v>32.6</v>
      </c>
      <c r="DI20" s="100">
        <v>31.1</v>
      </c>
      <c r="DJ20" s="100">
        <v>34.200000000000003</v>
      </c>
      <c r="DK20" s="100">
        <v>32.1</v>
      </c>
      <c r="DL20" s="100">
        <v>32.5</v>
      </c>
      <c r="DM20" s="100">
        <v>34.700000000000003</v>
      </c>
      <c r="DN20" s="100">
        <v>34.9</v>
      </c>
      <c r="DO20" s="100">
        <v>34</v>
      </c>
      <c r="DQ20" s="100"/>
      <c r="DR20" s="107" t="s">
        <v>121</v>
      </c>
      <c r="DS20" s="100">
        <v>30.3</v>
      </c>
      <c r="DT20" s="100">
        <v>31.3</v>
      </c>
      <c r="DU20" s="100">
        <v>31.2</v>
      </c>
      <c r="DV20" s="100">
        <v>30.2</v>
      </c>
      <c r="DW20" s="100">
        <v>30.2</v>
      </c>
      <c r="DX20" s="100">
        <v>30.4</v>
      </c>
      <c r="DY20" s="100">
        <v>28.6</v>
      </c>
      <c r="DZ20" s="100">
        <v>31.3</v>
      </c>
      <c r="EA20" s="100">
        <v>32.200000000000003</v>
      </c>
      <c r="EB20" s="100">
        <v>32.799999999999997</v>
      </c>
      <c r="EC20" s="100">
        <v>32.700000000000003</v>
      </c>
      <c r="ED20" s="100">
        <v>33.200000000000003</v>
      </c>
      <c r="EE20" s="100">
        <v>33.700000000000003</v>
      </c>
      <c r="EF20" s="100">
        <v>32.700000000000003</v>
      </c>
      <c r="EG20" s="100">
        <v>31.1</v>
      </c>
      <c r="EH20" s="100">
        <v>34.200000000000003</v>
      </c>
      <c r="EI20" s="100">
        <v>32.1</v>
      </c>
      <c r="EJ20" s="100">
        <v>32.5</v>
      </c>
      <c r="EK20" s="100">
        <v>34.700000000000003</v>
      </c>
      <c r="EL20" s="100">
        <v>34.9</v>
      </c>
      <c r="EM20" s="100">
        <v>34</v>
      </c>
      <c r="EO20" s="100"/>
      <c r="EP20" s="107" t="s">
        <v>121</v>
      </c>
      <c r="EQ20" s="100">
        <v>30.3</v>
      </c>
      <c r="ER20" s="100">
        <v>31.3</v>
      </c>
      <c r="ES20" s="100">
        <v>31.2</v>
      </c>
      <c r="ET20" s="100">
        <v>30.2</v>
      </c>
      <c r="EU20" s="100">
        <v>30.2</v>
      </c>
      <c r="EV20" s="100">
        <v>30.4</v>
      </c>
      <c r="EW20" s="100">
        <v>28.6</v>
      </c>
      <c r="EX20" s="100">
        <v>31.3</v>
      </c>
      <c r="EY20" s="100">
        <v>32.200000000000003</v>
      </c>
      <c r="EZ20" s="100">
        <v>32.799999999999997</v>
      </c>
      <c r="FA20" s="100">
        <v>32.700000000000003</v>
      </c>
      <c r="FB20" s="100">
        <v>33.200000000000003</v>
      </c>
      <c r="FC20" s="100">
        <v>33.700000000000003</v>
      </c>
      <c r="FD20" s="100">
        <v>32.700000000000003</v>
      </c>
      <c r="FE20" s="100">
        <v>31.1</v>
      </c>
      <c r="FF20" s="100">
        <v>34.200000000000003</v>
      </c>
      <c r="FG20" s="100">
        <v>32.1</v>
      </c>
      <c r="FH20" s="100">
        <v>32.5</v>
      </c>
      <c r="FI20" s="100">
        <v>34.700000000000003</v>
      </c>
      <c r="FJ20" s="100">
        <v>34.9</v>
      </c>
      <c r="FK20" s="100">
        <v>34</v>
      </c>
      <c r="FM20" s="100"/>
      <c r="FN20" s="107" t="s">
        <v>121</v>
      </c>
      <c r="FO20" s="100">
        <v>30.3</v>
      </c>
      <c r="FP20" s="100">
        <v>31.3</v>
      </c>
      <c r="FQ20" s="100">
        <v>31.2</v>
      </c>
      <c r="FR20" s="100">
        <v>30.2</v>
      </c>
      <c r="FS20" s="100">
        <v>30.2</v>
      </c>
      <c r="FT20" s="100">
        <v>30.4</v>
      </c>
      <c r="FU20" s="100">
        <v>28.6</v>
      </c>
      <c r="FV20" s="100">
        <v>31.3</v>
      </c>
      <c r="FW20" s="100">
        <v>32.200000000000003</v>
      </c>
      <c r="FX20" s="100">
        <v>32.799999999999997</v>
      </c>
      <c r="FY20" s="100">
        <v>32.700000000000003</v>
      </c>
      <c r="FZ20" s="100">
        <v>33.200000000000003</v>
      </c>
      <c r="GA20" s="100">
        <v>33.700000000000003</v>
      </c>
      <c r="GB20" s="100">
        <v>32.700000000000003</v>
      </c>
      <c r="GC20" s="100">
        <v>31.1</v>
      </c>
      <c r="GD20" s="100">
        <v>34.200000000000003</v>
      </c>
      <c r="GE20" s="100">
        <v>32.1</v>
      </c>
      <c r="GF20" s="100">
        <v>32.5</v>
      </c>
      <c r="GG20" s="100">
        <v>34.700000000000003</v>
      </c>
      <c r="GH20" s="100">
        <v>34.9</v>
      </c>
      <c r="GI20" s="100">
        <v>34</v>
      </c>
      <c r="GK20" s="100"/>
      <c r="GL20" s="107" t="s">
        <v>121</v>
      </c>
      <c r="GM20" s="100">
        <v>30.3</v>
      </c>
      <c r="GN20" s="100">
        <v>31.3</v>
      </c>
      <c r="GO20" s="100">
        <v>31.2</v>
      </c>
      <c r="GP20" s="100">
        <v>30.2</v>
      </c>
      <c r="GQ20" s="100">
        <v>30.2</v>
      </c>
      <c r="GR20" s="100">
        <v>30.4</v>
      </c>
      <c r="GS20" s="100">
        <v>28.6</v>
      </c>
      <c r="GT20" s="100">
        <v>31.3</v>
      </c>
      <c r="GU20" s="100">
        <v>32.200000000000003</v>
      </c>
      <c r="GV20" s="100">
        <v>32.799999999999997</v>
      </c>
      <c r="GW20" s="100">
        <v>32.700000000000003</v>
      </c>
      <c r="GX20" s="100">
        <v>33.200000000000003</v>
      </c>
      <c r="GY20" s="100">
        <v>33.700000000000003</v>
      </c>
      <c r="GZ20" s="100">
        <v>32.700000000000003</v>
      </c>
      <c r="HA20" s="100">
        <v>31.1</v>
      </c>
      <c r="HB20" s="100">
        <v>34.200000000000003</v>
      </c>
      <c r="HC20" s="100">
        <v>32.1</v>
      </c>
      <c r="HD20" s="100">
        <v>32.5</v>
      </c>
      <c r="HE20" s="100">
        <v>34.700000000000003</v>
      </c>
      <c r="HF20" s="100">
        <v>34.9</v>
      </c>
      <c r="HG20" s="100">
        <v>34</v>
      </c>
      <c r="HI20" s="100"/>
      <c r="HJ20" s="107" t="s">
        <v>121</v>
      </c>
      <c r="HK20" s="100">
        <v>30.3</v>
      </c>
      <c r="HL20" s="100">
        <v>31.3</v>
      </c>
      <c r="HM20" s="100">
        <v>31.2</v>
      </c>
      <c r="HN20" s="100">
        <v>30.2</v>
      </c>
      <c r="HO20" s="100">
        <v>30.2</v>
      </c>
      <c r="HP20" s="100">
        <v>30.4</v>
      </c>
      <c r="HQ20" s="100">
        <v>28.6</v>
      </c>
      <c r="HR20" s="100">
        <v>31.3</v>
      </c>
      <c r="HS20" s="100">
        <v>32.200000000000003</v>
      </c>
      <c r="HT20" s="100">
        <v>32.799999999999997</v>
      </c>
      <c r="HU20" s="100">
        <v>32.700000000000003</v>
      </c>
      <c r="HV20" s="100">
        <v>33.200000000000003</v>
      </c>
      <c r="HW20" s="100">
        <v>33.700000000000003</v>
      </c>
      <c r="HX20" s="100">
        <v>32.6</v>
      </c>
      <c r="HY20" s="100">
        <v>31.1</v>
      </c>
      <c r="HZ20" s="100">
        <v>34.200000000000003</v>
      </c>
      <c r="IA20" s="100">
        <v>32.1</v>
      </c>
      <c r="IB20" s="100">
        <v>32.5</v>
      </c>
      <c r="IC20" s="100">
        <v>34.700000000000003</v>
      </c>
      <c r="ID20" s="100">
        <v>34.9</v>
      </c>
      <c r="IE20" s="100">
        <v>34</v>
      </c>
    </row>
    <row r="21" spans="1:239" ht="15">
      <c r="A21" s="100"/>
      <c r="B21" s="107" t="s">
        <v>122</v>
      </c>
      <c r="C21" s="100">
        <v>9</v>
      </c>
      <c r="D21" s="100">
        <v>10.6</v>
      </c>
      <c r="E21" s="100">
        <v>10.4</v>
      </c>
      <c r="F21" s="100">
        <v>10.4</v>
      </c>
      <c r="G21" s="100">
        <v>9.6</v>
      </c>
      <c r="H21" s="100">
        <v>10.1</v>
      </c>
      <c r="I21" s="100">
        <v>10.199999999999999</v>
      </c>
      <c r="J21" s="100">
        <v>10.6</v>
      </c>
      <c r="K21" s="100">
        <v>10.3</v>
      </c>
      <c r="L21" s="100">
        <v>9.4</v>
      </c>
      <c r="M21" s="100">
        <v>9.4</v>
      </c>
      <c r="N21" s="100">
        <v>9.1999999999999993</v>
      </c>
      <c r="O21" s="100">
        <v>9.4</v>
      </c>
      <c r="P21" s="100">
        <v>11</v>
      </c>
      <c r="Q21" s="100">
        <v>10.199999999999999</v>
      </c>
      <c r="R21" s="100">
        <v>10.1</v>
      </c>
      <c r="S21" s="100">
        <v>11.9</v>
      </c>
      <c r="T21" s="100">
        <v>7</v>
      </c>
      <c r="U21" s="100">
        <v>7.1</v>
      </c>
      <c r="V21" s="100">
        <v>7.1</v>
      </c>
      <c r="W21" s="100">
        <v>5.9</v>
      </c>
      <c r="Y21" s="100"/>
      <c r="Z21" s="107" t="s">
        <v>122</v>
      </c>
      <c r="AA21" s="100">
        <v>8.5</v>
      </c>
      <c r="AB21" s="100">
        <v>11.1</v>
      </c>
      <c r="AC21" s="100">
        <v>11.1</v>
      </c>
      <c r="AD21" s="100">
        <v>10.5</v>
      </c>
      <c r="AE21" s="100">
        <v>10</v>
      </c>
      <c r="AF21" s="100">
        <v>10</v>
      </c>
      <c r="AG21" s="100">
        <v>10.3</v>
      </c>
      <c r="AH21" s="100">
        <v>10.9</v>
      </c>
      <c r="AI21" s="100">
        <v>10.199999999999999</v>
      </c>
      <c r="AJ21" s="100">
        <v>9.1999999999999993</v>
      </c>
      <c r="AK21" s="100">
        <v>9.3000000000000007</v>
      </c>
      <c r="AL21" s="100">
        <v>9</v>
      </c>
      <c r="AM21" s="100">
        <v>9.3000000000000007</v>
      </c>
      <c r="AN21" s="100">
        <v>11.1</v>
      </c>
      <c r="AO21" s="100">
        <v>10.199999999999999</v>
      </c>
      <c r="AP21" s="100">
        <v>10</v>
      </c>
      <c r="AQ21" s="100">
        <v>11.8</v>
      </c>
      <c r="AR21" s="100">
        <v>7</v>
      </c>
      <c r="AS21" s="100">
        <v>7.1</v>
      </c>
      <c r="AT21" s="100">
        <v>6.7</v>
      </c>
      <c r="AU21" s="100">
        <v>6.4</v>
      </c>
      <c r="AW21" s="100"/>
      <c r="AX21" s="107" t="s">
        <v>122</v>
      </c>
      <c r="AY21" s="100">
        <v>9</v>
      </c>
      <c r="AZ21" s="100">
        <v>10.6</v>
      </c>
      <c r="BA21" s="100">
        <v>10.5</v>
      </c>
      <c r="BB21" s="100">
        <v>10.4</v>
      </c>
      <c r="BC21" s="100">
        <v>9.6</v>
      </c>
      <c r="BD21" s="100">
        <v>10.199999999999999</v>
      </c>
      <c r="BE21" s="100">
        <v>10.199999999999999</v>
      </c>
      <c r="BF21" s="100">
        <v>10.6</v>
      </c>
      <c r="BG21" s="100">
        <v>10.3</v>
      </c>
      <c r="BH21" s="100">
        <v>9.4</v>
      </c>
      <c r="BI21" s="100">
        <v>9.4</v>
      </c>
      <c r="BJ21" s="100">
        <v>9.1999999999999993</v>
      </c>
      <c r="BK21" s="100">
        <v>9.4</v>
      </c>
      <c r="BL21" s="100">
        <v>11</v>
      </c>
      <c r="BM21" s="100">
        <v>10.1</v>
      </c>
      <c r="BN21" s="100">
        <v>10.1</v>
      </c>
      <c r="BO21" s="100">
        <v>11.9</v>
      </c>
      <c r="BP21" s="100">
        <v>7.1</v>
      </c>
      <c r="BQ21" s="100">
        <v>7</v>
      </c>
      <c r="BR21" s="100">
        <v>7.1</v>
      </c>
      <c r="BS21" s="100">
        <v>5.9</v>
      </c>
      <c r="BU21" s="100"/>
      <c r="BV21" s="107" t="s">
        <v>122</v>
      </c>
      <c r="BW21" s="100">
        <v>9</v>
      </c>
      <c r="BX21" s="100">
        <v>10.6</v>
      </c>
      <c r="BY21" s="100">
        <v>10.5</v>
      </c>
      <c r="BZ21" s="100">
        <v>10.4</v>
      </c>
      <c r="CA21" s="100">
        <v>9.6</v>
      </c>
      <c r="CB21" s="100">
        <v>10.1</v>
      </c>
      <c r="CC21" s="100">
        <v>10.199999999999999</v>
      </c>
      <c r="CD21" s="100">
        <v>10.6</v>
      </c>
      <c r="CE21" s="100">
        <v>10.3</v>
      </c>
      <c r="CF21" s="100">
        <v>9.4</v>
      </c>
      <c r="CG21" s="100">
        <v>9.4</v>
      </c>
      <c r="CH21" s="100">
        <v>9.1999999999999993</v>
      </c>
      <c r="CI21" s="100">
        <v>9.4</v>
      </c>
      <c r="CJ21" s="100">
        <v>11</v>
      </c>
      <c r="CK21" s="100">
        <v>10.199999999999999</v>
      </c>
      <c r="CL21" s="100">
        <v>10.1</v>
      </c>
      <c r="CM21" s="100">
        <v>11.9</v>
      </c>
      <c r="CN21" s="100">
        <v>7</v>
      </c>
      <c r="CO21" s="100">
        <v>7</v>
      </c>
      <c r="CP21" s="100">
        <v>7.1</v>
      </c>
      <c r="CQ21" s="100">
        <v>5.9</v>
      </c>
      <c r="CS21" s="100"/>
      <c r="CT21" s="107" t="s">
        <v>122</v>
      </c>
      <c r="CU21" s="100">
        <v>9</v>
      </c>
      <c r="CV21" s="100">
        <v>10.6</v>
      </c>
      <c r="CW21" s="100">
        <v>10.4</v>
      </c>
      <c r="CX21" s="100">
        <v>10.4</v>
      </c>
      <c r="CY21" s="100">
        <v>9.6</v>
      </c>
      <c r="CZ21" s="100">
        <v>10.1</v>
      </c>
      <c r="DA21" s="100">
        <v>10.199999999999999</v>
      </c>
      <c r="DB21" s="100">
        <v>10.6</v>
      </c>
      <c r="DC21" s="100">
        <v>10.3</v>
      </c>
      <c r="DD21" s="100">
        <v>9.4</v>
      </c>
      <c r="DE21" s="100">
        <v>9.4</v>
      </c>
      <c r="DF21" s="100">
        <v>9.1999999999999993</v>
      </c>
      <c r="DG21" s="100">
        <v>9.4</v>
      </c>
      <c r="DH21" s="100">
        <v>11</v>
      </c>
      <c r="DI21" s="100">
        <v>10.199999999999999</v>
      </c>
      <c r="DJ21" s="100">
        <v>10.1</v>
      </c>
      <c r="DK21" s="100">
        <v>11.9</v>
      </c>
      <c r="DL21" s="100">
        <v>7</v>
      </c>
      <c r="DM21" s="100">
        <v>7</v>
      </c>
      <c r="DN21" s="100">
        <v>7.1</v>
      </c>
      <c r="DO21" s="100">
        <v>5.9</v>
      </c>
      <c r="DQ21" s="100"/>
      <c r="DR21" s="107" t="s">
        <v>122</v>
      </c>
      <c r="DS21" s="100">
        <v>9</v>
      </c>
      <c r="DT21" s="100">
        <v>10.6</v>
      </c>
      <c r="DU21" s="100">
        <v>10.4</v>
      </c>
      <c r="DV21" s="100">
        <v>10.4</v>
      </c>
      <c r="DW21" s="100">
        <v>9.6</v>
      </c>
      <c r="DX21" s="100">
        <v>10.199999999999999</v>
      </c>
      <c r="DY21" s="100">
        <v>10.199999999999999</v>
      </c>
      <c r="DZ21" s="100">
        <v>10.6</v>
      </c>
      <c r="EA21" s="100">
        <v>10.3</v>
      </c>
      <c r="EB21" s="100">
        <v>9.4</v>
      </c>
      <c r="EC21" s="100">
        <v>9.4</v>
      </c>
      <c r="ED21" s="100">
        <v>9.1999999999999993</v>
      </c>
      <c r="EE21" s="100">
        <v>9.4</v>
      </c>
      <c r="EF21" s="100">
        <v>11</v>
      </c>
      <c r="EG21" s="100">
        <v>10.199999999999999</v>
      </c>
      <c r="EH21" s="100">
        <v>10.1</v>
      </c>
      <c r="EI21" s="100">
        <v>11.9</v>
      </c>
      <c r="EJ21" s="100">
        <v>7</v>
      </c>
      <c r="EK21" s="100">
        <v>7</v>
      </c>
      <c r="EL21" s="100">
        <v>7.1</v>
      </c>
      <c r="EM21" s="100">
        <v>5.9</v>
      </c>
      <c r="EO21" s="100"/>
      <c r="EP21" s="107" t="s">
        <v>122</v>
      </c>
      <c r="EQ21" s="100">
        <v>9</v>
      </c>
      <c r="ER21" s="100">
        <v>10.6</v>
      </c>
      <c r="ES21" s="100">
        <v>10.4</v>
      </c>
      <c r="ET21" s="100">
        <v>10.4</v>
      </c>
      <c r="EU21" s="100">
        <v>9.6</v>
      </c>
      <c r="EV21" s="100">
        <v>10.199999999999999</v>
      </c>
      <c r="EW21" s="100">
        <v>10.199999999999999</v>
      </c>
      <c r="EX21" s="100">
        <v>10.6</v>
      </c>
      <c r="EY21" s="100">
        <v>10.3</v>
      </c>
      <c r="EZ21" s="100">
        <v>9.4</v>
      </c>
      <c r="FA21" s="100">
        <v>9.4</v>
      </c>
      <c r="FB21" s="100">
        <v>9.1999999999999993</v>
      </c>
      <c r="FC21" s="100">
        <v>9.4</v>
      </c>
      <c r="FD21" s="100">
        <v>11</v>
      </c>
      <c r="FE21" s="100">
        <v>10.1</v>
      </c>
      <c r="FF21" s="100">
        <v>10.1</v>
      </c>
      <c r="FG21" s="100">
        <v>11.9</v>
      </c>
      <c r="FH21" s="100">
        <v>7</v>
      </c>
      <c r="FI21" s="100">
        <v>7</v>
      </c>
      <c r="FJ21" s="100">
        <v>7.1</v>
      </c>
      <c r="FK21" s="100">
        <v>5.9</v>
      </c>
      <c r="FM21" s="100"/>
      <c r="FN21" s="107" t="s">
        <v>122</v>
      </c>
      <c r="FO21" s="100">
        <v>9</v>
      </c>
      <c r="FP21" s="100">
        <v>10.6</v>
      </c>
      <c r="FQ21" s="100">
        <v>10.4</v>
      </c>
      <c r="FR21" s="100">
        <v>10.4</v>
      </c>
      <c r="FS21" s="100">
        <v>9.6</v>
      </c>
      <c r="FT21" s="100">
        <v>10.199999999999999</v>
      </c>
      <c r="FU21" s="100">
        <v>10.199999999999999</v>
      </c>
      <c r="FV21" s="100">
        <v>10.6</v>
      </c>
      <c r="FW21" s="100">
        <v>10.3</v>
      </c>
      <c r="FX21" s="100">
        <v>9.4</v>
      </c>
      <c r="FY21" s="100">
        <v>9.4</v>
      </c>
      <c r="FZ21" s="100">
        <v>9.1999999999999993</v>
      </c>
      <c r="GA21" s="100">
        <v>9.4</v>
      </c>
      <c r="GB21" s="100">
        <v>11</v>
      </c>
      <c r="GC21" s="100">
        <v>10.1</v>
      </c>
      <c r="GD21" s="100">
        <v>10.1</v>
      </c>
      <c r="GE21" s="100">
        <v>11.9</v>
      </c>
      <c r="GF21" s="100">
        <v>7</v>
      </c>
      <c r="GG21" s="100">
        <v>7</v>
      </c>
      <c r="GH21" s="100">
        <v>7.1</v>
      </c>
      <c r="GI21" s="100">
        <v>5.9</v>
      </c>
      <c r="GK21" s="100"/>
      <c r="GL21" s="107" t="s">
        <v>122</v>
      </c>
      <c r="GM21" s="100">
        <v>9</v>
      </c>
      <c r="GN21" s="100">
        <v>10.6</v>
      </c>
      <c r="GO21" s="100">
        <v>10.4</v>
      </c>
      <c r="GP21" s="100">
        <v>10.4</v>
      </c>
      <c r="GQ21" s="100">
        <v>9.6</v>
      </c>
      <c r="GR21" s="100">
        <v>10.1</v>
      </c>
      <c r="GS21" s="100">
        <v>10.199999999999999</v>
      </c>
      <c r="GT21" s="100">
        <v>10.6</v>
      </c>
      <c r="GU21" s="100">
        <v>10.3</v>
      </c>
      <c r="GV21" s="100">
        <v>9.4</v>
      </c>
      <c r="GW21" s="100">
        <v>9.4</v>
      </c>
      <c r="GX21" s="100">
        <v>9.1999999999999993</v>
      </c>
      <c r="GY21" s="100">
        <v>9.4</v>
      </c>
      <c r="GZ21" s="100">
        <v>11</v>
      </c>
      <c r="HA21" s="100">
        <v>10.199999999999999</v>
      </c>
      <c r="HB21" s="100">
        <v>10.1</v>
      </c>
      <c r="HC21" s="100">
        <v>11.9</v>
      </c>
      <c r="HD21" s="100">
        <v>7</v>
      </c>
      <c r="HE21" s="100">
        <v>7</v>
      </c>
      <c r="HF21" s="100">
        <v>7.1</v>
      </c>
      <c r="HG21" s="100">
        <v>5.9</v>
      </c>
      <c r="HI21" s="100"/>
      <c r="HJ21" s="107" t="s">
        <v>122</v>
      </c>
      <c r="HK21" s="100">
        <v>9</v>
      </c>
      <c r="HL21" s="100">
        <v>10.6</v>
      </c>
      <c r="HM21" s="100">
        <v>10.4</v>
      </c>
      <c r="HN21" s="100">
        <v>10.4</v>
      </c>
      <c r="HO21" s="100">
        <v>9.6</v>
      </c>
      <c r="HP21" s="100">
        <v>10.199999999999999</v>
      </c>
      <c r="HQ21" s="100">
        <v>10.199999999999999</v>
      </c>
      <c r="HR21" s="100">
        <v>10.6</v>
      </c>
      <c r="HS21" s="100">
        <v>10.3</v>
      </c>
      <c r="HT21" s="100">
        <v>9.4</v>
      </c>
      <c r="HU21" s="100">
        <v>9.4</v>
      </c>
      <c r="HV21" s="100">
        <v>9.1999999999999993</v>
      </c>
      <c r="HW21" s="100">
        <v>9.4</v>
      </c>
      <c r="HX21" s="100">
        <v>11</v>
      </c>
      <c r="HY21" s="100">
        <v>10.199999999999999</v>
      </c>
      <c r="HZ21" s="100">
        <v>10.1</v>
      </c>
      <c r="IA21" s="100">
        <v>11.9</v>
      </c>
      <c r="IB21" s="100">
        <v>7</v>
      </c>
      <c r="IC21" s="100">
        <v>7</v>
      </c>
      <c r="ID21" s="100">
        <v>7.1</v>
      </c>
      <c r="IE21" s="100">
        <v>5.9</v>
      </c>
    </row>
    <row r="22" spans="1:239" ht="15">
      <c r="A22" s="421"/>
      <c r="B22" s="421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421"/>
      <c r="Z22" s="421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421"/>
      <c r="AX22" s="421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421"/>
      <c r="BV22" s="421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421"/>
      <c r="CT22" s="421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421"/>
      <c r="DR22" s="421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421"/>
      <c r="EP22" s="421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421"/>
      <c r="FN22" s="421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421"/>
      <c r="GL22" s="421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421"/>
      <c r="HJ22" s="421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65.45" customHeight="1">
      <c r="A23" s="100"/>
      <c r="B23" s="129" t="s">
        <v>89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Y23" s="100"/>
      <c r="Z23" s="129" t="s">
        <v>89</v>
      </c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W23" s="100"/>
      <c r="AX23" s="129" t="s">
        <v>89</v>
      </c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U23" s="100"/>
      <c r="BV23" s="129" t="s">
        <v>89</v>
      </c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S23" s="100"/>
      <c r="CT23" s="129" t="s">
        <v>89</v>
      </c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Q23" s="100"/>
      <c r="DR23" s="129" t="s">
        <v>89</v>
      </c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O23" s="100"/>
      <c r="EP23" s="129" t="s">
        <v>89</v>
      </c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M23" s="100"/>
      <c r="FN23" s="129" t="s">
        <v>89</v>
      </c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K23" s="100"/>
      <c r="GL23" s="129" t="s">
        <v>89</v>
      </c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I23" s="100"/>
      <c r="HJ23" s="129" t="s">
        <v>89</v>
      </c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</row>
    <row r="24" spans="1:239" ht="15">
      <c r="A24" s="100"/>
      <c r="B24" s="107" t="s">
        <v>120</v>
      </c>
      <c r="C24" s="127">
        <v>58813</v>
      </c>
      <c r="D24" s="127">
        <v>43197</v>
      </c>
      <c r="E24" s="127">
        <v>49228</v>
      </c>
      <c r="F24" s="127">
        <v>68542</v>
      </c>
      <c r="G24" s="127">
        <v>60121</v>
      </c>
      <c r="H24" s="127">
        <v>54968</v>
      </c>
      <c r="I24" s="127">
        <v>66291</v>
      </c>
      <c r="J24" s="127">
        <v>56601</v>
      </c>
      <c r="K24" s="127">
        <v>63185</v>
      </c>
      <c r="L24" s="127">
        <v>53164</v>
      </c>
      <c r="M24" s="127">
        <v>53458</v>
      </c>
      <c r="N24" s="127">
        <v>57932</v>
      </c>
      <c r="O24" s="127">
        <v>38434</v>
      </c>
      <c r="P24" s="127">
        <v>34707</v>
      </c>
      <c r="Q24" s="127">
        <v>35795</v>
      </c>
      <c r="R24" s="127">
        <v>39216</v>
      </c>
      <c r="S24" s="127">
        <v>38115</v>
      </c>
      <c r="T24" s="127">
        <v>31060</v>
      </c>
      <c r="U24" s="127">
        <v>38384</v>
      </c>
      <c r="V24" s="127">
        <v>40661</v>
      </c>
      <c r="W24" s="127">
        <v>34125</v>
      </c>
      <c r="Y24" s="100"/>
      <c r="Z24" s="107" t="s">
        <v>120</v>
      </c>
      <c r="AA24" s="127">
        <v>37912</v>
      </c>
      <c r="AB24" s="127">
        <v>34978</v>
      </c>
      <c r="AC24" s="127">
        <v>44352</v>
      </c>
      <c r="AD24" s="127">
        <v>48718</v>
      </c>
      <c r="AE24" s="127">
        <v>29697</v>
      </c>
      <c r="AF24" s="127">
        <v>31789</v>
      </c>
      <c r="AG24" s="127">
        <v>35437</v>
      </c>
      <c r="AH24" s="127">
        <v>25022</v>
      </c>
      <c r="AI24" s="127">
        <v>21711</v>
      </c>
      <c r="AJ24" s="127">
        <v>32552</v>
      </c>
      <c r="AK24" s="127">
        <v>23496</v>
      </c>
      <c r="AL24" s="127">
        <v>35851</v>
      </c>
      <c r="AM24" s="127">
        <v>33565</v>
      </c>
      <c r="AN24" s="127">
        <v>26656</v>
      </c>
      <c r="AO24" s="127">
        <v>27697</v>
      </c>
      <c r="AP24" s="127">
        <v>30790</v>
      </c>
      <c r="AQ24" s="127">
        <v>34075</v>
      </c>
      <c r="AR24" s="127">
        <v>28213</v>
      </c>
      <c r="AS24" s="127">
        <v>27657</v>
      </c>
      <c r="AT24" s="127">
        <v>25764</v>
      </c>
      <c r="AU24" s="127">
        <v>23015</v>
      </c>
      <c r="AW24" s="100"/>
      <c r="AX24" s="107" t="s">
        <v>120</v>
      </c>
      <c r="AY24" s="127">
        <v>31597</v>
      </c>
      <c r="AZ24" s="127">
        <v>29153</v>
      </c>
      <c r="BA24" s="127">
        <v>35018</v>
      </c>
      <c r="BB24" s="127">
        <v>48332</v>
      </c>
      <c r="BC24" s="127">
        <v>41944</v>
      </c>
      <c r="BD24" s="127">
        <v>32857</v>
      </c>
      <c r="BE24" s="127">
        <v>36659</v>
      </c>
      <c r="BF24" s="127">
        <v>31152</v>
      </c>
      <c r="BG24" s="127">
        <v>31460</v>
      </c>
      <c r="BH24" s="127">
        <v>37250</v>
      </c>
      <c r="BI24" s="127">
        <v>35005</v>
      </c>
      <c r="BJ24" s="127">
        <v>41130</v>
      </c>
      <c r="BK24" s="127">
        <v>34101</v>
      </c>
      <c r="BL24" s="127">
        <v>33379</v>
      </c>
      <c r="BM24" s="127">
        <v>29359</v>
      </c>
      <c r="BN24" s="127">
        <v>33511</v>
      </c>
      <c r="BO24" s="127">
        <v>34756</v>
      </c>
      <c r="BP24" s="127">
        <v>44646</v>
      </c>
      <c r="BQ24" s="127">
        <v>40280</v>
      </c>
      <c r="BR24" s="127">
        <v>37173</v>
      </c>
      <c r="BS24" s="127">
        <v>39065</v>
      </c>
      <c r="BU24" s="100"/>
      <c r="BV24" s="107" t="s">
        <v>120</v>
      </c>
      <c r="BW24" s="127">
        <v>48187</v>
      </c>
      <c r="BX24" s="127">
        <v>44293</v>
      </c>
      <c r="BY24" s="127">
        <v>47792</v>
      </c>
      <c r="BZ24" s="127">
        <v>63433</v>
      </c>
      <c r="CA24" s="127">
        <v>44539</v>
      </c>
      <c r="CB24" s="127">
        <v>54784</v>
      </c>
      <c r="CC24" s="127">
        <v>61399</v>
      </c>
      <c r="CD24" s="127">
        <v>40551</v>
      </c>
      <c r="CE24" s="127">
        <v>35994</v>
      </c>
      <c r="CF24" s="127">
        <v>43551</v>
      </c>
      <c r="CG24" s="127">
        <v>50027</v>
      </c>
      <c r="CH24" s="127">
        <v>64765</v>
      </c>
      <c r="CI24" s="127">
        <v>47870</v>
      </c>
      <c r="CJ24" s="127">
        <v>34862</v>
      </c>
      <c r="CK24" s="127">
        <v>31242</v>
      </c>
      <c r="CL24" s="127">
        <v>29175</v>
      </c>
      <c r="CM24" s="127">
        <v>33945</v>
      </c>
      <c r="CN24" s="127">
        <v>24162</v>
      </c>
      <c r="CO24" s="127">
        <v>23910</v>
      </c>
      <c r="CP24" s="127">
        <v>22120</v>
      </c>
      <c r="CQ24" s="127">
        <v>20589</v>
      </c>
      <c r="CS24" s="100"/>
      <c r="CT24" s="107" t="s">
        <v>120</v>
      </c>
      <c r="CU24" s="127">
        <v>17079</v>
      </c>
      <c r="CV24" s="127">
        <v>14279</v>
      </c>
      <c r="CW24" s="127">
        <v>13337</v>
      </c>
      <c r="CX24" s="127">
        <v>18213</v>
      </c>
      <c r="CY24" s="127">
        <v>15718</v>
      </c>
      <c r="CZ24" s="127">
        <v>17176</v>
      </c>
      <c r="DA24" s="127">
        <v>24139</v>
      </c>
      <c r="DB24" s="127">
        <v>20417</v>
      </c>
      <c r="DC24" s="127">
        <v>23054</v>
      </c>
      <c r="DD24" s="127">
        <v>23609</v>
      </c>
      <c r="DE24" s="127">
        <v>26215</v>
      </c>
      <c r="DF24" s="127">
        <v>26430</v>
      </c>
      <c r="DG24" s="127">
        <v>24714</v>
      </c>
      <c r="DH24" s="127">
        <v>24180</v>
      </c>
      <c r="DI24" s="127">
        <v>18716</v>
      </c>
      <c r="DJ24" s="127">
        <v>22292</v>
      </c>
      <c r="DK24" s="127">
        <v>25228</v>
      </c>
      <c r="DL24" s="127">
        <v>28979</v>
      </c>
      <c r="DM24" s="127">
        <v>23187</v>
      </c>
      <c r="DN24" s="127">
        <v>23528</v>
      </c>
      <c r="DO24" s="127">
        <v>23239</v>
      </c>
      <c r="DQ24" s="100"/>
      <c r="DR24" s="107" t="s">
        <v>120</v>
      </c>
      <c r="DS24" s="127">
        <v>23810</v>
      </c>
      <c r="DT24" s="127">
        <v>21575</v>
      </c>
      <c r="DU24" s="127">
        <v>22210</v>
      </c>
      <c r="DV24" s="127">
        <v>25007</v>
      </c>
      <c r="DW24" s="127">
        <v>23919</v>
      </c>
      <c r="DX24" s="127">
        <v>27673</v>
      </c>
      <c r="DY24" s="127">
        <v>28937</v>
      </c>
      <c r="DZ24" s="127">
        <v>23540</v>
      </c>
      <c r="EA24" s="127">
        <v>23740</v>
      </c>
      <c r="EB24" s="127">
        <v>30772</v>
      </c>
      <c r="EC24" s="127">
        <v>33846</v>
      </c>
      <c r="ED24" s="127">
        <v>34567</v>
      </c>
      <c r="EE24" s="127">
        <v>33388</v>
      </c>
      <c r="EF24" s="127">
        <v>30278</v>
      </c>
      <c r="EG24" s="127">
        <v>25705</v>
      </c>
      <c r="EH24" s="127">
        <v>25090</v>
      </c>
      <c r="EI24" s="127">
        <v>24812</v>
      </c>
      <c r="EJ24" s="127">
        <v>23467</v>
      </c>
      <c r="EK24" s="127">
        <v>24270</v>
      </c>
      <c r="EL24" s="127">
        <v>24199</v>
      </c>
      <c r="EM24" s="127">
        <v>22398</v>
      </c>
      <c r="EO24" s="100"/>
      <c r="EP24" s="107" t="s">
        <v>120</v>
      </c>
      <c r="EQ24" s="127">
        <v>13802</v>
      </c>
      <c r="ER24" s="127">
        <v>9917</v>
      </c>
      <c r="ES24" s="127">
        <v>11889</v>
      </c>
      <c r="ET24" s="127">
        <v>15817</v>
      </c>
      <c r="EU24" s="127">
        <v>13103</v>
      </c>
      <c r="EV24" s="127">
        <v>15190</v>
      </c>
      <c r="EW24" s="127">
        <v>17398</v>
      </c>
      <c r="EX24" s="127">
        <v>14182</v>
      </c>
      <c r="EY24" s="127">
        <v>15709</v>
      </c>
      <c r="EZ24" s="127">
        <v>18030</v>
      </c>
      <c r="FA24" s="127">
        <v>16960</v>
      </c>
      <c r="FB24" s="127">
        <v>17821</v>
      </c>
      <c r="FC24" s="127">
        <v>19087</v>
      </c>
      <c r="FD24" s="127">
        <v>14825</v>
      </c>
      <c r="FE24" s="127">
        <v>13750</v>
      </c>
      <c r="FF24" s="127">
        <v>12023</v>
      </c>
      <c r="FG24" s="127">
        <v>14316</v>
      </c>
      <c r="FH24" s="127">
        <v>13588</v>
      </c>
      <c r="FI24" s="127">
        <v>12895</v>
      </c>
      <c r="FJ24" s="127">
        <v>13024</v>
      </c>
      <c r="FK24" s="127">
        <v>12091</v>
      </c>
      <c r="FM24" s="100"/>
      <c r="FN24" s="107" t="s">
        <v>120</v>
      </c>
      <c r="FO24" s="127">
        <v>22267</v>
      </c>
      <c r="FP24" s="127">
        <v>17731</v>
      </c>
      <c r="FQ24" s="127">
        <v>22575</v>
      </c>
      <c r="FR24" s="127">
        <v>29828</v>
      </c>
      <c r="FS24" s="127">
        <v>24771</v>
      </c>
      <c r="FT24" s="127">
        <v>27724</v>
      </c>
      <c r="FU24" s="127">
        <v>33489</v>
      </c>
      <c r="FV24" s="127">
        <v>29246</v>
      </c>
      <c r="FW24" s="127">
        <v>31285</v>
      </c>
      <c r="FX24" s="127">
        <v>39928</v>
      </c>
      <c r="FY24" s="127">
        <v>36734</v>
      </c>
      <c r="FZ24" s="127">
        <v>34183</v>
      </c>
      <c r="GA24" s="127">
        <v>33301</v>
      </c>
      <c r="GB24" s="127">
        <v>33805</v>
      </c>
      <c r="GC24" s="127">
        <v>28172</v>
      </c>
      <c r="GD24" s="127">
        <v>27602</v>
      </c>
      <c r="GE24" s="127">
        <v>27436</v>
      </c>
      <c r="GF24" s="127">
        <v>25469</v>
      </c>
      <c r="GG24" s="127">
        <v>26448</v>
      </c>
      <c r="GH24" s="127">
        <v>26652</v>
      </c>
      <c r="GI24" s="127">
        <v>24534</v>
      </c>
      <c r="GK24" s="100"/>
      <c r="GL24" s="107" t="s">
        <v>120</v>
      </c>
      <c r="GM24" s="127">
        <v>28741</v>
      </c>
      <c r="GN24" s="127">
        <v>32389</v>
      </c>
      <c r="GO24" s="127">
        <v>36766</v>
      </c>
      <c r="GP24" s="127">
        <v>32349</v>
      </c>
      <c r="GQ24" s="127">
        <v>24132</v>
      </c>
      <c r="GR24" s="127">
        <v>28052</v>
      </c>
      <c r="GS24" s="127">
        <v>30296</v>
      </c>
      <c r="GT24" s="127">
        <v>27164</v>
      </c>
      <c r="GU24" s="127">
        <v>27212</v>
      </c>
      <c r="GV24" s="127">
        <v>33069</v>
      </c>
      <c r="GW24" s="127">
        <v>37317</v>
      </c>
      <c r="GX24" s="127">
        <v>34562</v>
      </c>
      <c r="GY24" s="127">
        <v>32696</v>
      </c>
      <c r="GZ24" s="127">
        <v>30828</v>
      </c>
      <c r="HA24" s="127">
        <v>28969</v>
      </c>
      <c r="HB24" s="127">
        <v>28150</v>
      </c>
      <c r="HC24" s="127">
        <v>29312</v>
      </c>
      <c r="HD24" s="127">
        <v>34149</v>
      </c>
      <c r="HE24" s="127">
        <v>32355</v>
      </c>
      <c r="HF24" s="127">
        <v>32724</v>
      </c>
      <c r="HG24" s="127">
        <v>35573</v>
      </c>
      <c r="HI24" s="100"/>
      <c r="HJ24" s="107" t="s">
        <v>120</v>
      </c>
      <c r="HK24" s="127">
        <v>39615</v>
      </c>
      <c r="HL24" s="127">
        <v>44055</v>
      </c>
      <c r="HM24" s="127">
        <v>45814</v>
      </c>
      <c r="HN24" s="127">
        <v>48064</v>
      </c>
      <c r="HO24" s="127">
        <v>37348</v>
      </c>
      <c r="HP24" s="127">
        <v>39157</v>
      </c>
      <c r="HQ24" s="127">
        <v>41269</v>
      </c>
      <c r="HR24" s="127">
        <v>37997</v>
      </c>
      <c r="HS24" s="127">
        <v>39011</v>
      </c>
      <c r="HT24" s="127">
        <v>34691</v>
      </c>
      <c r="HU24" s="127">
        <v>36096</v>
      </c>
      <c r="HV24" s="127">
        <v>32819</v>
      </c>
      <c r="HW24" s="127">
        <v>33840</v>
      </c>
      <c r="HX24" s="127">
        <v>33202</v>
      </c>
      <c r="HY24" s="127">
        <v>28509</v>
      </c>
      <c r="HZ24" s="127">
        <v>28584</v>
      </c>
      <c r="IA24" s="127">
        <v>32180</v>
      </c>
      <c r="IB24" s="127">
        <v>32201</v>
      </c>
      <c r="IC24" s="127">
        <v>31833</v>
      </c>
      <c r="ID24" s="127">
        <v>32744</v>
      </c>
      <c r="IE24" s="127">
        <v>32668</v>
      </c>
    </row>
    <row r="25" spans="1:239" ht="15">
      <c r="A25" s="100"/>
      <c r="B25" s="107" t="s">
        <v>121</v>
      </c>
      <c r="C25" s="127">
        <v>118711</v>
      </c>
      <c r="D25" s="127">
        <v>92533</v>
      </c>
      <c r="E25" s="127">
        <v>108327</v>
      </c>
      <c r="F25" s="127">
        <v>143464</v>
      </c>
      <c r="G25" s="127">
        <v>146095</v>
      </c>
      <c r="H25" s="127">
        <v>117034</v>
      </c>
      <c r="I25" s="127">
        <v>148180</v>
      </c>
      <c r="J25" s="127">
        <v>120152</v>
      </c>
      <c r="K25" s="127">
        <v>126695</v>
      </c>
      <c r="L25" s="127">
        <v>100778</v>
      </c>
      <c r="M25" s="127">
        <v>100096</v>
      </c>
      <c r="N25" s="127">
        <v>119385</v>
      </c>
      <c r="O25" s="127">
        <v>75428</v>
      </c>
      <c r="P25" s="127">
        <v>74692</v>
      </c>
      <c r="Q25" s="127">
        <v>85123</v>
      </c>
      <c r="R25" s="127">
        <v>89463</v>
      </c>
      <c r="S25" s="127">
        <v>70409</v>
      </c>
      <c r="T25" s="127">
        <v>79890</v>
      </c>
      <c r="U25" s="127">
        <v>84689</v>
      </c>
      <c r="V25" s="127">
        <v>91177</v>
      </c>
      <c r="W25" s="127">
        <v>84204</v>
      </c>
      <c r="Y25" s="100"/>
      <c r="Z25" s="107" t="s">
        <v>121</v>
      </c>
      <c r="AA25" s="127">
        <v>72894</v>
      </c>
      <c r="AB25" s="127">
        <v>74523</v>
      </c>
      <c r="AC25" s="127">
        <v>97126</v>
      </c>
      <c r="AD25" s="127">
        <v>100421</v>
      </c>
      <c r="AE25" s="127">
        <v>69118</v>
      </c>
      <c r="AF25" s="127">
        <v>66750</v>
      </c>
      <c r="AG25" s="127">
        <v>77090</v>
      </c>
      <c r="AH25" s="127">
        <v>50450</v>
      </c>
      <c r="AI25" s="127">
        <v>42536</v>
      </c>
      <c r="AJ25" s="127">
        <v>60466</v>
      </c>
      <c r="AK25" s="127">
        <v>42696</v>
      </c>
      <c r="AL25" s="127">
        <v>72516</v>
      </c>
      <c r="AM25" s="127">
        <v>65306</v>
      </c>
      <c r="AN25" s="127">
        <v>56572</v>
      </c>
      <c r="AO25" s="127">
        <v>65195</v>
      </c>
      <c r="AP25" s="127">
        <v>69801</v>
      </c>
      <c r="AQ25" s="127">
        <v>62756</v>
      </c>
      <c r="AR25" s="127">
        <v>72512</v>
      </c>
      <c r="AS25" s="127">
        <v>60430</v>
      </c>
      <c r="AT25" s="127">
        <v>56611</v>
      </c>
      <c r="AU25" s="127">
        <v>56053</v>
      </c>
      <c r="AW25" s="100"/>
      <c r="AX25" s="107" t="s">
        <v>121</v>
      </c>
      <c r="AY25" s="127">
        <v>58921</v>
      </c>
      <c r="AZ25" s="127">
        <v>62699</v>
      </c>
      <c r="BA25" s="127">
        <v>77880</v>
      </c>
      <c r="BB25" s="127">
        <v>101739</v>
      </c>
      <c r="BC25" s="127">
        <v>102228</v>
      </c>
      <c r="BD25" s="127">
        <v>73020</v>
      </c>
      <c r="BE25" s="127">
        <v>82600</v>
      </c>
      <c r="BF25" s="127">
        <v>64185</v>
      </c>
      <c r="BG25" s="127">
        <v>62260</v>
      </c>
      <c r="BH25" s="127">
        <v>69832</v>
      </c>
      <c r="BI25" s="127">
        <v>64694</v>
      </c>
      <c r="BJ25" s="127">
        <v>83687</v>
      </c>
      <c r="BK25" s="127">
        <v>66197</v>
      </c>
      <c r="BL25" s="127">
        <v>71357</v>
      </c>
      <c r="BM25" s="127">
        <v>74058</v>
      </c>
      <c r="BN25" s="127">
        <v>71110</v>
      </c>
      <c r="BO25" s="127">
        <v>56206</v>
      </c>
      <c r="BP25" s="127">
        <v>69498</v>
      </c>
      <c r="BQ25" s="127">
        <v>63176</v>
      </c>
      <c r="BR25" s="127">
        <v>61919</v>
      </c>
      <c r="BS25" s="127">
        <v>57648</v>
      </c>
      <c r="BU25" s="100"/>
      <c r="BV25" s="107" t="s">
        <v>121</v>
      </c>
      <c r="BW25" s="127">
        <v>95828</v>
      </c>
      <c r="BX25" s="127">
        <v>94920</v>
      </c>
      <c r="BY25" s="127">
        <v>105059</v>
      </c>
      <c r="BZ25" s="127">
        <v>132230</v>
      </c>
      <c r="CA25" s="127">
        <v>106689</v>
      </c>
      <c r="CB25" s="127">
        <v>116571</v>
      </c>
      <c r="CC25" s="127">
        <v>136523</v>
      </c>
      <c r="CD25" s="127">
        <v>84999</v>
      </c>
      <c r="CE25" s="127">
        <v>71598</v>
      </c>
      <c r="CF25" s="127">
        <v>82332</v>
      </c>
      <c r="CG25" s="127">
        <v>93560</v>
      </c>
      <c r="CH25" s="127">
        <v>133578</v>
      </c>
      <c r="CI25" s="127">
        <v>94893</v>
      </c>
      <c r="CJ25" s="127">
        <v>75249</v>
      </c>
      <c r="CK25" s="127">
        <v>74945</v>
      </c>
      <c r="CL25" s="127">
        <v>65665</v>
      </c>
      <c r="CM25" s="127">
        <v>61811</v>
      </c>
      <c r="CN25" s="127">
        <v>60695</v>
      </c>
      <c r="CO25" s="127">
        <v>51458</v>
      </c>
      <c r="CP25" s="127">
        <v>47794</v>
      </c>
      <c r="CQ25" s="127">
        <v>49236</v>
      </c>
      <c r="CS25" s="100"/>
      <c r="CT25" s="107" t="s">
        <v>121</v>
      </c>
      <c r="CU25" s="127">
        <v>40300</v>
      </c>
      <c r="CV25" s="127">
        <v>41315</v>
      </c>
      <c r="CW25" s="127">
        <v>39248</v>
      </c>
      <c r="CX25" s="127">
        <v>47845</v>
      </c>
      <c r="CY25" s="127">
        <v>47629</v>
      </c>
      <c r="CZ25" s="127">
        <v>50145</v>
      </c>
      <c r="DA25" s="127">
        <v>65441</v>
      </c>
      <c r="DB25" s="127">
        <v>51119</v>
      </c>
      <c r="DC25" s="127">
        <v>56480</v>
      </c>
      <c r="DD25" s="127">
        <v>54517</v>
      </c>
      <c r="DE25" s="127">
        <v>58847</v>
      </c>
      <c r="DF25" s="127">
        <v>64809</v>
      </c>
      <c r="DG25" s="127">
        <v>60339</v>
      </c>
      <c r="DH25" s="127">
        <v>66271</v>
      </c>
      <c r="DI25" s="127">
        <v>61666</v>
      </c>
      <c r="DJ25" s="127">
        <v>59699</v>
      </c>
      <c r="DK25" s="127">
        <v>53752</v>
      </c>
      <c r="DL25" s="127">
        <v>63675</v>
      </c>
      <c r="DM25" s="127">
        <v>52999</v>
      </c>
      <c r="DN25" s="127">
        <v>54868</v>
      </c>
      <c r="DO25" s="127">
        <v>57026</v>
      </c>
      <c r="DQ25" s="100"/>
      <c r="DR25" s="107" t="s">
        <v>121</v>
      </c>
      <c r="DS25" s="127">
        <v>53104</v>
      </c>
      <c r="DT25" s="127">
        <v>54869</v>
      </c>
      <c r="DU25" s="127">
        <v>57876</v>
      </c>
      <c r="DV25" s="127">
        <v>61556</v>
      </c>
      <c r="DW25" s="127">
        <v>69188</v>
      </c>
      <c r="DX25" s="127">
        <v>78222</v>
      </c>
      <c r="DY25" s="127">
        <v>78015</v>
      </c>
      <c r="DZ25" s="127">
        <v>56405</v>
      </c>
      <c r="EA25" s="127">
        <v>57218</v>
      </c>
      <c r="EB25" s="127">
        <v>63022</v>
      </c>
      <c r="EC25" s="127">
        <v>69800</v>
      </c>
      <c r="ED25" s="127">
        <v>77042</v>
      </c>
      <c r="EE25" s="127">
        <v>72203</v>
      </c>
      <c r="EF25" s="127">
        <v>70653</v>
      </c>
      <c r="EG25" s="127">
        <v>68018</v>
      </c>
      <c r="EH25" s="127">
        <v>61578</v>
      </c>
      <c r="EI25" s="127">
        <v>49923</v>
      </c>
      <c r="EJ25" s="127">
        <v>58712</v>
      </c>
      <c r="EK25" s="127">
        <v>54515</v>
      </c>
      <c r="EL25" s="127">
        <v>55119</v>
      </c>
      <c r="EM25" s="127">
        <v>54452</v>
      </c>
      <c r="EO25" s="100"/>
      <c r="EP25" s="107" t="s">
        <v>121</v>
      </c>
      <c r="EQ25" s="127">
        <v>23928</v>
      </c>
      <c r="ER25" s="127">
        <v>20797</v>
      </c>
      <c r="ES25" s="127">
        <v>26588</v>
      </c>
      <c r="ET25" s="127">
        <v>33108</v>
      </c>
      <c r="EU25" s="127">
        <v>31825</v>
      </c>
      <c r="EV25" s="127">
        <v>35246</v>
      </c>
      <c r="EW25" s="127">
        <v>37650</v>
      </c>
      <c r="EX25" s="127">
        <v>28799</v>
      </c>
      <c r="EY25" s="127">
        <v>31460</v>
      </c>
      <c r="EZ25" s="127">
        <v>33203</v>
      </c>
      <c r="FA25" s="127">
        <v>31105</v>
      </c>
      <c r="FB25" s="127">
        <v>35294</v>
      </c>
      <c r="FC25" s="127">
        <v>35680</v>
      </c>
      <c r="FD25" s="127">
        <v>29522</v>
      </c>
      <c r="FE25" s="127">
        <v>29034</v>
      </c>
      <c r="FF25" s="127">
        <v>23819</v>
      </c>
      <c r="FG25" s="127">
        <v>23370</v>
      </c>
      <c r="FH25" s="127">
        <v>28615</v>
      </c>
      <c r="FI25" s="127">
        <v>24866</v>
      </c>
      <c r="FJ25" s="127">
        <v>24961</v>
      </c>
      <c r="FK25" s="127">
        <v>24854</v>
      </c>
      <c r="FM25" s="100"/>
      <c r="FN25" s="107" t="s">
        <v>121</v>
      </c>
      <c r="FO25" s="127">
        <v>41349</v>
      </c>
      <c r="FP25" s="127">
        <v>37562</v>
      </c>
      <c r="FQ25" s="127">
        <v>49974</v>
      </c>
      <c r="FR25" s="127">
        <v>61810</v>
      </c>
      <c r="FS25" s="127">
        <v>60050</v>
      </c>
      <c r="FT25" s="127">
        <v>61070</v>
      </c>
      <c r="FU25" s="127">
        <v>74058</v>
      </c>
      <c r="FV25" s="127">
        <v>60653</v>
      </c>
      <c r="FW25" s="127">
        <v>62453</v>
      </c>
      <c r="FX25" s="127">
        <v>74618</v>
      </c>
      <c r="FY25" s="127">
        <v>68040</v>
      </c>
      <c r="FZ25" s="127">
        <v>69713</v>
      </c>
      <c r="GA25" s="127">
        <v>64706</v>
      </c>
      <c r="GB25" s="127">
        <v>71714</v>
      </c>
      <c r="GC25" s="127">
        <v>65283</v>
      </c>
      <c r="GD25" s="127">
        <v>60508</v>
      </c>
      <c r="GE25" s="127">
        <v>48179</v>
      </c>
      <c r="GF25" s="127">
        <v>59562</v>
      </c>
      <c r="GG25" s="127">
        <v>54894</v>
      </c>
      <c r="GH25" s="127">
        <v>55762</v>
      </c>
      <c r="GI25" s="127">
        <v>55420</v>
      </c>
      <c r="GK25" s="100"/>
      <c r="GL25" s="107" t="s">
        <v>121</v>
      </c>
      <c r="GM25" s="127">
        <v>57496</v>
      </c>
      <c r="GN25" s="127">
        <v>73250</v>
      </c>
      <c r="GO25" s="127">
        <v>87871</v>
      </c>
      <c r="GP25" s="127">
        <v>74147</v>
      </c>
      <c r="GQ25" s="127">
        <v>67520</v>
      </c>
      <c r="GR25" s="127">
        <v>74899</v>
      </c>
      <c r="GS25" s="127">
        <v>72256</v>
      </c>
      <c r="GT25" s="127">
        <v>61061</v>
      </c>
      <c r="GU25" s="127">
        <v>57628</v>
      </c>
      <c r="GV25" s="127">
        <v>65612</v>
      </c>
      <c r="GW25" s="127">
        <v>73751</v>
      </c>
      <c r="GX25" s="127">
        <v>77425</v>
      </c>
      <c r="GY25" s="127">
        <v>70202</v>
      </c>
      <c r="GZ25" s="127">
        <v>71428</v>
      </c>
      <c r="HA25" s="127">
        <v>77978</v>
      </c>
      <c r="HB25" s="127">
        <v>64580</v>
      </c>
      <c r="HC25" s="127">
        <v>52615</v>
      </c>
      <c r="HD25" s="127">
        <v>63183</v>
      </c>
      <c r="HE25" s="127">
        <v>59519</v>
      </c>
      <c r="HF25" s="127">
        <v>62487</v>
      </c>
      <c r="HG25" s="127">
        <v>64161</v>
      </c>
      <c r="HI25" s="100"/>
      <c r="HJ25" s="107" t="s">
        <v>121</v>
      </c>
      <c r="HK25" s="127">
        <v>85991</v>
      </c>
      <c r="HL25" s="127">
        <v>103470</v>
      </c>
      <c r="HM25" s="127">
        <v>113324</v>
      </c>
      <c r="HN25" s="127">
        <v>112970</v>
      </c>
      <c r="HO25" s="127">
        <v>104282</v>
      </c>
      <c r="HP25" s="127">
        <v>108754</v>
      </c>
      <c r="HQ25" s="127">
        <v>101381</v>
      </c>
      <c r="HR25" s="127">
        <v>88145</v>
      </c>
      <c r="HS25" s="127">
        <v>87515</v>
      </c>
      <c r="HT25" s="127">
        <v>75223</v>
      </c>
      <c r="HU25" s="127">
        <v>79709</v>
      </c>
      <c r="HV25" s="127">
        <v>80057</v>
      </c>
      <c r="HW25" s="127">
        <v>82078</v>
      </c>
      <c r="HX25" s="127">
        <v>84481</v>
      </c>
      <c r="HY25" s="127">
        <v>81598</v>
      </c>
      <c r="HZ25" s="127">
        <v>72726</v>
      </c>
      <c r="IA25" s="127">
        <v>66265</v>
      </c>
      <c r="IB25" s="127">
        <v>78788</v>
      </c>
      <c r="IC25" s="127">
        <v>71143</v>
      </c>
      <c r="ID25" s="127">
        <v>74552</v>
      </c>
      <c r="IE25" s="127">
        <v>75525</v>
      </c>
    </row>
    <row r="26" spans="1:239" ht="15">
      <c r="A26" s="100"/>
      <c r="B26" s="107" t="s">
        <v>122</v>
      </c>
      <c r="C26" s="127">
        <v>177023</v>
      </c>
      <c r="D26" s="127">
        <v>117816</v>
      </c>
      <c r="E26" s="127">
        <v>143997</v>
      </c>
      <c r="F26" s="127">
        <v>167710</v>
      </c>
      <c r="G26" s="127">
        <v>167400</v>
      </c>
      <c r="H26" s="127">
        <v>139608</v>
      </c>
      <c r="I26" s="127">
        <v>120383</v>
      </c>
      <c r="J26" s="127">
        <v>137679</v>
      </c>
      <c r="K26" s="127">
        <v>138377</v>
      </c>
      <c r="L26" s="127">
        <v>100695</v>
      </c>
      <c r="M26" s="127">
        <v>85142</v>
      </c>
      <c r="N26" s="127">
        <v>99447</v>
      </c>
      <c r="O26" s="127">
        <v>59197</v>
      </c>
      <c r="P26" s="127">
        <v>59369</v>
      </c>
      <c r="Q26" s="127">
        <v>63858</v>
      </c>
      <c r="R26" s="127">
        <v>69884</v>
      </c>
      <c r="S26" s="127">
        <v>51488</v>
      </c>
      <c r="T26" s="127">
        <v>76587</v>
      </c>
      <c r="U26" s="127">
        <v>85586</v>
      </c>
      <c r="V26" s="127">
        <v>84849</v>
      </c>
      <c r="W26" s="127">
        <v>85482</v>
      </c>
      <c r="Y26" s="100"/>
      <c r="Z26" s="107" t="s">
        <v>122</v>
      </c>
      <c r="AA26" s="127">
        <v>113601</v>
      </c>
      <c r="AB26" s="127">
        <v>94787</v>
      </c>
      <c r="AC26" s="127">
        <v>129655</v>
      </c>
      <c r="AD26" s="127">
        <v>117909</v>
      </c>
      <c r="AE26" s="127">
        <v>80103</v>
      </c>
      <c r="AF26" s="127">
        <v>81095</v>
      </c>
      <c r="AG26" s="127">
        <v>63640</v>
      </c>
      <c r="AH26" s="127">
        <v>58822</v>
      </c>
      <c r="AI26" s="127">
        <v>47488</v>
      </c>
      <c r="AJ26" s="127">
        <v>61403</v>
      </c>
      <c r="AK26" s="127">
        <v>37317</v>
      </c>
      <c r="AL26" s="127">
        <v>61277</v>
      </c>
      <c r="AM26" s="127">
        <v>51569</v>
      </c>
      <c r="AN26" s="127">
        <v>45514</v>
      </c>
      <c r="AO26" s="127">
        <v>49201</v>
      </c>
      <c r="AP26" s="127">
        <v>54773</v>
      </c>
      <c r="AQ26" s="127">
        <v>46025</v>
      </c>
      <c r="AR26" s="127">
        <v>69598</v>
      </c>
      <c r="AS26" s="127">
        <v>62019</v>
      </c>
      <c r="AT26" s="127">
        <v>54800</v>
      </c>
      <c r="AU26" s="127">
        <v>58007</v>
      </c>
      <c r="AW26" s="100"/>
      <c r="AX26" s="107" t="s">
        <v>122</v>
      </c>
      <c r="AY26" s="127">
        <v>94420</v>
      </c>
      <c r="AZ26" s="127">
        <v>78422</v>
      </c>
      <c r="BA26" s="127">
        <v>102311</v>
      </c>
      <c r="BB26" s="127">
        <v>116918</v>
      </c>
      <c r="BC26" s="127">
        <v>114802</v>
      </c>
      <c r="BD26" s="127">
        <v>83769</v>
      </c>
      <c r="BE26" s="127">
        <v>65906</v>
      </c>
      <c r="BF26" s="127">
        <v>74286</v>
      </c>
      <c r="BG26" s="127">
        <v>68849</v>
      </c>
      <c r="BH26" s="127">
        <v>70395</v>
      </c>
      <c r="BI26" s="127">
        <v>55684</v>
      </c>
      <c r="BJ26" s="127">
        <v>70396</v>
      </c>
      <c r="BK26" s="127">
        <v>52357</v>
      </c>
      <c r="BL26" s="127">
        <v>57048</v>
      </c>
      <c r="BM26" s="127">
        <v>50628</v>
      </c>
      <c r="BN26" s="127">
        <v>50862</v>
      </c>
      <c r="BO26" s="127">
        <v>36561</v>
      </c>
      <c r="BP26" s="127">
        <v>59991</v>
      </c>
      <c r="BQ26" s="127">
        <v>58843</v>
      </c>
      <c r="BR26" s="127">
        <v>55734</v>
      </c>
      <c r="BS26" s="127">
        <v>55302</v>
      </c>
      <c r="BU26" s="100"/>
      <c r="BV26" s="107" t="s">
        <v>122</v>
      </c>
      <c r="BW26" s="127">
        <v>144838</v>
      </c>
      <c r="BX26" s="127">
        <v>120648</v>
      </c>
      <c r="BY26" s="127">
        <v>139763</v>
      </c>
      <c r="BZ26" s="127">
        <v>154685</v>
      </c>
      <c r="CA26" s="127">
        <v>122547</v>
      </c>
      <c r="CB26" s="127">
        <v>139232</v>
      </c>
      <c r="CC26" s="127">
        <v>111258</v>
      </c>
      <c r="CD26" s="127">
        <v>97810</v>
      </c>
      <c r="CE26" s="127">
        <v>78793</v>
      </c>
      <c r="CF26" s="127">
        <v>82442</v>
      </c>
      <c r="CG26" s="127">
        <v>79669</v>
      </c>
      <c r="CH26" s="127">
        <v>111199</v>
      </c>
      <c r="CI26" s="127">
        <v>73948</v>
      </c>
      <c r="CJ26" s="127">
        <v>59658</v>
      </c>
      <c r="CK26" s="127">
        <v>55912</v>
      </c>
      <c r="CL26" s="127">
        <v>51693</v>
      </c>
      <c r="CM26" s="127">
        <v>45611</v>
      </c>
      <c r="CN26" s="127">
        <v>59203</v>
      </c>
      <c r="CO26" s="127">
        <v>54030</v>
      </c>
      <c r="CP26" s="127">
        <v>47686</v>
      </c>
      <c r="CQ26" s="127">
        <v>52203</v>
      </c>
      <c r="CS26" s="100"/>
      <c r="CT26" s="107" t="s">
        <v>122</v>
      </c>
      <c r="CU26" s="127">
        <v>50726</v>
      </c>
      <c r="CV26" s="127">
        <v>37541</v>
      </c>
      <c r="CW26" s="127">
        <v>38738</v>
      </c>
      <c r="CX26" s="127">
        <v>42842</v>
      </c>
      <c r="CY26" s="127">
        <v>41448</v>
      </c>
      <c r="CZ26" s="127">
        <v>43941</v>
      </c>
      <c r="DA26" s="127">
        <v>43278</v>
      </c>
      <c r="DB26" s="127">
        <v>48122</v>
      </c>
      <c r="DC26" s="127">
        <v>50449</v>
      </c>
      <c r="DD26" s="127">
        <v>44386</v>
      </c>
      <c r="DE26" s="127">
        <v>41651</v>
      </c>
      <c r="DF26" s="127">
        <v>45141</v>
      </c>
      <c r="DG26" s="127">
        <v>37865</v>
      </c>
      <c r="DH26" s="127">
        <v>41171</v>
      </c>
      <c r="DI26" s="127">
        <v>31467</v>
      </c>
      <c r="DJ26" s="127">
        <v>32697</v>
      </c>
      <c r="DK26" s="127">
        <v>27262</v>
      </c>
      <c r="DL26" s="127">
        <v>44390</v>
      </c>
      <c r="DM26" s="127">
        <v>40933</v>
      </c>
      <c r="DN26" s="127">
        <v>39422</v>
      </c>
      <c r="DO26" s="127">
        <v>40255</v>
      </c>
      <c r="DQ26" s="100"/>
      <c r="DR26" s="107" t="s">
        <v>122</v>
      </c>
      <c r="DS26" s="127">
        <v>68669</v>
      </c>
      <c r="DT26" s="127">
        <v>54957</v>
      </c>
      <c r="DU26" s="127">
        <v>62801</v>
      </c>
      <c r="DV26" s="127">
        <v>58731</v>
      </c>
      <c r="DW26" s="127">
        <v>63441</v>
      </c>
      <c r="DX26" s="127">
        <v>70633</v>
      </c>
      <c r="DY26" s="127">
        <v>51841</v>
      </c>
      <c r="DZ26" s="127">
        <v>55366</v>
      </c>
      <c r="EA26" s="127">
        <v>51933</v>
      </c>
      <c r="EB26" s="127">
        <v>56007</v>
      </c>
      <c r="EC26" s="127">
        <v>53316</v>
      </c>
      <c r="ED26" s="127">
        <v>59058</v>
      </c>
      <c r="EE26" s="127">
        <v>51180</v>
      </c>
      <c r="EF26" s="127">
        <v>51536</v>
      </c>
      <c r="EG26" s="127">
        <v>44882</v>
      </c>
      <c r="EH26" s="127">
        <v>42444</v>
      </c>
      <c r="EI26" s="127">
        <v>31505</v>
      </c>
      <c r="EJ26" s="127">
        <v>50320</v>
      </c>
      <c r="EK26" s="127">
        <v>50210</v>
      </c>
      <c r="EL26" s="127">
        <v>48493</v>
      </c>
      <c r="EM26" s="127">
        <v>49101</v>
      </c>
      <c r="EO26" s="100"/>
      <c r="EP26" s="107" t="s">
        <v>122</v>
      </c>
      <c r="EQ26" s="127">
        <v>40530</v>
      </c>
      <c r="ER26" s="127">
        <v>25152</v>
      </c>
      <c r="ES26" s="127">
        <v>34066</v>
      </c>
      <c r="ET26" s="127">
        <v>36972</v>
      </c>
      <c r="EU26" s="127">
        <v>34105</v>
      </c>
      <c r="EV26" s="127">
        <v>38905</v>
      </c>
      <c r="EW26" s="127">
        <v>30868</v>
      </c>
      <c r="EX26" s="127">
        <v>32997</v>
      </c>
      <c r="EY26" s="127">
        <v>34363</v>
      </c>
      <c r="EZ26" s="127">
        <v>33426</v>
      </c>
      <c r="FA26" s="127">
        <v>26775</v>
      </c>
      <c r="FB26" s="127">
        <v>30314</v>
      </c>
      <c r="FC26" s="127">
        <v>28992</v>
      </c>
      <c r="FD26" s="127">
        <v>25110</v>
      </c>
      <c r="FE26" s="127">
        <v>23381</v>
      </c>
      <c r="FF26" s="127">
        <v>20240</v>
      </c>
      <c r="FG26" s="127">
        <v>18521</v>
      </c>
      <c r="FH26" s="127">
        <v>32092</v>
      </c>
      <c r="FI26" s="127">
        <v>31488</v>
      </c>
      <c r="FJ26" s="127">
        <v>31364</v>
      </c>
      <c r="FK26" s="127">
        <v>33394</v>
      </c>
      <c r="FM26" s="100"/>
      <c r="FN26" s="107" t="s">
        <v>122</v>
      </c>
      <c r="FO26" s="127">
        <v>66098</v>
      </c>
      <c r="FP26" s="127">
        <v>46787</v>
      </c>
      <c r="FQ26" s="127">
        <v>65372</v>
      </c>
      <c r="FR26" s="127">
        <v>71284</v>
      </c>
      <c r="FS26" s="127">
        <v>66686</v>
      </c>
      <c r="FT26" s="127">
        <v>70672</v>
      </c>
      <c r="FU26" s="127">
        <v>60243</v>
      </c>
      <c r="FV26" s="127">
        <v>69483</v>
      </c>
      <c r="FW26" s="127">
        <v>68461</v>
      </c>
      <c r="FX26" s="127">
        <v>74923</v>
      </c>
      <c r="FY26" s="127">
        <v>58282</v>
      </c>
      <c r="FZ26" s="127">
        <v>58470</v>
      </c>
      <c r="GA26" s="127">
        <v>51053</v>
      </c>
      <c r="GB26" s="127">
        <v>57641</v>
      </c>
      <c r="GC26" s="127">
        <v>49552</v>
      </c>
      <c r="GD26" s="127">
        <v>48101</v>
      </c>
      <c r="GE26" s="127">
        <v>36052</v>
      </c>
      <c r="GF26" s="127">
        <v>59838</v>
      </c>
      <c r="GG26" s="127">
        <v>59117</v>
      </c>
      <c r="GH26" s="127">
        <v>57162</v>
      </c>
      <c r="GI26" s="127">
        <v>61037</v>
      </c>
      <c r="GK26" s="100"/>
      <c r="GL26" s="107" t="s">
        <v>122</v>
      </c>
      <c r="GM26" s="127">
        <v>85445</v>
      </c>
      <c r="GN26" s="127">
        <v>86953</v>
      </c>
      <c r="GO26" s="127">
        <v>106998</v>
      </c>
      <c r="GP26" s="127">
        <v>77543</v>
      </c>
      <c r="GQ26" s="127">
        <v>64931</v>
      </c>
      <c r="GR26" s="127">
        <v>71522</v>
      </c>
      <c r="GS26" s="127">
        <v>54466</v>
      </c>
      <c r="GT26" s="127">
        <v>64787</v>
      </c>
      <c r="GU26" s="127">
        <v>59563</v>
      </c>
      <c r="GV26" s="127">
        <v>62174</v>
      </c>
      <c r="GW26" s="127">
        <v>59307</v>
      </c>
      <c r="GX26" s="127">
        <v>59272</v>
      </c>
      <c r="GY26" s="127">
        <v>50285</v>
      </c>
      <c r="GZ26" s="127">
        <v>52500</v>
      </c>
      <c r="HA26" s="127">
        <v>49983</v>
      </c>
      <c r="HB26" s="127">
        <v>44248</v>
      </c>
      <c r="HC26" s="127">
        <v>32751</v>
      </c>
      <c r="HD26" s="127">
        <v>51374</v>
      </c>
      <c r="HE26" s="127">
        <v>52508</v>
      </c>
      <c r="HF26" s="127">
        <v>52331</v>
      </c>
      <c r="HG26" s="127">
        <v>56024</v>
      </c>
      <c r="HI26" s="100"/>
      <c r="HJ26" s="107" t="s">
        <v>122</v>
      </c>
      <c r="HK26" s="127">
        <v>115897</v>
      </c>
      <c r="HL26" s="127">
        <v>118110</v>
      </c>
      <c r="HM26" s="127">
        <v>133162</v>
      </c>
      <c r="HN26" s="127">
        <v>116274</v>
      </c>
      <c r="HO26" s="127">
        <v>101798</v>
      </c>
      <c r="HP26" s="127">
        <v>99678</v>
      </c>
      <c r="HQ26" s="127">
        <v>74523</v>
      </c>
      <c r="HR26" s="127">
        <v>91596</v>
      </c>
      <c r="HS26" s="127">
        <v>85417</v>
      </c>
      <c r="HT26" s="127">
        <v>64492</v>
      </c>
      <c r="HU26" s="127">
        <v>57047</v>
      </c>
      <c r="HV26" s="127">
        <v>56209</v>
      </c>
      <c r="HW26" s="127">
        <v>51856</v>
      </c>
      <c r="HX26" s="127">
        <v>56448</v>
      </c>
      <c r="HY26" s="127">
        <v>50060</v>
      </c>
      <c r="HZ26" s="127">
        <v>47383</v>
      </c>
      <c r="IA26" s="127">
        <v>39786</v>
      </c>
      <c r="IB26" s="127">
        <v>62748</v>
      </c>
      <c r="IC26" s="127">
        <v>61369</v>
      </c>
      <c r="ID26" s="127">
        <v>59418</v>
      </c>
      <c r="IE26" s="127">
        <v>62660</v>
      </c>
    </row>
    <row r="27" spans="1:239" ht="15">
      <c r="A27" s="421"/>
      <c r="B27" s="421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21"/>
      <c r="Z27" s="421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21"/>
      <c r="AX27" s="421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21"/>
      <c r="BV27" s="421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21"/>
      <c r="CT27" s="421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21"/>
      <c r="DR27" s="421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21"/>
      <c r="EP27" s="421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21"/>
      <c r="FN27" s="421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21"/>
      <c r="GL27" s="421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21"/>
      <c r="HJ27" s="421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21"/>
      <c r="B28" s="421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21"/>
      <c r="Z28" s="421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21"/>
      <c r="AX28" s="421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21"/>
      <c r="BV28" s="421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21"/>
      <c r="CT28" s="421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21"/>
      <c r="DR28" s="421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21"/>
      <c r="EP28" s="421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21"/>
      <c r="FN28" s="421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21"/>
      <c r="GL28" s="421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21"/>
      <c r="HJ28" s="421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1"/>
      <c r="AX29" s="421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21"/>
      <c r="BV29" s="421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21"/>
      <c r="CT29" s="421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21"/>
      <c r="DR29" s="421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21"/>
      <c r="EP29" s="421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21"/>
      <c r="HJ29" s="421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26"/>
      <c r="B30" s="42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6"/>
      <c r="Z30" s="42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6"/>
      <c r="AX30" s="426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26"/>
      <c r="BV30" s="426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26"/>
      <c r="CT30" s="426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26"/>
      <c r="DR30" s="426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26"/>
      <c r="EP30" s="42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6"/>
      <c r="FN30" s="42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6"/>
      <c r="GL30" s="42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26"/>
      <c r="HJ30" s="426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  <row r="31" spans="1:239" ht="15">
      <c r="A31" s="421"/>
      <c r="B31" s="421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Y31" s="421"/>
      <c r="Z31" s="421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W31" s="421"/>
      <c r="AX31" s="421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U31" s="421"/>
      <c r="BV31" s="421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S31" s="421"/>
      <c r="CT31" s="421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Q31" s="421"/>
      <c r="DR31" s="421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O31" s="421"/>
      <c r="EP31" s="421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M31" s="421"/>
      <c r="FN31" s="421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K31" s="421"/>
      <c r="GL31" s="421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I31" s="421"/>
      <c r="HJ31" s="421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</row>
    <row r="32" spans="1:239" ht="15">
      <c r="A32" s="421"/>
      <c r="B32" s="42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Y32" s="421"/>
      <c r="Z32" s="421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W32" s="421"/>
      <c r="AX32" s="421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U32" s="421"/>
      <c r="BV32" s="421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S32" s="421"/>
      <c r="CT32" s="421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Q32" s="421"/>
      <c r="DR32" s="421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O32" s="421"/>
      <c r="EP32" s="421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M32" s="421"/>
      <c r="FN32" s="421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K32" s="421"/>
      <c r="GL32" s="421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I32" s="421"/>
      <c r="HJ32" s="421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</row>
    <row r="33" spans="1:239" ht="15">
      <c r="A33" s="421"/>
      <c r="B33" s="421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Y33" s="421"/>
      <c r="Z33" s="421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W33" s="421"/>
      <c r="AX33" s="421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U33" s="421"/>
      <c r="BV33" s="421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S33" s="421"/>
      <c r="CT33" s="421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Q33" s="421"/>
      <c r="DR33" s="421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O33" s="421"/>
      <c r="EP33" s="421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M33" s="421"/>
      <c r="FN33" s="421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K33" s="421"/>
      <c r="GL33" s="421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I33" s="421"/>
      <c r="HJ33" s="421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</row>
    <row r="34" spans="1:239" ht="15">
      <c r="A34" s="421"/>
      <c r="B34" s="421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Y34" s="421"/>
      <c r="Z34" s="421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W34" s="421"/>
      <c r="AX34" s="421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U34" s="421"/>
      <c r="BV34" s="421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S34" s="421"/>
      <c r="CT34" s="421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Q34" s="421"/>
      <c r="DR34" s="421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O34" s="421"/>
      <c r="EP34" s="421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M34" s="421"/>
      <c r="FN34" s="421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K34" s="421"/>
      <c r="GL34" s="421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I34" s="421"/>
      <c r="HJ34" s="421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</row>
    <row r="35" spans="1:239" ht="15">
      <c r="A35" s="421"/>
      <c r="B35" s="421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Y35" s="421"/>
      <c r="Z35" s="421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W35" s="421"/>
      <c r="AX35" s="421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U35" s="421"/>
      <c r="BV35" s="421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S35" s="421"/>
      <c r="CT35" s="421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Q35" s="421"/>
      <c r="DR35" s="421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O35" s="421"/>
      <c r="EP35" s="421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M35" s="421"/>
      <c r="FN35" s="421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K35" s="421"/>
      <c r="GL35" s="421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I35" s="421"/>
      <c r="HJ35" s="421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</row>
    <row r="36" spans="1:239" ht="15">
      <c r="A36" s="421"/>
      <c r="B36" s="421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Y36" s="421"/>
      <c r="Z36" s="421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W36" s="421"/>
      <c r="AX36" s="421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U36" s="421"/>
      <c r="BV36" s="421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S36" s="421"/>
      <c r="CT36" s="421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Q36" s="421"/>
      <c r="DR36" s="421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O36" s="421"/>
      <c r="EP36" s="421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M36" s="421"/>
      <c r="FN36" s="421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K36" s="421"/>
      <c r="GL36" s="421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I36" s="421"/>
      <c r="HJ36" s="421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</row>
    <row r="37" spans="1:239" ht="15">
      <c r="A37" s="421"/>
      <c r="B37" s="421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Y37" s="421"/>
      <c r="Z37" s="421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W37" s="421"/>
      <c r="AX37" s="421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U37" s="421"/>
      <c r="BV37" s="421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S37" s="421"/>
      <c r="CT37" s="421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Q37" s="421"/>
      <c r="DR37" s="421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O37" s="421"/>
      <c r="EP37" s="421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M37" s="421"/>
      <c r="FN37" s="421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K37" s="421"/>
      <c r="GL37" s="421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I37" s="421"/>
      <c r="HJ37" s="421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</row>
    <row r="38" spans="1:239" ht="15">
      <c r="A38" s="421"/>
      <c r="B38" s="421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Y38" s="421"/>
      <c r="Z38" s="421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W38" s="421"/>
      <c r="AX38" s="421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U38" s="421"/>
      <c r="BV38" s="421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S38" s="421"/>
      <c r="CT38" s="421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Q38" s="421"/>
      <c r="DR38" s="421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O38" s="421"/>
      <c r="EP38" s="421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M38" s="421"/>
      <c r="FN38" s="421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K38" s="421"/>
      <c r="GL38" s="421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I38" s="421"/>
      <c r="HJ38" s="421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</row>
    <row r="39" spans="1:239" ht="15">
      <c r="A39" s="421"/>
      <c r="B39" s="421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Y39" s="421"/>
      <c r="Z39" s="421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W39" s="421"/>
      <c r="AX39" s="421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U39" s="421"/>
      <c r="BV39" s="421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S39" s="421"/>
      <c r="CT39" s="421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Q39" s="421"/>
      <c r="DR39" s="421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O39" s="421"/>
      <c r="EP39" s="421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M39" s="421"/>
      <c r="FN39" s="421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K39" s="421"/>
      <c r="GL39" s="421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I39" s="421"/>
      <c r="HJ39" s="421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</row>
    <row r="40" spans="1:239" ht="15">
      <c r="A40" s="421"/>
      <c r="B40" s="421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Y40" s="421"/>
      <c r="Z40" s="421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W40" s="421"/>
      <c r="AX40" s="421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U40" s="421"/>
      <c r="BV40" s="421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S40" s="421"/>
      <c r="CT40" s="421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Q40" s="421"/>
      <c r="DR40" s="421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O40" s="421"/>
      <c r="EP40" s="421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M40" s="421"/>
      <c r="FN40" s="421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K40" s="421"/>
      <c r="GL40" s="421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I40" s="421"/>
      <c r="HJ40" s="421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</row>
    <row r="41" spans="1:239" ht="15">
      <c r="A41" s="421"/>
      <c r="B41" s="421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Y41" s="421"/>
      <c r="Z41" s="421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W41" s="421"/>
      <c r="AX41" s="421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U41" s="421"/>
      <c r="BV41" s="421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S41" s="421"/>
      <c r="CT41" s="421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Q41" s="421"/>
      <c r="DR41" s="421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O41" s="421"/>
      <c r="EP41" s="421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M41" s="421"/>
      <c r="FN41" s="421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K41" s="421"/>
      <c r="GL41" s="421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I41" s="421"/>
      <c r="HJ41" s="421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</row>
    <row r="42" spans="1:239" ht="15">
      <c r="A42" s="421"/>
      <c r="B42" s="421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Y42" s="421"/>
      <c r="Z42" s="421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W42" s="421"/>
      <c r="AX42" s="421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U42" s="421"/>
      <c r="BV42" s="421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S42" s="421"/>
      <c r="CT42" s="421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Q42" s="421"/>
      <c r="DR42" s="421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O42" s="421"/>
      <c r="EP42" s="421"/>
      <c r="EQ42" s="100"/>
      <c r="ER42" s="100"/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0"/>
      <c r="FH42" s="100"/>
      <c r="FI42" s="100"/>
      <c r="FJ42" s="100"/>
      <c r="FK42" s="100"/>
      <c r="FM42" s="421"/>
      <c r="FN42" s="421"/>
      <c r="FO42" s="100"/>
      <c r="FP42" s="100"/>
      <c r="FQ42" s="100"/>
      <c r="FR42" s="100"/>
      <c r="FS42" s="100"/>
      <c r="FT42" s="100"/>
      <c r="FU42" s="100"/>
      <c r="FV42" s="100"/>
      <c r="FW42" s="100"/>
      <c r="FX42" s="100"/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K42" s="421"/>
      <c r="GL42" s="421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I42" s="421"/>
      <c r="HJ42" s="421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</row>
    <row r="43" spans="1:239" ht="15">
      <c r="A43" s="421"/>
      <c r="B43" s="421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Y43" s="421"/>
      <c r="Z43" s="421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W43" s="421"/>
      <c r="AX43" s="421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U43" s="421"/>
      <c r="BV43" s="421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S43" s="421"/>
      <c r="CT43" s="421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Q43" s="421"/>
      <c r="DR43" s="421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  <c r="EH43" s="100"/>
      <c r="EI43" s="100"/>
      <c r="EJ43" s="100"/>
      <c r="EK43" s="100"/>
      <c r="EL43" s="100"/>
      <c r="EM43" s="100"/>
      <c r="EO43" s="421"/>
      <c r="EP43" s="421"/>
      <c r="EQ43" s="100"/>
      <c r="ER43" s="100"/>
      <c r="ES43" s="100"/>
      <c r="ET43" s="100"/>
      <c r="EU43" s="100"/>
      <c r="EV43" s="100"/>
      <c r="EW43" s="100"/>
      <c r="EX43" s="100"/>
      <c r="EY43" s="100"/>
      <c r="EZ43" s="100"/>
      <c r="FA43" s="100"/>
      <c r="FB43" s="100"/>
      <c r="FC43" s="100"/>
      <c r="FD43" s="100"/>
      <c r="FE43" s="100"/>
      <c r="FF43" s="100"/>
      <c r="FG43" s="100"/>
      <c r="FH43" s="100"/>
      <c r="FI43" s="100"/>
      <c r="FJ43" s="100"/>
      <c r="FK43" s="100"/>
      <c r="FM43" s="421"/>
      <c r="FN43" s="421"/>
      <c r="FO43" s="100"/>
      <c r="FP43" s="100"/>
      <c r="FQ43" s="100"/>
      <c r="FR43" s="100"/>
      <c r="FS43" s="100"/>
      <c r="FT43" s="100"/>
      <c r="FU43" s="100"/>
      <c r="FV43" s="100"/>
      <c r="FW43" s="100"/>
      <c r="FX43" s="100"/>
      <c r="FY43" s="100"/>
      <c r="FZ43" s="100"/>
      <c r="GA43" s="100"/>
      <c r="GB43" s="100"/>
      <c r="GC43" s="100"/>
      <c r="GD43" s="100"/>
      <c r="GE43" s="100"/>
      <c r="GF43" s="100"/>
      <c r="GG43" s="100"/>
      <c r="GH43" s="100"/>
      <c r="GI43" s="100"/>
      <c r="GK43" s="421"/>
      <c r="GL43" s="421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I43" s="421"/>
      <c r="HJ43" s="421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</row>
    <row r="44" spans="1:239" ht="15">
      <c r="A44" s="421"/>
      <c r="B44" s="42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Y44" s="421"/>
      <c r="Z44" s="421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W44" s="421"/>
      <c r="AX44" s="421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U44" s="421"/>
      <c r="BV44" s="421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S44" s="421"/>
      <c r="CT44" s="421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Q44" s="421"/>
      <c r="DR44" s="421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O44" s="421"/>
      <c r="EP44" s="421"/>
      <c r="EQ44" s="100"/>
      <c r="ER44" s="100"/>
      <c r="ES44" s="100"/>
      <c r="ET44" s="100"/>
      <c r="EU44" s="100"/>
      <c r="EV44" s="100"/>
      <c r="EW44" s="100"/>
      <c r="EX44" s="100"/>
      <c r="EY44" s="100"/>
      <c r="EZ44" s="100"/>
      <c r="FA44" s="100"/>
      <c r="FB44" s="100"/>
      <c r="FC44" s="100"/>
      <c r="FD44" s="100"/>
      <c r="FE44" s="100"/>
      <c r="FF44" s="100"/>
      <c r="FG44" s="100"/>
      <c r="FH44" s="100"/>
      <c r="FI44" s="100"/>
      <c r="FJ44" s="100"/>
      <c r="FK44" s="100"/>
      <c r="FM44" s="421"/>
      <c r="FN44" s="421"/>
      <c r="FO44" s="100"/>
      <c r="FP44" s="100"/>
      <c r="FQ44" s="100"/>
      <c r="FR44" s="100"/>
      <c r="FS44" s="100"/>
      <c r="FT44" s="100"/>
      <c r="FU44" s="100"/>
      <c r="FV44" s="100"/>
      <c r="FW44" s="100"/>
      <c r="FX44" s="100"/>
      <c r="FY44" s="100"/>
      <c r="FZ44" s="100"/>
      <c r="GA44" s="100"/>
      <c r="GB44" s="100"/>
      <c r="GC44" s="100"/>
      <c r="GD44" s="100"/>
      <c r="GE44" s="100"/>
      <c r="GF44" s="100"/>
      <c r="GG44" s="100"/>
      <c r="GH44" s="100"/>
      <c r="GI44" s="100"/>
      <c r="GK44" s="421"/>
      <c r="GL44" s="421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I44" s="421"/>
      <c r="HJ44" s="421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</row>
    <row r="45" spans="1:239" ht="15">
      <c r="A45" s="421"/>
      <c r="B45" s="421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Y45" s="421"/>
      <c r="Z45" s="421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W45" s="421"/>
      <c r="AX45" s="421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U45" s="421"/>
      <c r="BV45" s="421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S45" s="421"/>
      <c r="CT45" s="421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Q45" s="421"/>
      <c r="DR45" s="421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  <c r="EH45" s="100"/>
      <c r="EI45" s="100"/>
      <c r="EJ45" s="100"/>
      <c r="EK45" s="100"/>
      <c r="EL45" s="100"/>
      <c r="EM45" s="100"/>
      <c r="EO45" s="421"/>
      <c r="EP45" s="421"/>
      <c r="EQ45" s="100"/>
      <c r="ER45" s="100"/>
      <c r="ES45" s="100"/>
      <c r="ET45" s="100"/>
      <c r="EU45" s="100"/>
      <c r="EV45" s="100"/>
      <c r="EW45" s="100"/>
      <c r="EX45" s="100"/>
      <c r="EY45" s="100"/>
      <c r="EZ45" s="100"/>
      <c r="FA45" s="100"/>
      <c r="FB45" s="100"/>
      <c r="FC45" s="100"/>
      <c r="FD45" s="100"/>
      <c r="FE45" s="100"/>
      <c r="FF45" s="100"/>
      <c r="FG45" s="100"/>
      <c r="FH45" s="100"/>
      <c r="FI45" s="100"/>
      <c r="FJ45" s="100"/>
      <c r="FK45" s="100"/>
      <c r="FM45" s="421"/>
      <c r="FN45" s="421"/>
      <c r="FO45" s="100"/>
      <c r="FP45" s="100"/>
      <c r="FQ45" s="100"/>
      <c r="FR45" s="100"/>
      <c r="FS45" s="100"/>
      <c r="FT45" s="100"/>
      <c r="FU45" s="100"/>
      <c r="FV45" s="100"/>
      <c r="FW45" s="100"/>
      <c r="FX45" s="100"/>
      <c r="FY45" s="100"/>
      <c r="FZ45" s="100"/>
      <c r="GA45" s="100"/>
      <c r="GB45" s="100"/>
      <c r="GC45" s="100"/>
      <c r="GD45" s="100"/>
      <c r="GE45" s="100"/>
      <c r="GF45" s="100"/>
      <c r="GG45" s="100"/>
      <c r="GH45" s="100"/>
      <c r="GI45" s="100"/>
      <c r="GK45" s="421"/>
      <c r="GL45" s="421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I45" s="421"/>
      <c r="HJ45" s="421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</row>
    <row r="46" spans="1:239" ht="15">
      <c r="A46" s="421"/>
      <c r="B46" s="421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Y46" s="421"/>
      <c r="Z46" s="421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W46" s="421"/>
      <c r="AX46" s="421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U46" s="421"/>
      <c r="BV46" s="421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S46" s="421"/>
      <c r="CT46" s="421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Q46" s="421"/>
      <c r="DR46" s="421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O46" s="421"/>
      <c r="EP46" s="421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0"/>
      <c r="FG46" s="100"/>
      <c r="FH46" s="100"/>
      <c r="FI46" s="100"/>
      <c r="FJ46" s="100"/>
      <c r="FK46" s="100"/>
      <c r="FM46" s="421"/>
      <c r="FN46" s="421"/>
      <c r="FO46" s="100"/>
      <c r="FP46" s="100"/>
      <c r="FQ46" s="100"/>
      <c r="FR46" s="100"/>
      <c r="FS46" s="100"/>
      <c r="FT46" s="100"/>
      <c r="FU46" s="100"/>
      <c r="FV46" s="100"/>
      <c r="FW46" s="100"/>
      <c r="FX46" s="100"/>
      <c r="FY46" s="100"/>
      <c r="FZ46" s="100"/>
      <c r="GA46" s="100"/>
      <c r="GB46" s="100"/>
      <c r="GC46" s="100"/>
      <c r="GD46" s="100"/>
      <c r="GE46" s="100"/>
      <c r="GF46" s="100"/>
      <c r="GG46" s="100"/>
      <c r="GH46" s="100"/>
      <c r="GI46" s="100"/>
      <c r="GK46" s="421"/>
      <c r="GL46" s="421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I46" s="421"/>
      <c r="HJ46" s="421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</row>
    <row r="47" spans="1:239" ht="15">
      <c r="A47" s="421"/>
      <c r="B47" s="421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Y47" s="421"/>
      <c r="Z47" s="421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W47" s="421"/>
      <c r="AX47" s="421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U47" s="421"/>
      <c r="BV47" s="421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S47" s="421"/>
      <c r="CT47" s="421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Q47" s="421"/>
      <c r="DR47" s="421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O47" s="421"/>
      <c r="EP47" s="421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0"/>
      <c r="FG47" s="100"/>
      <c r="FH47" s="100"/>
      <c r="FI47" s="100"/>
      <c r="FJ47" s="100"/>
      <c r="FK47" s="100"/>
      <c r="FM47" s="421"/>
      <c r="FN47" s="421"/>
      <c r="FO47" s="100"/>
      <c r="FP47" s="100"/>
      <c r="FQ47" s="100"/>
      <c r="FR47" s="100"/>
      <c r="FS47" s="100"/>
      <c r="FT47" s="100"/>
      <c r="FU47" s="100"/>
      <c r="FV47" s="100"/>
      <c r="FW47" s="100"/>
      <c r="FX47" s="100"/>
      <c r="FY47" s="100"/>
      <c r="FZ47" s="100"/>
      <c r="GA47" s="100"/>
      <c r="GB47" s="100"/>
      <c r="GC47" s="100"/>
      <c r="GD47" s="100"/>
      <c r="GE47" s="100"/>
      <c r="GF47" s="100"/>
      <c r="GG47" s="100"/>
      <c r="GH47" s="100"/>
      <c r="GI47" s="100"/>
      <c r="GK47" s="421"/>
      <c r="GL47" s="421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I47" s="421"/>
      <c r="HJ47" s="421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</row>
    <row r="48" spans="1:239" ht="15">
      <c r="A48" s="426"/>
      <c r="B48" s="42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Y48" s="426"/>
      <c r="Z48" s="426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W48" s="426"/>
      <c r="AX48" s="426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U48" s="426"/>
      <c r="BV48" s="426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S48" s="426"/>
      <c r="CT48" s="426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Q48" s="426"/>
      <c r="DR48" s="426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O48" s="426"/>
      <c r="EP48" s="426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0"/>
      <c r="FH48" s="100"/>
      <c r="FI48" s="100"/>
      <c r="FJ48" s="100"/>
      <c r="FK48" s="100"/>
      <c r="FM48" s="426"/>
      <c r="FN48" s="426"/>
      <c r="FO48" s="100"/>
      <c r="FP48" s="100"/>
      <c r="FQ48" s="100"/>
      <c r="FR48" s="100"/>
      <c r="FS48" s="100"/>
      <c r="FT48" s="100"/>
      <c r="FU48" s="100"/>
      <c r="FV48" s="100"/>
      <c r="FW48" s="100"/>
      <c r="FX48" s="100"/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K48" s="426"/>
      <c r="GL48" s="426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I48" s="426"/>
      <c r="HJ48" s="426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</row>
  </sheetData>
  <mergeCells count="360">
    <mergeCell ref="HI43:HJ43"/>
    <mergeCell ref="HI44:HJ44"/>
    <mergeCell ref="HI45:HJ45"/>
    <mergeCell ref="HI46:HJ46"/>
    <mergeCell ref="HI47:HJ47"/>
    <mergeCell ref="HI48:HJ48"/>
    <mergeCell ref="HI37:HJ37"/>
    <mergeCell ref="HI38:HJ38"/>
    <mergeCell ref="HI39:HJ39"/>
    <mergeCell ref="HI40:HJ40"/>
    <mergeCell ref="HI41:HJ41"/>
    <mergeCell ref="HI42:HJ42"/>
    <mergeCell ref="HI31:HJ31"/>
    <mergeCell ref="HI32:HJ32"/>
    <mergeCell ref="HI33:HJ33"/>
    <mergeCell ref="HI34:HJ34"/>
    <mergeCell ref="HI35:HJ35"/>
    <mergeCell ref="HI36:HJ36"/>
    <mergeCell ref="HI17:HJ17"/>
    <mergeCell ref="HI22:HJ22"/>
    <mergeCell ref="HI27:HJ27"/>
    <mergeCell ref="HI28:HJ28"/>
    <mergeCell ref="HI29:HJ29"/>
    <mergeCell ref="HI30:HJ30"/>
    <mergeCell ref="HI7:HJ7"/>
    <mergeCell ref="HI8:HJ8"/>
    <mergeCell ref="HI9:HJ9"/>
    <mergeCell ref="HI10:HJ10"/>
    <mergeCell ref="HI11:HJ11"/>
    <mergeCell ref="HI12:HJ12"/>
    <mergeCell ref="HI1:HJ1"/>
    <mergeCell ref="HI2:HJ2"/>
    <mergeCell ref="HI3:HJ3"/>
    <mergeCell ref="HI4:HJ4"/>
    <mergeCell ref="HI5:HJ5"/>
    <mergeCell ref="HI6:HJ6"/>
    <mergeCell ref="GK43:GL43"/>
    <mergeCell ref="GK44:GL44"/>
    <mergeCell ref="GK45:GL45"/>
    <mergeCell ref="GK46:GL46"/>
    <mergeCell ref="GK47:GL47"/>
    <mergeCell ref="GK48:GL48"/>
    <mergeCell ref="GK37:GL37"/>
    <mergeCell ref="GK38:GL38"/>
    <mergeCell ref="GK39:GL39"/>
    <mergeCell ref="GK40:GL40"/>
    <mergeCell ref="GK41:GL41"/>
    <mergeCell ref="GK42:GL42"/>
    <mergeCell ref="GK31:GL31"/>
    <mergeCell ref="GK32:GL32"/>
    <mergeCell ref="GK33:GL33"/>
    <mergeCell ref="GK34:GL34"/>
    <mergeCell ref="GK35:GL35"/>
    <mergeCell ref="GK36:GL36"/>
    <mergeCell ref="GK17:GL17"/>
    <mergeCell ref="GK22:GL22"/>
    <mergeCell ref="GK27:GL27"/>
    <mergeCell ref="GK28:GL28"/>
    <mergeCell ref="GK29:GL29"/>
    <mergeCell ref="GK30:GL30"/>
    <mergeCell ref="GK7:GL7"/>
    <mergeCell ref="GK8:GL8"/>
    <mergeCell ref="GK9:GL9"/>
    <mergeCell ref="GK10:GL10"/>
    <mergeCell ref="GK11:GL11"/>
    <mergeCell ref="GK12:GL12"/>
    <mergeCell ref="GK1:GL1"/>
    <mergeCell ref="GK2:GL2"/>
    <mergeCell ref="GK3:GL3"/>
    <mergeCell ref="GK4:GL4"/>
    <mergeCell ref="GK5:GL5"/>
    <mergeCell ref="GK6:GL6"/>
    <mergeCell ref="FM43:FN43"/>
    <mergeCell ref="FM44:FN44"/>
    <mergeCell ref="FM45:FN45"/>
    <mergeCell ref="FM46:FN46"/>
    <mergeCell ref="FM47:FN47"/>
    <mergeCell ref="FM48:FN48"/>
    <mergeCell ref="FM37:FN37"/>
    <mergeCell ref="FM38:FN38"/>
    <mergeCell ref="FM39:FN39"/>
    <mergeCell ref="FM40:FN40"/>
    <mergeCell ref="FM41:FN41"/>
    <mergeCell ref="FM42:FN42"/>
    <mergeCell ref="FM31:FN31"/>
    <mergeCell ref="FM32:FN32"/>
    <mergeCell ref="FM33:FN33"/>
    <mergeCell ref="FM34:FN34"/>
    <mergeCell ref="FM35:FN35"/>
    <mergeCell ref="FM36:FN36"/>
    <mergeCell ref="FM17:FN17"/>
    <mergeCell ref="FM22:FN22"/>
    <mergeCell ref="FM27:FN27"/>
    <mergeCell ref="FM28:FN28"/>
    <mergeCell ref="FM29:FN29"/>
    <mergeCell ref="FM30:FN30"/>
    <mergeCell ref="FM7:FN7"/>
    <mergeCell ref="FM8:FN8"/>
    <mergeCell ref="FM9:FN9"/>
    <mergeCell ref="FM10:FN10"/>
    <mergeCell ref="FM11:FN11"/>
    <mergeCell ref="FM12:FN12"/>
    <mergeCell ref="FM1:FN1"/>
    <mergeCell ref="FM2:FN2"/>
    <mergeCell ref="FM3:FN3"/>
    <mergeCell ref="FM4:FN4"/>
    <mergeCell ref="FM5:FN5"/>
    <mergeCell ref="FM6:FN6"/>
    <mergeCell ref="EO43:EP43"/>
    <mergeCell ref="EO44:EP44"/>
    <mergeCell ref="EO45:EP45"/>
    <mergeCell ref="EO46:EP46"/>
    <mergeCell ref="EO47:EP47"/>
    <mergeCell ref="EO48:EP48"/>
    <mergeCell ref="EO37:EP37"/>
    <mergeCell ref="EO38:EP38"/>
    <mergeCell ref="EO39:EP39"/>
    <mergeCell ref="EO40:EP40"/>
    <mergeCell ref="EO41:EP41"/>
    <mergeCell ref="EO42:EP42"/>
    <mergeCell ref="EO31:EP31"/>
    <mergeCell ref="EO32:EP32"/>
    <mergeCell ref="EO33:EP33"/>
    <mergeCell ref="EO34:EP34"/>
    <mergeCell ref="EO35:EP35"/>
    <mergeCell ref="EO36:EP36"/>
    <mergeCell ref="EO17:EP17"/>
    <mergeCell ref="EO22:EP22"/>
    <mergeCell ref="EO27:EP27"/>
    <mergeCell ref="EO28:EP28"/>
    <mergeCell ref="EO29:EP29"/>
    <mergeCell ref="EO30:EP30"/>
    <mergeCell ref="EO7:EP7"/>
    <mergeCell ref="EO8:EP8"/>
    <mergeCell ref="EO9:EP9"/>
    <mergeCell ref="EO10:EP10"/>
    <mergeCell ref="EO11:EP11"/>
    <mergeCell ref="EO12:EP12"/>
    <mergeCell ref="EO1:EP1"/>
    <mergeCell ref="EO2:EP2"/>
    <mergeCell ref="EO3:EP3"/>
    <mergeCell ref="EO4:EP4"/>
    <mergeCell ref="EO5:EP5"/>
    <mergeCell ref="EO6:EP6"/>
    <mergeCell ref="DQ43:DR43"/>
    <mergeCell ref="DQ44:DR44"/>
    <mergeCell ref="DQ45:DR45"/>
    <mergeCell ref="DQ46:DR46"/>
    <mergeCell ref="DQ47:DR47"/>
    <mergeCell ref="DQ48:DR48"/>
    <mergeCell ref="DQ37:DR37"/>
    <mergeCell ref="DQ38:DR38"/>
    <mergeCell ref="DQ39:DR39"/>
    <mergeCell ref="DQ40:DR40"/>
    <mergeCell ref="DQ41:DR41"/>
    <mergeCell ref="DQ42:DR42"/>
    <mergeCell ref="DQ31:DR31"/>
    <mergeCell ref="DQ32:DR32"/>
    <mergeCell ref="DQ33:DR33"/>
    <mergeCell ref="DQ34:DR34"/>
    <mergeCell ref="DQ35:DR35"/>
    <mergeCell ref="DQ36:DR36"/>
    <mergeCell ref="DQ17:DR17"/>
    <mergeCell ref="DQ22:DR22"/>
    <mergeCell ref="DQ27:DR27"/>
    <mergeCell ref="DQ28:DR28"/>
    <mergeCell ref="DQ29:DR29"/>
    <mergeCell ref="DQ30:DR30"/>
    <mergeCell ref="DQ7:DR7"/>
    <mergeCell ref="DQ8:DR8"/>
    <mergeCell ref="DQ9:DR9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CS43:CT43"/>
    <mergeCell ref="CS44:CT44"/>
    <mergeCell ref="CS45:CT45"/>
    <mergeCell ref="CS46:CT46"/>
    <mergeCell ref="CS47:CT47"/>
    <mergeCell ref="CS48:CT48"/>
    <mergeCell ref="CS37:CT37"/>
    <mergeCell ref="CS38:CT38"/>
    <mergeCell ref="CS39:CT39"/>
    <mergeCell ref="CS40:CT40"/>
    <mergeCell ref="CS41:CT41"/>
    <mergeCell ref="CS42:CT42"/>
    <mergeCell ref="CS31:CT31"/>
    <mergeCell ref="CS32:CT32"/>
    <mergeCell ref="CS33:CT33"/>
    <mergeCell ref="CS34:CT34"/>
    <mergeCell ref="CS35:CT35"/>
    <mergeCell ref="CS36:CT36"/>
    <mergeCell ref="CS17:CT17"/>
    <mergeCell ref="CS22:CT22"/>
    <mergeCell ref="CS27:CT27"/>
    <mergeCell ref="CS28:CT28"/>
    <mergeCell ref="CS29:CT29"/>
    <mergeCell ref="CS30:CT30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3:BV43"/>
    <mergeCell ref="BU44:BV44"/>
    <mergeCell ref="BU45:BV45"/>
    <mergeCell ref="BU46:BV46"/>
    <mergeCell ref="BU47:BV47"/>
    <mergeCell ref="BU48:BV48"/>
    <mergeCell ref="BU37:BV37"/>
    <mergeCell ref="BU38:BV38"/>
    <mergeCell ref="BU39:BV39"/>
    <mergeCell ref="BU40:BV40"/>
    <mergeCell ref="BU41:BV41"/>
    <mergeCell ref="BU42:BV42"/>
    <mergeCell ref="BU31:BV31"/>
    <mergeCell ref="BU32:BV32"/>
    <mergeCell ref="BU33:BV33"/>
    <mergeCell ref="BU34:BV34"/>
    <mergeCell ref="BU35:BV35"/>
    <mergeCell ref="BU36:BV36"/>
    <mergeCell ref="BU17:BV17"/>
    <mergeCell ref="BU22:BV22"/>
    <mergeCell ref="BU27:BV27"/>
    <mergeCell ref="BU28:BV28"/>
    <mergeCell ref="BU29:BV29"/>
    <mergeCell ref="BU30:BV30"/>
    <mergeCell ref="BU7:BV7"/>
    <mergeCell ref="BU8:BV8"/>
    <mergeCell ref="BU9:BV9"/>
    <mergeCell ref="BU10:BV10"/>
    <mergeCell ref="BU11:BV11"/>
    <mergeCell ref="BU12:BV12"/>
    <mergeCell ref="BU1:BV1"/>
    <mergeCell ref="BU2:BV2"/>
    <mergeCell ref="BU3:BV3"/>
    <mergeCell ref="BU4:BV4"/>
    <mergeCell ref="BU5:BV5"/>
    <mergeCell ref="BU6:BV6"/>
    <mergeCell ref="AW43:AX43"/>
    <mergeCell ref="AW44:AX44"/>
    <mergeCell ref="AW45:AX45"/>
    <mergeCell ref="AW46:AX46"/>
    <mergeCell ref="AW47:AX47"/>
    <mergeCell ref="AW48:AX48"/>
    <mergeCell ref="AW37:AX37"/>
    <mergeCell ref="AW38:AX38"/>
    <mergeCell ref="AW39:AX39"/>
    <mergeCell ref="AW40:AX40"/>
    <mergeCell ref="AW41:AX41"/>
    <mergeCell ref="AW42:AX42"/>
    <mergeCell ref="AW31:AX31"/>
    <mergeCell ref="AW32:AX32"/>
    <mergeCell ref="AW33:AX33"/>
    <mergeCell ref="AW34:AX34"/>
    <mergeCell ref="AW35:AX35"/>
    <mergeCell ref="AW36:AX36"/>
    <mergeCell ref="AW17:AX17"/>
    <mergeCell ref="AW22:AX22"/>
    <mergeCell ref="AW27:AX27"/>
    <mergeCell ref="AW28:AX28"/>
    <mergeCell ref="AW29:AX29"/>
    <mergeCell ref="AW30:AX30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3:Z43"/>
    <mergeCell ref="Y44:Z44"/>
    <mergeCell ref="Y45:Z45"/>
    <mergeCell ref="Y46:Z46"/>
    <mergeCell ref="Y47:Z47"/>
    <mergeCell ref="Y48:Z48"/>
    <mergeCell ref="Y37:Z37"/>
    <mergeCell ref="Y38:Z38"/>
    <mergeCell ref="Y39:Z39"/>
    <mergeCell ref="Y40:Z40"/>
    <mergeCell ref="Y41:Z41"/>
    <mergeCell ref="Y42:Z42"/>
    <mergeCell ref="Y31:Z31"/>
    <mergeCell ref="Y32:Z32"/>
    <mergeCell ref="Y33:Z33"/>
    <mergeCell ref="Y34:Z34"/>
    <mergeCell ref="Y35:Z35"/>
    <mergeCell ref="Y36:Z36"/>
    <mergeCell ref="Y17:Z17"/>
    <mergeCell ref="Y22:Z22"/>
    <mergeCell ref="Y27:Z27"/>
    <mergeCell ref="Y28:Z28"/>
    <mergeCell ref="Y29:Z29"/>
    <mergeCell ref="Y30:Z30"/>
    <mergeCell ref="Y7:Z7"/>
    <mergeCell ref="Y8:Z8"/>
    <mergeCell ref="Y9:Z9"/>
    <mergeCell ref="Y10:Z10"/>
    <mergeCell ref="Y11:Z11"/>
    <mergeCell ref="Y12:Z12"/>
    <mergeCell ref="Y1:Z1"/>
    <mergeCell ref="Y2:Z2"/>
    <mergeCell ref="Y3:Z3"/>
    <mergeCell ref="Y4:Z4"/>
    <mergeCell ref="Y5:Z5"/>
    <mergeCell ref="Y6:Z6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17:B17"/>
    <mergeCell ref="A22:B22"/>
    <mergeCell ref="A27:B27"/>
    <mergeCell ref="A28:B28"/>
    <mergeCell ref="A29:B29"/>
    <mergeCell ref="A30:B30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6E6B-4A3E-42B0-8267-036A23C77006}">
  <dimension ref="A1:IE30"/>
  <sheetViews>
    <sheetView topLeftCell="A19" workbookViewId="0">
      <selection activeCell="IE22" sqref="IE22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  <col min="172" max="190" width="0" hidden="1" customWidth="1"/>
    <col min="196" max="214" width="0" hidden="1" customWidth="1"/>
    <col min="220" max="238" width="0" hidden="1" customWidth="1"/>
  </cols>
  <sheetData>
    <row r="1" spans="1:239" ht="15">
      <c r="A1" s="421"/>
      <c r="B1" s="42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Y1" s="421"/>
      <c r="Z1" s="421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W1" s="421"/>
      <c r="AX1" s="421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U1" s="421"/>
      <c r="BV1" s="421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S1" s="421"/>
      <c r="CT1" s="421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Q1" s="421"/>
      <c r="DR1" s="421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O1" s="421"/>
      <c r="EP1" s="421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M1" s="421"/>
      <c r="FN1" s="421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K1" s="421"/>
      <c r="GL1" s="421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I1" s="421"/>
      <c r="HJ1" s="421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</row>
    <row r="2" spans="1:239" ht="15">
      <c r="A2" s="421"/>
      <c r="B2" s="421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Y2" s="421"/>
      <c r="Z2" s="42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W2" s="421"/>
      <c r="AX2" s="421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U2" s="421"/>
      <c r="BV2" s="421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S2" s="421"/>
      <c r="CT2" s="421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Q2" s="421"/>
      <c r="DR2" s="42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O2" s="421"/>
      <c r="EP2" s="421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M2" s="421"/>
      <c r="FN2" s="421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K2" s="421"/>
      <c r="GL2" s="421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I2" s="421"/>
      <c r="HJ2" s="421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</row>
    <row r="3" spans="1:239" ht="15">
      <c r="A3" s="421"/>
      <c r="B3" s="421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Y3" s="421"/>
      <c r="Z3" s="42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W3" s="421"/>
      <c r="AX3" s="421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U3" s="421"/>
      <c r="BV3" s="421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S3" s="421"/>
      <c r="CT3" s="421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Q3" s="421"/>
      <c r="DR3" s="421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O3" s="421"/>
      <c r="EP3" s="421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M3" s="421"/>
      <c r="FN3" s="421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K3" s="421"/>
      <c r="GL3" s="421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I3" s="421"/>
      <c r="HJ3" s="421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</row>
    <row r="4" spans="1:239" ht="15">
      <c r="A4" s="421"/>
      <c r="B4" s="421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Y4" s="421"/>
      <c r="Z4" s="421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W4" s="421"/>
      <c r="AX4" s="421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U4" s="421"/>
      <c r="BV4" s="421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S4" s="421"/>
      <c r="CT4" s="421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Q4" s="421"/>
      <c r="DR4" s="421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O4" s="421"/>
      <c r="EP4" s="421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M4" s="421"/>
      <c r="FN4" s="421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K4" s="421"/>
      <c r="GL4" s="421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I4" s="421"/>
      <c r="HJ4" s="421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</row>
    <row r="5" spans="1:239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100"/>
      <c r="L5" s="102"/>
      <c r="M5" s="102"/>
      <c r="N5" s="102"/>
      <c r="O5" s="102"/>
      <c r="P5" s="100"/>
      <c r="Q5" s="102"/>
      <c r="R5" s="100"/>
      <c r="S5" s="100"/>
      <c r="T5" s="102"/>
      <c r="U5" s="100"/>
      <c r="V5" s="100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100"/>
      <c r="AJ5" s="102"/>
      <c r="AK5" s="102"/>
      <c r="AL5" s="102"/>
      <c r="AM5" s="102"/>
      <c r="AN5" s="100"/>
      <c r="AO5" s="102"/>
      <c r="AP5" s="100"/>
      <c r="AQ5" s="100"/>
      <c r="AR5" s="102"/>
      <c r="AS5" s="100"/>
      <c r="AT5" s="100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100"/>
      <c r="BH5" s="102"/>
      <c r="BI5" s="102"/>
      <c r="BJ5" s="102"/>
      <c r="BK5" s="102"/>
      <c r="BL5" s="100"/>
      <c r="BM5" s="102"/>
      <c r="BN5" s="100"/>
      <c r="BO5" s="100"/>
      <c r="BP5" s="102"/>
      <c r="BQ5" s="100"/>
      <c r="BR5" s="100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100"/>
      <c r="CF5" s="102"/>
      <c r="CG5" s="102"/>
      <c r="CH5" s="102"/>
      <c r="CI5" s="102"/>
      <c r="CJ5" s="100"/>
      <c r="CK5" s="102"/>
      <c r="CL5" s="100"/>
      <c r="CM5" s="100"/>
      <c r="CN5" s="102"/>
      <c r="CO5" s="100"/>
      <c r="CP5" s="100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100"/>
      <c r="DD5" s="102"/>
      <c r="DE5" s="102"/>
      <c r="DF5" s="102"/>
      <c r="DG5" s="102"/>
      <c r="DH5" s="100"/>
      <c r="DI5" s="102"/>
      <c r="DJ5" s="100"/>
      <c r="DK5" s="100"/>
      <c r="DL5" s="102"/>
      <c r="DM5" s="100"/>
      <c r="DN5" s="100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100"/>
      <c r="EB5" s="102"/>
      <c r="EC5" s="102"/>
      <c r="ED5" s="102"/>
      <c r="EE5" s="102"/>
      <c r="EF5" s="100"/>
      <c r="EG5" s="102"/>
      <c r="EH5" s="100"/>
      <c r="EI5" s="100"/>
      <c r="EJ5" s="102"/>
      <c r="EK5" s="100"/>
      <c r="EL5" s="100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100"/>
      <c r="EZ5" s="102"/>
      <c r="FA5" s="102"/>
      <c r="FB5" s="102"/>
      <c r="FC5" s="102"/>
      <c r="FD5" s="100"/>
      <c r="FE5" s="102"/>
      <c r="FF5" s="100"/>
      <c r="FG5" s="100"/>
      <c r="FH5" s="102"/>
      <c r="FI5" s="100"/>
      <c r="FJ5" s="100"/>
      <c r="FK5" s="102" t="s">
        <v>100</v>
      </c>
      <c r="FM5" s="424" t="s">
        <v>81</v>
      </c>
      <c r="FN5" s="424"/>
      <c r="FO5" s="102"/>
      <c r="FP5" s="102"/>
      <c r="FQ5" s="102"/>
      <c r="FR5" s="102"/>
      <c r="FS5" s="102"/>
      <c r="FT5" s="102"/>
      <c r="FU5" s="102"/>
      <c r="FV5" s="102"/>
      <c r="FW5" s="100"/>
      <c r="FX5" s="102"/>
      <c r="FY5" s="102"/>
      <c r="FZ5" s="102"/>
      <c r="GA5" s="102"/>
      <c r="GB5" s="100"/>
      <c r="GC5" s="102"/>
      <c r="GD5" s="100"/>
      <c r="GE5" s="100"/>
      <c r="GF5" s="102"/>
      <c r="GG5" s="100"/>
      <c r="GH5" s="100"/>
      <c r="GI5" s="102" t="s">
        <v>100</v>
      </c>
      <c r="GK5" s="424" t="s">
        <v>81</v>
      </c>
      <c r="GL5" s="424"/>
      <c r="GM5" s="102"/>
      <c r="GN5" s="102"/>
      <c r="GO5" s="102"/>
      <c r="GP5" s="102"/>
      <c r="GQ5" s="102"/>
      <c r="GR5" s="102"/>
      <c r="GS5" s="102"/>
      <c r="GT5" s="102"/>
      <c r="GU5" s="100"/>
      <c r="GV5" s="102"/>
      <c r="GW5" s="102"/>
      <c r="GX5" s="102"/>
      <c r="GY5" s="102"/>
      <c r="GZ5" s="100"/>
      <c r="HA5" s="102"/>
      <c r="HB5" s="100"/>
      <c r="HC5" s="100"/>
      <c r="HD5" s="102"/>
      <c r="HE5" s="100"/>
      <c r="HF5" s="100"/>
      <c r="HG5" s="102" t="s">
        <v>100</v>
      </c>
      <c r="HI5" s="424" t="s">
        <v>81</v>
      </c>
      <c r="HJ5" s="424"/>
      <c r="HK5" s="102"/>
      <c r="HL5" s="102"/>
      <c r="HM5" s="102"/>
      <c r="HN5" s="102"/>
      <c r="HO5" s="102"/>
      <c r="HP5" s="102"/>
      <c r="HQ5" s="102"/>
      <c r="HR5" s="102"/>
      <c r="HS5" s="100"/>
      <c r="HT5" s="102"/>
      <c r="HU5" s="102"/>
      <c r="HV5" s="102"/>
      <c r="HW5" s="102"/>
      <c r="HX5" s="100"/>
      <c r="HY5" s="102"/>
      <c r="HZ5" s="100"/>
      <c r="IA5" s="100"/>
      <c r="IB5" s="102"/>
      <c r="IC5" s="100"/>
      <c r="ID5" s="100"/>
      <c r="IE5" s="102" t="s">
        <v>100</v>
      </c>
    </row>
    <row r="6" spans="1:239" ht="15">
      <c r="A6" s="421"/>
      <c r="B6" s="42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Y6" s="421"/>
      <c r="Z6" s="42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W6" s="421"/>
      <c r="AX6" s="421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U6" s="421"/>
      <c r="BV6" s="421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S6" s="421"/>
      <c r="CT6" s="421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Q6" s="421"/>
      <c r="DR6" s="421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O6" s="421"/>
      <c r="EP6" s="421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M6" s="421"/>
      <c r="FN6" s="421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K6" s="421"/>
      <c r="GL6" s="421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I6" s="421"/>
      <c r="HJ6" s="421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</row>
    <row r="7" spans="1:239" ht="15.75">
      <c r="A7" s="423" t="s">
        <v>108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126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127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128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101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103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104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M7" s="423" t="s">
        <v>105</v>
      </c>
      <c r="FN7" s="423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K7" s="423" t="s">
        <v>106</v>
      </c>
      <c r="GL7" s="423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I7" s="423" t="s">
        <v>107</v>
      </c>
      <c r="HJ7" s="423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</row>
    <row r="8" spans="1:239" ht="15.75">
      <c r="A8" s="423" t="s">
        <v>123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123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123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123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123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123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123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M8" s="423" t="s">
        <v>123</v>
      </c>
      <c r="FN8" s="42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K8" s="423" t="s">
        <v>123</v>
      </c>
      <c r="GL8" s="42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I8" s="423" t="s">
        <v>123</v>
      </c>
      <c r="HJ8" s="42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</row>
    <row r="9" spans="1:239" ht="15">
      <c r="A9" s="421"/>
      <c r="B9" s="42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Y9" s="421"/>
      <c r="Z9" s="421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W9" s="421"/>
      <c r="AX9" s="421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U9" s="421"/>
      <c r="BV9" s="421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S9" s="421"/>
      <c r="CT9" s="421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Q9" s="421"/>
      <c r="DR9" s="421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  <c r="EH9" s="100"/>
      <c r="EI9" s="100"/>
      <c r="EJ9" s="100"/>
      <c r="EK9" s="100"/>
      <c r="EL9" s="100"/>
      <c r="EM9" s="100"/>
      <c r="EO9" s="421"/>
      <c r="EP9" s="421"/>
      <c r="EQ9" s="100"/>
      <c r="ER9" s="100"/>
      <c r="ES9" s="100"/>
      <c r="ET9" s="100"/>
      <c r="EU9" s="100"/>
      <c r="EV9" s="100"/>
      <c r="EW9" s="100"/>
      <c r="EX9" s="100"/>
      <c r="EY9" s="100"/>
      <c r="EZ9" s="100"/>
      <c r="FA9" s="100"/>
      <c r="FB9" s="100"/>
      <c r="FC9" s="100"/>
      <c r="FD9" s="100"/>
      <c r="FE9" s="100"/>
      <c r="FF9" s="100"/>
      <c r="FG9" s="100"/>
      <c r="FH9" s="100"/>
      <c r="FI9" s="100"/>
      <c r="FJ9" s="100"/>
      <c r="FK9" s="100"/>
      <c r="FM9" s="421"/>
      <c r="FN9" s="421"/>
      <c r="FO9" s="100"/>
      <c r="FP9" s="100"/>
      <c r="FQ9" s="100"/>
      <c r="FR9" s="100"/>
      <c r="FS9" s="100"/>
      <c r="FT9" s="100"/>
      <c r="FU9" s="100"/>
      <c r="FV9" s="100"/>
      <c r="FW9" s="100"/>
      <c r="FX9" s="100"/>
      <c r="FY9" s="100"/>
      <c r="FZ9" s="100"/>
      <c r="GA9" s="100"/>
      <c r="GB9" s="100"/>
      <c r="GC9" s="100"/>
      <c r="GD9" s="100"/>
      <c r="GE9" s="100"/>
      <c r="GF9" s="100"/>
      <c r="GG9" s="100"/>
      <c r="GH9" s="100"/>
      <c r="GI9" s="100"/>
      <c r="GK9" s="421"/>
      <c r="GL9" s="421"/>
      <c r="GM9" s="100"/>
      <c r="GN9" s="100"/>
      <c r="GO9" s="100"/>
      <c r="GP9" s="100"/>
      <c r="GQ9" s="100"/>
      <c r="GR9" s="100"/>
      <c r="GS9" s="100"/>
      <c r="GT9" s="100"/>
      <c r="GU9" s="100"/>
      <c r="GV9" s="100"/>
      <c r="GW9" s="100"/>
      <c r="GX9" s="100"/>
      <c r="GY9" s="100"/>
      <c r="GZ9" s="100"/>
      <c r="HA9" s="100"/>
      <c r="HB9" s="100"/>
      <c r="HC9" s="100"/>
      <c r="HD9" s="100"/>
      <c r="HE9" s="100"/>
      <c r="HF9" s="100"/>
      <c r="HG9" s="100"/>
      <c r="HI9" s="421"/>
      <c r="HJ9" s="421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100"/>
      <c r="HW9" s="100"/>
      <c r="HX9" s="100"/>
      <c r="HY9" s="100"/>
      <c r="HZ9" s="100"/>
      <c r="IA9" s="100"/>
      <c r="IB9" s="100"/>
      <c r="IC9" s="100"/>
      <c r="ID9" s="100"/>
      <c r="IE9" s="100"/>
    </row>
    <row r="10" spans="1:239" ht="15">
      <c r="A10" s="421"/>
      <c r="B10" s="421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Y10" s="421"/>
      <c r="Z10" s="421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W10" s="421"/>
      <c r="AX10" s="421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U10" s="421"/>
      <c r="BV10" s="421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S10" s="421"/>
      <c r="CT10" s="421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Q10" s="421"/>
      <c r="DR10" s="421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O10" s="421"/>
      <c r="EP10" s="421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M10" s="421"/>
      <c r="FN10" s="421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K10" s="421"/>
      <c r="GL10" s="421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0"/>
      <c r="HC10" s="100"/>
      <c r="HD10" s="100"/>
      <c r="HE10" s="100"/>
      <c r="HF10" s="100"/>
      <c r="HG10" s="100"/>
      <c r="HI10" s="421"/>
      <c r="HJ10" s="421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100"/>
      <c r="HW10" s="100"/>
      <c r="HX10" s="100"/>
      <c r="HY10" s="100"/>
      <c r="HZ10" s="100"/>
      <c r="IA10" s="100"/>
      <c r="IB10" s="100"/>
      <c r="IC10" s="100"/>
      <c r="ID10" s="100"/>
      <c r="IE10" s="100"/>
    </row>
    <row r="11" spans="1:239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  <c r="FM11" s="421"/>
      <c r="FN11" s="421"/>
      <c r="FO11" s="125">
        <v>2000</v>
      </c>
      <c r="FP11" s="125">
        <v>2001</v>
      </c>
      <c r="FQ11" s="125">
        <v>2002</v>
      </c>
      <c r="FR11" s="125">
        <v>2003</v>
      </c>
      <c r="FS11" s="125">
        <v>2004</v>
      </c>
      <c r="FT11" s="125">
        <v>2005</v>
      </c>
      <c r="FU11" s="125">
        <v>2006</v>
      </c>
      <c r="FV11" s="125">
        <v>2007</v>
      </c>
      <c r="FW11" s="125">
        <v>2008</v>
      </c>
      <c r="FX11" s="125">
        <v>2009</v>
      </c>
      <c r="FY11" s="125">
        <v>2010</v>
      </c>
      <c r="FZ11" s="125">
        <v>2011</v>
      </c>
      <c r="GA11" s="125">
        <v>2012</v>
      </c>
      <c r="GB11" s="125">
        <v>2013</v>
      </c>
      <c r="GC11" s="125">
        <v>2014</v>
      </c>
      <c r="GD11" s="125">
        <v>2015</v>
      </c>
      <c r="GE11" s="125">
        <v>2016</v>
      </c>
      <c r="GF11" s="125">
        <v>2017</v>
      </c>
      <c r="GG11" s="125">
        <v>2018</v>
      </c>
      <c r="GH11" s="125">
        <v>2019</v>
      </c>
      <c r="GI11" s="125">
        <v>2020</v>
      </c>
      <c r="GK11" s="421"/>
      <c r="GL11" s="421"/>
      <c r="GM11" s="125">
        <v>2000</v>
      </c>
      <c r="GN11" s="125">
        <v>2001</v>
      </c>
      <c r="GO11" s="125">
        <v>2002</v>
      </c>
      <c r="GP11" s="125">
        <v>2003</v>
      </c>
      <c r="GQ11" s="125">
        <v>2004</v>
      </c>
      <c r="GR11" s="125">
        <v>2005</v>
      </c>
      <c r="GS11" s="125">
        <v>2006</v>
      </c>
      <c r="GT11" s="125">
        <v>2007</v>
      </c>
      <c r="GU11" s="125">
        <v>2008</v>
      </c>
      <c r="GV11" s="125">
        <v>2009</v>
      </c>
      <c r="GW11" s="125">
        <v>2010</v>
      </c>
      <c r="GX11" s="125">
        <v>2011</v>
      </c>
      <c r="GY11" s="125">
        <v>2012</v>
      </c>
      <c r="GZ11" s="125">
        <v>2013</v>
      </c>
      <c r="HA11" s="125">
        <v>2014</v>
      </c>
      <c r="HB11" s="125">
        <v>2015</v>
      </c>
      <c r="HC11" s="125">
        <v>2016</v>
      </c>
      <c r="HD11" s="125">
        <v>2017</v>
      </c>
      <c r="HE11" s="125">
        <v>2018</v>
      </c>
      <c r="HF11" s="125">
        <v>2019</v>
      </c>
      <c r="HG11" s="125">
        <v>2020</v>
      </c>
      <c r="HI11" s="421"/>
      <c r="HJ11" s="421"/>
      <c r="HK11" s="125">
        <v>2000</v>
      </c>
      <c r="HL11" s="125">
        <v>2001</v>
      </c>
      <c r="HM11" s="125">
        <v>2002</v>
      </c>
      <c r="HN11" s="125">
        <v>2003</v>
      </c>
      <c r="HO11" s="125">
        <v>2004</v>
      </c>
      <c r="HP11" s="125">
        <v>2005</v>
      </c>
      <c r="HQ11" s="125">
        <v>2006</v>
      </c>
      <c r="HR11" s="125">
        <v>2007</v>
      </c>
      <c r="HS11" s="125">
        <v>2008</v>
      </c>
      <c r="HT11" s="125">
        <v>2009</v>
      </c>
      <c r="HU11" s="125">
        <v>2010</v>
      </c>
      <c r="HV11" s="125">
        <v>2011</v>
      </c>
      <c r="HW11" s="125">
        <v>2012</v>
      </c>
      <c r="HX11" s="125">
        <v>2013</v>
      </c>
      <c r="HY11" s="125">
        <v>2014</v>
      </c>
      <c r="HZ11" s="125">
        <v>2015</v>
      </c>
      <c r="IA11" s="125">
        <v>2016</v>
      </c>
      <c r="IB11" s="125">
        <v>2017</v>
      </c>
      <c r="IC11" s="125">
        <v>2018</v>
      </c>
      <c r="ID11" s="125">
        <v>2019</v>
      </c>
      <c r="IE11" s="125">
        <v>2020</v>
      </c>
    </row>
    <row r="12" spans="1:239" ht="15">
      <c r="A12" s="426"/>
      <c r="B12" s="426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Y12" s="426"/>
      <c r="Z12" s="426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W12" s="426"/>
      <c r="AX12" s="426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U12" s="426"/>
      <c r="BV12" s="426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S12" s="426"/>
      <c r="CT12" s="426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Q12" s="426"/>
      <c r="DR12" s="426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O12" s="426"/>
      <c r="EP12" s="426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M12" s="426"/>
      <c r="FN12" s="426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K12" s="426"/>
      <c r="GL12" s="426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I12" s="426"/>
      <c r="HJ12" s="426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</row>
    <row r="13" spans="1:239" ht="15">
      <c r="A13" s="100"/>
      <c r="B13" s="104" t="s">
        <v>82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Y13" s="100"/>
      <c r="Z13" s="104" t="s">
        <v>82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W13" s="100"/>
      <c r="AX13" s="104" t="s">
        <v>82</v>
      </c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U13" s="100"/>
      <c r="BV13" s="104" t="s">
        <v>82</v>
      </c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S13" s="100"/>
      <c r="CT13" s="104" t="s">
        <v>82</v>
      </c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Q13" s="100"/>
      <c r="DR13" s="104" t="s">
        <v>82</v>
      </c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O13" s="100"/>
      <c r="EP13" s="104" t="s">
        <v>82</v>
      </c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M13" s="100"/>
      <c r="FN13" s="104" t="s">
        <v>82</v>
      </c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K13" s="100"/>
      <c r="GL13" s="104" t="s">
        <v>82</v>
      </c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I13" s="100"/>
      <c r="HJ13" s="104" t="s">
        <v>82</v>
      </c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</row>
    <row r="14" spans="1:239" ht="15">
      <c r="A14" s="100"/>
      <c r="B14" s="107" t="s">
        <v>124</v>
      </c>
      <c r="C14" s="100">
        <v>14</v>
      </c>
      <c r="D14" s="100">
        <v>15</v>
      </c>
      <c r="E14" s="100">
        <v>15</v>
      </c>
      <c r="F14" s="100">
        <v>14</v>
      </c>
      <c r="G14" s="100">
        <v>13</v>
      </c>
      <c r="H14" s="100">
        <v>14</v>
      </c>
      <c r="I14" s="100">
        <v>13</v>
      </c>
      <c r="J14" s="100">
        <v>15</v>
      </c>
      <c r="K14" s="100">
        <v>17</v>
      </c>
      <c r="L14" s="100">
        <v>15</v>
      </c>
      <c r="M14" s="100">
        <v>15</v>
      </c>
      <c r="N14" s="100">
        <v>13</v>
      </c>
      <c r="O14" s="100">
        <v>15</v>
      </c>
      <c r="P14" s="100">
        <v>15</v>
      </c>
      <c r="Q14" s="100">
        <v>14</v>
      </c>
      <c r="R14" s="100">
        <v>13</v>
      </c>
      <c r="S14" s="100">
        <v>10</v>
      </c>
      <c r="T14" s="100">
        <v>10</v>
      </c>
      <c r="U14" s="100">
        <v>9</v>
      </c>
      <c r="V14" s="100">
        <v>8</v>
      </c>
      <c r="W14" s="100">
        <v>6</v>
      </c>
      <c r="Y14" s="100"/>
      <c r="Z14" s="107" t="s">
        <v>124</v>
      </c>
      <c r="AA14" s="100">
        <v>2</v>
      </c>
      <c r="AB14" s="100">
        <v>3</v>
      </c>
      <c r="AC14" s="100">
        <v>3</v>
      </c>
      <c r="AD14" s="100">
        <v>3</v>
      </c>
      <c r="AE14" s="100">
        <v>3</v>
      </c>
      <c r="AF14" s="100">
        <v>3</v>
      </c>
      <c r="AG14" s="100">
        <v>3</v>
      </c>
      <c r="AH14" s="100">
        <v>3</v>
      </c>
      <c r="AI14" s="100">
        <v>3</v>
      </c>
      <c r="AJ14" s="100">
        <v>3</v>
      </c>
      <c r="AK14" s="100">
        <v>3</v>
      </c>
      <c r="AL14" s="100">
        <v>3</v>
      </c>
      <c r="AM14" s="100">
        <v>3</v>
      </c>
      <c r="AN14" s="100">
        <v>4</v>
      </c>
      <c r="AO14" s="100">
        <v>4</v>
      </c>
      <c r="AP14" s="100">
        <v>3</v>
      </c>
      <c r="AQ14" s="100">
        <v>3</v>
      </c>
      <c r="AR14" s="100">
        <v>3</v>
      </c>
      <c r="AS14" s="100">
        <v>2</v>
      </c>
      <c r="AT14" s="100">
        <v>2</v>
      </c>
      <c r="AU14" s="100">
        <v>2</v>
      </c>
      <c r="AW14" s="100"/>
      <c r="AX14" s="107" t="s">
        <v>124</v>
      </c>
      <c r="AY14" s="100">
        <v>27</v>
      </c>
      <c r="AZ14" s="100">
        <v>26</v>
      </c>
      <c r="BA14" s="100">
        <v>27</v>
      </c>
      <c r="BB14" s="100">
        <v>27</v>
      </c>
      <c r="BC14" s="100">
        <v>26</v>
      </c>
      <c r="BD14" s="100">
        <v>27</v>
      </c>
      <c r="BE14" s="100">
        <v>28</v>
      </c>
      <c r="BF14" s="100">
        <v>30</v>
      </c>
      <c r="BG14" s="100">
        <v>33</v>
      </c>
      <c r="BH14" s="100">
        <v>28</v>
      </c>
      <c r="BI14" s="100">
        <v>25</v>
      </c>
      <c r="BJ14" s="100">
        <v>25</v>
      </c>
      <c r="BK14" s="100">
        <v>27</v>
      </c>
      <c r="BL14" s="100">
        <v>29</v>
      </c>
      <c r="BM14" s="100">
        <v>27</v>
      </c>
      <c r="BN14" s="100">
        <v>25</v>
      </c>
      <c r="BO14" s="100">
        <v>21</v>
      </c>
      <c r="BP14" s="100">
        <v>21</v>
      </c>
      <c r="BQ14" s="100">
        <v>19</v>
      </c>
      <c r="BR14" s="100">
        <v>17</v>
      </c>
      <c r="BS14" s="100">
        <v>11</v>
      </c>
      <c r="BU14" s="100"/>
      <c r="BV14" s="107" t="s">
        <v>124</v>
      </c>
      <c r="BW14" s="100">
        <v>19</v>
      </c>
      <c r="BX14" s="100">
        <v>19</v>
      </c>
      <c r="BY14" s="100">
        <v>20</v>
      </c>
      <c r="BZ14" s="100">
        <v>19</v>
      </c>
      <c r="CA14" s="100">
        <v>18</v>
      </c>
      <c r="CB14" s="100">
        <v>19</v>
      </c>
      <c r="CC14" s="100">
        <v>20</v>
      </c>
      <c r="CD14" s="100">
        <v>20</v>
      </c>
      <c r="CE14" s="100">
        <v>22</v>
      </c>
      <c r="CF14" s="100">
        <v>18</v>
      </c>
      <c r="CG14" s="100">
        <v>17</v>
      </c>
      <c r="CH14" s="100">
        <v>17</v>
      </c>
      <c r="CI14" s="100">
        <v>19</v>
      </c>
      <c r="CJ14" s="100">
        <v>19</v>
      </c>
      <c r="CK14" s="100">
        <v>19</v>
      </c>
      <c r="CL14" s="100">
        <v>17</v>
      </c>
      <c r="CM14" s="100">
        <v>15</v>
      </c>
      <c r="CN14" s="100">
        <v>14</v>
      </c>
      <c r="CO14" s="100">
        <v>12</v>
      </c>
      <c r="CP14" s="100">
        <v>10</v>
      </c>
      <c r="CQ14" s="100">
        <v>8</v>
      </c>
      <c r="CS14" s="100"/>
      <c r="CT14" s="107" t="s">
        <v>124</v>
      </c>
      <c r="CU14" s="100">
        <v>249</v>
      </c>
      <c r="CV14" s="100">
        <v>258</v>
      </c>
      <c r="CW14" s="100">
        <v>279</v>
      </c>
      <c r="CX14" s="100">
        <v>274</v>
      </c>
      <c r="CY14" s="100">
        <v>262</v>
      </c>
      <c r="CZ14" s="100">
        <v>264</v>
      </c>
      <c r="DA14" s="100">
        <v>263</v>
      </c>
      <c r="DB14" s="100">
        <v>263</v>
      </c>
      <c r="DC14" s="100">
        <v>284</v>
      </c>
      <c r="DD14" s="100">
        <v>252</v>
      </c>
      <c r="DE14" s="100">
        <v>232</v>
      </c>
      <c r="DF14" s="100">
        <v>230</v>
      </c>
      <c r="DG14" s="100">
        <v>239</v>
      </c>
      <c r="DH14" s="100">
        <v>239</v>
      </c>
      <c r="DI14" s="100">
        <v>233</v>
      </c>
      <c r="DJ14" s="100">
        <v>226</v>
      </c>
      <c r="DK14" s="100">
        <v>200</v>
      </c>
      <c r="DL14" s="100">
        <v>199</v>
      </c>
      <c r="DM14" s="100">
        <v>185</v>
      </c>
      <c r="DN14" s="100">
        <v>168</v>
      </c>
      <c r="DO14" s="100">
        <v>122</v>
      </c>
      <c r="DQ14" s="100"/>
      <c r="DR14" s="107" t="s">
        <v>124</v>
      </c>
      <c r="DS14" s="100">
        <v>363</v>
      </c>
      <c r="DT14" s="100">
        <v>354</v>
      </c>
      <c r="DU14" s="100">
        <v>368</v>
      </c>
      <c r="DV14" s="100">
        <v>332</v>
      </c>
      <c r="DW14" s="100">
        <v>302</v>
      </c>
      <c r="DX14" s="100">
        <v>315</v>
      </c>
      <c r="DY14" s="100">
        <v>320</v>
      </c>
      <c r="DZ14" s="100">
        <v>320</v>
      </c>
      <c r="EA14" s="100">
        <v>326</v>
      </c>
      <c r="EB14" s="100">
        <v>272</v>
      </c>
      <c r="EC14" s="100">
        <v>257</v>
      </c>
      <c r="ED14" s="100">
        <v>261</v>
      </c>
      <c r="EE14" s="100">
        <v>278</v>
      </c>
      <c r="EF14" s="100">
        <v>284</v>
      </c>
      <c r="EG14" s="100">
        <v>291</v>
      </c>
      <c r="EH14" s="100">
        <v>282</v>
      </c>
      <c r="EI14" s="100">
        <v>262</v>
      </c>
      <c r="EJ14" s="100">
        <v>269</v>
      </c>
      <c r="EK14" s="100">
        <v>262</v>
      </c>
      <c r="EL14" s="100">
        <v>223</v>
      </c>
      <c r="EM14" s="100">
        <v>147</v>
      </c>
      <c r="EO14" s="100"/>
      <c r="EP14" s="107" t="s">
        <v>124</v>
      </c>
      <c r="EQ14" s="100">
        <v>19</v>
      </c>
      <c r="ER14" s="100">
        <v>20</v>
      </c>
      <c r="ES14" s="100">
        <v>22</v>
      </c>
      <c r="ET14" s="100">
        <v>21</v>
      </c>
      <c r="EU14" s="100">
        <v>20</v>
      </c>
      <c r="EV14" s="100">
        <v>20</v>
      </c>
      <c r="EW14" s="100">
        <v>20</v>
      </c>
      <c r="EX14" s="100">
        <v>21</v>
      </c>
      <c r="EY14" s="100">
        <v>23</v>
      </c>
      <c r="EZ14" s="100">
        <v>18</v>
      </c>
      <c r="FA14" s="100">
        <v>16</v>
      </c>
      <c r="FB14" s="100">
        <v>16</v>
      </c>
      <c r="FC14" s="100">
        <v>17</v>
      </c>
      <c r="FD14" s="100">
        <v>19</v>
      </c>
      <c r="FE14" s="100">
        <v>17</v>
      </c>
      <c r="FF14" s="100">
        <v>17</v>
      </c>
      <c r="FG14" s="100">
        <v>14</v>
      </c>
      <c r="FH14" s="100">
        <v>14</v>
      </c>
      <c r="FI14" s="100">
        <v>13</v>
      </c>
      <c r="FJ14" s="100">
        <v>12</v>
      </c>
      <c r="FK14" s="100">
        <v>8</v>
      </c>
      <c r="FM14" s="100"/>
      <c r="FN14" s="107" t="s">
        <v>124</v>
      </c>
      <c r="FO14" s="100">
        <v>14</v>
      </c>
      <c r="FP14" s="100">
        <v>15</v>
      </c>
      <c r="FQ14" s="100">
        <v>16</v>
      </c>
      <c r="FR14" s="100">
        <v>16</v>
      </c>
      <c r="FS14" s="100">
        <v>14</v>
      </c>
      <c r="FT14" s="100">
        <v>14</v>
      </c>
      <c r="FU14" s="100">
        <v>14</v>
      </c>
      <c r="FV14" s="100">
        <v>15</v>
      </c>
      <c r="FW14" s="100">
        <v>18</v>
      </c>
      <c r="FX14" s="100">
        <v>14</v>
      </c>
      <c r="FY14" s="100">
        <v>12</v>
      </c>
      <c r="FZ14" s="100">
        <v>11</v>
      </c>
      <c r="GA14" s="100">
        <v>13</v>
      </c>
      <c r="GB14" s="100">
        <v>12</v>
      </c>
      <c r="GC14" s="100">
        <v>11</v>
      </c>
      <c r="GD14" s="100">
        <v>10</v>
      </c>
      <c r="GE14" s="100">
        <v>9</v>
      </c>
      <c r="GF14" s="100">
        <v>8</v>
      </c>
      <c r="GG14" s="100">
        <v>7</v>
      </c>
      <c r="GH14" s="100">
        <v>6</v>
      </c>
      <c r="GI14" s="100">
        <v>5</v>
      </c>
      <c r="GK14" s="100"/>
      <c r="GL14" s="107" t="s">
        <v>124</v>
      </c>
      <c r="GM14" s="100">
        <v>64</v>
      </c>
      <c r="GN14" s="100">
        <v>71</v>
      </c>
      <c r="GO14" s="100">
        <v>78</v>
      </c>
      <c r="GP14" s="100">
        <v>72</v>
      </c>
      <c r="GQ14" s="100">
        <v>73</v>
      </c>
      <c r="GR14" s="100">
        <v>80</v>
      </c>
      <c r="GS14" s="100">
        <v>86</v>
      </c>
      <c r="GT14" s="100">
        <v>91</v>
      </c>
      <c r="GU14" s="100">
        <v>90</v>
      </c>
      <c r="GV14" s="100">
        <v>65</v>
      </c>
      <c r="GW14" s="100">
        <v>59</v>
      </c>
      <c r="GX14" s="100">
        <v>55</v>
      </c>
      <c r="GY14" s="100">
        <v>63</v>
      </c>
      <c r="GZ14" s="100">
        <v>66</v>
      </c>
      <c r="HA14" s="100">
        <v>64</v>
      </c>
      <c r="HB14" s="100">
        <v>55</v>
      </c>
      <c r="HC14" s="100">
        <v>50</v>
      </c>
      <c r="HD14" s="100">
        <v>52</v>
      </c>
      <c r="HE14" s="100">
        <v>45</v>
      </c>
      <c r="HF14" s="100">
        <v>40</v>
      </c>
      <c r="HG14" s="100">
        <v>26</v>
      </c>
      <c r="HI14" s="100"/>
      <c r="HJ14" s="107" t="s">
        <v>124</v>
      </c>
      <c r="HK14" s="100">
        <v>77</v>
      </c>
      <c r="HL14" s="100">
        <v>84</v>
      </c>
      <c r="HM14" s="100">
        <v>92</v>
      </c>
      <c r="HN14" s="100">
        <v>89</v>
      </c>
      <c r="HO14" s="100">
        <v>94</v>
      </c>
      <c r="HP14" s="100">
        <v>91</v>
      </c>
      <c r="HQ14" s="100">
        <v>99</v>
      </c>
      <c r="HR14" s="100">
        <v>102</v>
      </c>
      <c r="HS14" s="100">
        <v>97</v>
      </c>
      <c r="HT14" s="100">
        <v>76</v>
      </c>
      <c r="HU14" s="100">
        <v>69</v>
      </c>
      <c r="HV14" s="100">
        <v>67</v>
      </c>
      <c r="HW14" s="100">
        <v>73</v>
      </c>
      <c r="HX14" s="100">
        <v>77</v>
      </c>
      <c r="HY14" s="100">
        <v>77</v>
      </c>
      <c r="HZ14" s="100">
        <v>75</v>
      </c>
      <c r="IA14" s="100">
        <v>75</v>
      </c>
      <c r="IB14" s="100">
        <v>75</v>
      </c>
      <c r="IC14" s="100">
        <v>67</v>
      </c>
      <c r="ID14" s="100">
        <v>66</v>
      </c>
      <c r="IE14" s="100">
        <v>45</v>
      </c>
    </row>
    <row r="15" spans="1:239" ht="15">
      <c r="A15" s="421"/>
      <c r="B15" s="421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Y15" s="421"/>
      <c r="Z15" s="421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W15" s="421"/>
      <c r="AX15" s="421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U15" s="421"/>
      <c r="BV15" s="421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S15" s="421"/>
      <c r="CT15" s="421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Q15" s="421"/>
      <c r="DR15" s="421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O15" s="421"/>
      <c r="EP15" s="421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M15" s="421"/>
      <c r="FN15" s="421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K15" s="421"/>
      <c r="GL15" s="421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I15" s="421"/>
      <c r="HJ15" s="421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</row>
    <row r="16" spans="1:239" ht="15">
      <c r="A16" s="100"/>
      <c r="B16" s="104" t="s">
        <v>88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Y16" s="100"/>
      <c r="Z16" s="104" t="s">
        <v>88</v>
      </c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W16" s="100"/>
      <c r="AX16" s="104" t="s">
        <v>88</v>
      </c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U16" s="100"/>
      <c r="BV16" s="104" t="s">
        <v>88</v>
      </c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S16" s="100"/>
      <c r="CT16" s="104" t="s">
        <v>88</v>
      </c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Q16" s="100"/>
      <c r="DR16" s="104" t="s">
        <v>88</v>
      </c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O16" s="100"/>
      <c r="EP16" s="104" t="s">
        <v>88</v>
      </c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M16" s="100"/>
      <c r="FN16" s="104" t="s">
        <v>88</v>
      </c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K16" s="100"/>
      <c r="GL16" s="104" t="s">
        <v>88</v>
      </c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I16" s="100"/>
      <c r="HJ16" s="104" t="s">
        <v>88</v>
      </c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</row>
    <row r="17" spans="1:239" ht="15">
      <c r="A17" s="100"/>
      <c r="B17" s="107" t="s">
        <v>124</v>
      </c>
      <c r="C17" s="100">
        <v>165</v>
      </c>
      <c r="D17" s="100">
        <v>166</v>
      </c>
      <c r="E17" s="100">
        <v>169</v>
      </c>
      <c r="F17" s="100">
        <v>171</v>
      </c>
      <c r="G17" s="100">
        <v>172</v>
      </c>
      <c r="H17" s="100">
        <v>170</v>
      </c>
      <c r="I17" s="100">
        <v>170</v>
      </c>
      <c r="J17" s="100">
        <v>171</v>
      </c>
      <c r="K17" s="100">
        <v>174</v>
      </c>
      <c r="L17" s="100">
        <v>179</v>
      </c>
      <c r="M17" s="100">
        <v>181</v>
      </c>
      <c r="N17" s="100">
        <v>182</v>
      </c>
      <c r="O17" s="100">
        <v>185</v>
      </c>
      <c r="P17" s="100">
        <v>186</v>
      </c>
      <c r="Q17" s="100">
        <v>184</v>
      </c>
      <c r="R17" s="100">
        <v>182</v>
      </c>
      <c r="S17" s="100">
        <v>176</v>
      </c>
      <c r="T17" s="100">
        <v>169</v>
      </c>
      <c r="U17" s="100">
        <v>161</v>
      </c>
      <c r="V17" s="100">
        <v>154</v>
      </c>
      <c r="W17" s="100">
        <v>148</v>
      </c>
      <c r="Y17" s="100"/>
      <c r="Z17" s="107" t="s">
        <v>124</v>
      </c>
      <c r="AA17" s="100">
        <v>52</v>
      </c>
      <c r="AB17" s="100">
        <v>56</v>
      </c>
      <c r="AC17" s="100">
        <v>53</v>
      </c>
      <c r="AD17" s="100">
        <v>53</v>
      </c>
      <c r="AE17" s="100">
        <v>52</v>
      </c>
      <c r="AF17" s="100">
        <v>52</v>
      </c>
      <c r="AG17" s="100">
        <v>53</v>
      </c>
      <c r="AH17" s="100">
        <v>54</v>
      </c>
      <c r="AI17" s="100">
        <v>58</v>
      </c>
      <c r="AJ17" s="100">
        <v>53</v>
      </c>
      <c r="AK17" s="100">
        <v>59</v>
      </c>
      <c r="AL17" s="100">
        <v>58</v>
      </c>
      <c r="AM17" s="100">
        <v>62</v>
      </c>
      <c r="AN17" s="100">
        <v>63</v>
      </c>
      <c r="AO17" s="100">
        <v>64</v>
      </c>
      <c r="AP17" s="100">
        <v>68</v>
      </c>
      <c r="AQ17" s="100">
        <v>70</v>
      </c>
      <c r="AR17" s="100">
        <v>68</v>
      </c>
      <c r="AS17" s="100">
        <v>67</v>
      </c>
      <c r="AT17" s="100">
        <v>66</v>
      </c>
      <c r="AU17" s="100">
        <v>66</v>
      </c>
      <c r="AW17" s="100"/>
      <c r="AX17" s="107" t="s">
        <v>124</v>
      </c>
      <c r="AY17" s="100">
        <v>298</v>
      </c>
      <c r="AZ17" s="100">
        <v>326</v>
      </c>
      <c r="BA17" s="100">
        <v>331</v>
      </c>
      <c r="BB17" s="100">
        <v>330</v>
      </c>
      <c r="BC17" s="100">
        <v>331</v>
      </c>
      <c r="BD17" s="100">
        <v>328</v>
      </c>
      <c r="BE17" s="100">
        <v>332</v>
      </c>
      <c r="BF17" s="100">
        <v>335</v>
      </c>
      <c r="BG17" s="100">
        <v>348</v>
      </c>
      <c r="BH17" s="100">
        <v>348</v>
      </c>
      <c r="BI17" s="100">
        <v>354</v>
      </c>
      <c r="BJ17" s="100">
        <v>353</v>
      </c>
      <c r="BK17" s="100">
        <v>355</v>
      </c>
      <c r="BL17" s="100">
        <v>350</v>
      </c>
      <c r="BM17" s="100">
        <v>348</v>
      </c>
      <c r="BN17" s="100">
        <v>351</v>
      </c>
      <c r="BO17" s="100">
        <v>343</v>
      </c>
      <c r="BP17" s="100">
        <v>338</v>
      </c>
      <c r="BQ17" s="100">
        <v>331</v>
      </c>
      <c r="BR17" s="100">
        <v>327</v>
      </c>
      <c r="BS17" s="100">
        <v>344</v>
      </c>
      <c r="BU17" s="100"/>
      <c r="BV17" s="107" t="s">
        <v>124</v>
      </c>
      <c r="BW17" s="100">
        <v>302</v>
      </c>
      <c r="BX17" s="100">
        <v>297</v>
      </c>
      <c r="BY17" s="100">
        <v>298</v>
      </c>
      <c r="BZ17" s="100">
        <v>295</v>
      </c>
      <c r="CA17" s="100">
        <v>287</v>
      </c>
      <c r="CB17" s="100">
        <v>289</v>
      </c>
      <c r="CC17" s="100">
        <v>293</v>
      </c>
      <c r="CD17" s="100">
        <v>297</v>
      </c>
      <c r="CE17" s="100">
        <v>301</v>
      </c>
      <c r="CF17" s="100">
        <v>316</v>
      </c>
      <c r="CG17" s="100">
        <v>318</v>
      </c>
      <c r="CH17" s="100">
        <v>316</v>
      </c>
      <c r="CI17" s="100">
        <v>317</v>
      </c>
      <c r="CJ17" s="100">
        <v>315</v>
      </c>
      <c r="CK17" s="100">
        <v>313</v>
      </c>
      <c r="CL17" s="100">
        <v>311</v>
      </c>
      <c r="CM17" s="100">
        <v>305</v>
      </c>
      <c r="CN17" s="100">
        <v>298</v>
      </c>
      <c r="CO17" s="100">
        <v>291</v>
      </c>
      <c r="CP17" s="100">
        <v>281</v>
      </c>
      <c r="CQ17" s="100">
        <v>265</v>
      </c>
      <c r="CS17" s="100"/>
      <c r="CT17" s="107" t="s">
        <v>124</v>
      </c>
      <c r="CU17" s="127">
        <v>2814</v>
      </c>
      <c r="CV17" s="127">
        <v>2819</v>
      </c>
      <c r="CW17" s="127">
        <v>2901</v>
      </c>
      <c r="CX17" s="127">
        <v>2951</v>
      </c>
      <c r="CY17" s="127">
        <v>2996</v>
      </c>
      <c r="CZ17" s="127">
        <v>3017</v>
      </c>
      <c r="DA17" s="127">
        <v>3076</v>
      </c>
      <c r="DB17" s="127">
        <v>3112</v>
      </c>
      <c r="DC17" s="127">
        <v>3171</v>
      </c>
      <c r="DD17" s="127">
        <v>3197</v>
      </c>
      <c r="DE17" s="127">
        <v>3227</v>
      </c>
      <c r="DF17" s="127">
        <v>3228</v>
      </c>
      <c r="DG17" s="127">
        <v>3257</v>
      </c>
      <c r="DH17" s="127">
        <v>3320</v>
      </c>
      <c r="DI17" s="127">
        <v>3407</v>
      </c>
      <c r="DJ17" s="127">
        <v>3473</v>
      </c>
      <c r="DK17" s="127">
        <v>3499</v>
      </c>
      <c r="DL17" s="127">
        <v>3506</v>
      </c>
      <c r="DM17" s="127">
        <v>3498</v>
      </c>
      <c r="DN17" s="127">
        <v>3418</v>
      </c>
      <c r="DO17" s="127">
        <v>3232</v>
      </c>
      <c r="DQ17" s="100"/>
      <c r="DR17" s="107" t="s">
        <v>124</v>
      </c>
      <c r="DS17" s="127">
        <v>4069</v>
      </c>
      <c r="DT17" s="127">
        <v>4206</v>
      </c>
      <c r="DU17" s="127">
        <v>4163</v>
      </c>
      <c r="DV17" s="127">
        <v>4170</v>
      </c>
      <c r="DW17" s="127">
        <v>4219</v>
      </c>
      <c r="DX17" s="127">
        <v>4212</v>
      </c>
      <c r="DY17" s="127">
        <v>4199</v>
      </c>
      <c r="DZ17" s="127">
        <v>4236</v>
      </c>
      <c r="EA17" s="127">
        <v>4273</v>
      </c>
      <c r="EB17" s="127">
        <v>4275</v>
      </c>
      <c r="EC17" s="127">
        <v>4239</v>
      </c>
      <c r="ED17" s="127">
        <v>4198</v>
      </c>
      <c r="EE17" s="127">
        <v>4191</v>
      </c>
      <c r="EF17" s="127">
        <v>4269</v>
      </c>
      <c r="EG17" s="127">
        <v>4353</v>
      </c>
      <c r="EH17" s="127">
        <v>4454</v>
      </c>
      <c r="EI17" s="127">
        <v>4525</v>
      </c>
      <c r="EJ17" s="127">
        <v>4594</v>
      </c>
      <c r="EK17" s="127">
        <v>4689</v>
      </c>
      <c r="EL17" s="127">
        <v>4562</v>
      </c>
      <c r="EM17" s="127">
        <v>4127</v>
      </c>
      <c r="EO17" s="100"/>
      <c r="EP17" s="107" t="s">
        <v>124</v>
      </c>
      <c r="EQ17" s="100">
        <v>372</v>
      </c>
      <c r="ER17" s="100">
        <v>375</v>
      </c>
      <c r="ES17" s="100">
        <v>378</v>
      </c>
      <c r="ET17" s="100">
        <v>391</v>
      </c>
      <c r="EU17" s="100">
        <v>404</v>
      </c>
      <c r="EV17" s="100">
        <v>333</v>
      </c>
      <c r="EW17" s="100">
        <v>320</v>
      </c>
      <c r="EX17" s="100">
        <v>423</v>
      </c>
      <c r="EY17" s="100">
        <v>428</v>
      </c>
      <c r="EZ17" s="100">
        <v>427</v>
      </c>
      <c r="FA17" s="100">
        <v>423</v>
      </c>
      <c r="FB17" s="100">
        <v>371</v>
      </c>
      <c r="FC17" s="100">
        <v>389</v>
      </c>
      <c r="FD17" s="100">
        <v>379</v>
      </c>
      <c r="FE17" s="100">
        <v>366</v>
      </c>
      <c r="FF17" s="100">
        <v>355</v>
      </c>
      <c r="FG17" s="100">
        <v>341</v>
      </c>
      <c r="FH17" s="100">
        <v>326</v>
      </c>
      <c r="FI17" s="100">
        <v>310</v>
      </c>
      <c r="FJ17" s="100">
        <v>302</v>
      </c>
      <c r="FK17" s="100">
        <v>291</v>
      </c>
      <c r="FM17" s="100"/>
      <c r="FN17" s="107" t="s">
        <v>124</v>
      </c>
      <c r="FO17" s="100">
        <v>420</v>
      </c>
      <c r="FP17" s="100">
        <v>418</v>
      </c>
      <c r="FQ17" s="100">
        <v>411</v>
      </c>
      <c r="FR17" s="100">
        <v>416</v>
      </c>
      <c r="FS17" s="100">
        <v>418</v>
      </c>
      <c r="FT17" s="100">
        <v>419</v>
      </c>
      <c r="FU17" s="100">
        <v>416</v>
      </c>
      <c r="FV17" s="100">
        <v>412</v>
      </c>
      <c r="FW17" s="100">
        <v>419</v>
      </c>
      <c r="FX17" s="100">
        <v>420</v>
      </c>
      <c r="FY17" s="100">
        <v>424</v>
      </c>
      <c r="FZ17" s="100">
        <v>407</v>
      </c>
      <c r="GA17" s="100">
        <v>393</v>
      </c>
      <c r="GB17" s="100">
        <v>373</v>
      </c>
      <c r="GC17" s="100">
        <v>356</v>
      </c>
      <c r="GD17" s="100">
        <v>370</v>
      </c>
      <c r="GE17" s="100">
        <v>360</v>
      </c>
      <c r="GF17" s="100">
        <v>347</v>
      </c>
      <c r="GG17" s="100">
        <v>333</v>
      </c>
      <c r="GH17" s="100">
        <v>316</v>
      </c>
      <c r="GI17" s="100">
        <v>284</v>
      </c>
      <c r="GK17" s="100"/>
      <c r="GL17" s="107" t="s">
        <v>124</v>
      </c>
      <c r="GM17" s="100">
        <v>984</v>
      </c>
      <c r="GN17" s="127">
        <v>1024</v>
      </c>
      <c r="GO17" s="127">
        <v>1030</v>
      </c>
      <c r="GP17" s="100">
        <v>985</v>
      </c>
      <c r="GQ17" s="127">
        <v>1015</v>
      </c>
      <c r="GR17" s="127">
        <v>1033</v>
      </c>
      <c r="GS17" s="127">
        <v>1069</v>
      </c>
      <c r="GT17" s="127">
        <v>1153</v>
      </c>
      <c r="GU17" s="127">
        <v>1294</v>
      </c>
      <c r="GV17" s="127">
        <v>1331</v>
      </c>
      <c r="GW17" s="127">
        <v>1306</v>
      </c>
      <c r="GX17" s="127">
        <v>1285</v>
      </c>
      <c r="GY17" s="127">
        <v>1272</v>
      </c>
      <c r="GZ17" s="127">
        <v>1269</v>
      </c>
      <c r="HA17" s="127">
        <v>1272</v>
      </c>
      <c r="HB17" s="127">
        <v>1270</v>
      </c>
      <c r="HC17" s="127">
        <v>1242</v>
      </c>
      <c r="HD17" s="127">
        <v>1215</v>
      </c>
      <c r="HE17" s="127">
        <v>1188</v>
      </c>
      <c r="HF17" s="127">
        <v>1153</v>
      </c>
      <c r="HG17" s="127">
        <v>1132</v>
      </c>
      <c r="HI17" s="100"/>
      <c r="HJ17" s="107" t="s">
        <v>124</v>
      </c>
      <c r="HK17" s="127">
        <v>1208</v>
      </c>
      <c r="HL17" s="127">
        <v>1278</v>
      </c>
      <c r="HM17" s="127">
        <v>1276</v>
      </c>
      <c r="HN17" s="127">
        <v>1284</v>
      </c>
      <c r="HO17" s="127">
        <v>1295</v>
      </c>
      <c r="HP17" s="127">
        <v>1271</v>
      </c>
      <c r="HQ17" s="127">
        <v>1336</v>
      </c>
      <c r="HR17" s="127">
        <v>1415</v>
      </c>
      <c r="HS17" s="127">
        <v>1534</v>
      </c>
      <c r="HT17" s="127">
        <v>1551</v>
      </c>
      <c r="HU17" s="127">
        <v>1530</v>
      </c>
      <c r="HV17" s="127">
        <v>1516</v>
      </c>
      <c r="HW17" s="127">
        <v>1499</v>
      </c>
      <c r="HX17" s="127">
        <v>1557</v>
      </c>
      <c r="HY17" s="127">
        <v>1577</v>
      </c>
      <c r="HZ17" s="127">
        <v>1631</v>
      </c>
      <c r="IA17" s="127">
        <v>1664</v>
      </c>
      <c r="IB17" s="127">
        <v>1666</v>
      </c>
      <c r="IC17" s="127">
        <v>1630</v>
      </c>
      <c r="ID17" s="127">
        <v>1651</v>
      </c>
      <c r="IE17" s="127">
        <v>1574</v>
      </c>
    </row>
    <row r="18" spans="1:239" ht="15">
      <c r="A18" s="421"/>
      <c r="B18" s="421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Y18" s="421"/>
      <c r="Z18" s="421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W18" s="421"/>
      <c r="AX18" s="421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U18" s="421"/>
      <c r="BV18" s="421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S18" s="421"/>
      <c r="CT18" s="421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Q18" s="421"/>
      <c r="DR18" s="421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O18" s="421"/>
      <c r="EP18" s="421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M18" s="421"/>
      <c r="FN18" s="421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K18" s="421"/>
      <c r="GL18" s="421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I18" s="421"/>
      <c r="HJ18" s="421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</row>
    <row r="19" spans="1:239" ht="77.25">
      <c r="A19" s="100"/>
      <c r="B19" s="129" t="s">
        <v>89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Y19" s="100"/>
      <c r="Z19" s="129" t="s">
        <v>89</v>
      </c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W19" s="100"/>
      <c r="AX19" s="129" t="s">
        <v>89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U19" s="100"/>
      <c r="BV19" s="129" t="s">
        <v>89</v>
      </c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S19" s="100"/>
      <c r="CT19" s="129" t="s">
        <v>89</v>
      </c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Q19" s="100"/>
      <c r="DR19" s="129" t="s">
        <v>89</v>
      </c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O19" s="100"/>
      <c r="EP19" s="129" t="s">
        <v>89</v>
      </c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M19" s="100"/>
      <c r="FN19" s="129" t="s">
        <v>89</v>
      </c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K19" s="100"/>
      <c r="GL19" s="129" t="s">
        <v>89</v>
      </c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I19" s="100"/>
      <c r="HJ19" s="129" t="s">
        <v>89</v>
      </c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</row>
    <row r="20" spans="1:239" ht="15">
      <c r="A20" s="123"/>
      <c r="B20" s="107" t="s">
        <v>124</v>
      </c>
      <c r="C20" s="127">
        <v>17621</v>
      </c>
      <c r="D20" s="127">
        <v>17201</v>
      </c>
      <c r="E20" s="127">
        <v>17787</v>
      </c>
      <c r="F20" s="127">
        <v>17476</v>
      </c>
      <c r="G20" s="127">
        <v>15949</v>
      </c>
      <c r="H20" s="127">
        <v>16881</v>
      </c>
      <c r="I20" s="127">
        <v>16323</v>
      </c>
      <c r="J20" s="127">
        <v>19304</v>
      </c>
      <c r="K20" s="127">
        <v>20313</v>
      </c>
      <c r="L20" s="127">
        <v>18173</v>
      </c>
      <c r="M20" s="127">
        <v>17635</v>
      </c>
      <c r="N20" s="127">
        <v>19624</v>
      </c>
      <c r="O20" s="127">
        <v>20979</v>
      </c>
      <c r="P20" s="127">
        <v>17803</v>
      </c>
      <c r="Q20" s="127">
        <v>19661</v>
      </c>
      <c r="R20" s="127">
        <v>20135</v>
      </c>
      <c r="S20" s="127">
        <v>19186</v>
      </c>
      <c r="T20" s="127">
        <v>19728</v>
      </c>
      <c r="U20" s="127">
        <v>19230</v>
      </c>
      <c r="V20" s="127">
        <v>18678</v>
      </c>
      <c r="W20" s="127">
        <v>18217</v>
      </c>
      <c r="Y20" s="123"/>
      <c r="Z20" s="107" t="s">
        <v>124</v>
      </c>
      <c r="AA20" s="127">
        <v>21159</v>
      </c>
      <c r="AB20" s="127">
        <v>18946</v>
      </c>
      <c r="AC20" s="127">
        <v>21572</v>
      </c>
      <c r="AD20" s="127">
        <v>21703</v>
      </c>
      <c r="AE20" s="127">
        <v>22297</v>
      </c>
      <c r="AF20" s="127">
        <v>22678</v>
      </c>
      <c r="AG20" s="127">
        <v>22471</v>
      </c>
      <c r="AH20" s="127">
        <v>22485</v>
      </c>
      <c r="AI20" s="127">
        <v>21452</v>
      </c>
      <c r="AJ20" s="127">
        <v>21679</v>
      </c>
      <c r="AK20" s="127">
        <v>20119</v>
      </c>
      <c r="AL20" s="127">
        <v>21635</v>
      </c>
      <c r="AM20" s="127">
        <v>20074</v>
      </c>
      <c r="AN20" s="127">
        <v>16689</v>
      </c>
      <c r="AO20" s="127">
        <v>16202</v>
      </c>
      <c r="AP20" s="127">
        <v>15323</v>
      </c>
      <c r="AQ20" s="127">
        <v>15542</v>
      </c>
      <c r="AR20" s="127">
        <v>16154</v>
      </c>
      <c r="AS20" s="127">
        <v>14536</v>
      </c>
      <c r="AT20" s="127">
        <v>14512</v>
      </c>
      <c r="AU20" s="127">
        <v>12774</v>
      </c>
      <c r="AW20" s="123"/>
      <c r="AX20" s="107" t="s">
        <v>124</v>
      </c>
      <c r="AY20" s="127">
        <v>24787</v>
      </c>
      <c r="AZ20" s="127">
        <v>22993</v>
      </c>
      <c r="BA20" s="127">
        <v>23585</v>
      </c>
      <c r="BB20" s="127">
        <v>23979</v>
      </c>
      <c r="BC20" s="127">
        <v>23790</v>
      </c>
      <c r="BD20" s="127">
        <v>23326</v>
      </c>
      <c r="BE20" s="127">
        <v>23437</v>
      </c>
      <c r="BF20" s="127">
        <v>22138</v>
      </c>
      <c r="BG20" s="127">
        <v>22660</v>
      </c>
      <c r="BH20" s="127">
        <v>20192</v>
      </c>
      <c r="BI20" s="127">
        <v>20190</v>
      </c>
      <c r="BJ20" s="127">
        <v>22295</v>
      </c>
      <c r="BK20" s="127">
        <v>22621</v>
      </c>
      <c r="BL20" s="127">
        <v>19526</v>
      </c>
      <c r="BM20" s="127">
        <v>17339</v>
      </c>
      <c r="BN20" s="127">
        <v>21362</v>
      </c>
      <c r="BO20" s="127">
        <v>21633</v>
      </c>
      <c r="BP20" s="127">
        <v>21833</v>
      </c>
      <c r="BQ20" s="127">
        <v>21654</v>
      </c>
      <c r="BR20" s="127">
        <v>21063</v>
      </c>
      <c r="BS20" s="127">
        <v>16666</v>
      </c>
      <c r="BU20" s="123"/>
      <c r="BV20" s="107" t="s">
        <v>124</v>
      </c>
      <c r="BW20" s="127">
        <v>18318</v>
      </c>
      <c r="BX20" s="127">
        <v>18579</v>
      </c>
      <c r="BY20" s="127">
        <v>19560</v>
      </c>
      <c r="BZ20" s="127">
        <v>19947</v>
      </c>
      <c r="CA20" s="127">
        <v>20128</v>
      </c>
      <c r="CB20" s="127">
        <v>19985</v>
      </c>
      <c r="CC20" s="127">
        <v>19669</v>
      </c>
      <c r="CD20" s="127">
        <v>19420</v>
      </c>
      <c r="CE20" s="127">
        <v>19416</v>
      </c>
      <c r="CF20" s="127">
        <v>16246</v>
      </c>
      <c r="CG20" s="127">
        <v>16858</v>
      </c>
      <c r="CH20" s="127">
        <v>20096</v>
      </c>
      <c r="CI20" s="127">
        <v>19513</v>
      </c>
      <c r="CJ20" s="127">
        <v>15668</v>
      </c>
      <c r="CK20" s="127">
        <v>13803</v>
      </c>
      <c r="CL20" s="127">
        <v>16774</v>
      </c>
      <c r="CM20" s="127">
        <v>19097</v>
      </c>
      <c r="CN20" s="127">
        <v>16569</v>
      </c>
      <c r="CO20" s="127">
        <v>15899</v>
      </c>
      <c r="CP20" s="127">
        <v>15517</v>
      </c>
      <c r="CQ20" s="127">
        <v>13785</v>
      </c>
      <c r="CS20" s="123"/>
      <c r="CT20" s="107" t="s">
        <v>124</v>
      </c>
      <c r="CU20" s="127">
        <v>16359</v>
      </c>
      <c r="CV20" s="127">
        <v>16615</v>
      </c>
      <c r="CW20" s="127">
        <v>16659</v>
      </c>
      <c r="CX20" s="127">
        <v>16894</v>
      </c>
      <c r="CY20" s="127">
        <v>16365</v>
      </c>
      <c r="CZ20" s="127">
        <v>16187</v>
      </c>
      <c r="DA20" s="127">
        <v>15842</v>
      </c>
      <c r="DB20" s="127">
        <v>16505</v>
      </c>
      <c r="DC20" s="127">
        <v>15450</v>
      </c>
      <c r="DD20" s="127">
        <v>15694</v>
      </c>
      <c r="DE20" s="127">
        <v>15355</v>
      </c>
      <c r="DF20" s="127">
        <v>15670</v>
      </c>
      <c r="DG20" s="127">
        <v>15301</v>
      </c>
      <c r="DH20" s="127">
        <v>14753</v>
      </c>
      <c r="DI20" s="127">
        <v>13440</v>
      </c>
      <c r="DJ20" s="127">
        <v>13330</v>
      </c>
      <c r="DK20" s="127">
        <v>13022</v>
      </c>
      <c r="DL20" s="127">
        <v>13157</v>
      </c>
      <c r="DM20" s="127">
        <v>12735</v>
      </c>
      <c r="DN20" s="127">
        <v>13041</v>
      </c>
      <c r="DO20" s="127">
        <v>11141</v>
      </c>
      <c r="DQ20" s="123"/>
      <c r="DR20" s="107" t="s">
        <v>124</v>
      </c>
      <c r="DS20" s="127">
        <v>20445</v>
      </c>
      <c r="DT20" s="127">
        <v>19627</v>
      </c>
      <c r="DU20" s="127">
        <v>20588</v>
      </c>
      <c r="DV20" s="127">
        <v>20560</v>
      </c>
      <c r="DW20" s="127">
        <v>20625</v>
      </c>
      <c r="DX20" s="127">
        <v>20905</v>
      </c>
      <c r="DY20" s="127">
        <v>20392</v>
      </c>
      <c r="DZ20" s="127">
        <v>20425</v>
      </c>
      <c r="EA20" s="127">
        <v>20006</v>
      </c>
      <c r="EB20" s="127">
        <v>20541</v>
      </c>
      <c r="EC20" s="127">
        <v>20735</v>
      </c>
      <c r="ED20" s="127">
        <v>20339</v>
      </c>
      <c r="EE20" s="127">
        <v>19050</v>
      </c>
      <c r="EF20" s="127">
        <v>19633</v>
      </c>
      <c r="EG20" s="127">
        <v>18434</v>
      </c>
      <c r="EH20" s="127">
        <v>18012</v>
      </c>
      <c r="EI20" s="127">
        <v>17501</v>
      </c>
      <c r="EJ20" s="127">
        <v>16601</v>
      </c>
      <c r="EK20" s="127">
        <v>16187</v>
      </c>
      <c r="EL20" s="127">
        <v>16698</v>
      </c>
      <c r="EM20" s="127">
        <v>14142</v>
      </c>
      <c r="EO20" s="123"/>
      <c r="EP20" s="107" t="s">
        <v>124</v>
      </c>
      <c r="EQ20" s="127">
        <v>14550</v>
      </c>
      <c r="ER20" s="127">
        <v>13702</v>
      </c>
      <c r="ES20" s="127">
        <v>14363</v>
      </c>
      <c r="ET20" s="127">
        <v>14025</v>
      </c>
      <c r="EU20" s="127">
        <v>13707</v>
      </c>
      <c r="EV20" s="127">
        <v>14742</v>
      </c>
      <c r="EW20" s="127">
        <v>16270</v>
      </c>
      <c r="EX20" s="127">
        <v>13140</v>
      </c>
      <c r="EY20" s="127">
        <v>12101</v>
      </c>
      <c r="EZ20" s="127">
        <v>12222</v>
      </c>
      <c r="FA20" s="127">
        <v>13416</v>
      </c>
      <c r="FB20" s="127">
        <v>14121</v>
      </c>
      <c r="FC20" s="127">
        <v>16744</v>
      </c>
      <c r="FD20" s="127">
        <v>16956</v>
      </c>
      <c r="FE20" s="127">
        <v>16973</v>
      </c>
      <c r="FF20" s="127">
        <v>16215</v>
      </c>
      <c r="FG20" s="127">
        <v>16621</v>
      </c>
      <c r="FH20" s="127">
        <v>16277</v>
      </c>
      <c r="FI20" s="127">
        <v>17751</v>
      </c>
      <c r="FJ20" s="127">
        <v>17730</v>
      </c>
      <c r="FK20" s="127">
        <v>15637</v>
      </c>
      <c r="FM20" s="123"/>
      <c r="FN20" s="107" t="s">
        <v>124</v>
      </c>
      <c r="FO20" s="127">
        <v>14183</v>
      </c>
      <c r="FP20" s="127">
        <v>13634</v>
      </c>
      <c r="FQ20" s="127">
        <v>15166</v>
      </c>
      <c r="FR20" s="127">
        <v>15551</v>
      </c>
      <c r="FS20" s="127">
        <v>14928</v>
      </c>
      <c r="FT20" s="127">
        <v>14302</v>
      </c>
      <c r="FU20" s="127">
        <v>15280</v>
      </c>
      <c r="FV20" s="127">
        <v>16784</v>
      </c>
      <c r="FW20" s="127">
        <v>17644</v>
      </c>
      <c r="FX20" s="127">
        <v>18022</v>
      </c>
      <c r="FY20" s="127">
        <v>17999</v>
      </c>
      <c r="FZ20" s="127">
        <v>14950</v>
      </c>
      <c r="GA20" s="127">
        <v>17672</v>
      </c>
      <c r="GB20" s="127">
        <v>18600</v>
      </c>
      <c r="GC20" s="127">
        <v>17062</v>
      </c>
      <c r="GD20" s="127">
        <v>16855</v>
      </c>
      <c r="GE20" s="127">
        <v>17026</v>
      </c>
      <c r="GF20" s="127">
        <v>17023</v>
      </c>
      <c r="GG20" s="127">
        <v>16552</v>
      </c>
      <c r="GH20" s="127">
        <v>16733</v>
      </c>
      <c r="GI20" s="127">
        <v>15243</v>
      </c>
      <c r="GK20" s="123"/>
      <c r="GL20" s="107" t="s">
        <v>124</v>
      </c>
      <c r="GM20" s="127">
        <v>18202</v>
      </c>
      <c r="GN20" s="127">
        <v>18322</v>
      </c>
      <c r="GO20" s="127">
        <v>18338</v>
      </c>
      <c r="GP20" s="127">
        <v>17868</v>
      </c>
      <c r="GQ20" s="127">
        <v>16727</v>
      </c>
      <c r="GR20" s="127">
        <v>16922</v>
      </c>
      <c r="GS20" s="127">
        <v>16513</v>
      </c>
      <c r="GT20" s="127">
        <v>16295</v>
      </c>
      <c r="GU20" s="127">
        <v>13891</v>
      </c>
      <c r="GV20" s="127">
        <v>12994</v>
      </c>
      <c r="GW20" s="127">
        <v>12674</v>
      </c>
      <c r="GX20" s="127">
        <v>11412</v>
      </c>
      <c r="GY20" s="127">
        <v>12145</v>
      </c>
      <c r="GZ20" s="127">
        <v>12541</v>
      </c>
      <c r="HA20" s="127">
        <v>12470</v>
      </c>
      <c r="HB20" s="127">
        <v>11520</v>
      </c>
      <c r="HC20" s="127">
        <v>11781</v>
      </c>
      <c r="HD20" s="127">
        <v>11911</v>
      </c>
      <c r="HE20" s="127">
        <v>12012</v>
      </c>
      <c r="HF20" s="127">
        <v>12595</v>
      </c>
      <c r="HG20" s="127">
        <v>10404</v>
      </c>
      <c r="HI20" s="123"/>
      <c r="HJ20" s="107" t="s">
        <v>124</v>
      </c>
      <c r="HK20" s="127">
        <v>17741</v>
      </c>
      <c r="HL20" s="127">
        <v>16277</v>
      </c>
      <c r="HM20" s="127">
        <v>16436</v>
      </c>
      <c r="HN20" s="127">
        <v>15995</v>
      </c>
      <c r="HO20" s="127">
        <v>16471</v>
      </c>
      <c r="HP20" s="127">
        <v>15868</v>
      </c>
      <c r="HQ20" s="127">
        <v>14381</v>
      </c>
      <c r="HR20" s="127">
        <v>14358</v>
      </c>
      <c r="HS20" s="127">
        <v>12602</v>
      </c>
      <c r="HT20" s="127">
        <v>12373</v>
      </c>
      <c r="HU20" s="127">
        <v>12515</v>
      </c>
      <c r="HV20" s="127">
        <v>11638</v>
      </c>
      <c r="HW20" s="127">
        <v>12119</v>
      </c>
      <c r="HX20" s="127">
        <v>11817</v>
      </c>
      <c r="HY20" s="127">
        <v>11744</v>
      </c>
      <c r="HZ20" s="127">
        <v>11640</v>
      </c>
      <c r="IA20" s="127">
        <v>12184</v>
      </c>
      <c r="IB20" s="127">
        <v>11948</v>
      </c>
      <c r="IC20" s="127">
        <v>12116</v>
      </c>
      <c r="ID20" s="127">
        <v>11593</v>
      </c>
      <c r="IE20" s="127">
        <v>10570</v>
      </c>
    </row>
    <row r="21" spans="1:239" ht="15">
      <c r="A21" s="421"/>
      <c r="B21" s="42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Y21" s="421"/>
      <c r="Z21" s="421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W21" s="421"/>
      <c r="AX21" s="421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U21" s="421"/>
      <c r="BV21" s="421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S21" s="421"/>
      <c r="CT21" s="421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Q21" s="421"/>
      <c r="DR21" s="421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O21" s="421"/>
      <c r="EP21" s="421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M21" s="421"/>
      <c r="FN21" s="421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K21" s="421"/>
      <c r="GL21" s="421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I21" s="421"/>
      <c r="HJ21" s="421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</row>
    <row r="22" spans="1:239" ht="102.75">
      <c r="A22" s="100"/>
      <c r="B22" s="129" t="s">
        <v>125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Y22" s="100"/>
      <c r="Z22" s="129" t="s">
        <v>125</v>
      </c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W22" s="100"/>
      <c r="AX22" s="129" t="s">
        <v>125</v>
      </c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U22" s="100"/>
      <c r="BV22" s="129" t="s">
        <v>125</v>
      </c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S22" s="100"/>
      <c r="CT22" s="129" t="s">
        <v>125</v>
      </c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Q22" s="100"/>
      <c r="DR22" s="129" t="s">
        <v>125</v>
      </c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O22" s="100"/>
      <c r="EP22" s="129" t="s">
        <v>125</v>
      </c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M22" s="100"/>
      <c r="FN22" s="129" t="s">
        <v>125</v>
      </c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K22" s="100"/>
      <c r="GL22" s="129" t="s">
        <v>125</v>
      </c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I22" s="100"/>
      <c r="HJ22" s="129" t="s">
        <v>125</v>
      </c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</row>
    <row r="23" spans="1:239" ht="15">
      <c r="A23" s="100"/>
      <c r="B23" s="126" t="s">
        <v>91</v>
      </c>
      <c r="C23" s="100">
        <v>8.8000000000000007</v>
      </c>
      <c r="D23" s="100">
        <v>8.8000000000000007</v>
      </c>
      <c r="E23" s="100">
        <v>8.6999999999999993</v>
      </c>
      <c r="F23" s="100">
        <v>8.6</v>
      </c>
      <c r="G23" s="100">
        <v>8.5</v>
      </c>
      <c r="H23" s="100">
        <v>8.5</v>
      </c>
      <c r="I23" s="100">
        <v>8.4</v>
      </c>
      <c r="J23" s="100">
        <v>8.3000000000000007</v>
      </c>
      <c r="K23" s="100">
        <v>8.1999999999999993</v>
      </c>
      <c r="L23" s="100">
        <v>8.1</v>
      </c>
      <c r="M23" s="100">
        <v>8</v>
      </c>
      <c r="N23" s="100">
        <v>7.6</v>
      </c>
      <c r="O23" s="100">
        <v>7.6</v>
      </c>
      <c r="P23" s="100">
        <v>7.6</v>
      </c>
      <c r="Q23" s="100">
        <v>7.4</v>
      </c>
      <c r="R23" s="100">
        <v>7.6</v>
      </c>
      <c r="S23" s="100">
        <v>7.5</v>
      </c>
      <c r="T23" s="100">
        <v>7.5</v>
      </c>
      <c r="U23" s="100">
        <v>7.4</v>
      </c>
      <c r="V23" s="100">
        <v>7.4</v>
      </c>
      <c r="W23" s="100">
        <v>7.4</v>
      </c>
      <c r="Y23" s="100"/>
      <c r="Z23" s="126" t="s">
        <v>91</v>
      </c>
      <c r="AA23" s="100">
        <v>9.1</v>
      </c>
      <c r="AB23" s="100">
        <v>9</v>
      </c>
      <c r="AC23" s="100">
        <v>9</v>
      </c>
      <c r="AD23" s="100">
        <v>9</v>
      </c>
      <c r="AE23" s="100">
        <v>8.9</v>
      </c>
      <c r="AF23" s="100">
        <v>8.8000000000000007</v>
      </c>
      <c r="AG23" s="100">
        <v>8.6999999999999993</v>
      </c>
      <c r="AH23" s="100">
        <v>8.6</v>
      </c>
      <c r="AI23" s="100">
        <v>8.1999999999999993</v>
      </c>
      <c r="AJ23" s="100">
        <v>8.3000000000000007</v>
      </c>
      <c r="AK23" s="100">
        <v>8.1999999999999993</v>
      </c>
      <c r="AL23" s="100">
        <v>7.9</v>
      </c>
      <c r="AM23" s="100">
        <v>7.8</v>
      </c>
      <c r="AN23" s="100">
        <v>8</v>
      </c>
      <c r="AO23" s="100">
        <v>6.9</v>
      </c>
      <c r="AP23" s="100">
        <v>8</v>
      </c>
      <c r="AQ23" s="100">
        <v>7.9</v>
      </c>
      <c r="AR23" s="100">
        <v>7.8</v>
      </c>
      <c r="AS23" s="100">
        <v>7.8</v>
      </c>
      <c r="AT23" s="100">
        <v>7.7</v>
      </c>
      <c r="AU23" s="100">
        <v>7.6</v>
      </c>
      <c r="AW23" s="100"/>
      <c r="AX23" s="126" t="s">
        <v>91</v>
      </c>
      <c r="AY23" s="100">
        <v>7.5</v>
      </c>
      <c r="AZ23" s="100">
        <v>7.5</v>
      </c>
      <c r="BA23" s="100">
        <v>7.4</v>
      </c>
      <c r="BB23" s="100">
        <v>7.3</v>
      </c>
      <c r="BC23" s="100">
        <v>7.3</v>
      </c>
      <c r="BD23" s="100">
        <v>7.2</v>
      </c>
      <c r="BE23" s="100">
        <v>7.2</v>
      </c>
      <c r="BF23" s="100">
        <v>7.1</v>
      </c>
      <c r="BG23" s="100">
        <v>7</v>
      </c>
      <c r="BH23" s="100">
        <v>6.9</v>
      </c>
      <c r="BI23" s="100">
        <v>6.9</v>
      </c>
      <c r="BJ23" s="100">
        <v>6.5</v>
      </c>
      <c r="BK23" s="100">
        <v>6.5</v>
      </c>
      <c r="BL23" s="100">
        <v>6.6</v>
      </c>
      <c r="BM23" s="100">
        <v>6.6</v>
      </c>
      <c r="BN23" s="100">
        <v>6.5</v>
      </c>
      <c r="BO23" s="100">
        <v>6.5</v>
      </c>
      <c r="BP23" s="100">
        <v>6.4</v>
      </c>
      <c r="BQ23" s="100">
        <v>6.4</v>
      </c>
      <c r="BR23" s="100">
        <v>6.3</v>
      </c>
      <c r="BS23" s="100">
        <v>6.4</v>
      </c>
      <c r="BU23" s="100"/>
      <c r="BV23" s="126" t="s">
        <v>91</v>
      </c>
      <c r="BW23" s="100">
        <v>8.4</v>
      </c>
      <c r="BX23" s="100">
        <v>8.3000000000000007</v>
      </c>
      <c r="BY23" s="100">
        <v>8.1999999999999993</v>
      </c>
      <c r="BZ23" s="100">
        <v>8.1999999999999993</v>
      </c>
      <c r="CA23" s="100">
        <v>8.1</v>
      </c>
      <c r="CB23" s="100">
        <v>8</v>
      </c>
      <c r="CC23" s="100">
        <v>8</v>
      </c>
      <c r="CD23" s="100">
        <v>7.9</v>
      </c>
      <c r="CE23" s="100">
        <v>7.8</v>
      </c>
      <c r="CF23" s="100">
        <v>7.7</v>
      </c>
      <c r="CG23" s="100">
        <v>7.6</v>
      </c>
      <c r="CH23" s="100">
        <v>7.3</v>
      </c>
      <c r="CI23" s="100">
        <v>7.2</v>
      </c>
      <c r="CJ23" s="100">
        <v>7.3</v>
      </c>
      <c r="CK23" s="100">
        <v>7.3</v>
      </c>
      <c r="CL23" s="100">
        <v>7.2</v>
      </c>
      <c r="CM23" s="100">
        <v>7.2</v>
      </c>
      <c r="CN23" s="100">
        <v>7.1</v>
      </c>
      <c r="CO23" s="100">
        <v>7.1</v>
      </c>
      <c r="CP23" s="100">
        <v>7</v>
      </c>
      <c r="CQ23" s="100">
        <v>6.9</v>
      </c>
      <c r="CS23" s="100"/>
      <c r="CT23" s="126" t="s">
        <v>91</v>
      </c>
      <c r="CU23" s="100">
        <v>9.4</v>
      </c>
      <c r="CV23" s="100">
        <v>9.3000000000000007</v>
      </c>
      <c r="CW23" s="100">
        <v>9.3000000000000007</v>
      </c>
      <c r="CX23" s="100">
        <v>9.1999999999999993</v>
      </c>
      <c r="CY23" s="100">
        <v>9.1999999999999993</v>
      </c>
      <c r="CZ23" s="100">
        <v>9.1</v>
      </c>
      <c r="DA23" s="100">
        <v>9.1</v>
      </c>
      <c r="DB23" s="100">
        <v>9</v>
      </c>
      <c r="DC23" s="100">
        <v>8.9</v>
      </c>
      <c r="DD23" s="100">
        <v>8.8000000000000007</v>
      </c>
      <c r="DE23" s="100">
        <v>8.6999999999999993</v>
      </c>
      <c r="DF23" s="100">
        <v>8.4</v>
      </c>
      <c r="DG23" s="100">
        <v>8.3000000000000007</v>
      </c>
      <c r="DH23" s="100">
        <v>8.1999999999999993</v>
      </c>
      <c r="DI23" s="100">
        <v>8.1999999999999993</v>
      </c>
      <c r="DJ23" s="100">
        <v>8.4</v>
      </c>
      <c r="DK23" s="100">
        <v>8.4</v>
      </c>
      <c r="DL23" s="100">
        <v>8.4</v>
      </c>
      <c r="DM23" s="100">
        <v>8.3000000000000007</v>
      </c>
      <c r="DN23" s="100">
        <v>8.3000000000000007</v>
      </c>
      <c r="DO23" s="100">
        <v>8.1999999999999993</v>
      </c>
      <c r="DQ23" s="100"/>
      <c r="DR23" s="126" t="s">
        <v>91</v>
      </c>
      <c r="DS23" s="100">
        <v>8.8000000000000007</v>
      </c>
      <c r="DT23" s="100">
        <v>8.8000000000000007</v>
      </c>
      <c r="DU23" s="100">
        <v>8.6999999999999993</v>
      </c>
      <c r="DV23" s="100">
        <v>8.6</v>
      </c>
      <c r="DW23" s="100">
        <v>8.6</v>
      </c>
      <c r="DX23" s="100">
        <v>8.6</v>
      </c>
      <c r="DY23" s="100">
        <v>8.5</v>
      </c>
      <c r="DZ23" s="100">
        <v>8.1</v>
      </c>
      <c r="EA23" s="100">
        <v>8</v>
      </c>
      <c r="EB23" s="100">
        <v>7.9</v>
      </c>
      <c r="EC23" s="100">
        <v>7.9</v>
      </c>
      <c r="ED23" s="100">
        <v>7.8</v>
      </c>
      <c r="EE23" s="100">
        <v>7.7</v>
      </c>
      <c r="EF23" s="100">
        <v>7.6</v>
      </c>
      <c r="EG23" s="100">
        <v>7.5</v>
      </c>
      <c r="EH23" s="100">
        <v>7.9</v>
      </c>
      <c r="EI23" s="100">
        <v>7.9</v>
      </c>
      <c r="EJ23" s="100">
        <v>7.8</v>
      </c>
      <c r="EK23" s="100">
        <v>7.7</v>
      </c>
      <c r="EL23" s="100">
        <v>7.7</v>
      </c>
      <c r="EM23" s="100">
        <v>7.6</v>
      </c>
      <c r="EO23" s="100"/>
      <c r="EP23" s="126" t="s">
        <v>91</v>
      </c>
      <c r="EQ23" s="100">
        <v>9.8000000000000007</v>
      </c>
      <c r="ER23" s="100">
        <v>9.6999999999999993</v>
      </c>
      <c r="ES23" s="100">
        <v>9.6</v>
      </c>
      <c r="ET23" s="100">
        <v>9.6999999999999993</v>
      </c>
      <c r="EU23" s="100">
        <v>9.6999999999999993</v>
      </c>
      <c r="EV23" s="100">
        <v>9.4</v>
      </c>
      <c r="EW23" s="100">
        <v>9.4</v>
      </c>
      <c r="EX23" s="100">
        <v>9.3000000000000007</v>
      </c>
      <c r="EY23" s="100">
        <v>8.5</v>
      </c>
      <c r="EZ23" s="100">
        <v>8.4</v>
      </c>
      <c r="FA23" s="100">
        <v>8.4</v>
      </c>
      <c r="FB23" s="100">
        <v>8.1</v>
      </c>
      <c r="FC23" s="100">
        <v>8.3000000000000007</v>
      </c>
      <c r="FD23" s="100">
        <v>8.1999999999999993</v>
      </c>
      <c r="FE23" s="100">
        <v>8.1</v>
      </c>
      <c r="FF23" s="100">
        <v>8.5</v>
      </c>
      <c r="FG23" s="100">
        <v>8.4</v>
      </c>
      <c r="FH23" s="100">
        <v>8.3000000000000007</v>
      </c>
      <c r="FI23" s="100">
        <v>8.1999999999999993</v>
      </c>
      <c r="FJ23" s="100">
        <v>8.1999999999999993</v>
      </c>
      <c r="FK23" s="100">
        <v>8.1999999999999993</v>
      </c>
      <c r="FM23" s="100"/>
      <c r="FN23" s="126" t="s">
        <v>91</v>
      </c>
      <c r="FO23" s="100">
        <v>10.4</v>
      </c>
      <c r="FP23" s="100">
        <v>10.3</v>
      </c>
      <c r="FQ23" s="100">
        <v>10.1</v>
      </c>
      <c r="FR23" s="100">
        <v>10</v>
      </c>
      <c r="FS23" s="100">
        <v>9.9</v>
      </c>
      <c r="FT23" s="100">
        <v>9.8000000000000007</v>
      </c>
      <c r="FU23" s="100">
        <v>9.6999999999999993</v>
      </c>
      <c r="FV23" s="100">
        <v>9.6</v>
      </c>
      <c r="FW23" s="100">
        <v>9.5</v>
      </c>
      <c r="FX23" s="100">
        <v>9.3000000000000007</v>
      </c>
      <c r="FY23" s="100">
        <v>9.3000000000000007</v>
      </c>
      <c r="FZ23" s="100">
        <v>8.5</v>
      </c>
      <c r="GA23" s="100">
        <v>8.5</v>
      </c>
      <c r="GB23" s="100">
        <v>8.4</v>
      </c>
      <c r="GC23" s="100">
        <v>8.3000000000000007</v>
      </c>
      <c r="GD23" s="100">
        <v>8.8000000000000007</v>
      </c>
      <c r="GE23" s="100">
        <v>8.8000000000000007</v>
      </c>
      <c r="GF23" s="100">
        <v>8.6999999999999993</v>
      </c>
      <c r="GG23" s="100">
        <v>8.6999999999999993</v>
      </c>
      <c r="GH23" s="100">
        <v>8.6</v>
      </c>
      <c r="GI23" s="100">
        <v>8.5</v>
      </c>
      <c r="GK23" s="100"/>
      <c r="GL23" s="126" t="s">
        <v>91</v>
      </c>
      <c r="GM23" s="100">
        <v>9.3000000000000007</v>
      </c>
      <c r="GN23" s="100">
        <v>9.1999999999999993</v>
      </c>
      <c r="GO23" s="100">
        <v>9.1</v>
      </c>
      <c r="GP23" s="100">
        <v>8.9</v>
      </c>
      <c r="GQ23" s="100">
        <v>8.9</v>
      </c>
      <c r="GR23" s="100">
        <v>8.8000000000000007</v>
      </c>
      <c r="GS23" s="100">
        <v>8.6999999999999993</v>
      </c>
      <c r="GT23" s="100">
        <v>8.6</v>
      </c>
      <c r="GU23" s="100">
        <v>8.6</v>
      </c>
      <c r="GV23" s="100">
        <v>8.5</v>
      </c>
      <c r="GW23" s="100">
        <v>8.5</v>
      </c>
      <c r="GX23" s="100">
        <v>8.1</v>
      </c>
      <c r="GY23" s="100">
        <v>7.9</v>
      </c>
      <c r="GZ23" s="100">
        <v>8</v>
      </c>
      <c r="HA23" s="100">
        <v>7.9</v>
      </c>
      <c r="HB23" s="100">
        <v>8.1999999999999993</v>
      </c>
      <c r="HC23" s="100">
        <v>8.1999999999999993</v>
      </c>
      <c r="HD23" s="100">
        <v>8.1</v>
      </c>
      <c r="HE23" s="100">
        <v>8.1</v>
      </c>
      <c r="HF23" s="100">
        <v>8</v>
      </c>
      <c r="HG23" s="100">
        <v>8</v>
      </c>
      <c r="HI23" s="100"/>
      <c r="HJ23" s="126" t="s">
        <v>91</v>
      </c>
      <c r="HK23" s="100">
        <v>9.1999999999999993</v>
      </c>
      <c r="HL23" s="100">
        <v>9.1999999999999993</v>
      </c>
      <c r="HM23" s="100">
        <v>9.1</v>
      </c>
      <c r="HN23" s="100">
        <v>9</v>
      </c>
      <c r="HO23" s="100">
        <v>8.9</v>
      </c>
      <c r="HP23" s="100">
        <v>8.8000000000000007</v>
      </c>
      <c r="HQ23" s="100">
        <v>8.6999999999999993</v>
      </c>
      <c r="HR23" s="100">
        <v>8.6999999999999993</v>
      </c>
      <c r="HS23" s="100">
        <v>8.6999999999999993</v>
      </c>
      <c r="HT23" s="100">
        <v>8.6</v>
      </c>
      <c r="HU23" s="100">
        <v>8.1999999999999993</v>
      </c>
      <c r="HV23" s="100">
        <v>8.1999999999999993</v>
      </c>
      <c r="HW23" s="100">
        <v>8.1</v>
      </c>
      <c r="HX23" s="100">
        <v>8.1</v>
      </c>
      <c r="HY23" s="100">
        <v>8</v>
      </c>
      <c r="HZ23" s="100">
        <v>8.3000000000000007</v>
      </c>
      <c r="IA23" s="100">
        <v>8.1999999999999993</v>
      </c>
      <c r="IB23" s="100">
        <v>8.1999999999999993</v>
      </c>
      <c r="IC23" s="100">
        <v>8.1999999999999993</v>
      </c>
      <c r="ID23" s="100">
        <v>8</v>
      </c>
      <c r="IE23" s="100">
        <v>7.9</v>
      </c>
    </row>
    <row r="24" spans="1:239" ht="15">
      <c r="A24" s="100"/>
      <c r="B24" s="126" t="s">
        <v>92</v>
      </c>
      <c r="C24" s="100">
        <v>6.9</v>
      </c>
      <c r="D24" s="100">
        <v>6.7</v>
      </c>
      <c r="E24" s="100">
        <v>6.5</v>
      </c>
      <c r="F24" s="100">
        <v>6.5</v>
      </c>
      <c r="G24" s="100">
        <v>6.3</v>
      </c>
      <c r="H24" s="100">
        <v>6.3</v>
      </c>
      <c r="I24" s="100">
        <v>6.2</v>
      </c>
      <c r="J24" s="100">
        <v>6.2</v>
      </c>
      <c r="K24" s="100">
        <v>6.2</v>
      </c>
      <c r="L24" s="100">
        <v>6.2</v>
      </c>
      <c r="M24" s="100">
        <v>6.3</v>
      </c>
      <c r="N24" s="100">
        <v>6.4</v>
      </c>
      <c r="O24" s="100">
        <v>6.5</v>
      </c>
      <c r="P24" s="100">
        <v>6.5</v>
      </c>
      <c r="Q24" s="100">
        <v>6.5</v>
      </c>
      <c r="R24" s="100">
        <v>6.5</v>
      </c>
      <c r="S24" s="100">
        <v>6.6</v>
      </c>
      <c r="T24" s="100">
        <v>6.5</v>
      </c>
      <c r="U24" s="100">
        <v>6.5</v>
      </c>
      <c r="V24" s="100">
        <v>6.6</v>
      </c>
      <c r="W24" s="100">
        <v>6.6</v>
      </c>
      <c r="Y24" s="100"/>
      <c r="Z24" s="126" t="s">
        <v>92</v>
      </c>
      <c r="AA24" s="100">
        <v>6.7</v>
      </c>
      <c r="AB24" s="100">
        <v>6.6</v>
      </c>
      <c r="AC24" s="100">
        <v>6.7</v>
      </c>
      <c r="AD24" s="100">
        <v>6.6</v>
      </c>
      <c r="AE24" s="100">
        <v>6.6</v>
      </c>
      <c r="AF24" s="100">
        <v>6.5</v>
      </c>
      <c r="AG24" s="100">
        <v>6.4</v>
      </c>
      <c r="AH24" s="100">
        <v>6.4</v>
      </c>
      <c r="AI24" s="100">
        <v>6.3</v>
      </c>
      <c r="AJ24" s="100">
        <v>6.4</v>
      </c>
      <c r="AK24" s="100">
        <v>6.4</v>
      </c>
      <c r="AL24" s="100">
        <v>6.5</v>
      </c>
      <c r="AM24" s="100">
        <v>6.5</v>
      </c>
      <c r="AN24" s="100">
        <v>6.5</v>
      </c>
      <c r="AO24" s="100">
        <v>6.6</v>
      </c>
      <c r="AP24" s="100">
        <v>6.6</v>
      </c>
      <c r="AQ24" s="100">
        <v>6.6</v>
      </c>
      <c r="AR24" s="100">
        <v>6.6</v>
      </c>
      <c r="AS24" s="100">
        <v>6.6</v>
      </c>
      <c r="AT24" s="100">
        <v>6.6</v>
      </c>
      <c r="AU24" s="100">
        <v>6.6</v>
      </c>
      <c r="AW24" s="100"/>
      <c r="AX24" s="126" t="s">
        <v>92</v>
      </c>
      <c r="AY24" s="100">
        <v>5.4</v>
      </c>
      <c r="AZ24" s="100">
        <v>5.4</v>
      </c>
      <c r="BA24" s="100">
        <v>5.4</v>
      </c>
      <c r="BB24" s="100">
        <v>5.3</v>
      </c>
      <c r="BC24" s="100">
        <v>5.3</v>
      </c>
      <c r="BD24" s="100">
        <v>5.2</v>
      </c>
      <c r="BE24" s="100">
        <v>5.3</v>
      </c>
      <c r="BF24" s="100">
        <v>5.3</v>
      </c>
      <c r="BG24" s="100">
        <v>5.3</v>
      </c>
      <c r="BH24" s="100">
        <v>5.3</v>
      </c>
      <c r="BI24" s="100">
        <v>5.4</v>
      </c>
      <c r="BJ24" s="100">
        <v>5.4</v>
      </c>
      <c r="BK24" s="100">
        <v>5.5</v>
      </c>
      <c r="BL24" s="100">
        <v>5.5</v>
      </c>
      <c r="BM24" s="100">
        <v>5.6</v>
      </c>
      <c r="BN24" s="100">
        <v>5.6</v>
      </c>
      <c r="BO24" s="100">
        <v>5.6</v>
      </c>
      <c r="BP24" s="100">
        <v>5.6</v>
      </c>
      <c r="BQ24" s="100">
        <v>5.6</v>
      </c>
      <c r="BR24" s="100">
        <v>5.5</v>
      </c>
      <c r="BS24" s="100">
        <v>5.6</v>
      </c>
      <c r="BU24" s="100"/>
      <c r="BV24" s="126" t="s">
        <v>92</v>
      </c>
      <c r="BW24" s="100">
        <v>6.1</v>
      </c>
      <c r="BX24" s="100">
        <v>6</v>
      </c>
      <c r="BY24" s="100">
        <v>6</v>
      </c>
      <c r="BZ24" s="100">
        <v>5.9</v>
      </c>
      <c r="CA24" s="100">
        <v>5.9</v>
      </c>
      <c r="CB24" s="100">
        <v>5.8</v>
      </c>
      <c r="CC24" s="100">
        <v>5.9</v>
      </c>
      <c r="CD24" s="100">
        <v>5.9</v>
      </c>
      <c r="CE24" s="100">
        <v>5.9</v>
      </c>
      <c r="CF24" s="100">
        <v>5.9</v>
      </c>
      <c r="CG24" s="100">
        <v>5.9</v>
      </c>
      <c r="CH24" s="100">
        <v>5.9</v>
      </c>
      <c r="CI24" s="100">
        <v>6</v>
      </c>
      <c r="CJ24" s="100">
        <v>6</v>
      </c>
      <c r="CK24" s="100">
        <v>6.1</v>
      </c>
      <c r="CL24" s="100">
        <v>6.1</v>
      </c>
      <c r="CM24" s="100">
        <v>6.1</v>
      </c>
      <c r="CN24" s="100">
        <v>6.1</v>
      </c>
      <c r="CO24" s="100">
        <v>6.1</v>
      </c>
      <c r="CP24" s="100">
        <v>6.1</v>
      </c>
      <c r="CQ24" s="100">
        <v>6.1</v>
      </c>
      <c r="CS24" s="100"/>
      <c r="CT24" s="126" t="s">
        <v>92</v>
      </c>
      <c r="CU24" s="100">
        <v>6.9</v>
      </c>
      <c r="CV24" s="100">
        <v>6.8</v>
      </c>
      <c r="CW24" s="100">
        <v>6.9</v>
      </c>
      <c r="CX24" s="100">
        <v>6.9</v>
      </c>
      <c r="CY24" s="100">
        <v>7</v>
      </c>
      <c r="CZ24" s="100">
        <v>7</v>
      </c>
      <c r="DA24" s="100">
        <v>7</v>
      </c>
      <c r="DB24" s="100">
        <v>7</v>
      </c>
      <c r="DC24" s="100">
        <v>7</v>
      </c>
      <c r="DD24" s="100">
        <v>7</v>
      </c>
      <c r="DE24" s="100">
        <v>7.1</v>
      </c>
      <c r="DF24" s="100">
        <v>7.2</v>
      </c>
      <c r="DG24" s="100">
        <v>7.2</v>
      </c>
      <c r="DH24" s="100">
        <v>7.3</v>
      </c>
      <c r="DI24" s="100">
        <v>7.4</v>
      </c>
      <c r="DJ24" s="100">
        <v>7.4</v>
      </c>
      <c r="DK24" s="100">
        <v>7.4</v>
      </c>
      <c r="DL24" s="100">
        <v>7.4</v>
      </c>
      <c r="DM24" s="100">
        <v>7.4</v>
      </c>
      <c r="DN24" s="100">
        <v>7.4</v>
      </c>
      <c r="DO24" s="100">
        <v>7.4</v>
      </c>
      <c r="DQ24" s="100"/>
      <c r="DR24" s="126" t="s">
        <v>92</v>
      </c>
      <c r="DS24" s="100">
        <v>6.4</v>
      </c>
      <c r="DT24" s="100">
        <v>6.4</v>
      </c>
      <c r="DU24" s="100">
        <v>6.3</v>
      </c>
      <c r="DV24" s="100">
        <v>6.3</v>
      </c>
      <c r="DW24" s="100">
        <v>6.3</v>
      </c>
      <c r="DX24" s="100">
        <v>6.3</v>
      </c>
      <c r="DY24" s="100">
        <v>6.3</v>
      </c>
      <c r="DZ24" s="100">
        <v>6.4</v>
      </c>
      <c r="EA24" s="100">
        <v>6.4</v>
      </c>
      <c r="EB24" s="100">
        <v>6.4</v>
      </c>
      <c r="EC24" s="100">
        <v>6.6</v>
      </c>
      <c r="ED24" s="100">
        <v>6.6</v>
      </c>
      <c r="EE24" s="100">
        <v>6.7</v>
      </c>
      <c r="EF24" s="100">
        <v>6.8</v>
      </c>
      <c r="EG24" s="100">
        <v>6.8</v>
      </c>
      <c r="EH24" s="100">
        <v>6.8</v>
      </c>
      <c r="EI24" s="100">
        <v>6.9</v>
      </c>
      <c r="EJ24" s="100">
        <v>6.9</v>
      </c>
      <c r="EK24" s="100">
        <v>6.8</v>
      </c>
      <c r="EL24" s="100">
        <v>6.9</v>
      </c>
      <c r="EM24" s="100">
        <v>6.8</v>
      </c>
      <c r="EO24" s="100"/>
      <c r="EP24" s="126" t="s">
        <v>92</v>
      </c>
      <c r="EQ24" s="100">
        <v>7.4</v>
      </c>
      <c r="ER24" s="100">
        <v>7.3</v>
      </c>
      <c r="ES24" s="100">
        <v>7.2</v>
      </c>
      <c r="ET24" s="100">
        <v>7.2</v>
      </c>
      <c r="EU24" s="100">
        <v>7.2</v>
      </c>
      <c r="EV24" s="100">
        <v>7</v>
      </c>
      <c r="EW24" s="100">
        <v>7</v>
      </c>
      <c r="EX24" s="100">
        <v>7</v>
      </c>
      <c r="EY24" s="100">
        <v>7</v>
      </c>
      <c r="EZ24" s="100">
        <v>7</v>
      </c>
      <c r="FA24" s="100">
        <v>7.1</v>
      </c>
      <c r="FB24" s="100">
        <v>7.1</v>
      </c>
      <c r="FC24" s="100">
        <v>7.2</v>
      </c>
      <c r="FD24" s="100">
        <v>7.1</v>
      </c>
      <c r="FE24" s="100">
        <v>7.2</v>
      </c>
      <c r="FF24" s="100">
        <v>7.3</v>
      </c>
      <c r="FG24" s="100">
        <v>7.3</v>
      </c>
      <c r="FH24" s="100">
        <v>7.3</v>
      </c>
      <c r="FI24" s="100">
        <v>7.2</v>
      </c>
      <c r="FJ24" s="100">
        <v>7.2</v>
      </c>
      <c r="FK24" s="100">
        <v>7.3</v>
      </c>
      <c r="FM24" s="100"/>
      <c r="FN24" s="126" t="s">
        <v>92</v>
      </c>
      <c r="FO24" s="100">
        <v>7.9</v>
      </c>
      <c r="FP24" s="100">
        <v>7.7</v>
      </c>
      <c r="FQ24" s="100">
        <v>7.4</v>
      </c>
      <c r="FR24" s="100">
        <v>7.3</v>
      </c>
      <c r="FS24" s="100">
        <v>7.1</v>
      </c>
      <c r="FT24" s="100">
        <v>7</v>
      </c>
      <c r="FU24" s="100">
        <v>7</v>
      </c>
      <c r="FV24" s="100">
        <v>7</v>
      </c>
      <c r="FW24" s="100">
        <v>6.9</v>
      </c>
      <c r="FX24" s="100">
        <v>6.9</v>
      </c>
      <c r="FY24" s="100">
        <v>7</v>
      </c>
      <c r="FZ24" s="100">
        <v>7.1</v>
      </c>
      <c r="GA24" s="100">
        <v>7.2</v>
      </c>
      <c r="GB24" s="100">
        <v>7.2</v>
      </c>
      <c r="GC24" s="100">
        <v>7.2</v>
      </c>
      <c r="GD24" s="100">
        <v>7.3</v>
      </c>
      <c r="GE24" s="100">
        <v>7.3</v>
      </c>
      <c r="GF24" s="100">
        <v>7.3</v>
      </c>
      <c r="GG24" s="100">
        <v>7.3</v>
      </c>
      <c r="GH24" s="100">
        <v>7.3</v>
      </c>
      <c r="GI24" s="100">
        <v>7.3</v>
      </c>
      <c r="GK24" s="100"/>
      <c r="GL24" s="126" t="s">
        <v>92</v>
      </c>
      <c r="GM24" s="100">
        <v>7.2</v>
      </c>
      <c r="GN24" s="100">
        <v>6.9</v>
      </c>
      <c r="GO24" s="100">
        <v>6.7</v>
      </c>
      <c r="GP24" s="100">
        <v>6.4</v>
      </c>
      <c r="GQ24" s="100">
        <v>6.3</v>
      </c>
      <c r="GR24" s="100">
        <v>6.3</v>
      </c>
      <c r="GS24" s="100">
        <v>6.3</v>
      </c>
      <c r="GT24" s="100">
        <v>6.3</v>
      </c>
      <c r="GU24" s="100">
        <v>6.3</v>
      </c>
      <c r="GV24" s="100">
        <v>6.4</v>
      </c>
      <c r="GW24" s="100">
        <v>6.5</v>
      </c>
      <c r="GX24" s="100">
        <v>6.6</v>
      </c>
      <c r="GY24" s="100">
        <v>6.7</v>
      </c>
      <c r="GZ24" s="100">
        <v>6.7</v>
      </c>
      <c r="HA24" s="100">
        <v>6.8</v>
      </c>
      <c r="HB24" s="100">
        <v>6.9</v>
      </c>
      <c r="HC24" s="100">
        <v>7</v>
      </c>
      <c r="HD24" s="100">
        <v>7</v>
      </c>
      <c r="HE24" s="100">
        <v>6.9</v>
      </c>
      <c r="HF24" s="100">
        <v>6.9</v>
      </c>
      <c r="HG24" s="100">
        <v>7</v>
      </c>
      <c r="HI24" s="100"/>
      <c r="HJ24" s="126" t="s">
        <v>92</v>
      </c>
      <c r="HK24" s="100">
        <v>7.1</v>
      </c>
      <c r="HL24" s="100">
        <v>6.9</v>
      </c>
      <c r="HM24" s="100">
        <v>6.7</v>
      </c>
      <c r="HN24" s="100">
        <v>6.6</v>
      </c>
      <c r="HO24" s="100">
        <v>6.4</v>
      </c>
      <c r="HP24" s="100">
        <v>6.3</v>
      </c>
      <c r="HQ24" s="100">
        <v>6.2</v>
      </c>
      <c r="HR24" s="100">
        <v>6.3</v>
      </c>
      <c r="HS24" s="100">
        <v>6.3</v>
      </c>
      <c r="HT24" s="100">
        <v>6.4</v>
      </c>
      <c r="HU24" s="100">
        <v>6.4</v>
      </c>
      <c r="HV24" s="100">
        <v>6.5</v>
      </c>
      <c r="HW24" s="100">
        <v>6.5</v>
      </c>
      <c r="HX24" s="100">
        <v>6.5</v>
      </c>
      <c r="HY24" s="100">
        <v>6.6</v>
      </c>
      <c r="HZ24" s="100">
        <v>6.6</v>
      </c>
      <c r="IA24" s="100">
        <v>6.6</v>
      </c>
      <c r="IB24" s="100">
        <v>6.6</v>
      </c>
      <c r="IC24" s="100">
        <v>6.6</v>
      </c>
      <c r="ID24" s="100">
        <v>6.6</v>
      </c>
      <c r="IE24" s="100">
        <v>6.6</v>
      </c>
    </row>
    <row r="25" spans="1:239" ht="15">
      <c r="A25" s="421"/>
      <c r="B25" s="42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Y25" s="421"/>
      <c r="Z25" s="421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W25" s="421"/>
      <c r="AX25" s="421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U25" s="421"/>
      <c r="BV25" s="421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S25" s="421"/>
      <c r="CT25" s="421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Q25" s="421"/>
      <c r="DR25" s="421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O25" s="421"/>
      <c r="EP25" s="421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M25" s="421"/>
      <c r="FN25" s="421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K25" s="421"/>
      <c r="GL25" s="421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I25" s="421"/>
      <c r="HJ25" s="421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</row>
    <row r="26" spans="1:239" ht="15">
      <c r="A26" s="421" t="s">
        <v>98</v>
      </c>
      <c r="B26" s="42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Y26" s="421" t="s">
        <v>98</v>
      </c>
      <c r="Z26" s="421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W26" s="421" t="s">
        <v>98</v>
      </c>
      <c r="AX26" s="421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U26" s="421" t="s">
        <v>98</v>
      </c>
      <c r="BV26" s="421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S26" s="421" t="s">
        <v>98</v>
      </c>
      <c r="CT26" s="421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Q26" s="421" t="s">
        <v>98</v>
      </c>
      <c r="DR26" s="421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O26" s="421" t="s">
        <v>98</v>
      </c>
      <c r="EP26" s="421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M26" s="421" t="s">
        <v>98</v>
      </c>
      <c r="FN26" s="421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K26" s="421" t="s">
        <v>98</v>
      </c>
      <c r="GL26" s="421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I26" s="421" t="s">
        <v>98</v>
      </c>
      <c r="HJ26" s="421"/>
      <c r="HK26" s="102"/>
      <c r="HL26" s="102"/>
      <c r="HM26" s="102"/>
      <c r="HN26" s="102"/>
      <c r="HO26" s="102"/>
      <c r="HP26" s="102"/>
      <c r="HQ26" s="102"/>
      <c r="HR26" s="102"/>
      <c r="HS26" s="102"/>
      <c r="HT26" s="102"/>
      <c r="HU26" s="102"/>
      <c r="HV26" s="102"/>
      <c r="HW26" s="102"/>
      <c r="HX26" s="102"/>
      <c r="HY26" s="102"/>
      <c r="HZ26" s="102"/>
      <c r="IA26" s="102"/>
      <c r="IB26" s="102"/>
      <c r="IC26" s="102"/>
      <c r="ID26" s="102"/>
      <c r="IE26" s="102"/>
    </row>
    <row r="27" spans="1:239" ht="15">
      <c r="A27" s="421" t="s">
        <v>99</v>
      </c>
      <c r="B27" s="421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Y27" s="421" t="s">
        <v>99</v>
      </c>
      <c r="Z27" s="421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W27" s="421" t="s">
        <v>99</v>
      </c>
      <c r="AX27" s="421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U27" s="421" t="s">
        <v>99</v>
      </c>
      <c r="BV27" s="421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S27" s="421" t="s">
        <v>99</v>
      </c>
      <c r="CT27" s="421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Q27" s="421" t="s">
        <v>99</v>
      </c>
      <c r="DR27" s="421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O27" s="421" t="s">
        <v>99</v>
      </c>
      <c r="EP27" s="421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M27" s="421" t="s">
        <v>99</v>
      </c>
      <c r="FN27" s="421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K27" s="421" t="s">
        <v>99</v>
      </c>
      <c r="GL27" s="421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I27" s="421" t="s">
        <v>99</v>
      </c>
      <c r="HJ27" s="421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</row>
    <row r="28" spans="1:239" ht="15">
      <c r="A28" s="421"/>
      <c r="B28" s="421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Y28" s="421"/>
      <c r="Z28" s="421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W28" s="421"/>
      <c r="AX28" s="421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U28" s="421"/>
      <c r="BV28" s="421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S28" s="421"/>
      <c r="CT28" s="421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Q28" s="421"/>
      <c r="DR28" s="421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O28" s="421"/>
      <c r="EP28" s="421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M28" s="421"/>
      <c r="FN28" s="421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K28" s="421"/>
      <c r="GL28" s="421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I28" s="421"/>
      <c r="HJ28" s="421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</row>
    <row r="29" spans="1:239" ht="15">
      <c r="A29" s="421"/>
      <c r="B29" s="421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Y29" s="421"/>
      <c r="Z29" s="421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W29" s="421"/>
      <c r="AX29" s="421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U29" s="421"/>
      <c r="BV29" s="421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S29" s="421"/>
      <c r="CT29" s="421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Q29" s="421"/>
      <c r="DR29" s="421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O29" s="421"/>
      <c r="EP29" s="421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M29" s="421"/>
      <c r="FN29" s="421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K29" s="421"/>
      <c r="GL29" s="421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I29" s="421"/>
      <c r="HJ29" s="421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</row>
    <row r="30" spans="1:239" ht="15">
      <c r="A30" s="426"/>
      <c r="B30" s="42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Y30" s="426"/>
      <c r="Z30" s="426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W30" s="426"/>
      <c r="AX30" s="426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U30" s="426"/>
      <c r="BV30" s="426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S30" s="426"/>
      <c r="CT30" s="426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Q30" s="426"/>
      <c r="DR30" s="426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O30" s="426"/>
      <c r="EP30" s="426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M30" s="426"/>
      <c r="FN30" s="426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K30" s="426"/>
      <c r="GL30" s="426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I30" s="426"/>
      <c r="HJ30" s="426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</row>
  </sheetData>
  <mergeCells count="210">
    <mergeCell ref="HI18:HJ18"/>
    <mergeCell ref="HI21:HJ21"/>
    <mergeCell ref="HI25:HJ25"/>
    <mergeCell ref="HI26:HJ26"/>
    <mergeCell ref="HI27:HJ27"/>
    <mergeCell ref="HI28:HJ28"/>
    <mergeCell ref="HI8:HJ8"/>
    <mergeCell ref="HI9:HJ9"/>
    <mergeCell ref="HI10:HJ10"/>
    <mergeCell ref="HI11:HJ11"/>
    <mergeCell ref="HI12:HJ12"/>
    <mergeCell ref="HI15:HJ15"/>
    <mergeCell ref="GK30:GL30"/>
    <mergeCell ref="HI1:HJ1"/>
    <mergeCell ref="HI2:HJ2"/>
    <mergeCell ref="HI3:HJ3"/>
    <mergeCell ref="HI4:HJ4"/>
    <mergeCell ref="HI5:HJ5"/>
    <mergeCell ref="HI6:HJ6"/>
    <mergeCell ref="HI7:HJ7"/>
    <mergeCell ref="GK15:GL15"/>
    <mergeCell ref="GK18:GL18"/>
    <mergeCell ref="GK21:GL21"/>
    <mergeCell ref="GK25:GL25"/>
    <mergeCell ref="GK26:GL26"/>
    <mergeCell ref="GK27:GL27"/>
    <mergeCell ref="GK7:GL7"/>
    <mergeCell ref="GK8:GL8"/>
    <mergeCell ref="GK9:GL9"/>
    <mergeCell ref="GK10:GL10"/>
    <mergeCell ref="GK11:GL11"/>
    <mergeCell ref="GK12:GL12"/>
    <mergeCell ref="GK1:GL1"/>
    <mergeCell ref="GK2:GL2"/>
    <mergeCell ref="HI29:HJ29"/>
    <mergeCell ref="HI30:HJ30"/>
    <mergeCell ref="GK3:GL3"/>
    <mergeCell ref="GK4:GL4"/>
    <mergeCell ref="GK5:GL5"/>
    <mergeCell ref="GK6:GL6"/>
    <mergeCell ref="FM25:FN25"/>
    <mergeCell ref="FM26:FN26"/>
    <mergeCell ref="FM27:FN27"/>
    <mergeCell ref="FM28:FN28"/>
    <mergeCell ref="FM29:FN29"/>
    <mergeCell ref="GK28:GL28"/>
    <mergeCell ref="GK29:GL29"/>
    <mergeCell ref="FM30:FN30"/>
    <mergeCell ref="FM10:FN10"/>
    <mergeCell ref="FM11:FN11"/>
    <mergeCell ref="FM12:FN12"/>
    <mergeCell ref="FM15:FN15"/>
    <mergeCell ref="FM18:FN18"/>
    <mergeCell ref="FM21:FN21"/>
    <mergeCell ref="EO30:EP30"/>
    <mergeCell ref="FM1:FN1"/>
    <mergeCell ref="FM2:FN2"/>
    <mergeCell ref="FM3:FN3"/>
    <mergeCell ref="FM4:FN4"/>
    <mergeCell ref="FM5:FN5"/>
    <mergeCell ref="FM6:FN6"/>
    <mergeCell ref="FM7:FN7"/>
    <mergeCell ref="FM8:FN8"/>
    <mergeCell ref="FM9:FN9"/>
    <mergeCell ref="EO21:EP21"/>
    <mergeCell ref="EO25:EP25"/>
    <mergeCell ref="EO26:EP26"/>
    <mergeCell ref="EO27:EP27"/>
    <mergeCell ref="EO28:EP28"/>
    <mergeCell ref="EO29:EP29"/>
    <mergeCell ref="EO9:EP9"/>
    <mergeCell ref="EO10:EP10"/>
    <mergeCell ref="EO11:EP11"/>
    <mergeCell ref="EO12:EP12"/>
    <mergeCell ref="EO15:EP15"/>
    <mergeCell ref="EO18:EP18"/>
    <mergeCell ref="DQ29:DR29"/>
    <mergeCell ref="DQ30:DR30"/>
    <mergeCell ref="EO1:EP1"/>
    <mergeCell ref="EO2:EP2"/>
    <mergeCell ref="EO3:EP3"/>
    <mergeCell ref="EO4:EP4"/>
    <mergeCell ref="EO5:EP5"/>
    <mergeCell ref="EO6:EP6"/>
    <mergeCell ref="EO7:EP7"/>
    <mergeCell ref="EO8:EP8"/>
    <mergeCell ref="DQ18:DR18"/>
    <mergeCell ref="DQ21:DR21"/>
    <mergeCell ref="DQ25:DR25"/>
    <mergeCell ref="DQ26:DR26"/>
    <mergeCell ref="DQ27:DR27"/>
    <mergeCell ref="DQ28:DR28"/>
    <mergeCell ref="DQ8:DR8"/>
    <mergeCell ref="DQ9:DR9"/>
    <mergeCell ref="DQ10:DR10"/>
    <mergeCell ref="DQ11:DR11"/>
    <mergeCell ref="DQ12:DR12"/>
    <mergeCell ref="DQ15:DR15"/>
    <mergeCell ref="CS28:CT28"/>
    <mergeCell ref="CS29:CT29"/>
    <mergeCell ref="CS30:CT30"/>
    <mergeCell ref="DQ1:DR1"/>
    <mergeCell ref="DQ2:DR2"/>
    <mergeCell ref="DQ3:DR3"/>
    <mergeCell ref="DQ4:DR4"/>
    <mergeCell ref="DQ5:DR5"/>
    <mergeCell ref="DQ6:DR6"/>
    <mergeCell ref="DQ7:DR7"/>
    <mergeCell ref="CS15:CT15"/>
    <mergeCell ref="CS18:CT18"/>
    <mergeCell ref="CS21:CT21"/>
    <mergeCell ref="CS25:CT25"/>
    <mergeCell ref="CS26:CT26"/>
    <mergeCell ref="CS27:CT27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25:BV25"/>
    <mergeCell ref="BU26:BV26"/>
    <mergeCell ref="BU27:BV27"/>
    <mergeCell ref="BU28:BV28"/>
    <mergeCell ref="BU29:BV29"/>
    <mergeCell ref="BU30:BV30"/>
    <mergeCell ref="BU10:BV10"/>
    <mergeCell ref="BU11:BV11"/>
    <mergeCell ref="BU12:BV12"/>
    <mergeCell ref="BU15:BV15"/>
    <mergeCell ref="BU18:BV18"/>
    <mergeCell ref="BU21:BV21"/>
    <mergeCell ref="Y12:Z12"/>
    <mergeCell ref="Y15:Z15"/>
    <mergeCell ref="AW30:AX30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1:AX21"/>
    <mergeCell ref="AW25:AX25"/>
    <mergeCell ref="AW26:AX26"/>
    <mergeCell ref="AW27:AX27"/>
    <mergeCell ref="AW28:AX28"/>
    <mergeCell ref="AW29:AX29"/>
    <mergeCell ref="AW9:AX9"/>
    <mergeCell ref="AW10:AX10"/>
    <mergeCell ref="AW11:AX11"/>
    <mergeCell ref="AW12:AX12"/>
    <mergeCell ref="AW15:AX15"/>
    <mergeCell ref="AW18:AX18"/>
    <mergeCell ref="A11:B11"/>
    <mergeCell ref="A12:B12"/>
    <mergeCell ref="A1:B1"/>
    <mergeCell ref="A2:B2"/>
    <mergeCell ref="Y29:Z29"/>
    <mergeCell ref="Y30:Z30"/>
    <mergeCell ref="AW1:AX1"/>
    <mergeCell ref="AW2:AX2"/>
    <mergeCell ref="AW3:AX3"/>
    <mergeCell ref="AW4:AX4"/>
    <mergeCell ref="AW5:AX5"/>
    <mergeCell ref="AW6:AX6"/>
    <mergeCell ref="AW7:AX7"/>
    <mergeCell ref="AW8:AX8"/>
    <mergeCell ref="Y18:Z18"/>
    <mergeCell ref="Y21:Z21"/>
    <mergeCell ref="Y25:Z25"/>
    <mergeCell ref="Y26:Z26"/>
    <mergeCell ref="Y27:Z27"/>
    <mergeCell ref="Y28:Z28"/>
    <mergeCell ref="Y8:Z8"/>
    <mergeCell ref="Y9:Z9"/>
    <mergeCell ref="Y10:Z10"/>
    <mergeCell ref="Y11:Z11"/>
    <mergeCell ref="A3:B3"/>
    <mergeCell ref="A4:B4"/>
    <mergeCell ref="A5:B5"/>
    <mergeCell ref="A6:B6"/>
    <mergeCell ref="A28:B28"/>
    <mergeCell ref="A29:B29"/>
    <mergeCell ref="A30:B30"/>
    <mergeCell ref="Y1:Z1"/>
    <mergeCell ref="Y2:Z2"/>
    <mergeCell ref="Y3:Z3"/>
    <mergeCell ref="Y4:Z4"/>
    <mergeCell ref="Y5:Z5"/>
    <mergeCell ref="Y6:Z6"/>
    <mergeCell ref="Y7:Z7"/>
    <mergeCell ref="A15:B15"/>
    <mergeCell ref="A18:B18"/>
    <mergeCell ref="A21:B21"/>
    <mergeCell ref="A25:B25"/>
    <mergeCell ref="A26:B26"/>
    <mergeCell ref="A27:B27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FE4-00D4-4A42-80C2-D022EFE53383}">
  <dimension ref="A1:P64"/>
  <sheetViews>
    <sheetView zoomScale="52" workbookViewId="0">
      <selection activeCell="B18" sqref="B18:K33"/>
    </sheetView>
  </sheetViews>
  <sheetFormatPr defaultRowHeight="12.75"/>
  <cols>
    <col min="1" max="1" width="8.7109375" style="110"/>
    <col min="2" max="2" width="21.42578125" bestFit="1" customWidth="1"/>
    <col min="3" max="3" width="16.42578125" bestFit="1" customWidth="1"/>
    <col min="4" max="4" width="73.28515625" bestFit="1" customWidth="1"/>
    <col min="6" max="6" width="65.5703125" bestFit="1" customWidth="1"/>
    <col min="7" max="7" width="13" bestFit="1" customWidth="1"/>
  </cols>
  <sheetData>
    <row r="1" spans="1:16" s="110" customFormat="1" ht="18">
      <c r="A1" s="318" t="s">
        <v>444</v>
      </c>
    </row>
    <row r="2" spans="1:16" s="110" customFormat="1" ht="25.5">
      <c r="A2" s="316" t="s">
        <v>378</v>
      </c>
      <c r="I2" s="252" t="s">
        <v>382</v>
      </c>
    </row>
    <row r="3" spans="1:16" ht="15">
      <c r="B3" s="219"/>
      <c r="C3" s="221" t="s">
        <v>136</v>
      </c>
      <c r="D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16" ht="15.75" thickBot="1">
      <c r="B4" s="222" t="s">
        <v>1</v>
      </c>
      <c r="C4" s="222" t="s">
        <v>137</v>
      </c>
      <c r="D4" s="230" t="s">
        <v>60</v>
      </c>
      <c r="E4" s="223" t="s">
        <v>75</v>
      </c>
      <c r="F4" s="223" t="s">
        <v>76</v>
      </c>
      <c r="G4" s="223" t="s">
        <v>77</v>
      </c>
      <c r="H4" s="223" t="s">
        <v>78</v>
      </c>
      <c r="I4" s="223" t="s">
        <v>79</v>
      </c>
      <c r="J4" s="223" t="s">
        <v>329</v>
      </c>
      <c r="M4" s="241"/>
      <c r="N4" s="241"/>
      <c r="O4" s="241"/>
      <c r="P4" s="241"/>
    </row>
    <row r="5" spans="1:16" ht="15">
      <c r="B5" s="387" t="s">
        <v>380</v>
      </c>
      <c r="C5" s="323" t="s">
        <v>58</v>
      </c>
      <c r="D5" s="249">
        <v>19.78</v>
      </c>
      <c r="E5" s="220">
        <v>19.78</v>
      </c>
      <c r="F5" s="220">
        <v>19.78</v>
      </c>
      <c r="G5" s="220">
        <v>19.78</v>
      </c>
      <c r="H5" s="220">
        <v>19.78</v>
      </c>
      <c r="I5" s="220">
        <v>19.78</v>
      </c>
      <c r="J5" s="220">
        <v>19.78</v>
      </c>
      <c r="M5" s="238"/>
      <c r="N5" s="238"/>
      <c r="O5" s="238"/>
      <c r="P5" s="238"/>
    </row>
    <row r="6" spans="1:16" ht="15">
      <c r="B6" s="387" t="s">
        <v>381</v>
      </c>
      <c r="C6" s="323" t="s">
        <v>58</v>
      </c>
      <c r="D6" s="249">
        <v>1.58</v>
      </c>
      <c r="E6" s="220">
        <v>1.58</v>
      </c>
      <c r="F6" s="220">
        <v>1.58</v>
      </c>
      <c r="G6" s="220">
        <v>1.58</v>
      </c>
      <c r="H6" s="220">
        <v>1.58</v>
      </c>
      <c r="I6" s="220">
        <v>1.58</v>
      </c>
      <c r="J6" s="220">
        <v>1.58</v>
      </c>
      <c r="K6" s="220" t="s">
        <v>138</v>
      </c>
      <c r="L6" s="220" t="s">
        <v>138</v>
      </c>
      <c r="M6" s="238"/>
      <c r="N6" s="238"/>
      <c r="O6" s="238"/>
      <c r="P6" s="238"/>
    </row>
    <row r="7" spans="1:16" ht="15">
      <c r="B7" s="387" t="s">
        <v>383</v>
      </c>
      <c r="C7" s="323" t="s">
        <v>58</v>
      </c>
      <c r="D7" s="249">
        <v>1.1000000000000001</v>
      </c>
      <c r="E7" s="249">
        <v>1.1000000000000001</v>
      </c>
      <c r="F7" s="249">
        <v>1.1000000000000001</v>
      </c>
      <c r="G7" s="249">
        <v>1.1000000000000001</v>
      </c>
      <c r="H7" s="249">
        <v>1.1000000000000001</v>
      </c>
      <c r="I7" s="249">
        <v>1.1000000000000001</v>
      </c>
      <c r="J7" s="249">
        <v>1.1000000000000001</v>
      </c>
    </row>
    <row r="8" spans="1:16" ht="15">
      <c r="B8" s="387" t="s">
        <v>433</v>
      </c>
      <c r="C8" s="323" t="s">
        <v>58</v>
      </c>
      <c r="D8" s="249">
        <v>5.78</v>
      </c>
      <c r="E8" s="249">
        <v>5.78</v>
      </c>
      <c r="F8" s="249">
        <v>5.78</v>
      </c>
      <c r="G8" s="249">
        <v>5.78</v>
      </c>
      <c r="H8" s="249">
        <v>5.78</v>
      </c>
      <c r="I8" s="249">
        <v>5.78</v>
      </c>
      <c r="J8" s="249">
        <v>5.78</v>
      </c>
      <c r="L8" s="293" t="s">
        <v>458</v>
      </c>
    </row>
    <row r="9" spans="1:16" s="247" customFormat="1" ht="15">
      <c r="E9" s="237"/>
      <c r="F9" s="248"/>
      <c r="G9" s="237"/>
      <c r="H9" s="237"/>
      <c r="I9" s="237"/>
      <c r="J9" s="237"/>
      <c r="K9" s="237"/>
      <c r="L9" s="237"/>
      <c r="M9" s="237"/>
    </row>
    <row r="10" spans="1:16" s="247" customFormat="1" ht="15">
      <c r="E10" s="240"/>
      <c r="F10" s="240"/>
      <c r="G10" s="241"/>
      <c r="H10" s="241"/>
      <c r="I10" s="241"/>
      <c r="J10" s="241"/>
      <c r="K10" s="241"/>
      <c r="L10" s="241"/>
      <c r="M10" s="241"/>
    </row>
    <row r="11" spans="1:16" ht="15">
      <c r="E11" s="160"/>
      <c r="F11" s="160"/>
      <c r="G11" s="161"/>
      <c r="H11" s="161"/>
      <c r="I11" s="161"/>
      <c r="J11" s="161"/>
      <c r="K11" s="161"/>
      <c r="L11" s="161"/>
      <c r="M11" s="161"/>
    </row>
    <row r="12" spans="1:16" ht="15">
      <c r="E12" s="160"/>
      <c r="F12" s="160"/>
      <c r="G12" s="161"/>
      <c r="H12" s="161"/>
      <c r="I12" s="161"/>
      <c r="J12" s="161"/>
      <c r="K12" s="161"/>
      <c r="L12" s="161"/>
      <c r="M12" s="161"/>
    </row>
    <row r="13" spans="1:16" ht="15">
      <c r="E13" s="160"/>
      <c r="F13" s="160"/>
      <c r="G13" s="161"/>
      <c r="H13" s="161"/>
      <c r="I13" s="161"/>
      <c r="J13" s="161"/>
      <c r="K13" s="161"/>
      <c r="L13" s="161"/>
      <c r="M13" s="161"/>
    </row>
    <row r="14" spans="1:16" ht="15">
      <c r="E14" s="160"/>
      <c r="F14" s="160"/>
      <c r="G14" s="161"/>
      <c r="H14" s="161"/>
      <c r="I14" s="161"/>
      <c r="J14" s="161"/>
      <c r="K14" s="161"/>
      <c r="L14" s="161"/>
      <c r="M14" s="161"/>
    </row>
    <row r="15" spans="1:16" ht="15">
      <c r="E15" s="160"/>
      <c r="F15" s="160"/>
      <c r="G15" s="161"/>
      <c r="H15" s="161"/>
      <c r="I15" s="161"/>
      <c r="J15" s="161"/>
      <c r="K15" s="161"/>
      <c r="L15" s="161"/>
      <c r="M15" s="161"/>
    </row>
    <row r="16" spans="1:16" ht="15">
      <c r="E16" s="160"/>
      <c r="F16" s="160"/>
      <c r="G16" s="161"/>
      <c r="H16" s="161"/>
      <c r="I16" s="161"/>
      <c r="J16" s="161"/>
      <c r="K16" s="161"/>
      <c r="L16" s="161"/>
      <c r="M16" s="161"/>
    </row>
    <row r="17" spans="2:13" ht="15">
      <c r="E17" s="160"/>
      <c r="F17" s="160"/>
      <c r="G17" s="161"/>
      <c r="H17" s="161"/>
      <c r="I17" s="161"/>
      <c r="J17" s="161"/>
      <c r="K17" s="161"/>
      <c r="L17" s="161"/>
      <c r="M17" s="161"/>
    </row>
    <row r="18" spans="2:13" ht="15">
      <c r="B18" s="224"/>
      <c r="C18" s="224"/>
      <c r="D18" s="376" t="s">
        <v>488</v>
      </c>
      <c r="E18" s="224"/>
      <c r="F18" s="224"/>
      <c r="G18" s="224"/>
      <c r="H18" s="224"/>
      <c r="I18" s="224"/>
      <c r="J18" s="224"/>
      <c r="K18" s="224"/>
      <c r="L18" s="161"/>
      <c r="M18" s="161"/>
    </row>
    <row r="19" spans="2:13" s="260" customFormat="1" ht="15.75" thickBot="1">
      <c r="B19" s="229" t="s">
        <v>1</v>
      </c>
      <c r="C19" s="229" t="s">
        <v>5</v>
      </c>
      <c r="D19" s="229" t="s">
        <v>6</v>
      </c>
      <c r="E19" s="217" t="s">
        <v>60</v>
      </c>
      <c r="F19" s="217" t="s">
        <v>75</v>
      </c>
      <c r="G19" s="217" t="s">
        <v>76</v>
      </c>
      <c r="H19" s="217" t="s">
        <v>77</v>
      </c>
      <c r="I19" s="217" t="s">
        <v>78</v>
      </c>
      <c r="J19" s="217" t="s">
        <v>79</v>
      </c>
      <c r="K19" s="217" t="s">
        <v>329</v>
      </c>
      <c r="L19" s="239"/>
      <c r="M19" s="239"/>
    </row>
    <row r="20" spans="2:13" ht="15">
      <c r="B20" s="375" t="s">
        <v>474</v>
      </c>
      <c r="C20" s="252" t="s">
        <v>465</v>
      </c>
      <c r="D20" s="250" t="s">
        <v>445</v>
      </c>
      <c r="E20" s="382">
        <v>1E-3</v>
      </c>
      <c r="F20" s="382">
        <v>1E-3</v>
      </c>
      <c r="G20" s="382">
        <v>1E-3</v>
      </c>
      <c r="H20" s="382">
        <v>1E-3</v>
      </c>
      <c r="I20" s="382">
        <v>1E-3</v>
      </c>
      <c r="J20" s="382">
        <v>1E-3</v>
      </c>
      <c r="K20" s="382">
        <v>1E-3</v>
      </c>
    </row>
    <row r="21" spans="2:13" ht="15">
      <c r="B21" s="375" t="s">
        <v>400</v>
      </c>
      <c r="C21" s="252" t="s">
        <v>30</v>
      </c>
      <c r="D21" s="250" t="s">
        <v>445</v>
      </c>
      <c r="E21" s="382">
        <v>1E-3</v>
      </c>
      <c r="F21" s="382">
        <v>1E-3</v>
      </c>
      <c r="G21" s="382">
        <v>1E-3</v>
      </c>
      <c r="H21" s="382">
        <v>1E-3</v>
      </c>
      <c r="I21" s="382">
        <v>1E-3</v>
      </c>
      <c r="J21" s="382">
        <v>1E-3</v>
      </c>
      <c r="K21" s="382">
        <v>1E-3</v>
      </c>
    </row>
    <row r="22" spans="2:13" ht="15">
      <c r="B22" s="375" t="s">
        <v>475</v>
      </c>
      <c r="C22" s="252" t="s">
        <v>465</v>
      </c>
      <c r="D22" s="250" t="s">
        <v>445</v>
      </c>
      <c r="E22" s="382">
        <v>1E-3</v>
      </c>
      <c r="F22" s="382">
        <v>1E-3</v>
      </c>
      <c r="G22" s="382">
        <v>1E-3</v>
      </c>
      <c r="H22" s="382">
        <v>1E-3</v>
      </c>
      <c r="I22" s="382">
        <v>1E-3</v>
      </c>
      <c r="J22" s="382">
        <v>1E-3</v>
      </c>
      <c r="K22" s="382">
        <v>1E-3</v>
      </c>
    </row>
    <row r="23" spans="2:13" ht="15">
      <c r="B23" s="375" t="s">
        <v>476</v>
      </c>
      <c r="C23" s="252" t="s">
        <v>465</v>
      </c>
      <c r="D23" s="250" t="s">
        <v>445</v>
      </c>
      <c r="E23" s="382">
        <v>1E-3</v>
      </c>
      <c r="F23" s="382">
        <v>1E-3</v>
      </c>
      <c r="G23" s="382">
        <v>1E-3</v>
      </c>
      <c r="H23" s="382">
        <v>1E-3</v>
      </c>
      <c r="I23" s="382">
        <v>1E-3</v>
      </c>
      <c r="J23" s="382">
        <v>1E-3</v>
      </c>
      <c r="K23" s="382">
        <v>1E-3</v>
      </c>
    </row>
    <row r="24" spans="2:13" ht="15">
      <c r="B24" s="375" t="s">
        <v>403</v>
      </c>
      <c r="C24" s="252" t="s">
        <v>30</v>
      </c>
      <c r="D24" s="250" t="s">
        <v>445</v>
      </c>
      <c r="E24" s="382">
        <v>1E-3</v>
      </c>
      <c r="F24" s="382">
        <v>1E-3</v>
      </c>
      <c r="G24" s="382">
        <v>1E-3</v>
      </c>
      <c r="H24" s="382">
        <v>1E-3</v>
      </c>
      <c r="I24" s="382">
        <v>1E-3</v>
      </c>
      <c r="J24" s="382">
        <v>1E-3</v>
      </c>
      <c r="K24" s="382">
        <v>1E-3</v>
      </c>
    </row>
    <row r="25" spans="2:13" ht="15">
      <c r="B25" s="375" t="s">
        <v>477</v>
      </c>
      <c r="C25" s="252" t="s">
        <v>465</v>
      </c>
      <c r="D25" s="384" t="s">
        <v>446</v>
      </c>
      <c r="E25" s="382">
        <v>1E-3</v>
      </c>
      <c r="F25" s="382">
        <v>1E-3</v>
      </c>
      <c r="G25" s="382">
        <v>1E-3</v>
      </c>
      <c r="H25" s="382">
        <v>1E-3</v>
      </c>
      <c r="I25" s="382">
        <v>1E-3</v>
      </c>
      <c r="J25" s="382">
        <v>1E-3</v>
      </c>
      <c r="K25" s="382">
        <v>1E-3</v>
      </c>
    </row>
    <row r="26" spans="2:13" ht="15">
      <c r="B26" s="375" t="s">
        <v>391</v>
      </c>
      <c r="C26" s="252" t="s">
        <v>30</v>
      </c>
      <c r="D26" s="382" t="s">
        <v>133</v>
      </c>
      <c r="E26" s="382">
        <v>1E-3</v>
      </c>
      <c r="F26" s="382">
        <v>1E-3</v>
      </c>
      <c r="G26" s="382">
        <v>1E-3</v>
      </c>
      <c r="H26" s="382">
        <v>1E-3</v>
      </c>
      <c r="I26" s="382">
        <v>1E-3</v>
      </c>
      <c r="J26" s="382">
        <v>1E-3</v>
      </c>
      <c r="K26" s="382">
        <v>1E-3</v>
      </c>
    </row>
    <row r="27" spans="2:13" ht="15">
      <c r="B27" s="375" t="s">
        <v>471</v>
      </c>
      <c r="C27" s="252" t="s">
        <v>465</v>
      </c>
      <c r="D27" s="382" t="s">
        <v>133</v>
      </c>
      <c r="E27" s="382">
        <v>1E-3</v>
      </c>
      <c r="F27" s="382">
        <v>1E-3</v>
      </c>
      <c r="G27" s="382">
        <v>1E-3</v>
      </c>
      <c r="H27" s="382">
        <v>1E-3</v>
      </c>
      <c r="I27" s="382">
        <v>1E-3</v>
      </c>
      <c r="J27" s="382">
        <v>1E-3</v>
      </c>
      <c r="K27" s="382">
        <v>1E-3</v>
      </c>
    </row>
    <row r="28" spans="2:13" ht="15">
      <c r="B28" s="375" t="s">
        <v>393</v>
      </c>
      <c r="C28" s="252" t="s">
        <v>30</v>
      </c>
      <c r="D28" s="382" t="s">
        <v>133</v>
      </c>
      <c r="E28" s="382">
        <v>1E-3</v>
      </c>
      <c r="F28" s="382">
        <v>1E-3</v>
      </c>
      <c r="G28" s="382">
        <v>1E-3</v>
      </c>
      <c r="H28" s="382">
        <v>1E-3</v>
      </c>
      <c r="I28" s="382">
        <v>1E-3</v>
      </c>
      <c r="J28" s="382">
        <v>1E-3</v>
      </c>
      <c r="K28" s="382">
        <v>1E-3</v>
      </c>
    </row>
    <row r="29" spans="2:13" ht="15">
      <c r="B29" s="375" t="s">
        <v>472</v>
      </c>
      <c r="C29" s="252" t="s">
        <v>465</v>
      </c>
      <c r="D29" s="382" t="s">
        <v>133</v>
      </c>
      <c r="E29" s="382">
        <v>1E-3</v>
      </c>
      <c r="F29" s="382">
        <v>1E-3</v>
      </c>
      <c r="G29" s="382">
        <v>1E-3</v>
      </c>
      <c r="H29" s="382">
        <v>1E-3</v>
      </c>
      <c r="I29" s="382">
        <v>1E-3</v>
      </c>
      <c r="J29" s="382">
        <v>1E-3</v>
      </c>
      <c r="K29" s="382">
        <v>1E-3</v>
      </c>
    </row>
    <row r="30" spans="2:13" ht="15">
      <c r="B30" s="375" t="s">
        <v>395</v>
      </c>
      <c r="C30" s="252" t="s">
        <v>30</v>
      </c>
      <c r="D30" s="382" t="s">
        <v>133</v>
      </c>
      <c r="E30" s="382">
        <v>1E-3</v>
      </c>
      <c r="F30" s="382">
        <v>1E-3</v>
      </c>
      <c r="G30" s="382">
        <v>1E-3</v>
      </c>
      <c r="H30" s="382">
        <v>1E-3</v>
      </c>
      <c r="I30" s="382">
        <v>1E-3</v>
      </c>
      <c r="J30" s="382">
        <v>1E-3</v>
      </c>
      <c r="K30" s="382">
        <v>1E-3</v>
      </c>
    </row>
    <row r="31" spans="2:13" ht="15">
      <c r="B31" s="375" t="s">
        <v>473</v>
      </c>
      <c r="C31" s="252" t="s">
        <v>465</v>
      </c>
      <c r="D31" s="382" t="s">
        <v>133</v>
      </c>
      <c r="E31" s="382">
        <v>1E-3</v>
      </c>
      <c r="F31" s="382">
        <v>1E-3</v>
      </c>
      <c r="G31" s="382">
        <v>1E-3</v>
      </c>
      <c r="H31" s="382">
        <v>1E-3</v>
      </c>
      <c r="I31" s="382">
        <v>1E-3</v>
      </c>
      <c r="J31" s="382">
        <v>1E-3</v>
      </c>
      <c r="K31" s="382">
        <v>1E-3</v>
      </c>
    </row>
    <row r="32" spans="2:13" ht="15">
      <c r="B32" s="375" t="s">
        <v>478</v>
      </c>
      <c r="C32" s="252" t="s">
        <v>465</v>
      </c>
      <c r="D32" s="224" t="s">
        <v>134</v>
      </c>
      <c r="E32" s="382">
        <v>1E-3</v>
      </c>
      <c r="F32" s="382">
        <v>1E-3</v>
      </c>
      <c r="G32" s="382">
        <v>1E-3</v>
      </c>
      <c r="H32" s="382">
        <v>1E-3</v>
      </c>
      <c r="I32" s="382">
        <v>1E-3</v>
      </c>
      <c r="J32" s="382">
        <v>1E-3</v>
      </c>
      <c r="K32" s="382">
        <v>1E-3</v>
      </c>
    </row>
    <row r="33" spans="2:11" ht="15">
      <c r="B33" s="375" t="s">
        <v>398</v>
      </c>
      <c r="C33" s="252" t="s">
        <v>30</v>
      </c>
      <c r="D33" s="224" t="s">
        <v>134</v>
      </c>
      <c r="E33" s="382">
        <v>1E-3</v>
      </c>
      <c r="F33" s="382">
        <v>1E-3</v>
      </c>
      <c r="G33" s="382">
        <v>1E-3</v>
      </c>
      <c r="H33" s="382">
        <v>1E-3</v>
      </c>
      <c r="I33" s="382">
        <v>1E-3</v>
      </c>
      <c r="J33" s="382">
        <v>1E-3</v>
      </c>
      <c r="K33" s="382">
        <v>1E-3</v>
      </c>
    </row>
    <row r="56" spans="5:13" ht="15">
      <c r="E56" s="162"/>
      <c r="F56" s="162"/>
      <c r="G56" s="163"/>
      <c r="H56" s="163"/>
      <c r="I56" s="163"/>
      <c r="J56" s="163"/>
      <c r="K56" s="163"/>
      <c r="L56" s="163"/>
      <c r="M56" s="163"/>
    </row>
    <row r="57" spans="5:13" ht="15">
      <c r="E57" s="162"/>
      <c r="F57" s="162"/>
      <c r="G57" s="163"/>
      <c r="H57" s="163"/>
      <c r="I57" s="163"/>
      <c r="J57" s="163"/>
      <c r="K57" s="163"/>
      <c r="L57" s="163"/>
      <c r="M57" s="163"/>
    </row>
    <row r="58" spans="5:13" ht="15">
      <c r="E58" s="162"/>
      <c r="F58" s="162"/>
      <c r="G58" s="163"/>
      <c r="H58" s="163"/>
      <c r="I58" s="163"/>
      <c r="J58" s="163"/>
      <c r="K58" s="163"/>
      <c r="L58" s="163"/>
      <c r="M58" s="163"/>
    </row>
    <row r="59" spans="5:13" ht="15">
      <c r="E59" s="162"/>
      <c r="F59" s="162"/>
      <c r="G59" s="163"/>
      <c r="H59" s="163"/>
      <c r="I59" s="163"/>
      <c r="J59" s="163"/>
      <c r="K59" s="163"/>
      <c r="L59" s="163"/>
      <c r="M59" s="163"/>
    </row>
    <row r="60" spans="5:13" ht="15">
      <c r="E60" s="162"/>
      <c r="F60" s="162"/>
      <c r="G60" s="163"/>
      <c r="H60" s="163"/>
      <c r="I60" s="163"/>
      <c r="J60" s="163"/>
      <c r="K60" s="163"/>
      <c r="L60" s="163"/>
      <c r="M60" s="163"/>
    </row>
    <row r="61" spans="5:13" ht="15">
      <c r="E61" s="162"/>
      <c r="F61" s="162"/>
      <c r="G61" s="163"/>
      <c r="H61" s="163"/>
      <c r="I61" s="163"/>
      <c r="J61" s="163"/>
      <c r="K61" s="163"/>
      <c r="L61" s="163"/>
      <c r="M61" s="163"/>
    </row>
    <row r="62" spans="5:13" ht="15">
      <c r="E62" s="162"/>
      <c r="F62" s="162"/>
      <c r="G62" s="163"/>
      <c r="H62" s="163"/>
      <c r="I62" s="163"/>
      <c r="J62" s="163"/>
      <c r="K62" s="163"/>
      <c r="L62" s="163"/>
      <c r="M62" s="163"/>
    </row>
    <row r="63" spans="5:13" ht="15">
      <c r="E63" s="162"/>
      <c r="F63" s="162"/>
      <c r="G63" s="163"/>
      <c r="H63" s="163"/>
      <c r="I63" s="163"/>
      <c r="J63" s="163"/>
      <c r="K63" s="163"/>
      <c r="L63" s="163"/>
      <c r="M63" s="163"/>
    </row>
    <row r="64" spans="5:13" ht="15">
      <c r="E64" s="162"/>
      <c r="F64" s="162"/>
      <c r="G64" s="163"/>
      <c r="H64" s="163"/>
      <c r="I64" s="163"/>
      <c r="J64" s="163"/>
      <c r="K64" s="163"/>
      <c r="L64" s="163"/>
      <c r="M64" s="1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74D-40B0-467F-9BBC-5109F07AD792}">
  <dimension ref="A1:AS118"/>
  <sheetViews>
    <sheetView topLeftCell="A7" zoomScale="58" workbookViewId="0">
      <selection activeCell="B25" sqref="B25:B38"/>
    </sheetView>
  </sheetViews>
  <sheetFormatPr defaultRowHeight="12.75"/>
  <cols>
    <col min="2" max="2" width="21.42578125" bestFit="1" customWidth="1"/>
    <col min="5" max="5" width="18" bestFit="1" customWidth="1"/>
    <col min="6" max="6" width="100" bestFit="1" customWidth="1"/>
    <col min="7" max="7" width="28.140625" bestFit="1" customWidth="1"/>
    <col min="14" max="14" width="26.85546875" style="309" bestFit="1" customWidth="1"/>
    <col min="15" max="15" width="19.140625" style="309" bestFit="1" customWidth="1"/>
    <col min="17" max="17" width="19.5703125" bestFit="1" customWidth="1"/>
    <col min="18" max="18" width="39.5703125" bestFit="1" customWidth="1"/>
  </cols>
  <sheetData>
    <row r="1" spans="1:43" ht="15">
      <c r="A1" s="231" t="s">
        <v>387</v>
      </c>
      <c r="B1" s="232"/>
      <c r="C1" s="232"/>
      <c r="D1" s="224"/>
      <c r="E1" s="224"/>
      <c r="F1" s="224"/>
      <c r="H1" s="224"/>
      <c r="I1" s="224"/>
      <c r="J1" s="224"/>
      <c r="K1" s="224"/>
      <c r="L1" s="224"/>
      <c r="M1" s="224"/>
      <c r="N1" s="193"/>
      <c r="O1" s="193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</row>
    <row r="2" spans="1:43" ht="15">
      <c r="G2" s="310" t="s">
        <v>386</v>
      </c>
      <c r="H2" s="302" t="s">
        <v>389</v>
      </c>
      <c r="N2" s="400" t="s">
        <v>388</v>
      </c>
      <c r="O2" s="401"/>
      <c r="R2" s="311" t="s">
        <v>385</v>
      </c>
    </row>
    <row r="3" spans="1:43" s="80" customFormat="1" ht="15">
      <c r="A3" s="158"/>
      <c r="B3" s="158"/>
      <c r="C3" s="158"/>
      <c r="D3" s="411"/>
      <c r="E3" s="412"/>
      <c r="F3" s="262" t="s">
        <v>328</v>
      </c>
      <c r="G3" s="406" t="s">
        <v>60</v>
      </c>
      <c r="H3" s="406" t="s">
        <v>75</v>
      </c>
      <c r="I3" s="406" t="s">
        <v>76</v>
      </c>
      <c r="J3" s="406" t="s">
        <v>77</v>
      </c>
      <c r="K3" s="406" t="s">
        <v>78</v>
      </c>
      <c r="L3" s="406" t="s">
        <v>79</v>
      </c>
      <c r="M3" s="406" t="s">
        <v>329</v>
      </c>
      <c r="N3" s="409" t="s">
        <v>321</v>
      </c>
      <c r="O3" s="409" t="s">
        <v>322</v>
      </c>
      <c r="P3" s="402"/>
      <c r="Q3" s="402"/>
      <c r="R3" s="405" t="s">
        <v>129</v>
      </c>
      <c r="S3" s="405" t="s">
        <v>130</v>
      </c>
      <c r="T3" s="405" t="s">
        <v>131</v>
      </c>
      <c r="U3" s="405" t="s">
        <v>132</v>
      </c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247"/>
      <c r="AP3" s="247"/>
    </row>
    <row r="4" spans="1:43" s="80" customFormat="1" ht="15">
      <c r="A4" s="158"/>
      <c r="B4" s="158"/>
      <c r="C4" s="158"/>
      <c r="D4" s="253" t="s">
        <v>193</v>
      </c>
      <c r="E4" s="253" t="s">
        <v>194</v>
      </c>
      <c r="F4" s="262"/>
      <c r="G4" s="406"/>
      <c r="H4" s="406"/>
      <c r="I4" s="406"/>
      <c r="J4" s="406"/>
      <c r="K4" s="406"/>
      <c r="L4" s="406"/>
      <c r="M4" s="406"/>
      <c r="N4" s="409"/>
      <c r="O4" s="409"/>
      <c r="P4" s="402"/>
      <c r="Q4" s="402"/>
      <c r="R4" s="405"/>
      <c r="S4" s="405"/>
      <c r="T4" s="405"/>
      <c r="U4" s="405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2"/>
      <c r="AG4" s="402"/>
      <c r="AH4" s="402"/>
      <c r="AI4" s="402"/>
      <c r="AJ4" s="402"/>
      <c r="AK4" s="402"/>
      <c r="AL4" s="402"/>
      <c r="AM4" s="402"/>
      <c r="AN4" s="402"/>
      <c r="AO4" s="247"/>
      <c r="AP4" s="247"/>
    </row>
    <row r="5" spans="1:43" s="80" customFormat="1" ht="14.45" customHeight="1">
      <c r="A5" s="158" t="s">
        <v>195</v>
      </c>
      <c r="B5" s="158" t="s">
        <v>199</v>
      </c>
      <c r="C5" s="158"/>
      <c r="D5" s="403" t="s">
        <v>195</v>
      </c>
      <c r="E5" s="158" t="s">
        <v>199</v>
      </c>
      <c r="F5" s="158" t="s">
        <v>463</v>
      </c>
      <c r="G5" s="263">
        <f>AVERAGE(R5:U5)</f>
        <v>2.9411764705882351</v>
      </c>
      <c r="H5" s="264">
        <f>1/attached_School_bus!CQ33</f>
        <v>2.9411764705882351</v>
      </c>
      <c r="I5" s="264">
        <f>1/attached_School_bus!DO33</f>
        <v>2.9411764705882351</v>
      </c>
      <c r="J5" s="264">
        <f>1/attached_School_bus!EM33</f>
        <v>2.9411764705882351</v>
      </c>
      <c r="K5" s="264">
        <f>1/attached_School_bus!FK33</f>
        <v>2.9411764705882351</v>
      </c>
      <c r="L5" s="264">
        <f>1/attached_School_bus!GI33</f>
        <v>2.9411764705882351</v>
      </c>
      <c r="M5" s="264">
        <f>1/attached_School_bus!HG33</f>
        <v>2.9411764705882351</v>
      </c>
      <c r="N5" s="308">
        <v>0.02</v>
      </c>
      <c r="O5" s="408" t="s">
        <v>215</v>
      </c>
      <c r="P5" s="256"/>
      <c r="Q5" s="256"/>
      <c r="R5" s="256">
        <f>1/0.34</f>
        <v>2.9411764705882351</v>
      </c>
      <c r="S5" s="256">
        <f>1/attached_School_bus!W33</f>
        <v>2.9411764705882351</v>
      </c>
      <c r="T5" s="256">
        <f>1/attached_School_bus!AU33</f>
        <v>2.9411764705882351</v>
      </c>
      <c r="U5" s="256">
        <f>1/attached_School_bus!BS33</f>
        <v>2.9411764705882351</v>
      </c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7"/>
      <c r="AK5" s="257"/>
      <c r="AL5" s="257"/>
      <c r="AM5" s="257"/>
      <c r="AN5" s="257"/>
      <c r="AO5" s="247"/>
      <c r="AP5" s="247"/>
    </row>
    <row r="6" spans="1:43" s="80" customFormat="1" ht="14.45" customHeight="1">
      <c r="A6" s="158"/>
      <c r="B6" s="158"/>
      <c r="C6" s="158"/>
      <c r="D6" s="404"/>
      <c r="E6" s="158"/>
      <c r="F6" s="158" t="s">
        <v>144</v>
      </c>
      <c r="G6" s="263">
        <f t="shared" ref="G6:G19" si="0">AVERAGE(R6:U6)</f>
        <v>2.9411764705882351</v>
      </c>
      <c r="H6" s="264">
        <f t="shared" ref="H6:M6" si="1">H5</f>
        <v>2.9411764705882351</v>
      </c>
      <c r="I6" s="264">
        <f t="shared" si="1"/>
        <v>2.9411764705882351</v>
      </c>
      <c r="J6" s="264">
        <f t="shared" si="1"/>
        <v>2.9411764705882351</v>
      </c>
      <c r="K6" s="264">
        <f t="shared" si="1"/>
        <v>2.9411764705882351</v>
      </c>
      <c r="L6" s="264">
        <f t="shared" si="1"/>
        <v>2.9411764705882351</v>
      </c>
      <c r="M6" s="264">
        <f t="shared" si="1"/>
        <v>2.9411764705882351</v>
      </c>
      <c r="N6" s="308">
        <v>0.18</v>
      </c>
      <c r="O6" s="408"/>
      <c r="P6" s="256"/>
      <c r="Q6" s="256"/>
      <c r="R6" s="256">
        <f>R5</f>
        <v>2.9411764705882351</v>
      </c>
      <c r="S6" s="256">
        <f>S5</f>
        <v>2.9411764705882351</v>
      </c>
      <c r="T6" s="256">
        <f>T5</f>
        <v>2.9411764705882351</v>
      </c>
      <c r="U6" s="256">
        <f>U5</f>
        <v>2.9411764705882351</v>
      </c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7"/>
      <c r="AK6" s="257"/>
      <c r="AL6" s="257"/>
      <c r="AM6" s="257"/>
      <c r="AN6" s="257"/>
      <c r="AO6" s="247"/>
      <c r="AP6" s="247"/>
    </row>
    <row r="7" spans="1:43" s="80" customFormat="1" ht="15">
      <c r="A7" s="158" t="s">
        <v>195</v>
      </c>
      <c r="B7" s="158" t="s">
        <v>121</v>
      </c>
      <c r="C7" s="158"/>
      <c r="D7" s="404"/>
      <c r="E7" s="158" t="s">
        <v>121</v>
      </c>
      <c r="F7" s="158" t="s">
        <v>463</v>
      </c>
      <c r="G7" s="263">
        <f t="shared" si="0"/>
        <v>0.74626865671641784</v>
      </c>
      <c r="H7" s="264">
        <f>1/attached_Urban_bus!CQ35</f>
        <v>0.74626865671641784</v>
      </c>
      <c r="I7" s="264">
        <f>1/attached_Urban_bus!DO35</f>
        <v>0.74626865671641784</v>
      </c>
      <c r="J7" s="264">
        <f>1/attached_Urban_bus!EM35</f>
        <v>0.74626865671641784</v>
      </c>
      <c r="K7" s="264">
        <f>1/attached_Urban_bus!FK35</f>
        <v>0.74626865671641784</v>
      </c>
      <c r="L7" s="264">
        <f>1/attached_Urban_bus!GI35</f>
        <v>0.74626865671641784</v>
      </c>
      <c r="M7" s="264">
        <f>1/attached_Urban_bus!HG35</f>
        <v>0.74626865671641784</v>
      </c>
      <c r="N7" s="308">
        <v>1.4E-2</v>
      </c>
      <c r="O7" s="408" t="s">
        <v>216</v>
      </c>
      <c r="P7" s="256"/>
      <c r="Q7" s="256"/>
      <c r="R7" s="256">
        <f>1/1.34</f>
        <v>0.74626865671641784</v>
      </c>
      <c r="S7" s="256">
        <f>1/attached_Urban_bus!W35</f>
        <v>0.74626865671641784</v>
      </c>
      <c r="T7" s="256">
        <f>1/attached_Urban_bus!AU35</f>
        <v>0.74626865671641784</v>
      </c>
      <c r="U7" s="256">
        <f>1/attached_Urban_bus!BS35</f>
        <v>0.74626865671641784</v>
      </c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7"/>
      <c r="AK7" s="257"/>
      <c r="AL7" s="257"/>
      <c r="AM7" s="257"/>
      <c r="AN7" s="257"/>
      <c r="AO7" s="247"/>
      <c r="AP7" s="247"/>
    </row>
    <row r="8" spans="1:43" s="80" customFormat="1" ht="15">
      <c r="A8" s="158"/>
      <c r="B8" s="158"/>
      <c r="C8" s="158"/>
      <c r="D8" s="404"/>
      <c r="E8" s="158"/>
      <c r="F8" s="158" t="s">
        <v>144</v>
      </c>
      <c r="G8" s="263">
        <f t="shared" si="0"/>
        <v>0.74626865671641784</v>
      </c>
      <c r="H8" s="264">
        <f t="shared" ref="H8:M8" si="2">H7</f>
        <v>0.74626865671641784</v>
      </c>
      <c r="I8" s="264">
        <f t="shared" si="2"/>
        <v>0.74626865671641784</v>
      </c>
      <c r="J8" s="264">
        <f t="shared" si="2"/>
        <v>0.74626865671641784</v>
      </c>
      <c r="K8" s="264">
        <f t="shared" si="2"/>
        <v>0.74626865671641784</v>
      </c>
      <c r="L8" s="264">
        <f t="shared" si="2"/>
        <v>0.74626865671641784</v>
      </c>
      <c r="M8" s="264">
        <f t="shared" si="2"/>
        <v>0.74626865671641784</v>
      </c>
      <c r="N8" s="308">
        <v>0.68600000000000005</v>
      </c>
      <c r="O8" s="408"/>
      <c r="P8" s="256"/>
      <c r="Q8" s="256"/>
      <c r="R8" s="256">
        <f>1/1.34</f>
        <v>0.74626865671641784</v>
      </c>
      <c r="S8" s="256">
        <f>S7</f>
        <v>0.74626865671641784</v>
      </c>
      <c r="T8" s="256">
        <f>T7</f>
        <v>0.74626865671641784</v>
      </c>
      <c r="U8" s="256">
        <f>U7</f>
        <v>0.74626865671641784</v>
      </c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7"/>
      <c r="AK8" s="257"/>
      <c r="AL8" s="257"/>
      <c r="AM8" s="257"/>
      <c r="AN8" s="257"/>
      <c r="AO8" s="247"/>
      <c r="AP8" s="247"/>
    </row>
    <row r="9" spans="1:43" s="80" customFormat="1" ht="15">
      <c r="A9" s="158" t="s">
        <v>195</v>
      </c>
      <c r="B9" s="158" t="s">
        <v>200</v>
      </c>
      <c r="C9" s="158"/>
      <c r="D9" s="404"/>
      <c r="E9" s="158" t="s">
        <v>200</v>
      </c>
      <c r="F9" s="158" t="s">
        <v>463</v>
      </c>
      <c r="G9" s="263">
        <f t="shared" si="0"/>
        <v>2.2727272727272729</v>
      </c>
      <c r="H9" s="264">
        <f>1/'attached_Inter-city_bus'!CQ29</f>
        <v>2.2727272727272729</v>
      </c>
      <c r="I9" s="264">
        <f>1/'attached_Inter-city_bus'!DO29</f>
        <v>2.2727272727272729</v>
      </c>
      <c r="J9" s="264">
        <f>1/'attached_Inter-city_bus'!EM29</f>
        <v>2.2727272727272729</v>
      </c>
      <c r="K9" s="264">
        <f>1/'attached_Inter-city_bus'!FK29</f>
        <v>2.2727272727272729</v>
      </c>
      <c r="L9" s="264">
        <f>1/'attached_Inter-city_bus'!GI29</f>
        <v>2.2727272727272729</v>
      </c>
      <c r="M9" s="264">
        <f>1/'attached_Inter-city_bus'!HG29</f>
        <v>2.2727272727272729</v>
      </c>
      <c r="N9" s="307">
        <f>0.1*0.144</f>
        <v>1.44E-2</v>
      </c>
      <c r="O9" s="408" t="s">
        <v>217</v>
      </c>
      <c r="P9" s="256"/>
      <c r="Q9" s="256"/>
      <c r="R9" s="256">
        <f>1/0.44</f>
        <v>2.2727272727272729</v>
      </c>
      <c r="S9" s="256">
        <f>1/'attached_Inter-city_bus'!W29</f>
        <v>2.2727272727272729</v>
      </c>
      <c r="T9" s="256">
        <f>1/'attached_Inter-city_bus'!AU29</f>
        <v>2.2727272727272729</v>
      </c>
      <c r="U9" s="256">
        <f>1/'attached_Inter-city_bus'!BS29</f>
        <v>2.2727272727272729</v>
      </c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7"/>
      <c r="AK9" s="257"/>
      <c r="AL9" s="257"/>
      <c r="AM9" s="257"/>
      <c r="AN9" s="257"/>
      <c r="AO9" s="247"/>
      <c r="AP9" s="247"/>
    </row>
    <row r="10" spans="1:43" s="80" customFormat="1" ht="15">
      <c r="A10" s="158"/>
      <c r="B10" s="158"/>
      <c r="C10" s="158"/>
      <c r="D10" s="254"/>
      <c r="E10" s="158"/>
      <c r="F10" s="158" t="s">
        <v>144</v>
      </c>
      <c r="G10" s="263">
        <f t="shared" si="0"/>
        <v>2.2727272727272729</v>
      </c>
      <c r="H10" s="264">
        <f t="shared" ref="H10:M10" si="3">H9</f>
        <v>2.2727272727272729</v>
      </c>
      <c r="I10" s="264">
        <f t="shared" si="3"/>
        <v>2.2727272727272729</v>
      </c>
      <c r="J10" s="264">
        <f t="shared" si="3"/>
        <v>2.2727272727272729</v>
      </c>
      <c r="K10" s="264">
        <f t="shared" si="3"/>
        <v>2.2727272727272729</v>
      </c>
      <c r="L10" s="264">
        <f t="shared" si="3"/>
        <v>2.2727272727272729</v>
      </c>
      <c r="M10" s="264">
        <f t="shared" si="3"/>
        <v>2.2727272727272729</v>
      </c>
      <c r="N10" s="307">
        <f>0.0856</f>
        <v>8.5599999999999996E-2</v>
      </c>
      <c r="O10" s="408"/>
      <c r="P10" s="256"/>
      <c r="Q10" s="256"/>
      <c r="R10" s="256">
        <f>1/0.44</f>
        <v>2.2727272727272729</v>
      </c>
      <c r="S10" s="256">
        <f>S9</f>
        <v>2.2727272727272729</v>
      </c>
      <c r="T10" s="256">
        <f>T9</f>
        <v>2.2727272727272729</v>
      </c>
      <c r="U10" s="256">
        <f>U9</f>
        <v>2.2727272727272729</v>
      </c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7"/>
      <c r="AK10" s="257"/>
      <c r="AL10" s="257"/>
      <c r="AM10" s="257"/>
      <c r="AN10" s="257"/>
      <c r="AO10" s="247"/>
      <c r="AP10" s="247"/>
    </row>
    <row r="11" spans="1:43" s="80" customFormat="1" ht="15">
      <c r="A11" s="158" t="s">
        <v>201</v>
      </c>
      <c r="B11" s="158" t="s">
        <v>202</v>
      </c>
      <c r="C11" s="158" t="s">
        <v>463</v>
      </c>
      <c r="D11" s="403" t="s">
        <v>206</v>
      </c>
      <c r="E11" s="158" t="s">
        <v>202</v>
      </c>
      <c r="F11" s="158" t="s">
        <v>463</v>
      </c>
      <c r="G11" s="263">
        <f t="shared" si="0"/>
        <v>0.45764101841827426</v>
      </c>
      <c r="H11" s="264">
        <f>1/attached_Pas_light_truck!CQ33</f>
        <v>0.47846889952153115</v>
      </c>
      <c r="I11" s="264">
        <f>1/attached_Pas_light_truck!DO33</f>
        <v>0.51546391752577325</v>
      </c>
      <c r="J11" s="264">
        <f>1/attached_Pas_light_truck!EM33</f>
        <v>0.39525691699604748</v>
      </c>
      <c r="K11" s="264">
        <f>1/attached_Pas_light_truck!FK33</f>
        <v>0.42918454935622319</v>
      </c>
      <c r="L11" s="264">
        <f>1/attached_Pas_light_truck!GI33</f>
        <v>0.40322580645161293</v>
      </c>
      <c r="M11" s="264">
        <f>1/attached_Pas_light_truck!HG33</f>
        <v>0.46082949308755761</v>
      </c>
      <c r="N11" s="308" t="s">
        <v>207</v>
      </c>
      <c r="O11" s="408" t="s">
        <v>210</v>
      </c>
      <c r="P11" s="256"/>
      <c r="Q11" s="256"/>
      <c r="R11" s="256">
        <f>1/2.27</f>
        <v>0.44052863436123346</v>
      </c>
      <c r="S11" s="256">
        <f>1/attached_Pas_light_truck!W33</f>
        <v>0.4329004329004329</v>
      </c>
      <c r="T11" s="256">
        <f>1/attached_Pas_light_truck!AU33</f>
        <v>0.4854368932038835</v>
      </c>
      <c r="U11" s="256">
        <f>1/attached_Pas_light_truck!BS33</f>
        <v>0.47169811320754712</v>
      </c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7"/>
      <c r="AK11" s="257"/>
      <c r="AL11" s="257"/>
      <c r="AM11" s="257"/>
      <c r="AN11" s="257"/>
      <c r="AO11" s="247"/>
      <c r="AP11" s="247"/>
    </row>
    <row r="12" spans="1:43" s="80" customFormat="1" ht="15">
      <c r="A12" s="158"/>
      <c r="B12" s="158"/>
      <c r="C12" s="158"/>
      <c r="D12" s="404"/>
      <c r="E12" s="158"/>
      <c r="F12" s="158" t="s">
        <v>144</v>
      </c>
      <c r="G12" s="263">
        <f t="shared" si="0"/>
        <v>0.45764101841827426</v>
      </c>
      <c r="H12" s="264">
        <f t="shared" ref="H12:M12" si="4">H11</f>
        <v>0.47846889952153115</v>
      </c>
      <c r="I12" s="264">
        <f t="shared" si="4"/>
        <v>0.51546391752577325</v>
      </c>
      <c r="J12" s="264">
        <f t="shared" si="4"/>
        <v>0.39525691699604748</v>
      </c>
      <c r="K12" s="264">
        <f t="shared" si="4"/>
        <v>0.42918454935622319</v>
      </c>
      <c r="L12" s="264">
        <f t="shared" si="4"/>
        <v>0.40322580645161293</v>
      </c>
      <c r="M12" s="264">
        <f t="shared" si="4"/>
        <v>0.46082949308755761</v>
      </c>
      <c r="N12" s="308" t="s">
        <v>208</v>
      </c>
      <c r="O12" s="408"/>
      <c r="P12" s="256"/>
      <c r="Q12" s="256"/>
      <c r="R12" s="256">
        <f>R11</f>
        <v>0.44052863436123346</v>
      </c>
      <c r="S12" s="256">
        <f>S11</f>
        <v>0.4329004329004329</v>
      </c>
      <c r="T12" s="256">
        <f>T11</f>
        <v>0.4854368932038835</v>
      </c>
      <c r="U12" s="256">
        <f>U11</f>
        <v>0.47169811320754712</v>
      </c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7"/>
      <c r="AK12" s="257"/>
      <c r="AL12" s="257"/>
      <c r="AM12" s="257"/>
      <c r="AN12" s="257"/>
      <c r="AO12" s="247"/>
      <c r="AP12" s="247"/>
    </row>
    <row r="13" spans="1:43" s="80" customFormat="1" ht="15">
      <c r="A13" s="158" t="s">
        <v>201</v>
      </c>
      <c r="B13" s="158" t="s">
        <v>203</v>
      </c>
      <c r="C13" s="158"/>
      <c r="D13" s="404"/>
      <c r="E13" s="158" t="s">
        <v>203</v>
      </c>
      <c r="F13" s="158" t="s">
        <v>463</v>
      </c>
      <c r="G13" s="263">
        <f t="shared" si="0"/>
        <v>0.14721065308173228</v>
      </c>
      <c r="H13" s="264">
        <f>1/attached_Fre_light_truck!CQ33</f>
        <v>0.15360983102918588</v>
      </c>
      <c r="I13" s="264">
        <f>1/attached_Fre_light_truck!DO33</f>
        <v>0.16501650165016502</v>
      </c>
      <c r="J13" s="264">
        <f>1/attached_Fre_light_truck!EM33</f>
        <v>0.12706480304955528</v>
      </c>
      <c r="K13" s="264">
        <f>1/attached_Fre_light_truck!FK33</f>
        <v>0.13793103448275862</v>
      </c>
      <c r="L13" s="264">
        <f>1/attached_Fre_light_truck!GI33</f>
        <v>0.1295336787564767</v>
      </c>
      <c r="M13" s="264">
        <f>1/attached_Fre_light_truck!HG33</f>
        <v>0.14705882352941177</v>
      </c>
      <c r="N13" s="308" t="s">
        <v>209</v>
      </c>
      <c r="O13" s="308" t="s">
        <v>212</v>
      </c>
      <c r="P13" s="256"/>
      <c r="Q13" s="256"/>
      <c r="R13" s="256">
        <f>1/7.04</f>
        <v>0.14204545454545456</v>
      </c>
      <c r="S13" s="256">
        <f>1/attached_Fre_light_truck!W33</f>
        <v>0.1392757660167131</v>
      </c>
      <c r="T13" s="256">
        <f>1/attached_Fre_light_truck!AU33</f>
        <v>0.15600624024960999</v>
      </c>
      <c r="U13" s="256">
        <f>1/attached_Fre_light_truck!BS33</f>
        <v>0.15151515151515152</v>
      </c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7"/>
      <c r="AK13" s="257"/>
      <c r="AL13" s="257"/>
      <c r="AM13" s="257"/>
      <c r="AN13" s="257"/>
      <c r="AO13" s="247"/>
      <c r="AP13" s="247"/>
    </row>
    <row r="14" spans="1:43" s="80" customFormat="1" ht="15">
      <c r="A14" s="158" t="s">
        <v>201</v>
      </c>
      <c r="B14" s="158" t="s">
        <v>204</v>
      </c>
      <c r="C14" s="158"/>
      <c r="D14" s="404"/>
      <c r="E14" s="158" t="s">
        <v>204</v>
      </c>
      <c r="F14" s="158" t="s">
        <v>463</v>
      </c>
      <c r="G14" s="263">
        <f t="shared" si="0"/>
        <v>0.17436857899650704</v>
      </c>
      <c r="H14" s="264">
        <f>1/attached_Med_Hev_truck!CQ29</f>
        <v>0.17543859649122806</v>
      </c>
      <c r="I14" s="264">
        <f>1/attached_Med_Hev_truck!DO29</f>
        <v>0.17543859649122806</v>
      </c>
      <c r="J14" s="264">
        <f>1/attached_Med_Hev_truck!EM29</f>
        <v>0.17825311942959002</v>
      </c>
      <c r="K14" s="264">
        <f>1/attached_Med_Hev_truck!FK29</f>
        <v>0.17605633802816903</v>
      </c>
      <c r="L14" s="264">
        <f>1/attached_Med_Hev_truck!GI29</f>
        <v>0.17452006980802792</v>
      </c>
      <c r="M14" s="264">
        <f>1/attached_Med_Hev_truck!HG29</f>
        <v>0.17301038062283736</v>
      </c>
      <c r="N14" s="306">
        <v>1.4</v>
      </c>
      <c r="O14" s="408" t="s">
        <v>211</v>
      </c>
      <c r="P14" s="256"/>
      <c r="Q14" s="256"/>
      <c r="R14" s="256">
        <f>1/5.75</f>
        <v>0.17391304347826086</v>
      </c>
      <c r="S14" s="256">
        <f>1/attached_Med_Hev_truck!W29</f>
        <v>0.17421602787456444</v>
      </c>
      <c r="T14" s="256">
        <f>1/attached_Med_Hev_truck!AU29</f>
        <v>0.17452006980802792</v>
      </c>
      <c r="U14" s="256">
        <f>1/attached_Med_Hev_truck!BS29</f>
        <v>0.17482517482517484</v>
      </c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7"/>
      <c r="AK14" s="257"/>
      <c r="AL14" s="257"/>
      <c r="AM14" s="257"/>
      <c r="AN14" s="257"/>
      <c r="AO14" s="247"/>
      <c r="AP14" s="247"/>
    </row>
    <row r="15" spans="1:43" s="80" customFormat="1" ht="15">
      <c r="A15" s="158"/>
      <c r="B15" s="158"/>
      <c r="C15" s="158"/>
      <c r="D15" s="404"/>
      <c r="E15" s="158"/>
      <c r="F15" s="158" t="s">
        <v>144</v>
      </c>
      <c r="G15" s="263">
        <f t="shared" si="0"/>
        <v>0.17436857899650704</v>
      </c>
      <c r="H15" s="264">
        <f t="shared" ref="H15:M15" si="5">H14</f>
        <v>0.17543859649122806</v>
      </c>
      <c r="I15" s="264">
        <f t="shared" si="5"/>
        <v>0.17543859649122806</v>
      </c>
      <c r="J15" s="264">
        <f t="shared" si="5"/>
        <v>0.17825311942959002</v>
      </c>
      <c r="K15" s="264">
        <f t="shared" si="5"/>
        <v>0.17605633802816903</v>
      </c>
      <c r="L15" s="264">
        <f t="shared" si="5"/>
        <v>0.17452006980802792</v>
      </c>
      <c r="M15" s="264">
        <f t="shared" si="5"/>
        <v>0.17301038062283736</v>
      </c>
      <c r="N15" s="306">
        <v>2</v>
      </c>
      <c r="O15" s="408"/>
      <c r="P15" s="256"/>
      <c r="Q15" s="256"/>
      <c r="R15" s="256">
        <f>1/5.75</f>
        <v>0.17391304347826086</v>
      </c>
      <c r="S15" s="256">
        <f>S14</f>
        <v>0.17421602787456444</v>
      </c>
      <c r="T15" s="256">
        <f>T14</f>
        <v>0.17452006980802792</v>
      </c>
      <c r="U15" s="256">
        <f>U14</f>
        <v>0.17482517482517484</v>
      </c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7"/>
      <c r="AK15" s="257"/>
      <c r="AL15" s="257"/>
      <c r="AM15" s="257"/>
      <c r="AN15" s="257"/>
      <c r="AO15" s="247"/>
      <c r="AP15" s="247"/>
    </row>
    <row r="16" spans="1:43" s="80" customFormat="1" ht="15">
      <c r="A16" s="158" t="s">
        <v>201</v>
      </c>
      <c r="B16" s="158" t="s">
        <v>205</v>
      </c>
      <c r="C16" s="158"/>
      <c r="D16" s="407"/>
      <c r="E16" s="158" t="s">
        <v>205</v>
      </c>
      <c r="F16" s="158" t="s">
        <v>144</v>
      </c>
      <c r="G16" s="263">
        <f t="shared" si="0"/>
        <v>0.51038009353820957</v>
      </c>
      <c r="H16" s="264">
        <f>1/attached_Med_Hev_truck!CQ54</f>
        <v>0.61349693251533743</v>
      </c>
      <c r="I16" s="264">
        <f>1/attached_Med_Hev_truck!DO54</f>
        <v>0.58139534883720934</v>
      </c>
      <c r="J16" s="264">
        <f>1/attached_Med_Hev_truck!EM54</f>
        <v>0.66666666666666663</v>
      </c>
      <c r="K16" s="264">
        <f>1/attached_Med_Hev_truck!FK54</f>
        <v>0.55865921787709494</v>
      </c>
      <c r="L16" s="264">
        <f>1/attached_Med_Hev_truck!GI54</f>
        <v>0.6097560975609756</v>
      </c>
      <c r="M16" s="264">
        <f>1/attached_Med_Hev_truck!HG54</f>
        <v>0.4587155963302752</v>
      </c>
      <c r="N16" s="306">
        <v>0.7</v>
      </c>
      <c r="O16" s="308" t="s">
        <v>213</v>
      </c>
      <c r="P16" s="256"/>
      <c r="Q16" s="256"/>
      <c r="R16" s="256">
        <f>1/1.64</f>
        <v>0.6097560975609756</v>
      </c>
      <c r="S16" s="256">
        <f>1/attached_Med_Hev_truck!W54</f>
        <v>0.47619047619047616</v>
      </c>
      <c r="T16" s="256">
        <f>1/attached_Med_Hev_truck!AU54</f>
        <v>0.49261083743842371</v>
      </c>
      <c r="U16" s="256">
        <f>1/attached_Med_Hev_truck!BS54</f>
        <v>0.46296296296296291</v>
      </c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7"/>
      <c r="AK16" s="257"/>
      <c r="AL16" s="257"/>
      <c r="AM16" s="257"/>
      <c r="AN16" s="257"/>
      <c r="AO16" s="247"/>
      <c r="AP16" s="247"/>
    </row>
    <row r="17" spans="1:45" s="80" customFormat="1" ht="30">
      <c r="A17" s="158" t="s">
        <v>198</v>
      </c>
      <c r="B17" s="158" t="s">
        <v>463</v>
      </c>
      <c r="C17" s="158"/>
      <c r="D17" s="255" t="s">
        <v>198</v>
      </c>
      <c r="E17" s="158"/>
      <c r="F17" s="158" t="s">
        <v>463</v>
      </c>
      <c r="G17" s="263">
        <f t="shared" si="0"/>
        <v>0.64935064935064934</v>
      </c>
      <c r="H17" s="264">
        <f>1/attached_motorcycle!CQ18</f>
        <v>0.64935064935064934</v>
      </c>
      <c r="I17" s="264">
        <f>1/attached_motorcycle!DO18</f>
        <v>0.64935064935064934</v>
      </c>
      <c r="J17" s="264">
        <f>1/attached_motorcycle!EM18</f>
        <v>0.64935064935064934</v>
      </c>
      <c r="K17" s="264">
        <f>1/attached_motorcycle!FK18</f>
        <v>0.64935064935064934</v>
      </c>
      <c r="L17" s="264">
        <f>1/attached_motorcycle!GI18</f>
        <v>0.64935064935064934</v>
      </c>
      <c r="M17" s="264">
        <f>1/attached_motorcycle!HG18</f>
        <v>0.64935064935064934</v>
      </c>
      <c r="N17" s="308">
        <v>0.1</v>
      </c>
      <c r="O17" s="308" t="s">
        <v>214</v>
      </c>
      <c r="P17" s="256"/>
      <c r="Q17" s="256"/>
      <c r="R17" s="256">
        <f>1/1.54</f>
        <v>0.64935064935064934</v>
      </c>
      <c r="S17" s="256">
        <f>1/attached_motorcycle!W18</f>
        <v>0.64935064935064934</v>
      </c>
      <c r="T17" s="256">
        <f>1/attached_motorcycle!AU18</f>
        <v>0.64935064935064934</v>
      </c>
      <c r="U17" s="256">
        <f>1/attached_motorcycle!BS18</f>
        <v>0.64935064935064934</v>
      </c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7"/>
      <c r="AK17" s="257"/>
      <c r="AL17" s="257"/>
      <c r="AM17" s="257"/>
      <c r="AN17" s="257"/>
      <c r="AO17" s="247"/>
      <c r="AP17" s="247"/>
    </row>
    <row r="18" spans="1:45" s="80" customFormat="1" ht="29.1" customHeight="1">
      <c r="A18" s="158" t="s">
        <v>124</v>
      </c>
      <c r="B18" s="158" t="s">
        <v>197</v>
      </c>
      <c r="C18" s="158"/>
      <c r="D18" s="410" t="s">
        <v>124</v>
      </c>
      <c r="F18" s="158" t="s">
        <v>463</v>
      </c>
      <c r="G18" s="263">
        <f t="shared" si="0"/>
        <v>0.64107167582254876</v>
      </c>
      <c r="H18" s="264">
        <f>1/attached_Car!CQ33</f>
        <v>0.5524861878453039</v>
      </c>
      <c r="I18" s="264">
        <f>1/attached_Car!DO33</f>
        <v>0.59523809523809523</v>
      </c>
      <c r="J18" s="264">
        <f>1/attached_Car!EM33</f>
        <v>0.55555555555555558</v>
      </c>
      <c r="K18" s="264">
        <f>1/attached_Car!FK33</f>
        <v>0.53191489361702127</v>
      </c>
      <c r="L18" s="264">
        <f>1/attached_Car!GI33</f>
        <v>0.56497175141242939</v>
      </c>
      <c r="M18" s="264">
        <f>1/attached_Car!HG33</f>
        <v>0.56818181818181823</v>
      </c>
      <c r="N18" s="308">
        <f>6.965</f>
        <v>6.9649999999999999</v>
      </c>
      <c r="O18" s="408" t="s">
        <v>218</v>
      </c>
      <c r="P18" s="256"/>
      <c r="Q18" s="256"/>
      <c r="R18" s="256">
        <f>1/1.64</f>
        <v>0.6097560975609756</v>
      </c>
      <c r="S18" s="256">
        <f>1/attached_Car!W33</f>
        <v>0.59171597633136097</v>
      </c>
      <c r="T18" s="256">
        <f>1/attached_Car!AU33</f>
        <v>0.70921985815602839</v>
      </c>
      <c r="U18" s="256">
        <f>1/attached_Car!BS33</f>
        <v>0.65359477124183007</v>
      </c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7"/>
      <c r="AK18" s="257"/>
      <c r="AL18" s="257"/>
      <c r="AM18" s="257"/>
      <c r="AN18" s="257"/>
      <c r="AO18" s="237"/>
      <c r="AP18" s="247"/>
    </row>
    <row r="19" spans="1:45" s="80" customFormat="1" ht="15">
      <c r="A19" s="158"/>
      <c r="B19" s="158"/>
      <c r="C19" s="158"/>
      <c r="D19" s="410"/>
      <c r="E19" s="158"/>
      <c r="F19" s="158" t="s">
        <v>144</v>
      </c>
      <c r="G19" s="263">
        <f t="shared" si="0"/>
        <v>0.64107167582254876</v>
      </c>
      <c r="H19" s="264">
        <f t="shared" ref="H19:M19" si="6">H18</f>
        <v>0.5524861878453039</v>
      </c>
      <c r="I19" s="264">
        <f t="shared" si="6"/>
        <v>0.59523809523809523</v>
      </c>
      <c r="J19" s="264">
        <f t="shared" si="6"/>
        <v>0.55555555555555558</v>
      </c>
      <c r="K19" s="264">
        <f t="shared" si="6"/>
        <v>0.53191489361702127</v>
      </c>
      <c r="L19" s="264">
        <f t="shared" si="6"/>
        <v>0.56497175141242939</v>
      </c>
      <c r="M19" s="264">
        <f t="shared" si="6"/>
        <v>0.56818181818181823</v>
      </c>
      <c r="N19" s="308">
        <f>7/200</f>
        <v>3.5000000000000003E-2</v>
      </c>
      <c r="O19" s="408"/>
      <c r="P19" s="256"/>
      <c r="Q19" s="256"/>
      <c r="R19" s="256">
        <f>1/1.64</f>
        <v>0.6097560975609756</v>
      </c>
      <c r="S19" s="256">
        <f>S18</f>
        <v>0.59171597633136097</v>
      </c>
      <c r="T19" s="256">
        <f>T18</f>
        <v>0.70921985815602839</v>
      </c>
      <c r="U19" s="256">
        <f>U18</f>
        <v>0.65359477124183007</v>
      </c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7"/>
      <c r="AK19" s="257"/>
      <c r="AL19" s="257"/>
      <c r="AM19" s="257"/>
      <c r="AN19" s="257"/>
      <c r="AO19" s="237"/>
      <c r="AP19" s="247"/>
    </row>
    <row r="20" spans="1:45" s="80" customFormat="1" ht="15">
      <c r="A20" s="158"/>
      <c r="B20" s="158"/>
      <c r="C20" s="158"/>
      <c r="D20" s="258"/>
      <c r="E20" s="158"/>
      <c r="F20" s="158"/>
      <c r="G20" s="256"/>
      <c r="H20" s="256"/>
      <c r="I20" s="256"/>
      <c r="J20" s="256"/>
      <c r="K20" s="256"/>
      <c r="L20" s="256"/>
      <c r="M20" s="256"/>
      <c r="N20" s="305"/>
      <c r="O20" s="305"/>
      <c r="P20" s="256"/>
      <c r="Q20" s="256"/>
      <c r="R20" s="259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57"/>
      <c r="AO20" s="257"/>
      <c r="AP20" s="257"/>
      <c r="AQ20" s="257"/>
      <c r="AR20" s="237"/>
      <c r="AS20" s="247"/>
    </row>
    <row r="21" spans="1:45" s="80" customFormat="1" ht="15">
      <c r="A21" s="158"/>
      <c r="B21" s="158"/>
      <c r="C21" s="158"/>
      <c r="D21" s="258"/>
      <c r="E21" s="158"/>
      <c r="F21" s="158"/>
      <c r="G21" s="256"/>
      <c r="H21" s="256"/>
      <c r="I21" s="256"/>
      <c r="J21" s="256"/>
      <c r="K21" s="256"/>
      <c r="L21" s="256"/>
      <c r="M21" s="256"/>
      <c r="N21" s="305"/>
      <c r="O21" s="305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57"/>
      <c r="AO21" s="257"/>
      <c r="AP21" s="257"/>
      <c r="AQ21" s="257"/>
      <c r="AR21" s="237"/>
      <c r="AS21" s="247"/>
    </row>
    <row r="22" spans="1:45" s="80" customFormat="1" ht="15">
      <c r="A22" s="158"/>
      <c r="B22" s="158"/>
      <c r="C22" s="158"/>
      <c r="D22" s="258"/>
      <c r="E22" s="158"/>
      <c r="F22" s="250"/>
      <c r="H22" s="256"/>
      <c r="I22" s="256"/>
      <c r="J22" s="256"/>
      <c r="K22" s="256"/>
      <c r="L22" s="256"/>
      <c r="M22" s="256"/>
      <c r="N22" s="305"/>
      <c r="O22" s="305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57"/>
      <c r="AO22" s="257"/>
      <c r="AP22" s="257"/>
      <c r="AQ22" s="257"/>
      <c r="AR22" s="237"/>
      <c r="AS22" s="247"/>
    </row>
    <row r="23" spans="1:45" s="247" customFormat="1" ht="15">
      <c r="A23" s="237"/>
      <c r="B23" s="343" t="s">
        <v>161</v>
      </c>
      <c r="C23" s="340"/>
      <c r="D23" s="342"/>
      <c r="E23" s="342"/>
      <c r="F23" s="342"/>
      <c r="G23" s="342"/>
      <c r="H23" s="342"/>
      <c r="I23" s="342"/>
      <c r="J23" s="342"/>
      <c r="K23" s="241"/>
      <c r="L23" s="241"/>
      <c r="M23" s="241"/>
      <c r="N23" s="295"/>
      <c r="O23" s="295"/>
      <c r="P23" s="296"/>
      <c r="Q23" s="296"/>
      <c r="R23" s="241"/>
      <c r="S23" s="241"/>
      <c r="T23" s="241"/>
      <c r="U23" s="241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</row>
    <row r="24" spans="1:45" s="247" customFormat="1" ht="15.75" thickBot="1">
      <c r="A24" s="237"/>
      <c r="B24" s="344" t="s">
        <v>1</v>
      </c>
      <c r="C24" s="345">
        <v>2020</v>
      </c>
      <c r="D24" s="345" t="s">
        <v>60</v>
      </c>
      <c r="E24" s="345" t="s">
        <v>75</v>
      </c>
      <c r="F24" s="345" t="s">
        <v>76</v>
      </c>
      <c r="G24" s="345" t="s">
        <v>77</v>
      </c>
      <c r="H24" s="345" t="s">
        <v>78</v>
      </c>
      <c r="I24" s="345" t="s">
        <v>79</v>
      </c>
      <c r="J24" s="345" t="s">
        <v>329</v>
      </c>
      <c r="K24" s="241"/>
      <c r="L24" s="241"/>
      <c r="M24" s="241"/>
      <c r="N24" s="295"/>
      <c r="O24" s="295"/>
      <c r="P24" s="296"/>
      <c r="Q24" s="296"/>
      <c r="R24" s="241"/>
      <c r="S24" s="241"/>
      <c r="T24" s="241"/>
      <c r="U24" s="241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</row>
    <row r="25" spans="1:45" s="260" customFormat="1" ht="14.45" customHeight="1">
      <c r="A25" s="261"/>
      <c r="B25" s="340" t="s">
        <v>471</v>
      </c>
      <c r="C25" s="346">
        <f>AVERAGE(D25:J25)</f>
        <v>2.9411764705882351</v>
      </c>
      <c r="D25" s="341">
        <f>G5</f>
        <v>2.9411764705882351</v>
      </c>
      <c r="E25" s="341">
        <f t="shared" ref="E25:J25" si="7">H5</f>
        <v>2.9411764705882351</v>
      </c>
      <c r="F25" s="341">
        <f t="shared" si="7"/>
        <v>2.9411764705882351</v>
      </c>
      <c r="G25" s="341">
        <f t="shared" si="7"/>
        <v>2.9411764705882351</v>
      </c>
      <c r="H25" s="341">
        <f t="shared" si="7"/>
        <v>2.9411764705882351</v>
      </c>
      <c r="I25" s="341">
        <f t="shared" si="7"/>
        <v>2.9411764705882351</v>
      </c>
      <c r="J25" s="341">
        <f t="shared" si="7"/>
        <v>2.9411764705882351</v>
      </c>
      <c r="K25" s="4"/>
      <c r="L25" s="4"/>
      <c r="M25" s="4"/>
      <c r="N25" s="305"/>
      <c r="O25" s="30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  <c r="AM25" s="3"/>
      <c r="AN25" s="3"/>
    </row>
    <row r="26" spans="1:45" s="260" customFormat="1" ht="14.45" customHeight="1">
      <c r="A26" s="261"/>
      <c r="B26" s="340" t="s">
        <v>391</v>
      </c>
      <c r="C26" s="346">
        <f t="shared" ref="C26:C38" si="8">AVERAGE(D26:J26)</f>
        <v>2.9411764705882351</v>
      </c>
      <c r="D26" s="341">
        <f t="shared" ref="D26:D38" si="9">G6</f>
        <v>2.9411764705882351</v>
      </c>
      <c r="E26" s="341">
        <f t="shared" ref="E26:E38" si="10">H6</f>
        <v>2.9411764705882351</v>
      </c>
      <c r="F26" s="341">
        <f t="shared" ref="F26:F38" si="11">I6</f>
        <v>2.9411764705882351</v>
      </c>
      <c r="G26" s="341">
        <f t="shared" ref="G26:G38" si="12">J6</f>
        <v>2.9411764705882351</v>
      </c>
      <c r="H26" s="341">
        <f t="shared" ref="H26:H38" si="13">K6</f>
        <v>2.9411764705882351</v>
      </c>
      <c r="I26" s="341">
        <f t="shared" ref="I26:I38" si="14">L6</f>
        <v>2.9411764705882351</v>
      </c>
      <c r="J26" s="341">
        <f t="shared" ref="J26:J38" si="15">M6</f>
        <v>2.9411764705882351</v>
      </c>
      <c r="K26" s="4"/>
      <c r="L26" s="4"/>
      <c r="M26" s="4"/>
      <c r="N26" s="305"/>
      <c r="O26" s="30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  <c r="AM26" s="3"/>
      <c r="AN26" s="3"/>
    </row>
    <row r="27" spans="1:45" s="260" customFormat="1" ht="15">
      <c r="A27" s="261"/>
      <c r="B27" s="340" t="s">
        <v>472</v>
      </c>
      <c r="C27" s="346">
        <f t="shared" si="8"/>
        <v>0.74626865671641784</v>
      </c>
      <c r="D27" s="341">
        <f t="shared" si="9"/>
        <v>0.74626865671641784</v>
      </c>
      <c r="E27" s="341">
        <f t="shared" si="10"/>
        <v>0.74626865671641784</v>
      </c>
      <c r="F27" s="341">
        <f t="shared" si="11"/>
        <v>0.74626865671641784</v>
      </c>
      <c r="G27" s="341">
        <f t="shared" si="12"/>
        <v>0.74626865671641784</v>
      </c>
      <c r="H27" s="341">
        <f t="shared" si="13"/>
        <v>0.74626865671641784</v>
      </c>
      <c r="I27" s="341">
        <f t="shared" si="14"/>
        <v>0.74626865671641784</v>
      </c>
      <c r="J27" s="341">
        <f t="shared" si="15"/>
        <v>0.74626865671641784</v>
      </c>
      <c r="K27" s="4"/>
      <c r="L27" s="4"/>
      <c r="M27" s="4"/>
      <c r="N27" s="305"/>
      <c r="O27" s="30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/>
      <c r="AK27" s="3"/>
      <c r="AL27" s="3"/>
      <c r="AM27" s="3"/>
      <c r="AN27" s="3"/>
    </row>
    <row r="28" spans="1:45" s="260" customFormat="1" ht="15">
      <c r="A28" s="261"/>
      <c r="B28" s="340" t="s">
        <v>393</v>
      </c>
      <c r="C28" s="346">
        <f t="shared" si="8"/>
        <v>0.74626865671641784</v>
      </c>
      <c r="D28" s="341">
        <f t="shared" si="9"/>
        <v>0.74626865671641784</v>
      </c>
      <c r="E28" s="341">
        <f t="shared" si="10"/>
        <v>0.74626865671641784</v>
      </c>
      <c r="F28" s="341">
        <f t="shared" si="11"/>
        <v>0.74626865671641784</v>
      </c>
      <c r="G28" s="341">
        <f t="shared" si="12"/>
        <v>0.74626865671641784</v>
      </c>
      <c r="H28" s="341">
        <f t="shared" si="13"/>
        <v>0.74626865671641784</v>
      </c>
      <c r="I28" s="341">
        <f t="shared" si="14"/>
        <v>0.74626865671641784</v>
      </c>
      <c r="J28" s="341">
        <f t="shared" si="15"/>
        <v>0.74626865671641784</v>
      </c>
      <c r="K28" s="4"/>
      <c r="L28" s="4"/>
      <c r="M28" s="4"/>
      <c r="N28" s="305"/>
      <c r="O28" s="30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"/>
      <c r="AK28" s="3"/>
      <c r="AL28" s="3"/>
      <c r="AM28" s="3"/>
      <c r="AN28" s="3"/>
    </row>
    <row r="29" spans="1:45" s="260" customFormat="1" ht="15">
      <c r="A29" s="261"/>
      <c r="B29" s="340" t="s">
        <v>473</v>
      </c>
      <c r="C29" s="346">
        <f t="shared" si="8"/>
        <v>2.2727272727272729</v>
      </c>
      <c r="D29" s="341">
        <f t="shared" si="9"/>
        <v>2.2727272727272729</v>
      </c>
      <c r="E29" s="341">
        <f t="shared" si="10"/>
        <v>2.2727272727272729</v>
      </c>
      <c r="F29" s="341">
        <f t="shared" si="11"/>
        <v>2.2727272727272729</v>
      </c>
      <c r="G29" s="341">
        <f t="shared" si="12"/>
        <v>2.2727272727272729</v>
      </c>
      <c r="H29" s="341">
        <f t="shared" si="13"/>
        <v>2.2727272727272729</v>
      </c>
      <c r="I29" s="341">
        <f t="shared" si="14"/>
        <v>2.2727272727272729</v>
      </c>
      <c r="J29" s="341">
        <f t="shared" si="15"/>
        <v>2.2727272727272729</v>
      </c>
      <c r="K29" s="4"/>
      <c r="L29" s="4"/>
      <c r="M29" s="4"/>
      <c r="N29" s="298"/>
      <c r="O29" s="30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/>
      <c r="AK29" s="3"/>
      <c r="AL29" s="3"/>
      <c r="AM29" s="3"/>
      <c r="AN29" s="3"/>
    </row>
    <row r="30" spans="1:45" s="260" customFormat="1" ht="15">
      <c r="A30" s="261"/>
      <c r="B30" s="340" t="s">
        <v>395</v>
      </c>
      <c r="C30" s="346">
        <f t="shared" si="8"/>
        <v>2.2727272727272729</v>
      </c>
      <c r="D30" s="341">
        <f t="shared" si="9"/>
        <v>2.2727272727272729</v>
      </c>
      <c r="E30" s="341">
        <f t="shared" si="10"/>
        <v>2.2727272727272729</v>
      </c>
      <c r="F30" s="341">
        <f t="shared" si="11"/>
        <v>2.2727272727272729</v>
      </c>
      <c r="G30" s="341">
        <f t="shared" si="12"/>
        <v>2.2727272727272729</v>
      </c>
      <c r="H30" s="341">
        <f t="shared" si="13"/>
        <v>2.2727272727272729</v>
      </c>
      <c r="I30" s="341">
        <f t="shared" si="14"/>
        <v>2.2727272727272729</v>
      </c>
      <c r="J30" s="341">
        <f t="shared" si="15"/>
        <v>2.2727272727272729</v>
      </c>
      <c r="K30" s="4"/>
      <c r="L30" s="4"/>
      <c r="M30" s="4"/>
      <c r="N30" s="298"/>
      <c r="O30" s="30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"/>
      <c r="AK30" s="3"/>
      <c r="AL30" s="3"/>
      <c r="AM30" s="3"/>
      <c r="AN30" s="3"/>
    </row>
    <row r="31" spans="1:45" s="260" customFormat="1" ht="15">
      <c r="A31" s="261"/>
      <c r="B31" s="340" t="s">
        <v>474</v>
      </c>
      <c r="C31" s="346">
        <f t="shared" si="8"/>
        <v>0.44858151447957428</v>
      </c>
      <c r="D31" s="341">
        <f t="shared" si="9"/>
        <v>0.45764101841827426</v>
      </c>
      <c r="E31" s="341">
        <f t="shared" si="10"/>
        <v>0.47846889952153115</v>
      </c>
      <c r="F31" s="341">
        <f t="shared" si="11"/>
        <v>0.51546391752577325</v>
      </c>
      <c r="G31" s="341">
        <f t="shared" si="12"/>
        <v>0.39525691699604748</v>
      </c>
      <c r="H31" s="341">
        <f t="shared" si="13"/>
        <v>0.42918454935622319</v>
      </c>
      <c r="I31" s="341">
        <f t="shared" si="14"/>
        <v>0.40322580645161293</v>
      </c>
      <c r="J31" s="341">
        <f t="shared" si="15"/>
        <v>0.46082949308755761</v>
      </c>
      <c r="K31" s="4"/>
      <c r="L31" s="4"/>
      <c r="M31" s="4"/>
      <c r="N31" s="305"/>
      <c r="O31" s="30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"/>
      <c r="AK31" s="3"/>
      <c r="AL31" s="3"/>
      <c r="AM31" s="3"/>
      <c r="AN31" s="3"/>
    </row>
    <row r="32" spans="1:45" s="260" customFormat="1" ht="15">
      <c r="A32" s="261"/>
      <c r="B32" s="340" t="s">
        <v>400</v>
      </c>
      <c r="C32" s="346">
        <f t="shared" si="8"/>
        <v>0.44858151447957428</v>
      </c>
      <c r="D32" s="341">
        <f t="shared" si="9"/>
        <v>0.45764101841827426</v>
      </c>
      <c r="E32" s="341">
        <f t="shared" si="10"/>
        <v>0.47846889952153115</v>
      </c>
      <c r="F32" s="341">
        <f t="shared" si="11"/>
        <v>0.51546391752577325</v>
      </c>
      <c r="G32" s="341">
        <f t="shared" si="12"/>
        <v>0.39525691699604748</v>
      </c>
      <c r="H32" s="341">
        <f t="shared" si="13"/>
        <v>0.42918454935622319</v>
      </c>
      <c r="I32" s="341">
        <f t="shared" si="14"/>
        <v>0.40322580645161293</v>
      </c>
      <c r="J32" s="341">
        <f t="shared" si="15"/>
        <v>0.46082949308755761</v>
      </c>
      <c r="K32" s="4"/>
      <c r="L32" s="4"/>
      <c r="M32" s="4"/>
      <c r="N32" s="305"/>
      <c r="O32" s="30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"/>
      <c r="AK32" s="3"/>
      <c r="AL32" s="3"/>
      <c r="AM32" s="3"/>
      <c r="AN32" s="3"/>
    </row>
    <row r="33" spans="1:44" s="260" customFormat="1" ht="15">
      <c r="A33" s="261"/>
      <c r="B33" s="340" t="s">
        <v>475</v>
      </c>
      <c r="C33" s="346">
        <f t="shared" si="8"/>
        <v>0.14391790365418364</v>
      </c>
      <c r="D33" s="341">
        <f t="shared" si="9"/>
        <v>0.14721065308173228</v>
      </c>
      <c r="E33" s="341">
        <f t="shared" si="10"/>
        <v>0.15360983102918588</v>
      </c>
      <c r="F33" s="341">
        <f t="shared" si="11"/>
        <v>0.16501650165016502</v>
      </c>
      <c r="G33" s="341">
        <f t="shared" si="12"/>
        <v>0.12706480304955528</v>
      </c>
      <c r="H33" s="341">
        <f t="shared" si="13"/>
        <v>0.13793103448275862</v>
      </c>
      <c r="I33" s="341">
        <f t="shared" si="14"/>
        <v>0.1295336787564767</v>
      </c>
      <c r="J33" s="341">
        <f t="shared" si="15"/>
        <v>0.14705882352941177</v>
      </c>
      <c r="K33" s="4"/>
      <c r="L33" s="4"/>
      <c r="M33" s="4"/>
      <c r="N33" s="305"/>
      <c r="O33" s="30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"/>
      <c r="AK33" s="3"/>
      <c r="AL33" s="3"/>
      <c r="AM33" s="3"/>
      <c r="AN33" s="3"/>
    </row>
    <row r="34" spans="1:44" s="260" customFormat="1" ht="15">
      <c r="A34" s="261"/>
      <c r="B34" s="340" t="s">
        <v>476</v>
      </c>
      <c r="C34" s="346">
        <f t="shared" si="8"/>
        <v>0.1752979542667982</v>
      </c>
      <c r="D34" s="341">
        <f t="shared" si="9"/>
        <v>0.17436857899650704</v>
      </c>
      <c r="E34" s="341">
        <f t="shared" si="10"/>
        <v>0.17543859649122806</v>
      </c>
      <c r="F34" s="341">
        <f t="shared" si="11"/>
        <v>0.17543859649122806</v>
      </c>
      <c r="G34" s="341">
        <f t="shared" si="12"/>
        <v>0.17825311942959002</v>
      </c>
      <c r="H34" s="341">
        <f t="shared" si="13"/>
        <v>0.17605633802816903</v>
      </c>
      <c r="I34" s="341">
        <f t="shared" si="14"/>
        <v>0.17452006980802792</v>
      </c>
      <c r="J34" s="341">
        <f t="shared" si="15"/>
        <v>0.17301038062283736</v>
      </c>
      <c r="K34" s="4"/>
      <c r="L34" s="4"/>
      <c r="M34" s="4"/>
      <c r="N34" s="297"/>
      <c r="O34" s="30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/>
      <c r="AK34" s="3"/>
      <c r="AL34" s="3"/>
      <c r="AM34" s="3"/>
      <c r="AN34" s="3"/>
    </row>
    <row r="35" spans="1:44" s="260" customFormat="1" ht="15">
      <c r="A35" s="261"/>
      <c r="B35" s="340" t="s">
        <v>403</v>
      </c>
      <c r="C35" s="346">
        <f t="shared" si="8"/>
        <v>0.1752979542667982</v>
      </c>
      <c r="D35" s="341">
        <f t="shared" si="9"/>
        <v>0.17436857899650704</v>
      </c>
      <c r="E35" s="341">
        <f t="shared" si="10"/>
        <v>0.17543859649122806</v>
      </c>
      <c r="F35" s="341">
        <f t="shared" si="11"/>
        <v>0.17543859649122806</v>
      </c>
      <c r="G35" s="341">
        <f t="shared" si="12"/>
        <v>0.17825311942959002</v>
      </c>
      <c r="H35" s="341">
        <f t="shared" si="13"/>
        <v>0.17605633802816903</v>
      </c>
      <c r="I35" s="341">
        <f t="shared" si="14"/>
        <v>0.17452006980802792</v>
      </c>
      <c r="J35" s="341">
        <f t="shared" si="15"/>
        <v>0.17301038062283736</v>
      </c>
      <c r="K35" s="4"/>
      <c r="L35" s="4"/>
      <c r="M35" s="4"/>
      <c r="N35" s="297"/>
      <c r="O35" s="30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"/>
      <c r="AK35" s="3"/>
      <c r="AL35" s="3"/>
      <c r="AM35" s="3"/>
      <c r="AN35" s="3"/>
    </row>
    <row r="36" spans="1:44" s="260" customFormat="1" ht="15">
      <c r="A36" s="261"/>
      <c r="B36" s="340" t="s">
        <v>477</v>
      </c>
      <c r="C36" s="346">
        <f t="shared" si="8"/>
        <v>0.571295707617967</v>
      </c>
      <c r="D36" s="341">
        <f t="shared" si="9"/>
        <v>0.51038009353820957</v>
      </c>
      <c r="E36" s="341">
        <f t="shared" si="10"/>
        <v>0.61349693251533743</v>
      </c>
      <c r="F36" s="341">
        <f t="shared" si="11"/>
        <v>0.58139534883720934</v>
      </c>
      <c r="G36" s="341">
        <f t="shared" si="12"/>
        <v>0.66666666666666663</v>
      </c>
      <c r="H36" s="341">
        <f t="shared" si="13"/>
        <v>0.55865921787709494</v>
      </c>
      <c r="I36" s="341">
        <f t="shared" si="14"/>
        <v>0.6097560975609756</v>
      </c>
      <c r="J36" s="341">
        <f t="shared" si="15"/>
        <v>0.4587155963302752</v>
      </c>
      <c r="K36" s="4"/>
      <c r="L36" s="4"/>
      <c r="M36" s="4"/>
      <c r="N36" s="297"/>
      <c r="O36" s="30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/>
      <c r="AK36" s="3"/>
      <c r="AL36" s="3"/>
      <c r="AM36" s="3"/>
      <c r="AN36" s="3"/>
    </row>
    <row r="37" spans="1:44" s="260" customFormat="1" ht="15">
      <c r="A37" s="261"/>
      <c r="B37" s="340" t="s">
        <v>478</v>
      </c>
      <c r="C37" s="346">
        <f t="shared" si="8"/>
        <v>0.64935064935064923</v>
      </c>
      <c r="D37" s="341">
        <f t="shared" si="9"/>
        <v>0.64935064935064934</v>
      </c>
      <c r="E37" s="341">
        <f t="shared" si="10"/>
        <v>0.64935064935064934</v>
      </c>
      <c r="F37" s="341">
        <f t="shared" si="11"/>
        <v>0.64935064935064934</v>
      </c>
      <c r="G37" s="341">
        <f t="shared" si="12"/>
        <v>0.64935064935064934</v>
      </c>
      <c r="H37" s="341">
        <f t="shared" si="13"/>
        <v>0.64935064935064934</v>
      </c>
      <c r="I37" s="341">
        <f t="shared" si="14"/>
        <v>0.64935064935064934</v>
      </c>
      <c r="J37" s="341">
        <f t="shared" si="15"/>
        <v>0.64935064935064934</v>
      </c>
      <c r="K37" s="4"/>
      <c r="L37" s="4"/>
      <c r="M37" s="4"/>
      <c r="N37" s="305"/>
      <c r="O37" s="30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"/>
      <c r="AK37" s="3"/>
      <c r="AL37" s="3"/>
      <c r="AM37" s="3"/>
      <c r="AN37" s="3"/>
    </row>
    <row r="38" spans="1:44" s="260" customFormat="1" ht="29.1" customHeight="1">
      <c r="A38" s="261"/>
      <c r="B38" s="340" t="s">
        <v>398</v>
      </c>
      <c r="C38" s="346">
        <f t="shared" si="8"/>
        <v>0.57277428252468177</v>
      </c>
      <c r="D38" s="341">
        <f t="shared" si="9"/>
        <v>0.64107167582254876</v>
      </c>
      <c r="E38" s="341">
        <f t="shared" si="10"/>
        <v>0.5524861878453039</v>
      </c>
      <c r="F38" s="341">
        <f t="shared" si="11"/>
        <v>0.59523809523809523</v>
      </c>
      <c r="G38" s="341">
        <f t="shared" si="12"/>
        <v>0.55555555555555558</v>
      </c>
      <c r="H38" s="341">
        <f t="shared" si="13"/>
        <v>0.53191489361702127</v>
      </c>
      <c r="I38" s="341">
        <f t="shared" si="14"/>
        <v>0.56497175141242939</v>
      </c>
      <c r="J38" s="341">
        <f t="shared" si="15"/>
        <v>0.56818181818181823</v>
      </c>
      <c r="K38" s="4"/>
      <c r="L38" s="4"/>
      <c r="M38" s="4"/>
      <c r="N38" s="305"/>
      <c r="O38" s="30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"/>
      <c r="AK38" s="3"/>
      <c r="AL38" s="3"/>
      <c r="AM38" s="3"/>
      <c r="AN38" s="3"/>
      <c r="AO38" s="261"/>
    </row>
    <row r="39" spans="1:44" s="260" customFormat="1" ht="15">
      <c r="A39" s="261"/>
      <c r="B39" s="158"/>
      <c r="C39" s="261"/>
      <c r="D39" s="294"/>
      <c r="E39" s="261"/>
      <c r="F39" s="261"/>
      <c r="G39" s="299"/>
      <c r="H39" s="4"/>
      <c r="I39" s="4"/>
      <c r="J39" s="4"/>
      <c r="K39" s="4"/>
      <c r="L39" s="4"/>
      <c r="M39" s="4"/>
      <c r="N39" s="305"/>
      <c r="O39" s="30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"/>
      <c r="AK39" s="3"/>
      <c r="AL39" s="3"/>
      <c r="AM39" s="3"/>
      <c r="AN39" s="3"/>
      <c r="AO39" s="261"/>
    </row>
    <row r="40" spans="1:44" s="110" customFormat="1" ht="15">
      <c r="A40" s="224"/>
      <c r="B40" s="158"/>
      <c r="C40" s="224"/>
      <c r="D40" s="224"/>
      <c r="E40" s="224"/>
      <c r="F40" s="224"/>
      <c r="G40" s="251"/>
      <c r="H40" s="227"/>
      <c r="I40" s="227"/>
      <c r="J40" s="227"/>
      <c r="K40" s="227"/>
      <c r="L40" s="227"/>
      <c r="M40" s="227"/>
      <c r="N40" s="304"/>
      <c r="O40" s="304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</row>
    <row r="41" spans="1:44" s="110" customFormat="1" ht="15">
      <c r="A41" s="224"/>
      <c r="B41" s="158"/>
      <c r="C41" s="224"/>
      <c r="D41" s="224"/>
      <c r="E41" s="224"/>
      <c r="F41" s="224"/>
      <c r="G41" s="251"/>
      <c r="H41" s="227"/>
      <c r="I41" s="227"/>
      <c r="J41" s="227"/>
      <c r="K41" s="227"/>
      <c r="L41" s="227"/>
      <c r="M41" s="227"/>
      <c r="N41" s="304"/>
      <c r="O41" s="304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</row>
    <row r="42" spans="1:44" s="110" customFormat="1" ht="15">
      <c r="A42" s="224"/>
      <c r="B42" s="158"/>
      <c r="C42" s="224"/>
      <c r="D42" s="224"/>
      <c r="E42" s="224"/>
      <c r="G42" s="251"/>
      <c r="H42" s="227"/>
      <c r="I42" s="227"/>
      <c r="J42" s="227"/>
      <c r="K42" s="227"/>
      <c r="L42" s="227"/>
      <c r="M42" s="227"/>
      <c r="N42" s="304"/>
      <c r="O42" s="304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</row>
    <row r="43" spans="1:44" s="110" customFormat="1" ht="15">
      <c r="A43" s="224"/>
      <c r="B43" s="158"/>
      <c r="C43" s="224"/>
      <c r="D43" s="224"/>
      <c r="E43" s="224"/>
      <c r="G43" s="251"/>
      <c r="H43" s="227"/>
      <c r="I43" s="227"/>
      <c r="J43" s="227"/>
      <c r="K43" s="227"/>
      <c r="L43" s="227"/>
      <c r="M43" s="227"/>
      <c r="N43" s="304"/>
      <c r="O43" s="304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</row>
    <row r="44" spans="1:44" s="110" customFormat="1" ht="15">
      <c r="A44" s="224"/>
      <c r="B44" s="158"/>
      <c r="C44" s="224"/>
      <c r="D44" s="224"/>
      <c r="E44" s="224"/>
      <c r="G44" s="251"/>
      <c r="H44" s="227"/>
      <c r="I44" s="227"/>
      <c r="J44" s="227"/>
      <c r="K44" s="227"/>
      <c r="L44" s="227"/>
      <c r="M44" s="304"/>
      <c r="N44" s="304"/>
      <c r="O44" s="304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</row>
    <row r="45" spans="1:44" s="110" customFormat="1" ht="15">
      <c r="A45" s="224"/>
      <c r="B45" s="158"/>
      <c r="C45" s="224"/>
      <c r="D45" s="224"/>
      <c r="E45" s="224"/>
      <c r="G45" s="251"/>
      <c r="H45" s="227"/>
      <c r="I45" s="227"/>
      <c r="J45" s="227"/>
      <c r="K45" s="227"/>
      <c r="L45" s="227"/>
      <c r="M45" s="301" t="s">
        <v>327</v>
      </c>
      <c r="N45" s="304"/>
      <c r="O45" s="304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</row>
    <row r="46" spans="1:44" s="110" customFormat="1" ht="15">
      <c r="A46" s="224"/>
      <c r="B46" s="224"/>
      <c r="C46" s="224"/>
      <c r="D46" s="224"/>
      <c r="E46" s="224"/>
      <c r="G46" s="251"/>
      <c r="H46" s="227"/>
      <c r="I46" s="227"/>
      <c r="J46" s="227"/>
      <c r="K46" s="227"/>
      <c r="L46" s="227"/>
      <c r="M46" s="300" t="s">
        <v>331</v>
      </c>
      <c r="N46" s="304"/>
      <c r="O46" s="304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</row>
    <row r="47" spans="1:44" s="110" customFormat="1" ht="15">
      <c r="A47" s="224"/>
      <c r="B47" s="224"/>
      <c r="C47" s="224"/>
      <c r="D47" s="224"/>
      <c r="E47" s="224"/>
      <c r="G47" s="251"/>
      <c r="H47" s="227"/>
      <c r="I47" s="227"/>
      <c r="J47" s="227"/>
      <c r="K47" s="227"/>
      <c r="L47" s="227"/>
      <c r="M47" s="193" t="s">
        <v>323</v>
      </c>
      <c r="N47" s="304"/>
      <c r="O47" s="304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</row>
    <row r="48" spans="1:44" s="110" customFormat="1" ht="15">
      <c r="A48" s="224"/>
      <c r="B48" s="224"/>
      <c r="C48" s="224"/>
      <c r="D48" s="224"/>
      <c r="E48" s="224"/>
      <c r="F48" s="224"/>
      <c r="G48" s="251"/>
      <c r="H48" s="227"/>
      <c r="I48" s="227"/>
      <c r="J48" s="227"/>
      <c r="K48" s="227"/>
      <c r="L48" s="227"/>
      <c r="M48" s="193" t="s">
        <v>324</v>
      </c>
      <c r="N48" s="304"/>
      <c r="O48" s="304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</row>
    <row r="49" spans="1:44" s="110" customFormat="1" ht="15">
      <c r="A49" s="224"/>
      <c r="B49" s="224"/>
      <c r="C49" s="224"/>
      <c r="D49" s="224"/>
      <c r="E49" s="224"/>
      <c r="F49" s="224"/>
      <c r="G49" s="251"/>
      <c r="H49" s="227"/>
      <c r="I49" s="227"/>
      <c r="J49" s="227"/>
      <c r="K49" s="227"/>
      <c r="L49" s="227"/>
      <c r="M49" s="193" t="s">
        <v>325</v>
      </c>
      <c r="N49" s="304"/>
      <c r="O49" s="304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</row>
    <row r="50" spans="1:44" s="110" customFormat="1" ht="15">
      <c r="A50" s="224"/>
      <c r="B50" s="224"/>
      <c r="C50" s="224"/>
      <c r="D50" s="224"/>
      <c r="E50" s="224"/>
      <c r="F50" s="224"/>
      <c r="G50" s="251"/>
      <c r="H50" s="227"/>
      <c r="I50" s="227"/>
      <c r="J50" s="227"/>
      <c r="K50" s="227"/>
      <c r="L50" s="227"/>
      <c r="M50" s="193" t="s">
        <v>326</v>
      </c>
      <c r="N50" s="304"/>
      <c r="O50" s="304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</row>
    <row r="51" spans="1:44" s="110" customFormat="1" ht="15">
      <c r="A51" s="224"/>
      <c r="B51" s="224"/>
      <c r="C51" s="224"/>
      <c r="D51" s="224"/>
      <c r="E51" s="224"/>
      <c r="F51" s="224"/>
      <c r="G51" s="251"/>
      <c r="H51" s="227"/>
      <c r="I51" s="227"/>
      <c r="J51" s="227"/>
      <c r="K51" s="227"/>
      <c r="L51" s="227"/>
      <c r="M51" s="300" t="s">
        <v>384</v>
      </c>
      <c r="N51" s="304"/>
      <c r="O51" s="304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</row>
    <row r="52" spans="1:44" s="110" customFormat="1" ht="15">
      <c r="A52" s="224"/>
      <c r="B52" s="224"/>
      <c r="C52" s="224"/>
      <c r="D52" s="224"/>
      <c r="E52" s="224"/>
      <c r="F52" s="224"/>
      <c r="G52" s="251"/>
      <c r="H52" s="227"/>
      <c r="I52" s="227"/>
      <c r="J52" s="227"/>
      <c r="K52" s="227"/>
      <c r="L52" s="227"/>
      <c r="M52" s="227"/>
      <c r="N52" s="304"/>
      <c r="O52" s="304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</row>
    <row r="53" spans="1:44" s="110" customFormat="1" ht="15">
      <c r="A53" s="224"/>
      <c r="B53" s="224"/>
      <c r="C53" s="224"/>
      <c r="D53" s="224"/>
      <c r="E53" s="224"/>
      <c r="F53" s="224"/>
      <c r="G53" s="251"/>
      <c r="H53" s="227"/>
      <c r="I53" s="227"/>
      <c r="J53" s="227"/>
      <c r="K53" s="227"/>
      <c r="L53" s="227"/>
      <c r="M53" s="227"/>
      <c r="N53" s="304"/>
      <c r="O53" s="304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</row>
    <row r="54" spans="1:44" s="110" customFormat="1">
      <c r="N54" s="309"/>
      <c r="O54" s="309"/>
    </row>
    <row r="55" spans="1:44" s="80" customFormat="1" ht="15">
      <c r="A55" s="158"/>
      <c r="B55" s="158"/>
      <c r="C55" s="158"/>
      <c r="D55" s="158"/>
      <c r="E55" s="158"/>
      <c r="F55" s="158"/>
      <c r="G55" s="328"/>
      <c r="H55" s="328"/>
      <c r="I55" s="328"/>
      <c r="J55" s="328"/>
      <c r="K55" s="328"/>
      <c r="L55" s="328"/>
      <c r="M55" s="328"/>
      <c r="N55" s="303"/>
      <c r="O55" s="303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  <c r="AA55" s="328"/>
      <c r="AB55" s="328"/>
      <c r="AC55" s="328"/>
      <c r="AD55" s="328"/>
      <c r="AE55" s="328"/>
      <c r="AF55" s="328"/>
      <c r="AG55" s="328"/>
      <c r="AH55" s="328"/>
      <c r="AI55" s="328"/>
      <c r="AJ55" s="328"/>
      <c r="AK55" s="328"/>
      <c r="AL55" s="328"/>
      <c r="AM55" s="328"/>
      <c r="AN55" s="328"/>
      <c r="AO55" s="328"/>
      <c r="AP55" s="328"/>
      <c r="AQ55" s="328"/>
      <c r="AR55" s="158"/>
    </row>
    <row r="56" spans="1:44" s="110" customFormat="1" ht="1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193"/>
      <c r="O56" s="193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33"/>
      <c r="AN56" s="233"/>
      <c r="AO56" s="233"/>
      <c r="AP56" s="233"/>
      <c r="AQ56" s="233"/>
      <c r="AR56" s="224"/>
    </row>
    <row r="57" spans="1:44" s="110" customFormat="1" ht="1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193"/>
      <c r="O57" s="193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33"/>
      <c r="AN57" s="233"/>
      <c r="AO57" s="233"/>
      <c r="AP57" s="233"/>
      <c r="AQ57" s="233"/>
      <c r="AR57" s="224"/>
    </row>
    <row r="58" spans="1:44" s="110" customFormat="1" ht="1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193"/>
      <c r="O58" s="193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4"/>
      <c r="AL58" s="224"/>
      <c r="AM58" s="233"/>
      <c r="AN58" s="233"/>
      <c r="AO58" s="233"/>
      <c r="AP58" s="233"/>
      <c r="AQ58" s="233"/>
      <c r="AR58" s="224"/>
    </row>
    <row r="59" spans="1:44" s="110" customFormat="1" ht="1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193"/>
      <c r="O59" s="193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33"/>
      <c r="AN59" s="233"/>
      <c r="AO59" s="233"/>
      <c r="AP59" s="233"/>
      <c r="AQ59" s="233"/>
      <c r="AR59" s="224"/>
    </row>
    <row r="60" spans="1:44" s="110" customFormat="1" ht="1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193"/>
      <c r="O60" s="193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33"/>
      <c r="AN60" s="233"/>
      <c r="AO60" s="233"/>
      <c r="AP60" s="233"/>
      <c r="AQ60" s="233"/>
      <c r="AR60" s="224"/>
    </row>
    <row r="61" spans="1:44" s="110" customFormat="1" ht="1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193"/>
      <c r="O61" s="193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33"/>
      <c r="AN61" s="233"/>
      <c r="AO61" s="233"/>
      <c r="AP61" s="233"/>
      <c r="AQ61" s="233"/>
    </row>
    <row r="62" spans="1:44" s="110" customFormat="1" ht="1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193"/>
      <c r="O62" s="193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33"/>
      <c r="AN62" s="233"/>
      <c r="AO62" s="233"/>
      <c r="AP62" s="233"/>
      <c r="AQ62" s="233"/>
    </row>
    <row r="63" spans="1:44" s="110" customFormat="1" ht="1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193"/>
      <c r="O63" s="193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33"/>
      <c r="AN63" s="233"/>
      <c r="AO63" s="233"/>
      <c r="AP63" s="233"/>
      <c r="AQ63" s="233"/>
    </row>
    <row r="64" spans="1:44" s="110" customFormat="1" ht="1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193"/>
      <c r="O64" s="193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33"/>
      <c r="AN64" s="233"/>
      <c r="AO64" s="233"/>
      <c r="AP64" s="233"/>
      <c r="AQ64" s="233"/>
    </row>
    <row r="65" spans="1:44" s="110" customFormat="1" ht="1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193"/>
      <c r="O65" s="193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33"/>
      <c r="AN65" s="233"/>
      <c r="AO65" s="233"/>
      <c r="AP65" s="233"/>
      <c r="AQ65" s="233"/>
    </row>
    <row r="66" spans="1:44" s="110" customFormat="1" ht="1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193"/>
      <c r="O66" s="193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33"/>
      <c r="AN66" s="233"/>
      <c r="AO66" s="233"/>
      <c r="AP66" s="233"/>
      <c r="AQ66" s="233"/>
    </row>
    <row r="67" spans="1:44" s="110" customFormat="1" ht="1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193"/>
      <c r="O67" s="193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33"/>
      <c r="AN67" s="233"/>
      <c r="AO67" s="233"/>
      <c r="AP67" s="233"/>
      <c r="AQ67" s="233"/>
    </row>
    <row r="68" spans="1:44" s="110" customFormat="1" ht="1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193"/>
      <c r="O68" s="193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33"/>
      <c r="AN68" s="233"/>
      <c r="AO68" s="233"/>
      <c r="AP68" s="233"/>
      <c r="AQ68" s="233"/>
    </row>
    <row r="69" spans="1:44" s="110" customFormat="1" ht="1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193"/>
      <c r="O69" s="193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33"/>
      <c r="AN69" s="233"/>
      <c r="AO69" s="233"/>
      <c r="AP69" s="233"/>
      <c r="AQ69" s="233"/>
    </row>
    <row r="70" spans="1:44" s="110" customFormat="1" ht="1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193"/>
      <c r="O70" s="193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24"/>
      <c r="AH70" s="224"/>
      <c r="AI70" s="224"/>
      <c r="AJ70" s="224"/>
      <c r="AK70" s="224"/>
      <c r="AL70" s="224"/>
      <c r="AM70" s="233"/>
      <c r="AN70" s="233"/>
      <c r="AO70" s="233"/>
      <c r="AP70" s="233"/>
      <c r="AQ70" s="233"/>
    </row>
    <row r="71" spans="1:44" s="110" customFormat="1" ht="1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193"/>
      <c r="O71" s="193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33"/>
      <c r="AN71" s="233"/>
      <c r="AO71" s="233"/>
      <c r="AP71" s="233"/>
      <c r="AQ71" s="233"/>
    </row>
    <row r="72" spans="1:44" s="110" customFormat="1" ht="1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193"/>
      <c r="O72" s="193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33"/>
      <c r="AN72" s="233"/>
      <c r="AO72" s="233"/>
      <c r="AP72" s="233"/>
      <c r="AQ72" s="233"/>
    </row>
    <row r="73" spans="1:44" s="110" customFormat="1" ht="1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193"/>
      <c r="O73" s="193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33"/>
      <c r="AN73" s="233"/>
      <c r="AO73" s="233"/>
      <c r="AP73" s="233"/>
      <c r="AQ73" s="233"/>
    </row>
    <row r="74" spans="1:44" s="110" customFormat="1" ht="1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193"/>
      <c r="O74" s="193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33"/>
      <c r="AN74" s="233"/>
      <c r="AO74" s="233"/>
      <c r="AP74" s="233"/>
      <c r="AQ74" s="233"/>
    </row>
    <row r="75" spans="1:44" s="110" customFormat="1" ht="1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193"/>
      <c r="O75" s="193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33"/>
      <c r="AN75" s="233"/>
      <c r="AO75" s="233"/>
      <c r="AP75" s="233"/>
      <c r="AQ75" s="233"/>
    </row>
    <row r="76" spans="1:44" s="110" customFormat="1" ht="1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193"/>
      <c r="O76" s="193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33"/>
      <c r="AN76" s="233"/>
      <c r="AO76" s="233"/>
      <c r="AP76" s="233"/>
      <c r="AQ76" s="233"/>
    </row>
    <row r="77" spans="1:44" s="110" customFormat="1" ht="1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193"/>
      <c r="O77" s="193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33"/>
      <c r="AN77" s="233"/>
      <c r="AO77" s="233"/>
      <c r="AP77" s="233"/>
      <c r="AQ77" s="233"/>
      <c r="AR77" s="224"/>
    </row>
    <row r="78" spans="1:44" s="110" customFormat="1" ht="1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193"/>
      <c r="O78" s="193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33"/>
      <c r="AN78" s="233"/>
      <c r="AO78" s="233"/>
      <c r="AP78" s="233"/>
      <c r="AQ78" s="233"/>
      <c r="AR78" s="224"/>
    </row>
    <row r="79" spans="1:44" s="110" customFormat="1" ht="1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193"/>
      <c r="O79" s="193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33"/>
      <c r="AN79" s="233"/>
      <c r="AO79" s="233"/>
      <c r="AP79" s="233"/>
      <c r="AQ79" s="233"/>
      <c r="AR79" s="224"/>
    </row>
    <row r="80" spans="1:44" s="110" customFormat="1" ht="1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193"/>
      <c r="O80" s="193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33"/>
      <c r="AN80" s="233"/>
      <c r="AO80" s="233"/>
      <c r="AP80" s="233"/>
      <c r="AQ80" s="233"/>
      <c r="AR80" s="224"/>
    </row>
    <row r="81" spans="1:44" s="110" customFormat="1" ht="1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193"/>
      <c r="O81" s="193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33"/>
      <c r="AN81" s="233"/>
      <c r="AO81" s="233"/>
      <c r="AP81" s="233"/>
      <c r="AQ81" s="233"/>
      <c r="AR81" s="224"/>
    </row>
    <row r="82" spans="1:44" s="110" customFormat="1" ht="1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193"/>
      <c r="O82" s="193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33"/>
      <c r="AN82" s="233"/>
      <c r="AO82" s="233"/>
      <c r="AP82" s="233"/>
      <c r="AQ82" s="233"/>
      <c r="AR82" s="224"/>
    </row>
    <row r="83" spans="1:44" s="110" customFormat="1" ht="1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193"/>
      <c r="O83" s="193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33"/>
      <c r="AN83" s="233"/>
      <c r="AO83" s="233"/>
      <c r="AP83" s="233"/>
      <c r="AQ83" s="233"/>
      <c r="AR83" s="224"/>
    </row>
    <row r="84" spans="1:44" s="110" customFormat="1">
      <c r="N84" s="309"/>
      <c r="O84" s="309"/>
    </row>
    <row r="85" spans="1:44" s="80" customFormat="1" ht="15">
      <c r="A85" s="158"/>
      <c r="B85" s="158"/>
      <c r="C85" s="158"/>
      <c r="D85" s="158"/>
      <c r="E85" s="158"/>
      <c r="F85" s="329"/>
      <c r="G85" s="158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158"/>
      <c r="AO85" s="158"/>
      <c r="AP85" s="158"/>
      <c r="AQ85" s="158"/>
      <c r="AR85" s="158"/>
    </row>
    <row r="86" spans="1:44" s="80" customFormat="1" ht="15.75" thickBot="1">
      <c r="A86" s="158"/>
      <c r="B86" s="158"/>
      <c r="C86" s="158"/>
      <c r="D86" s="158"/>
      <c r="E86" s="158"/>
      <c r="F86" s="113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</row>
    <row r="87" spans="1:44" s="80" customFormat="1" ht="15">
      <c r="A87" s="158"/>
      <c r="B87" s="158"/>
      <c r="C87" s="158"/>
      <c r="D87" s="158"/>
      <c r="E87" s="158"/>
      <c r="F87" s="158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</row>
    <row r="88" spans="1:44" s="80" customFormat="1" ht="15">
      <c r="A88" s="158"/>
      <c r="B88" s="158"/>
      <c r="C88" s="158"/>
      <c r="D88" s="158"/>
      <c r="E88" s="158"/>
      <c r="F88" s="158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</row>
    <row r="89" spans="1:44" s="80" customFormat="1" ht="15">
      <c r="A89" s="158"/>
      <c r="B89" s="158"/>
      <c r="C89" s="158"/>
      <c r="D89" s="158"/>
      <c r="E89" s="158"/>
      <c r="F89" s="158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</row>
    <row r="90" spans="1:44" s="80" customFormat="1" ht="15">
      <c r="A90" s="158"/>
      <c r="B90" s="158"/>
      <c r="C90" s="158"/>
      <c r="D90" s="158"/>
      <c r="E90" s="158"/>
      <c r="F90" s="158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</row>
    <row r="91" spans="1:44" s="80" customFormat="1" ht="15">
      <c r="A91" s="158"/>
      <c r="B91" s="158"/>
      <c r="C91" s="158"/>
      <c r="D91" s="158"/>
      <c r="E91" s="158"/>
      <c r="F91" s="158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</row>
    <row r="92" spans="1:44" s="80" customFormat="1" ht="15">
      <c r="A92" s="158"/>
      <c r="B92" s="158"/>
      <c r="C92" s="158"/>
      <c r="D92" s="158"/>
      <c r="E92" s="158"/>
      <c r="F92" s="158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</row>
    <row r="93" spans="1:44" s="80" customFormat="1" ht="15">
      <c r="F93" s="158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</row>
    <row r="94" spans="1:44" s="80" customFormat="1" ht="15">
      <c r="F94" s="158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</row>
    <row r="95" spans="1:44" s="80" customFormat="1" ht="15">
      <c r="F95" s="158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</row>
    <row r="96" spans="1:44" s="80" customFormat="1" ht="15">
      <c r="F96" s="158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</row>
    <row r="97" spans="6:44" s="80" customFormat="1" ht="15">
      <c r="F97" s="158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</row>
    <row r="98" spans="6:44" s="80" customFormat="1" ht="15">
      <c r="F98" s="158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</row>
    <row r="99" spans="6:44" s="80" customFormat="1" ht="15">
      <c r="F99" s="158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</row>
    <row r="100" spans="6:44" s="80" customFormat="1" ht="15">
      <c r="F100" s="158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</row>
    <row r="101" spans="6:44" s="80" customFormat="1" ht="15">
      <c r="F101" s="158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</row>
    <row r="102" spans="6:44" s="80" customFormat="1" ht="15">
      <c r="F102" s="158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</row>
    <row r="103" spans="6:44" s="80" customFormat="1" ht="15">
      <c r="F103" s="158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</row>
    <row r="104" spans="6:44" s="80" customFormat="1" ht="15">
      <c r="F104" s="158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</row>
    <row r="105" spans="6:44" s="80" customFormat="1" ht="15">
      <c r="F105" s="158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</row>
    <row r="106" spans="6:44" s="80" customFormat="1" ht="15">
      <c r="F106" s="158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</row>
    <row r="107" spans="6:44" s="80" customFormat="1" ht="15">
      <c r="F107" s="158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</row>
    <row r="108" spans="6:44" s="80" customFormat="1" ht="15">
      <c r="F108" s="158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</row>
    <row r="109" spans="6:44" s="80" customFormat="1" ht="15">
      <c r="F109" s="158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</row>
    <row r="110" spans="6:44" s="80" customFormat="1" ht="15">
      <c r="F110" s="158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</row>
    <row r="111" spans="6:44" s="80" customFormat="1" ht="15">
      <c r="F111" s="158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</row>
    <row r="112" spans="6:44" s="80" customFormat="1" ht="15">
      <c r="F112" s="158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</row>
    <row r="113" spans="6:44" s="80" customFormat="1" ht="15">
      <c r="F113" s="158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</row>
    <row r="114" spans="6:44" s="80" customFormat="1" ht="15">
      <c r="F114" s="158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</row>
    <row r="115" spans="6:44" s="80" customFormat="1" ht="15">
      <c r="F115" s="158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</row>
    <row r="116" spans="6:44" s="80" customFormat="1" ht="15">
      <c r="F116" s="158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</row>
    <row r="117" spans="6:44" s="80" customFormat="1" ht="15">
      <c r="F117" s="158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</row>
    <row r="118" spans="6:44" s="80" customFormat="1" ht="15">
      <c r="F118" s="158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</row>
  </sheetData>
  <mergeCells count="45">
    <mergeCell ref="O18:O19"/>
    <mergeCell ref="D18:D19"/>
    <mergeCell ref="D3:E3"/>
    <mergeCell ref="R3:R4"/>
    <mergeCell ref="S3:S4"/>
    <mergeCell ref="K3:K4"/>
    <mergeCell ref="L3:L4"/>
    <mergeCell ref="M3:M4"/>
    <mergeCell ref="T3:T4"/>
    <mergeCell ref="U3:U4"/>
    <mergeCell ref="G3:G4"/>
    <mergeCell ref="D11:D16"/>
    <mergeCell ref="O11:O12"/>
    <mergeCell ref="O14:O15"/>
    <mergeCell ref="O5:O6"/>
    <mergeCell ref="O7:O8"/>
    <mergeCell ref="O9:O10"/>
    <mergeCell ref="N3:N4"/>
    <mergeCell ref="O3:O4"/>
    <mergeCell ref="P3:P4"/>
    <mergeCell ref="Q3:Q4"/>
    <mergeCell ref="H3:H4"/>
    <mergeCell ref="I3:I4"/>
    <mergeCell ref="J3:J4"/>
    <mergeCell ref="V3:V4"/>
    <mergeCell ref="W3:W4"/>
    <mergeCell ref="X3:X4"/>
    <mergeCell ref="Y3:Y4"/>
    <mergeCell ref="Z3:Z4"/>
    <mergeCell ref="N2:O2"/>
    <mergeCell ref="AM3:AM4"/>
    <mergeCell ref="AN3:AN4"/>
    <mergeCell ref="D5:D9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</mergeCells>
  <hyperlinks>
    <hyperlink ref="M45" r:id="rId1" xr:uid="{8EAD9882-BCFC-48A1-8EE9-3DDB2A48CC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BF8-6D32-4862-8865-6E3FE7A017D7}">
  <dimension ref="B3:N39"/>
  <sheetViews>
    <sheetView workbookViewId="0">
      <selection activeCell="E26" sqref="E26:K39"/>
    </sheetView>
  </sheetViews>
  <sheetFormatPr defaultRowHeight="12.75"/>
  <cols>
    <col min="2" max="2" width="16.85546875" bestFit="1" customWidth="1"/>
    <col min="4" max="4" width="14.7109375" bestFit="1" customWidth="1"/>
  </cols>
  <sheetData>
    <row r="3" spans="2:11" ht="15">
      <c r="B3" s="224"/>
      <c r="C3" s="224"/>
      <c r="D3" s="376" t="s">
        <v>490</v>
      </c>
      <c r="E3" s="224"/>
      <c r="F3" s="224"/>
      <c r="G3" s="224"/>
      <c r="H3" s="224"/>
      <c r="I3" s="224"/>
      <c r="J3" s="224"/>
      <c r="K3" s="224"/>
    </row>
    <row r="4" spans="2:11" ht="15.75" thickBot="1">
      <c r="B4" s="229" t="s">
        <v>1</v>
      </c>
      <c r="C4" s="229" t="s">
        <v>5</v>
      </c>
      <c r="D4" s="229" t="s">
        <v>6</v>
      </c>
      <c r="E4" s="217" t="s">
        <v>60</v>
      </c>
      <c r="F4" s="217" t="s">
        <v>75</v>
      </c>
      <c r="G4" s="217" t="s">
        <v>76</v>
      </c>
      <c r="H4" s="217" t="s">
        <v>77</v>
      </c>
      <c r="I4" s="217" t="s">
        <v>78</v>
      </c>
      <c r="J4" s="217" t="s">
        <v>79</v>
      </c>
      <c r="K4" s="217" t="s">
        <v>329</v>
      </c>
    </row>
    <row r="5" spans="2:11" ht="15">
      <c r="B5" s="375" t="s">
        <v>474</v>
      </c>
      <c r="C5" s="252" t="s">
        <v>465</v>
      </c>
      <c r="D5" s="250" t="s">
        <v>445</v>
      </c>
      <c r="E5" s="319">
        <v>30</v>
      </c>
      <c r="F5" s="319">
        <v>30</v>
      </c>
      <c r="G5" s="319">
        <v>30</v>
      </c>
      <c r="H5" s="319">
        <v>30</v>
      </c>
      <c r="I5" s="319">
        <v>30</v>
      </c>
      <c r="J5" s="319">
        <v>30</v>
      </c>
      <c r="K5" s="319">
        <v>30</v>
      </c>
    </row>
    <row r="6" spans="2:11" ht="15">
      <c r="B6" s="375" t="s">
        <v>400</v>
      </c>
      <c r="C6" s="252" t="s">
        <v>30</v>
      </c>
      <c r="D6" s="250" t="s">
        <v>445</v>
      </c>
      <c r="E6" s="319">
        <v>30</v>
      </c>
      <c r="F6" s="319">
        <v>30</v>
      </c>
      <c r="G6" s="319">
        <v>30</v>
      </c>
      <c r="H6" s="319">
        <v>30</v>
      </c>
      <c r="I6" s="319">
        <v>30</v>
      </c>
      <c r="J6" s="319">
        <v>30</v>
      </c>
      <c r="K6" s="319">
        <v>30</v>
      </c>
    </row>
    <row r="7" spans="2:11" ht="15">
      <c r="B7" s="375" t="s">
        <v>475</v>
      </c>
      <c r="C7" s="252" t="s">
        <v>465</v>
      </c>
      <c r="D7" s="250" t="s">
        <v>445</v>
      </c>
      <c r="E7" s="319">
        <v>30</v>
      </c>
      <c r="F7" s="319">
        <v>30</v>
      </c>
      <c r="G7" s="319">
        <v>30</v>
      </c>
      <c r="H7" s="319">
        <v>30</v>
      </c>
      <c r="I7" s="319">
        <v>30</v>
      </c>
      <c r="J7" s="319">
        <v>30</v>
      </c>
      <c r="K7" s="319">
        <v>30</v>
      </c>
    </row>
    <row r="8" spans="2:11" ht="15">
      <c r="B8" s="375" t="s">
        <v>476</v>
      </c>
      <c r="C8" s="252" t="s">
        <v>465</v>
      </c>
      <c r="D8" s="250" t="s">
        <v>445</v>
      </c>
      <c r="E8" s="319">
        <v>30</v>
      </c>
      <c r="F8" s="319">
        <v>30</v>
      </c>
      <c r="G8" s="319">
        <v>30</v>
      </c>
      <c r="H8" s="319">
        <v>30</v>
      </c>
      <c r="I8" s="319">
        <v>30</v>
      </c>
      <c r="J8" s="319">
        <v>30</v>
      </c>
      <c r="K8" s="319">
        <v>30</v>
      </c>
    </row>
    <row r="9" spans="2:11" ht="15">
      <c r="B9" s="375" t="s">
        <v>403</v>
      </c>
      <c r="C9" s="252" t="s">
        <v>30</v>
      </c>
      <c r="D9" s="250" t="s">
        <v>445</v>
      </c>
      <c r="E9" s="319">
        <v>30</v>
      </c>
      <c r="F9" s="319">
        <v>30</v>
      </c>
      <c r="G9" s="319">
        <v>30</v>
      </c>
      <c r="H9" s="319">
        <v>30</v>
      </c>
      <c r="I9" s="319">
        <v>30</v>
      </c>
      <c r="J9" s="319">
        <v>30</v>
      </c>
      <c r="K9" s="319">
        <v>30</v>
      </c>
    </row>
    <row r="10" spans="2:11" ht="15">
      <c r="B10" s="375" t="s">
        <v>477</v>
      </c>
      <c r="C10" s="252" t="s">
        <v>465</v>
      </c>
      <c r="D10" s="384" t="s">
        <v>446</v>
      </c>
      <c r="E10" s="319">
        <v>30</v>
      </c>
      <c r="F10" s="319">
        <v>30</v>
      </c>
      <c r="G10" s="319">
        <v>30</v>
      </c>
      <c r="H10" s="319">
        <v>30</v>
      </c>
      <c r="I10" s="319">
        <v>30</v>
      </c>
      <c r="J10" s="319">
        <v>30</v>
      </c>
      <c r="K10" s="319">
        <v>30</v>
      </c>
    </row>
    <row r="11" spans="2:11" ht="15">
      <c r="B11" s="375" t="s">
        <v>391</v>
      </c>
      <c r="C11" s="252" t="s">
        <v>30</v>
      </c>
      <c r="D11" s="382" t="s">
        <v>133</v>
      </c>
      <c r="E11" s="319">
        <v>30</v>
      </c>
      <c r="F11" s="319">
        <v>30</v>
      </c>
      <c r="G11" s="319">
        <v>30</v>
      </c>
      <c r="H11" s="319">
        <v>30</v>
      </c>
      <c r="I11" s="319">
        <v>30</v>
      </c>
      <c r="J11" s="319">
        <v>30</v>
      </c>
      <c r="K11" s="319">
        <v>30</v>
      </c>
    </row>
    <row r="12" spans="2:11" ht="15">
      <c r="B12" s="375" t="s">
        <v>471</v>
      </c>
      <c r="C12" s="252" t="s">
        <v>465</v>
      </c>
      <c r="D12" s="382" t="s">
        <v>133</v>
      </c>
      <c r="E12" s="319">
        <v>30</v>
      </c>
      <c r="F12" s="319">
        <v>30</v>
      </c>
      <c r="G12" s="319">
        <v>30</v>
      </c>
      <c r="H12" s="319">
        <v>30</v>
      </c>
      <c r="I12" s="319">
        <v>30</v>
      </c>
      <c r="J12" s="319">
        <v>30</v>
      </c>
      <c r="K12" s="319">
        <v>30</v>
      </c>
    </row>
    <row r="13" spans="2:11" ht="15">
      <c r="B13" s="375" t="s">
        <v>393</v>
      </c>
      <c r="C13" s="252" t="s">
        <v>30</v>
      </c>
      <c r="D13" s="382" t="s">
        <v>133</v>
      </c>
      <c r="E13" s="319">
        <v>30</v>
      </c>
      <c r="F13" s="319">
        <v>30</v>
      </c>
      <c r="G13" s="319">
        <v>30</v>
      </c>
      <c r="H13" s="319">
        <v>30</v>
      </c>
      <c r="I13" s="319">
        <v>30</v>
      </c>
      <c r="J13" s="319">
        <v>30</v>
      </c>
      <c r="K13" s="319">
        <v>30</v>
      </c>
    </row>
    <row r="14" spans="2:11" ht="15">
      <c r="B14" s="375" t="s">
        <v>472</v>
      </c>
      <c r="C14" s="252" t="s">
        <v>465</v>
      </c>
      <c r="D14" s="382" t="s">
        <v>133</v>
      </c>
      <c r="E14" s="319">
        <v>30</v>
      </c>
      <c r="F14" s="319">
        <v>30</v>
      </c>
      <c r="G14" s="319">
        <v>30</v>
      </c>
      <c r="H14" s="319">
        <v>30</v>
      </c>
      <c r="I14" s="319">
        <v>30</v>
      </c>
      <c r="J14" s="319">
        <v>30</v>
      </c>
      <c r="K14" s="319">
        <v>30</v>
      </c>
    </row>
    <row r="15" spans="2:11" ht="15">
      <c r="B15" s="375" t="s">
        <v>395</v>
      </c>
      <c r="C15" s="252" t="s">
        <v>30</v>
      </c>
      <c r="D15" s="382" t="s">
        <v>133</v>
      </c>
      <c r="E15" s="319">
        <v>30</v>
      </c>
      <c r="F15" s="319">
        <v>30</v>
      </c>
      <c r="G15" s="319">
        <v>30</v>
      </c>
      <c r="H15" s="319">
        <v>30</v>
      </c>
      <c r="I15" s="319">
        <v>30</v>
      </c>
      <c r="J15" s="319">
        <v>30</v>
      </c>
      <c r="K15" s="319">
        <v>30</v>
      </c>
    </row>
    <row r="16" spans="2:11" ht="15">
      <c r="B16" s="375" t="s">
        <v>473</v>
      </c>
      <c r="C16" s="252" t="s">
        <v>465</v>
      </c>
      <c r="D16" s="382" t="s">
        <v>133</v>
      </c>
      <c r="E16" s="319">
        <v>30</v>
      </c>
      <c r="F16" s="319">
        <v>30</v>
      </c>
      <c r="G16" s="319">
        <v>30</v>
      </c>
      <c r="H16" s="319">
        <v>30</v>
      </c>
      <c r="I16" s="319">
        <v>30</v>
      </c>
      <c r="J16" s="319">
        <v>30</v>
      </c>
      <c r="K16" s="319">
        <v>30</v>
      </c>
    </row>
    <row r="17" spans="2:14" ht="15">
      <c r="B17" s="375" t="s">
        <v>478</v>
      </c>
      <c r="C17" s="252" t="s">
        <v>465</v>
      </c>
      <c r="D17" s="224" t="s">
        <v>134</v>
      </c>
      <c r="E17" s="319">
        <v>30</v>
      </c>
      <c r="F17" s="319">
        <v>30</v>
      </c>
      <c r="G17" s="319">
        <v>30</v>
      </c>
      <c r="H17" s="319">
        <v>30</v>
      </c>
      <c r="I17" s="319">
        <v>30</v>
      </c>
      <c r="J17" s="319">
        <v>30</v>
      </c>
      <c r="K17" s="319">
        <v>30</v>
      </c>
    </row>
    <row r="18" spans="2:14" ht="15">
      <c r="B18" s="375" t="s">
        <v>398</v>
      </c>
      <c r="C18" s="252" t="s">
        <v>30</v>
      </c>
      <c r="D18" s="224" t="s">
        <v>134</v>
      </c>
      <c r="E18" s="319">
        <v>30</v>
      </c>
      <c r="F18" s="319">
        <v>30</v>
      </c>
      <c r="G18" s="319">
        <v>30</v>
      </c>
      <c r="H18" s="319">
        <v>30</v>
      </c>
      <c r="I18" s="319">
        <v>30</v>
      </c>
      <c r="J18" s="319">
        <v>30</v>
      </c>
      <c r="K18" s="319">
        <v>30</v>
      </c>
    </row>
    <row r="24" spans="2:14" ht="15">
      <c r="B24" s="224"/>
      <c r="C24" s="224"/>
      <c r="D24" s="376" t="s">
        <v>492</v>
      </c>
      <c r="E24" s="224"/>
      <c r="F24" s="224"/>
      <c r="G24" s="224"/>
      <c r="H24" s="224"/>
      <c r="I24" s="224"/>
      <c r="J24" s="224"/>
      <c r="K24" s="224"/>
    </row>
    <row r="25" spans="2:14" ht="15.75" thickBot="1">
      <c r="B25" s="229" t="s">
        <v>1</v>
      </c>
      <c r="C25" s="229" t="s">
        <v>5</v>
      </c>
      <c r="D25" s="229" t="s">
        <v>6</v>
      </c>
      <c r="E25" s="217" t="s">
        <v>60</v>
      </c>
      <c r="F25" s="217" t="s">
        <v>75</v>
      </c>
      <c r="G25" s="217" t="s">
        <v>76</v>
      </c>
      <c r="H25" s="217" t="s">
        <v>77</v>
      </c>
      <c r="I25" s="217" t="s">
        <v>78</v>
      </c>
      <c r="J25" s="217" t="s">
        <v>79</v>
      </c>
      <c r="K25" s="217" t="s">
        <v>329</v>
      </c>
      <c r="N25" s="389" t="s">
        <v>493</v>
      </c>
    </row>
    <row r="26" spans="2:14" ht="15">
      <c r="B26" s="375" t="s">
        <v>474</v>
      </c>
      <c r="C26" s="252" t="s">
        <v>465</v>
      </c>
      <c r="D26" s="250" t="s">
        <v>445</v>
      </c>
      <c r="E26" s="319">
        <v>200000</v>
      </c>
      <c r="F26" s="319">
        <v>200000</v>
      </c>
      <c r="G26" s="319">
        <v>200000</v>
      </c>
      <c r="H26" s="319">
        <v>200000</v>
      </c>
      <c r="I26" s="319">
        <v>200000</v>
      </c>
      <c r="J26" s="319">
        <v>200000</v>
      </c>
      <c r="K26" s="319">
        <v>200000</v>
      </c>
    </row>
    <row r="27" spans="2:14" ht="15">
      <c r="B27" s="375" t="s">
        <v>400</v>
      </c>
      <c r="C27" s="252" t="s">
        <v>30</v>
      </c>
      <c r="D27" s="250" t="s">
        <v>445</v>
      </c>
      <c r="E27" s="319">
        <v>200000</v>
      </c>
      <c r="F27" s="319">
        <v>200000</v>
      </c>
      <c r="G27" s="319">
        <v>200000</v>
      </c>
      <c r="H27" s="319">
        <v>200000</v>
      </c>
      <c r="I27" s="319">
        <v>200000</v>
      </c>
      <c r="J27" s="319">
        <v>200000</v>
      </c>
      <c r="K27" s="319">
        <v>200000</v>
      </c>
    </row>
    <row r="28" spans="2:14" ht="15">
      <c r="B28" s="375" t="s">
        <v>475</v>
      </c>
      <c r="C28" s="252" t="s">
        <v>465</v>
      </c>
      <c r="D28" s="250" t="s">
        <v>445</v>
      </c>
      <c r="E28" s="319">
        <v>200000</v>
      </c>
      <c r="F28" s="319">
        <v>200000</v>
      </c>
      <c r="G28" s="319">
        <v>200000</v>
      </c>
      <c r="H28" s="319">
        <v>200000</v>
      </c>
      <c r="I28" s="319">
        <v>200000</v>
      </c>
      <c r="J28" s="319">
        <v>200000</v>
      </c>
      <c r="K28" s="319">
        <v>200000</v>
      </c>
    </row>
    <row r="29" spans="2:14" ht="15">
      <c r="B29" s="375" t="s">
        <v>476</v>
      </c>
      <c r="C29" s="252" t="s">
        <v>465</v>
      </c>
      <c r="D29" s="250" t="s">
        <v>445</v>
      </c>
      <c r="E29" s="319">
        <v>200000</v>
      </c>
      <c r="F29" s="319">
        <v>200000</v>
      </c>
      <c r="G29" s="319">
        <v>200000</v>
      </c>
      <c r="H29" s="319">
        <v>200000</v>
      </c>
      <c r="I29" s="319">
        <v>200000</v>
      </c>
      <c r="J29" s="319">
        <v>200000</v>
      </c>
      <c r="K29" s="319">
        <v>200000</v>
      </c>
    </row>
    <row r="30" spans="2:14" ht="15">
      <c r="B30" s="375" t="s">
        <v>403</v>
      </c>
      <c r="C30" s="252" t="s">
        <v>30</v>
      </c>
      <c r="D30" s="250" t="s">
        <v>445</v>
      </c>
      <c r="E30" s="319">
        <v>200000</v>
      </c>
      <c r="F30" s="319">
        <v>200000</v>
      </c>
      <c r="G30" s="319">
        <v>200000</v>
      </c>
      <c r="H30" s="319">
        <v>200000</v>
      </c>
      <c r="I30" s="319">
        <v>200000</v>
      </c>
      <c r="J30" s="319">
        <v>200000</v>
      </c>
      <c r="K30" s="319">
        <v>200000</v>
      </c>
    </row>
    <row r="31" spans="2:14" ht="15">
      <c r="B31" s="375" t="s">
        <v>477</v>
      </c>
      <c r="C31" s="252" t="s">
        <v>465</v>
      </c>
      <c r="D31" s="384" t="s">
        <v>446</v>
      </c>
      <c r="E31" s="319">
        <v>200000</v>
      </c>
      <c r="F31" s="319">
        <v>200000</v>
      </c>
      <c r="G31" s="319">
        <v>200000</v>
      </c>
      <c r="H31" s="319">
        <v>200000</v>
      </c>
      <c r="I31" s="319">
        <v>200000</v>
      </c>
      <c r="J31" s="319">
        <v>200000</v>
      </c>
      <c r="K31" s="319">
        <v>200000</v>
      </c>
    </row>
    <row r="32" spans="2:14" ht="15">
      <c r="B32" s="375" t="s">
        <v>391</v>
      </c>
      <c r="C32" s="252" t="s">
        <v>30</v>
      </c>
      <c r="D32" s="382" t="s">
        <v>133</v>
      </c>
      <c r="E32" s="319">
        <v>200000</v>
      </c>
      <c r="F32" s="319">
        <v>200000</v>
      </c>
      <c r="G32" s="319">
        <v>200000</v>
      </c>
      <c r="H32" s="319">
        <v>200000</v>
      </c>
      <c r="I32" s="319">
        <v>200000</v>
      </c>
      <c r="J32" s="319">
        <v>200000</v>
      </c>
      <c r="K32" s="319">
        <v>200000</v>
      </c>
    </row>
    <row r="33" spans="2:11" ht="15">
      <c r="B33" s="375" t="s">
        <v>471</v>
      </c>
      <c r="C33" s="252" t="s">
        <v>465</v>
      </c>
      <c r="D33" s="382" t="s">
        <v>133</v>
      </c>
      <c r="E33" s="319">
        <v>200000</v>
      </c>
      <c r="F33" s="319">
        <v>200000</v>
      </c>
      <c r="G33" s="319">
        <v>200000</v>
      </c>
      <c r="H33" s="319">
        <v>200000</v>
      </c>
      <c r="I33" s="319">
        <v>200000</v>
      </c>
      <c r="J33" s="319">
        <v>200000</v>
      </c>
      <c r="K33" s="319">
        <v>200000</v>
      </c>
    </row>
    <row r="34" spans="2:11" ht="15">
      <c r="B34" s="375" t="s">
        <v>393</v>
      </c>
      <c r="C34" s="252" t="s">
        <v>30</v>
      </c>
      <c r="D34" s="382" t="s">
        <v>133</v>
      </c>
      <c r="E34" s="319">
        <v>200000</v>
      </c>
      <c r="F34" s="319">
        <v>200000</v>
      </c>
      <c r="G34" s="319">
        <v>200000</v>
      </c>
      <c r="H34" s="319">
        <v>200000</v>
      </c>
      <c r="I34" s="319">
        <v>200000</v>
      </c>
      <c r="J34" s="319">
        <v>200000</v>
      </c>
      <c r="K34" s="319">
        <v>200000</v>
      </c>
    </row>
    <row r="35" spans="2:11" ht="15">
      <c r="B35" s="375" t="s">
        <v>472</v>
      </c>
      <c r="C35" s="252" t="s">
        <v>465</v>
      </c>
      <c r="D35" s="382" t="s">
        <v>133</v>
      </c>
      <c r="E35" s="319">
        <v>200000</v>
      </c>
      <c r="F35" s="319">
        <v>200000</v>
      </c>
      <c r="G35" s="319">
        <v>200000</v>
      </c>
      <c r="H35" s="319">
        <v>200000</v>
      </c>
      <c r="I35" s="319">
        <v>200000</v>
      </c>
      <c r="J35" s="319">
        <v>200000</v>
      </c>
      <c r="K35" s="319">
        <v>200000</v>
      </c>
    </row>
    <row r="36" spans="2:11" ht="15">
      <c r="B36" s="375" t="s">
        <v>395</v>
      </c>
      <c r="C36" s="252" t="s">
        <v>30</v>
      </c>
      <c r="D36" s="382" t="s">
        <v>133</v>
      </c>
      <c r="E36" s="319">
        <v>200000</v>
      </c>
      <c r="F36" s="319">
        <v>200000</v>
      </c>
      <c r="G36" s="319">
        <v>200000</v>
      </c>
      <c r="H36" s="319">
        <v>200000</v>
      </c>
      <c r="I36" s="319">
        <v>200000</v>
      </c>
      <c r="J36" s="319">
        <v>200000</v>
      </c>
      <c r="K36" s="319">
        <v>200000</v>
      </c>
    </row>
    <row r="37" spans="2:11" ht="15">
      <c r="B37" s="375" t="s">
        <v>473</v>
      </c>
      <c r="C37" s="252" t="s">
        <v>465</v>
      </c>
      <c r="D37" s="382" t="s">
        <v>133</v>
      </c>
      <c r="E37" s="319">
        <v>200000</v>
      </c>
      <c r="F37" s="319">
        <v>200000</v>
      </c>
      <c r="G37" s="319">
        <v>200000</v>
      </c>
      <c r="H37" s="319">
        <v>200000</v>
      </c>
      <c r="I37" s="319">
        <v>200000</v>
      </c>
      <c r="J37" s="319">
        <v>200000</v>
      </c>
      <c r="K37" s="319">
        <v>200000</v>
      </c>
    </row>
    <row r="38" spans="2:11" ht="15">
      <c r="B38" s="375" t="s">
        <v>478</v>
      </c>
      <c r="C38" s="252" t="s">
        <v>465</v>
      </c>
      <c r="D38" s="224" t="s">
        <v>134</v>
      </c>
      <c r="E38" s="319">
        <v>200000</v>
      </c>
      <c r="F38" s="319">
        <v>200000</v>
      </c>
      <c r="G38" s="319">
        <v>200000</v>
      </c>
      <c r="H38" s="319">
        <v>200000</v>
      </c>
      <c r="I38" s="319">
        <v>200000</v>
      </c>
      <c r="J38" s="319">
        <v>200000</v>
      </c>
      <c r="K38" s="319">
        <v>200000</v>
      </c>
    </row>
    <row r="39" spans="2:11" ht="15">
      <c r="B39" s="375" t="s">
        <v>398</v>
      </c>
      <c r="C39" s="252" t="s">
        <v>30</v>
      </c>
      <c r="D39" s="224" t="s">
        <v>134</v>
      </c>
      <c r="E39" s="319">
        <v>200000</v>
      </c>
      <c r="F39" s="319">
        <v>200000</v>
      </c>
      <c r="G39" s="319">
        <v>200000</v>
      </c>
      <c r="H39" s="319">
        <v>200000</v>
      </c>
      <c r="I39" s="319">
        <v>200000</v>
      </c>
      <c r="J39" s="319">
        <v>200000</v>
      </c>
      <c r="K39" s="319">
        <v>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B7C7-9CDF-40CA-969B-9F056DDB2184}">
  <dimension ref="B2:AP21"/>
  <sheetViews>
    <sheetView zoomScale="85" workbookViewId="0">
      <selection activeCell="B31" sqref="B31"/>
    </sheetView>
  </sheetViews>
  <sheetFormatPr defaultRowHeight="12.75"/>
  <cols>
    <col min="4" max="4" width="79.140625" bestFit="1" customWidth="1"/>
  </cols>
  <sheetData>
    <row r="2" spans="2:42" s="243" customFormat="1" ht="15">
      <c r="D2" s="315" t="s">
        <v>379</v>
      </c>
      <c r="E2" s="314"/>
      <c r="F2" s="313"/>
      <c r="G2" s="315" t="s">
        <v>191</v>
      </c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</row>
    <row r="5" spans="2:42" ht="20.25">
      <c r="AP5" s="317" t="s">
        <v>443</v>
      </c>
    </row>
    <row r="6" spans="2:42" ht="15">
      <c r="B6" s="415"/>
      <c r="C6" s="416"/>
      <c r="D6" s="361" t="s">
        <v>434</v>
      </c>
      <c r="E6" s="413" t="s">
        <v>60</v>
      </c>
      <c r="F6" s="413" t="s">
        <v>61</v>
      </c>
      <c r="G6" s="413" t="s">
        <v>62</v>
      </c>
      <c r="H6" s="413" t="s">
        <v>63</v>
      </c>
      <c r="I6" s="413" t="s">
        <v>64</v>
      </c>
      <c r="J6" s="413" t="s">
        <v>65</v>
      </c>
      <c r="K6" s="413" t="s">
        <v>66</v>
      </c>
      <c r="L6" s="413" t="s">
        <v>67</v>
      </c>
      <c r="M6" s="413" t="s">
        <v>68</v>
      </c>
      <c r="N6" s="413" t="s">
        <v>69</v>
      </c>
      <c r="O6" s="413" t="s">
        <v>70</v>
      </c>
      <c r="P6" s="413" t="s">
        <v>71</v>
      </c>
      <c r="Q6" s="413" t="s">
        <v>72</v>
      </c>
      <c r="R6" s="413" t="s">
        <v>73</v>
      </c>
      <c r="S6" s="413" t="s">
        <v>170</v>
      </c>
      <c r="T6" s="413" t="s">
        <v>171</v>
      </c>
      <c r="U6" s="413" t="s">
        <v>172</v>
      </c>
      <c r="V6" s="413" t="s">
        <v>173</v>
      </c>
      <c r="W6" s="413" t="s">
        <v>174</v>
      </c>
      <c r="X6" s="413" t="s">
        <v>175</v>
      </c>
      <c r="Y6" s="413" t="s">
        <v>176</v>
      </c>
      <c r="Z6" s="413" t="s">
        <v>177</v>
      </c>
      <c r="AA6" s="413" t="s">
        <v>178</v>
      </c>
      <c r="AB6" s="413" t="s">
        <v>129</v>
      </c>
      <c r="AC6" s="413" t="s">
        <v>179</v>
      </c>
      <c r="AD6" s="413" t="s">
        <v>180</v>
      </c>
      <c r="AE6" s="413" t="s">
        <v>181</v>
      </c>
      <c r="AF6" s="413" t="s">
        <v>182</v>
      </c>
      <c r="AG6" s="413" t="s">
        <v>183</v>
      </c>
      <c r="AH6" s="413" t="s">
        <v>184</v>
      </c>
      <c r="AI6" s="413" t="s">
        <v>185</v>
      </c>
      <c r="AJ6" s="413" t="s">
        <v>186</v>
      </c>
      <c r="AK6" s="413" t="s">
        <v>79</v>
      </c>
      <c r="AL6" s="413" t="s">
        <v>187</v>
      </c>
      <c r="AM6" s="413" t="s">
        <v>188</v>
      </c>
      <c r="AN6" s="413" t="s">
        <v>189</v>
      </c>
      <c r="AO6" s="413" t="s">
        <v>190</v>
      </c>
      <c r="AP6" s="360"/>
    </row>
    <row r="7" spans="2:42" ht="15">
      <c r="B7" s="361" t="s">
        <v>435</v>
      </c>
      <c r="C7" s="361" t="s">
        <v>436</v>
      </c>
      <c r="D7" s="361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360"/>
    </row>
    <row r="8" spans="2:42" ht="15">
      <c r="B8" s="413" t="s">
        <v>195</v>
      </c>
      <c r="C8" s="415" t="s">
        <v>437</v>
      </c>
      <c r="D8" s="416"/>
      <c r="E8" s="363"/>
      <c r="F8" s="363"/>
      <c r="G8" s="363"/>
      <c r="H8" s="363">
        <v>22.708028793335</v>
      </c>
      <c r="I8" s="363"/>
      <c r="J8" s="363"/>
      <c r="K8" s="363">
        <v>20.808900833129901</v>
      </c>
      <c r="L8" s="363"/>
      <c r="M8" s="363"/>
      <c r="N8" s="363"/>
      <c r="O8" s="363"/>
      <c r="P8" s="363"/>
      <c r="Q8" s="363"/>
      <c r="R8" s="363">
        <v>8.8645162582397496</v>
      </c>
      <c r="S8" s="363"/>
      <c r="T8" s="363"/>
      <c r="U8" s="363"/>
      <c r="V8" s="363">
        <v>18</v>
      </c>
      <c r="W8" s="363"/>
      <c r="X8" s="363"/>
      <c r="Y8" s="363"/>
      <c r="Z8" s="363"/>
      <c r="AA8" s="363"/>
      <c r="AB8" s="363">
        <v>32.8548393249512</v>
      </c>
      <c r="AC8" s="363"/>
      <c r="AD8" s="363"/>
      <c r="AE8" s="363"/>
      <c r="AF8" s="363"/>
      <c r="AG8" s="363">
        <v>9.5039014816284197</v>
      </c>
      <c r="AH8" s="363"/>
      <c r="AI8" s="363"/>
      <c r="AJ8" s="363"/>
      <c r="AK8" s="364"/>
      <c r="AL8" s="364">
        <v>8.8645162582397496</v>
      </c>
      <c r="AM8" s="364"/>
      <c r="AN8" s="364">
        <v>8.8645162582397496</v>
      </c>
      <c r="AO8" s="364">
        <v>8.8645162582397496</v>
      </c>
      <c r="AP8" s="362">
        <v>19.782665141423546</v>
      </c>
    </row>
    <row r="9" spans="2:42" ht="15">
      <c r="B9" s="417"/>
      <c r="C9" s="415" t="s">
        <v>167</v>
      </c>
      <c r="D9" s="416"/>
      <c r="E9" s="363">
        <v>18.844230651855501</v>
      </c>
      <c r="F9" s="363">
        <v>32.8548393249512</v>
      </c>
      <c r="G9" s="363">
        <v>19.464134216308601</v>
      </c>
      <c r="H9" s="363">
        <v>22.708028793335</v>
      </c>
      <c r="I9" s="363">
        <v>9.6167755126953107</v>
      </c>
      <c r="J9" s="363">
        <v>24.425664901733398</v>
      </c>
      <c r="K9" s="363">
        <v>20.808900833129901</v>
      </c>
      <c r="L9" s="363">
        <v>12</v>
      </c>
      <c r="M9" s="363">
        <v>11.5324859619141</v>
      </c>
      <c r="N9" s="363">
        <v>24.2999992370606</v>
      </c>
      <c r="O9" s="363">
        <v>13</v>
      </c>
      <c r="P9" s="363">
        <v>17.698154449462901</v>
      </c>
      <c r="Q9" s="363">
        <v>27.25</v>
      </c>
      <c r="R9" s="363">
        <v>8.8645162582397496</v>
      </c>
      <c r="S9" s="363">
        <v>30</v>
      </c>
      <c r="T9" s="363">
        <v>27.25</v>
      </c>
      <c r="U9" s="363">
        <v>9.6172838211059499</v>
      </c>
      <c r="V9" s="363">
        <v>18</v>
      </c>
      <c r="W9" s="363">
        <v>31.7471389770507</v>
      </c>
      <c r="X9" s="363">
        <v>32.8548393249512</v>
      </c>
      <c r="Y9" s="363">
        <v>12</v>
      </c>
      <c r="Z9" s="363">
        <v>35.676471710205099</v>
      </c>
      <c r="AA9" s="363">
        <v>32.8548393249512</v>
      </c>
      <c r="AB9" s="363">
        <v>32.8548393249512</v>
      </c>
      <c r="AC9" s="363">
        <v>12.9441175460815</v>
      </c>
      <c r="AD9" s="363">
        <v>9.9356021881103498</v>
      </c>
      <c r="AE9" s="363">
        <v>27.800828933715799</v>
      </c>
      <c r="AF9" s="363">
        <v>19.464134216308601</v>
      </c>
      <c r="AG9" s="363">
        <v>9.5039014816284197</v>
      </c>
      <c r="AH9" s="363">
        <v>21.951725006103501</v>
      </c>
      <c r="AI9" s="363">
        <v>17.130739212036101</v>
      </c>
      <c r="AJ9" s="363">
        <v>17</v>
      </c>
      <c r="AK9" s="364">
        <v>27.25</v>
      </c>
      <c r="AL9" s="364">
        <v>8.8645162582397496</v>
      </c>
      <c r="AM9" s="364">
        <v>27.25</v>
      </c>
      <c r="AN9" s="364">
        <v>8.8645162582397496</v>
      </c>
      <c r="AO9" s="364">
        <v>8.8645162582397496</v>
      </c>
      <c r="AP9" s="360"/>
    </row>
    <row r="10" spans="2:42" ht="15">
      <c r="B10" s="417"/>
      <c r="C10" s="415" t="s">
        <v>196</v>
      </c>
      <c r="D10" s="416"/>
      <c r="E10" s="363"/>
      <c r="F10" s="363"/>
      <c r="G10" s="363"/>
      <c r="H10" s="363"/>
      <c r="I10" s="363"/>
      <c r="J10" s="363">
        <v>24.425664901733398</v>
      </c>
      <c r="K10" s="363"/>
      <c r="L10" s="363">
        <v>12</v>
      </c>
      <c r="M10" s="363"/>
      <c r="N10" s="363"/>
      <c r="O10" s="363"/>
      <c r="P10" s="363"/>
      <c r="Q10" s="363"/>
      <c r="R10" s="363"/>
      <c r="S10" s="363"/>
      <c r="T10" s="363"/>
      <c r="U10" s="363">
        <v>9.6172838211059606</v>
      </c>
      <c r="V10" s="363"/>
      <c r="W10" s="363"/>
      <c r="X10" s="363"/>
      <c r="Y10" s="363"/>
      <c r="Z10" s="363">
        <v>35.676471710205099</v>
      </c>
      <c r="AA10" s="363"/>
      <c r="AB10" s="363">
        <v>32.8548393249512</v>
      </c>
      <c r="AC10" s="363"/>
      <c r="AD10" s="363">
        <v>9.9356021881103498</v>
      </c>
      <c r="AE10" s="363">
        <v>27.800828933715799</v>
      </c>
      <c r="AF10" s="363"/>
      <c r="AG10" s="363"/>
      <c r="AH10" s="363"/>
      <c r="AI10" s="363"/>
      <c r="AJ10" s="363">
        <v>17</v>
      </c>
      <c r="AK10" s="364"/>
      <c r="AL10" s="364"/>
      <c r="AM10" s="364"/>
      <c r="AN10" s="364"/>
      <c r="AO10" s="364"/>
      <c r="AP10" s="360"/>
    </row>
    <row r="11" spans="2:42" ht="15">
      <c r="B11" s="414"/>
      <c r="C11" s="415" t="s">
        <v>438</v>
      </c>
      <c r="D11" s="416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>
        <v>12</v>
      </c>
      <c r="Z11" s="363">
        <v>35.676471710205099</v>
      </c>
      <c r="AA11" s="363"/>
      <c r="AB11" s="363">
        <v>32.8548393249512</v>
      </c>
      <c r="AC11" s="363"/>
      <c r="AD11" s="363">
        <v>9.9356021881103498</v>
      </c>
      <c r="AE11" s="363">
        <v>27.800828933715799</v>
      </c>
      <c r="AF11" s="363"/>
      <c r="AG11" s="363"/>
      <c r="AH11" s="363"/>
      <c r="AI11" s="363"/>
      <c r="AJ11" s="363">
        <v>17</v>
      </c>
      <c r="AK11" s="364"/>
      <c r="AL11" s="364"/>
      <c r="AM11" s="364"/>
      <c r="AN11" s="364"/>
      <c r="AO11" s="364"/>
      <c r="AP11" s="360"/>
    </row>
    <row r="12" spans="2:42" ht="15">
      <c r="B12" s="361" t="s">
        <v>439</v>
      </c>
      <c r="C12" s="415" t="s">
        <v>196</v>
      </c>
      <c r="D12" s="416"/>
      <c r="E12" s="363">
        <v>1.1005542278289799</v>
      </c>
      <c r="F12" s="363">
        <v>1.0559999942779501</v>
      </c>
      <c r="G12" s="363">
        <v>1.1000000238418599</v>
      </c>
      <c r="H12" s="363">
        <v>1.07429051399231</v>
      </c>
      <c r="I12" s="363">
        <v>1.1000000238418599</v>
      </c>
      <c r="J12" s="363">
        <v>1.1000000238418599</v>
      </c>
      <c r="K12" s="363">
        <v>1.1000000238418599</v>
      </c>
      <c r="L12" s="363">
        <v>1.1000000238418599</v>
      </c>
      <c r="M12" s="363"/>
      <c r="N12" s="363">
        <v>1.33683204650879</v>
      </c>
      <c r="O12" s="363">
        <v>1</v>
      </c>
      <c r="P12" s="363">
        <v>1.1000000238418599</v>
      </c>
      <c r="Q12" s="363">
        <v>1.1000000238418599</v>
      </c>
      <c r="R12" s="363">
        <v>1.1000000238418599</v>
      </c>
      <c r="S12" s="363">
        <v>1.1000000238418599</v>
      </c>
      <c r="T12" s="363">
        <v>1.1000000238418599</v>
      </c>
      <c r="U12" s="363"/>
      <c r="V12" s="363">
        <v>1.1000000238418599</v>
      </c>
      <c r="W12" s="363">
        <v>1.19993352890015</v>
      </c>
      <c r="X12" s="363">
        <v>1.1000000238418599</v>
      </c>
      <c r="Y12" s="363">
        <v>1.1000000238418599</v>
      </c>
      <c r="Z12" s="363"/>
      <c r="AA12" s="363">
        <v>1.1000000238418599</v>
      </c>
      <c r="AB12" s="363">
        <v>1.1000000238418599</v>
      </c>
      <c r="AC12" s="363">
        <v>1.0825396776199301</v>
      </c>
      <c r="AD12" s="363">
        <v>1.1000000238418599</v>
      </c>
      <c r="AE12" s="363">
        <v>1.1000000238418599</v>
      </c>
      <c r="AF12" s="363">
        <v>1.1000000238418599</v>
      </c>
      <c r="AG12" s="363">
        <v>1.1005988121032699</v>
      </c>
      <c r="AH12" s="363">
        <v>1.1000000238418599</v>
      </c>
      <c r="AI12" s="363">
        <v>1.1000000238418599</v>
      </c>
      <c r="AJ12" s="363">
        <v>1.10456550121307</v>
      </c>
      <c r="AK12" s="364">
        <v>1.1000000238418599</v>
      </c>
      <c r="AL12" s="364">
        <v>1.1000000238418599</v>
      </c>
      <c r="AM12" s="364">
        <v>1.1000000238418599</v>
      </c>
      <c r="AN12" s="364">
        <v>1.1000000238418599</v>
      </c>
      <c r="AO12" s="364">
        <v>1.1000000238418599</v>
      </c>
      <c r="AP12" s="360"/>
    </row>
    <row r="13" spans="2:42" ht="30">
      <c r="B13" s="361" t="s">
        <v>198</v>
      </c>
      <c r="C13" s="415" t="s">
        <v>196</v>
      </c>
      <c r="D13" s="416"/>
      <c r="E13" s="363">
        <v>1.1005542278289799</v>
      </c>
      <c r="F13" s="363">
        <v>1.0559999942779501</v>
      </c>
      <c r="G13" s="363">
        <v>1.1000000238418599</v>
      </c>
      <c r="H13" s="363">
        <v>1.07429051399231</v>
      </c>
      <c r="I13" s="363">
        <v>1.1000000238418599</v>
      </c>
      <c r="J13" s="363">
        <v>1.1000000238418599</v>
      </c>
      <c r="K13" s="363">
        <v>1.1000000238418599</v>
      </c>
      <c r="L13" s="363">
        <v>1.1000000238418599</v>
      </c>
      <c r="M13" s="363">
        <v>1.1000000238418599</v>
      </c>
      <c r="N13" s="363">
        <v>1.33683204650879</v>
      </c>
      <c r="O13" s="363">
        <v>1</v>
      </c>
      <c r="P13" s="363">
        <v>1.1000000238418599</v>
      </c>
      <c r="Q13" s="363">
        <v>1.1000000238418599</v>
      </c>
      <c r="R13" s="363">
        <v>1.1000000238418599</v>
      </c>
      <c r="S13" s="363">
        <v>1.1000000238418599</v>
      </c>
      <c r="T13" s="363">
        <v>1.1000000238418599</v>
      </c>
      <c r="U13" s="363">
        <v>1.1000000238418599</v>
      </c>
      <c r="V13" s="363">
        <v>1.1000000238418599</v>
      </c>
      <c r="W13" s="363">
        <v>1.19993352890015</v>
      </c>
      <c r="X13" s="363">
        <v>1.1000000238418599</v>
      </c>
      <c r="Y13" s="363">
        <v>1.1000000238418599</v>
      </c>
      <c r="Z13" s="363">
        <v>1.1000000238418599</v>
      </c>
      <c r="AA13" s="363">
        <v>1.1000000238418599</v>
      </c>
      <c r="AB13" s="363">
        <v>1.1000000238418599</v>
      </c>
      <c r="AC13" s="363">
        <v>1.0825396776199301</v>
      </c>
      <c r="AD13" s="363">
        <v>1.1000000238418599</v>
      </c>
      <c r="AE13" s="363">
        <v>1.1000000238418599</v>
      </c>
      <c r="AF13" s="363">
        <v>1.1000000238418599</v>
      </c>
      <c r="AG13" s="363">
        <v>1.1005988121032699</v>
      </c>
      <c r="AH13" s="363">
        <v>1.1000000238418599</v>
      </c>
      <c r="AI13" s="363">
        <v>1.1000000238418599</v>
      </c>
      <c r="AJ13" s="363">
        <v>1.10456550121307</v>
      </c>
      <c r="AK13" s="364">
        <v>1.1000000238418599</v>
      </c>
      <c r="AL13" s="364">
        <v>1.1000000238418599</v>
      </c>
      <c r="AM13" s="364">
        <v>1.1000000238418599</v>
      </c>
      <c r="AN13" s="364">
        <v>1.1000000238418599</v>
      </c>
      <c r="AO13" s="364">
        <v>1.1000000238418599</v>
      </c>
      <c r="AP13" s="362">
        <v>1.1041977018923383</v>
      </c>
    </row>
    <row r="14" spans="2:42" ht="15">
      <c r="B14" s="413" t="s">
        <v>124</v>
      </c>
      <c r="C14" s="415" t="s">
        <v>197</v>
      </c>
      <c r="D14" s="416"/>
      <c r="E14" s="363"/>
      <c r="F14" s="363"/>
      <c r="G14" s="363"/>
      <c r="H14" s="363">
        <v>1.60651648044586</v>
      </c>
      <c r="I14" s="363"/>
      <c r="J14" s="363"/>
      <c r="K14" s="363">
        <v>1.4904687404632599</v>
      </c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>
        <v>1.71000003814697</v>
      </c>
      <c r="W14" s="363"/>
      <c r="X14" s="363"/>
      <c r="Y14" s="363"/>
      <c r="Z14" s="363"/>
      <c r="AA14" s="363"/>
      <c r="AB14" s="363">
        <v>1.33000004291535</v>
      </c>
      <c r="AC14" s="363"/>
      <c r="AD14" s="363"/>
      <c r="AE14" s="363"/>
      <c r="AF14" s="363"/>
      <c r="AG14" s="363">
        <v>1.45347416400909</v>
      </c>
      <c r="AH14" s="363"/>
      <c r="AI14" s="363"/>
      <c r="AJ14" s="363">
        <v>1.5599999427795399</v>
      </c>
      <c r="AK14" s="364"/>
      <c r="AL14" s="364"/>
      <c r="AM14" s="364"/>
      <c r="AN14" s="364"/>
      <c r="AO14" s="364"/>
      <c r="AP14" s="362">
        <v>1.5762254938615103</v>
      </c>
    </row>
    <row r="15" spans="2:42" ht="15">
      <c r="B15" s="417"/>
      <c r="C15" s="415" t="s">
        <v>167</v>
      </c>
      <c r="D15" s="416"/>
      <c r="E15" s="363">
        <v>1.1799999475479099</v>
      </c>
      <c r="F15" s="363">
        <v>1.51028192043304</v>
      </c>
      <c r="G15" s="363">
        <v>1.5599999427795399</v>
      </c>
      <c r="H15" s="363">
        <v>1.60651648044586</v>
      </c>
      <c r="I15" s="363">
        <v>1.4644458293914799</v>
      </c>
      <c r="J15" s="363">
        <v>1.37999999523163</v>
      </c>
      <c r="K15" s="363">
        <v>1.4904687404632599</v>
      </c>
      <c r="L15" s="363">
        <v>1.5599999427795399</v>
      </c>
      <c r="M15" s="363">
        <v>1.45000004768372</v>
      </c>
      <c r="N15" s="363">
        <v>1.7400000095367401</v>
      </c>
      <c r="O15" s="363">
        <v>1.4000432491302499</v>
      </c>
      <c r="P15" s="363">
        <v>1.82858443260193</v>
      </c>
      <c r="Q15" s="363">
        <v>1.4975107908248899</v>
      </c>
      <c r="R15" s="363">
        <v>1.38246369361877</v>
      </c>
      <c r="S15" s="363">
        <v>1.8400000333786</v>
      </c>
      <c r="T15" s="363">
        <v>1.4975107908248899</v>
      </c>
      <c r="U15" s="363">
        <v>2.0627906322479301</v>
      </c>
      <c r="V15" s="363">
        <v>1.71000003814697</v>
      </c>
      <c r="W15" s="363">
        <v>1.9999866485595701</v>
      </c>
      <c r="X15" s="363">
        <v>1.51028192043304</v>
      </c>
      <c r="Y15" s="363">
        <v>1.43300044536591</v>
      </c>
      <c r="Z15" s="363">
        <v>1.5599999427795399</v>
      </c>
      <c r="AA15" s="363">
        <v>1.51028192043304</v>
      </c>
      <c r="AB15" s="363">
        <v>1.33000004291534</v>
      </c>
      <c r="AC15" s="363">
        <v>1.70000004768371</v>
      </c>
      <c r="AD15" s="363">
        <v>1.9665447473526001</v>
      </c>
      <c r="AE15" s="363">
        <v>1.4975107908248899</v>
      </c>
      <c r="AF15" s="363">
        <v>1.9828243255615201</v>
      </c>
      <c r="AG15" s="363">
        <v>1.4534741640091</v>
      </c>
      <c r="AH15" s="363">
        <v>1.63986444473267</v>
      </c>
      <c r="AI15" s="363">
        <v>1.95000004768371</v>
      </c>
      <c r="AJ15" s="363">
        <v>1.5599999427795399</v>
      </c>
      <c r="AK15" s="364">
        <v>1.4975107908248899</v>
      </c>
      <c r="AL15" s="364">
        <v>1.38246369361877</v>
      </c>
      <c r="AM15" s="364">
        <v>1.4975107908248899</v>
      </c>
      <c r="AN15" s="364">
        <v>1.38246369361877</v>
      </c>
      <c r="AO15" s="364">
        <v>1.38246369361877</v>
      </c>
      <c r="AP15" s="360"/>
    </row>
    <row r="16" spans="2:42" ht="15">
      <c r="B16" s="417"/>
      <c r="C16" s="415" t="s">
        <v>440</v>
      </c>
      <c r="D16" s="416"/>
      <c r="E16" s="363"/>
      <c r="F16" s="363"/>
      <c r="G16" s="363"/>
      <c r="H16" s="363">
        <v>1.60651648044586</v>
      </c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>
        <v>1.45347416400909</v>
      </c>
      <c r="AH16" s="363"/>
      <c r="AI16" s="363"/>
      <c r="AJ16" s="363"/>
      <c r="AK16" s="364"/>
      <c r="AL16" s="364"/>
      <c r="AM16" s="364"/>
      <c r="AN16" s="364"/>
      <c r="AO16" s="364"/>
      <c r="AP16" s="360"/>
    </row>
    <row r="17" spans="2:42" ht="15">
      <c r="B17" s="417"/>
      <c r="C17" s="415" t="s">
        <v>196</v>
      </c>
      <c r="D17" s="416"/>
      <c r="E17" s="363">
        <v>1.1799999475479099</v>
      </c>
      <c r="F17" s="363">
        <v>1.51028192043304</v>
      </c>
      <c r="G17" s="363">
        <v>1.5599999427795399</v>
      </c>
      <c r="H17" s="363">
        <v>1.60651648044586</v>
      </c>
      <c r="I17" s="363">
        <v>1.4644458293914799</v>
      </c>
      <c r="J17" s="363">
        <v>1.37999999523163</v>
      </c>
      <c r="K17" s="363">
        <v>1.4904687404632599</v>
      </c>
      <c r="L17" s="363">
        <v>1.5599999427795399</v>
      </c>
      <c r="M17" s="363">
        <v>1.45000004768372</v>
      </c>
      <c r="N17" s="363">
        <v>1.7400000095367401</v>
      </c>
      <c r="O17" s="363">
        <v>1.4000432491302499</v>
      </c>
      <c r="P17" s="363">
        <v>1.82858443260193</v>
      </c>
      <c r="Q17" s="363">
        <v>1.4975107908248899</v>
      </c>
      <c r="R17" s="363">
        <v>1.38246369361877</v>
      </c>
      <c r="S17" s="363">
        <v>1.8400000333786</v>
      </c>
      <c r="T17" s="363">
        <v>1.4975107908248899</v>
      </c>
      <c r="U17" s="363">
        <v>2.0627906322479301</v>
      </c>
      <c r="V17" s="363">
        <v>1.71000003814697</v>
      </c>
      <c r="W17" s="363">
        <v>1.9999866485595701</v>
      </c>
      <c r="X17" s="363">
        <v>1.51028192043305</v>
      </c>
      <c r="Y17" s="363">
        <v>1.4330004453659</v>
      </c>
      <c r="Z17" s="363">
        <v>1.5599999427795399</v>
      </c>
      <c r="AA17" s="363">
        <v>1.51028192043304</v>
      </c>
      <c r="AB17" s="363">
        <v>1.33000004291534</v>
      </c>
      <c r="AC17" s="363">
        <v>1.70000004768372</v>
      </c>
      <c r="AD17" s="363">
        <v>1.9665447473526001</v>
      </c>
      <c r="AE17" s="363">
        <v>1.4975107908248899</v>
      </c>
      <c r="AF17" s="363">
        <v>1.9828243255615201</v>
      </c>
      <c r="AG17" s="363">
        <v>1.45347416400909</v>
      </c>
      <c r="AH17" s="363">
        <v>1.63986444473267</v>
      </c>
      <c r="AI17" s="363">
        <v>1.95000004768372</v>
      </c>
      <c r="AJ17" s="363">
        <v>1.5599999427795399</v>
      </c>
      <c r="AK17" s="364">
        <v>1.4975107908248899</v>
      </c>
      <c r="AL17" s="364">
        <v>1.38246369361877</v>
      </c>
      <c r="AM17" s="364">
        <v>1.4975107908248899</v>
      </c>
      <c r="AN17" s="364">
        <v>1.38246369361877</v>
      </c>
      <c r="AO17" s="364">
        <v>1.38246369361877</v>
      </c>
      <c r="AP17" s="360"/>
    </row>
    <row r="18" spans="2:42" ht="15">
      <c r="B18" s="417"/>
      <c r="C18" s="415" t="s">
        <v>438</v>
      </c>
      <c r="D18" s="416"/>
      <c r="E18" s="363"/>
      <c r="F18" s="363">
        <v>1.51028192043305</v>
      </c>
      <c r="G18" s="363">
        <v>1.5599999427795399</v>
      </c>
      <c r="H18" s="363"/>
      <c r="I18" s="363"/>
      <c r="J18" s="363"/>
      <c r="K18" s="363">
        <v>1.4904687404632599</v>
      </c>
      <c r="L18" s="363">
        <v>1.5599999427795399</v>
      </c>
      <c r="M18" s="363"/>
      <c r="N18" s="363"/>
      <c r="O18" s="363"/>
      <c r="P18" s="363">
        <v>1.82858443260193</v>
      </c>
      <c r="Q18" s="363">
        <v>1.4975107908248899</v>
      </c>
      <c r="R18" s="363">
        <v>1.38246369361877</v>
      </c>
      <c r="S18" s="363">
        <v>1.8400000333786</v>
      </c>
      <c r="T18" s="363">
        <v>1.4975107908248899</v>
      </c>
      <c r="U18" s="363"/>
      <c r="V18" s="363">
        <v>1.71000003814697</v>
      </c>
      <c r="W18" s="363"/>
      <c r="X18" s="363"/>
      <c r="Y18" s="363">
        <v>1.43300044536591</v>
      </c>
      <c r="Z18" s="363">
        <v>1.5599999427795399</v>
      </c>
      <c r="AA18" s="363"/>
      <c r="AB18" s="363">
        <v>1.33000004291534</v>
      </c>
      <c r="AC18" s="363"/>
      <c r="AD18" s="363">
        <v>1.9665447473526001</v>
      </c>
      <c r="AE18" s="363">
        <v>1.4975107908248899</v>
      </c>
      <c r="AF18" s="363">
        <v>1.9828243255615201</v>
      </c>
      <c r="AG18" s="363"/>
      <c r="AH18" s="363"/>
      <c r="AI18" s="363">
        <v>1.95000004768372</v>
      </c>
      <c r="AJ18" s="363">
        <v>1.5599999427795399</v>
      </c>
      <c r="AK18" s="364">
        <v>1.4975107908248899</v>
      </c>
      <c r="AL18" s="364">
        <v>1.38246369361877</v>
      </c>
      <c r="AM18" s="364">
        <v>1.4975107908248899</v>
      </c>
      <c r="AN18" s="364">
        <v>1.38246369361877</v>
      </c>
      <c r="AO18" s="364">
        <v>1.38246369361877</v>
      </c>
      <c r="AP18" s="360"/>
    </row>
    <row r="19" spans="2:42" ht="15">
      <c r="B19" s="417"/>
      <c r="C19" s="415" t="s">
        <v>441</v>
      </c>
      <c r="D19" s="416"/>
      <c r="E19" s="365"/>
      <c r="F19" s="365"/>
      <c r="G19" s="365"/>
      <c r="H19" s="365"/>
      <c r="I19" s="365"/>
      <c r="J19" s="365">
        <v>1.37999999523163</v>
      </c>
      <c r="K19" s="365"/>
      <c r="L19" s="365">
        <v>1.5599999427795399</v>
      </c>
      <c r="M19" s="365"/>
      <c r="N19" s="365"/>
      <c r="O19" s="365"/>
      <c r="P19" s="365"/>
      <c r="Q19" s="365"/>
      <c r="R19" s="365"/>
      <c r="S19" s="365"/>
      <c r="T19" s="365"/>
      <c r="U19" s="365">
        <v>2.0627906322479301</v>
      </c>
      <c r="V19" s="365"/>
      <c r="W19" s="365"/>
      <c r="X19" s="365"/>
      <c r="Y19" s="365"/>
      <c r="Z19" s="365"/>
      <c r="AA19" s="365"/>
      <c r="AB19" s="365">
        <v>1.33000004291534</v>
      </c>
      <c r="AC19" s="365"/>
      <c r="AD19" s="365">
        <v>1.9665447473526001</v>
      </c>
      <c r="AE19" s="365">
        <v>1.4975107908248899</v>
      </c>
      <c r="AF19" s="365"/>
      <c r="AG19" s="365">
        <v>1.45347416400909</v>
      </c>
      <c r="AH19" s="365"/>
      <c r="AI19" s="365"/>
      <c r="AJ19" s="365">
        <v>1.5599999427795399</v>
      </c>
      <c r="AK19" s="366"/>
      <c r="AL19" s="366"/>
      <c r="AM19" s="366"/>
      <c r="AN19" s="366"/>
      <c r="AO19" s="366"/>
      <c r="AP19" s="360"/>
    </row>
    <row r="20" spans="2:42" ht="15">
      <c r="B20" s="419" t="s">
        <v>442</v>
      </c>
      <c r="C20" s="418" t="s">
        <v>167</v>
      </c>
      <c r="D20" s="418"/>
      <c r="E20" s="367">
        <v>12.6966866442624</v>
      </c>
      <c r="F20" s="367">
        <v>3.6177163587025101</v>
      </c>
      <c r="G20" s="367">
        <v>14.9022221025332</v>
      </c>
      <c r="H20" s="367">
        <v>5.0234683731318199</v>
      </c>
      <c r="I20" s="367">
        <v>4.0249713514679204</v>
      </c>
      <c r="J20" s="367">
        <v>9.7457023667068992</v>
      </c>
      <c r="K20" s="367">
        <v>6.2939784162499803</v>
      </c>
      <c r="L20" s="367">
        <v>5.7247237084120997</v>
      </c>
      <c r="M20" s="367">
        <v>10.89725621128</v>
      </c>
      <c r="N20" s="367">
        <v>6.2476243227720296</v>
      </c>
      <c r="O20" s="367">
        <v>10.957165291452601</v>
      </c>
      <c r="P20" s="367">
        <v>8.2550465475250707</v>
      </c>
      <c r="Q20" s="367">
        <v>6.4732029836269103</v>
      </c>
      <c r="R20" s="367">
        <v>10.1545306337892</v>
      </c>
      <c r="S20" s="367">
        <v>9.9489386039569503</v>
      </c>
      <c r="T20" s="367">
        <v>11.993945793934399</v>
      </c>
      <c r="U20" s="367">
        <v>7.0785647772785403</v>
      </c>
      <c r="V20" s="367">
        <v>7.5022433654630802</v>
      </c>
      <c r="W20" s="367">
        <v>13.305331947125</v>
      </c>
      <c r="X20" s="367">
        <v>5.2429919003327798</v>
      </c>
      <c r="Y20" s="367">
        <v>10.4740889501004</v>
      </c>
      <c r="Z20" s="367">
        <v>12.0025614776756</v>
      </c>
      <c r="AA20" s="367">
        <v>1.2047109936611</v>
      </c>
      <c r="AB20" s="367">
        <v>11.1014949066107</v>
      </c>
      <c r="AC20" s="367">
        <v>12.591806582523301</v>
      </c>
      <c r="AD20" s="367">
        <v>11.666596909052201</v>
      </c>
      <c r="AE20" s="367">
        <v>13.5666403308729</v>
      </c>
      <c r="AF20" s="367">
        <v>5.68297807152776</v>
      </c>
      <c r="AG20" s="367">
        <v>12.879972178480299</v>
      </c>
      <c r="AH20" s="367">
        <v>11.184902755915999</v>
      </c>
      <c r="AI20" s="367">
        <v>8.0361798881400901</v>
      </c>
      <c r="AJ20" s="367">
        <v>6.2908244883060602</v>
      </c>
      <c r="AK20" s="364">
        <v>6.4732029836269103</v>
      </c>
      <c r="AL20" s="368">
        <v>10.1545306337892</v>
      </c>
      <c r="AM20" s="364">
        <v>6.4732029836269103</v>
      </c>
      <c r="AN20" s="368">
        <v>10.1545306337892</v>
      </c>
      <c r="AO20" s="368">
        <v>10.1545306337892</v>
      </c>
      <c r="AP20" s="362">
        <v>5.7836562409331655</v>
      </c>
    </row>
    <row r="21" spans="2:42" ht="15">
      <c r="B21" s="419"/>
      <c r="C21" s="418" t="s">
        <v>196</v>
      </c>
      <c r="D21" s="418"/>
      <c r="E21" s="367"/>
      <c r="F21" s="367"/>
      <c r="G21" s="367">
        <v>2.4181893920898401</v>
      </c>
      <c r="H21" s="367"/>
      <c r="I21" s="367">
        <v>0.97858094215393099</v>
      </c>
      <c r="J21" s="367">
        <v>1.6805942726135299</v>
      </c>
      <c r="K21" s="367"/>
      <c r="L21" s="367">
        <v>0.71403723716735801</v>
      </c>
      <c r="M21" s="367">
        <v>2.0055233383178699</v>
      </c>
      <c r="N21" s="367">
        <v>0.89578972816467295</v>
      </c>
      <c r="O21" s="367">
        <v>1.6817709350585901</v>
      </c>
      <c r="P21" s="367">
        <v>1.0801119709014899</v>
      </c>
      <c r="Q21" s="367">
        <v>1.52727527618408</v>
      </c>
      <c r="R21" s="367">
        <v>2.7867569732666002</v>
      </c>
      <c r="S21" s="367">
        <v>1.7156412696838399</v>
      </c>
      <c r="T21" s="367">
        <v>4.5393498229980498</v>
      </c>
      <c r="U21" s="367">
        <v>1.3488346099853501</v>
      </c>
      <c r="V21" s="367">
        <v>1.3574516296386701</v>
      </c>
      <c r="W21" s="367">
        <v>3.3123500442504898</v>
      </c>
      <c r="X21" s="367">
        <v>0.85835562705993695</v>
      </c>
      <c r="Y21" s="367">
        <v>1.9958584976196301</v>
      </c>
      <c r="Z21" s="367">
        <v>1.9476603317260699</v>
      </c>
      <c r="AA21" s="367"/>
      <c r="AB21" s="367">
        <v>1.8240133094787601</v>
      </c>
      <c r="AC21" s="367">
        <v>2.8752834320068401</v>
      </c>
      <c r="AD21" s="367">
        <v>2.28312622070312</v>
      </c>
      <c r="AE21" s="367"/>
      <c r="AF21" s="367">
        <v>1.27366680145264</v>
      </c>
      <c r="AG21" s="367">
        <v>1.97689477920532</v>
      </c>
      <c r="AH21" s="367">
        <v>1.92983709335327</v>
      </c>
      <c r="AI21" s="367"/>
      <c r="AJ21" s="367">
        <v>0.90412603378295897</v>
      </c>
      <c r="AK21" s="364">
        <v>1.52727527618408</v>
      </c>
      <c r="AL21" s="369">
        <v>2.7867569732666002</v>
      </c>
      <c r="AM21" s="364">
        <v>1.52727527618408</v>
      </c>
      <c r="AN21" s="369">
        <v>2.7867569732666002</v>
      </c>
      <c r="AO21" s="369">
        <v>2.7867569732666002</v>
      </c>
      <c r="AP21" s="360"/>
    </row>
  </sheetData>
  <mergeCells count="55">
    <mergeCell ref="C20:D20"/>
    <mergeCell ref="C21:D21"/>
    <mergeCell ref="B20:B21"/>
    <mergeCell ref="AK6:AK7"/>
    <mergeCell ref="AL6:AL7"/>
    <mergeCell ref="X6:X7"/>
    <mergeCell ref="Y6:Y7"/>
    <mergeCell ref="Z6:Z7"/>
    <mergeCell ref="AA6:AA7"/>
    <mergeCell ref="T6:T7"/>
    <mergeCell ref="U6:U7"/>
    <mergeCell ref="J6:J7"/>
    <mergeCell ref="K6:K7"/>
    <mergeCell ref="L6:L7"/>
    <mergeCell ref="M6:M7"/>
    <mergeCell ref="N6:N7"/>
    <mergeCell ref="AM6:AM7"/>
    <mergeCell ref="C13:D13"/>
    <mergeCell ref="B14:B19"/>
    <mergeCell ref="C14:D14"/>
    <mergeCell ref="C15:D15"/>
    <mergeCell ref="C16:D16"/>
    <mergeCell ref="C17:D17"/>
    <mergeCell ref="C18:D18"/>
    <mergeCell ref="C19:D19"/>
    <mergeCell ref="B8:B11"/>
    <mergeCell ref="AD6:AD7"/>
    <mergeCell ref="AE6:AE7"/>
    <mergeCell ref="AF6:AF7"/>
    <mergeCell ref="AG6:AG7"/>
    <mergeCell ref="V6:V7"/>
    <mergeCell ref="W6:W7"/>
    <mergeCell ref="AN6:AN7"/>
    <mergeCell ref="AO6:AO7"/>
    <mergeCell ref="C12:D12"/>
    <mergeCell ref="AH6:AH7"/>
    <mergeCell ref="AI6:AI7"/>
    <mergeCell ref="AJ6:AJ7"/>
    <mergeCell ref="AC6:AC7"/>
    <mergeCell ref="AB6:AB7"/>
    <mergeCell ref="P6:P7"/>
    <mergeCell ref="Q6:Q7"/>
    <mergeCell ref="C8:D8"/>
    <mergeCell ref="C9:D9"/>
    <mergeCell ref="C10:D10"/>
    <mergeCell ref="C11:D11"/>
    <mergeCell ref="R6:R7"/>
    <mergeCell ref="S6:S7"/>
    <mergeCell ref="O6:O7"/>
    <mergeCell ref="B6:C6"/>
    <mergeCell ref="E6:E7"/>
    <mergeCell ref="F6:F7"/>
    <mergeCell ref="G6:G7"/>
    <mergeCell ref="H6:H7"/>
    <mergeCell ref="I6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D45F-EA49-439D-9131-A7EA3203E082}">
  <dimension ref="A1:BB106"/>
  <sheetViews>
    <sheetView topLeftCell="A40" zoomScale="64" workbookViewId="0">
      <selection activeCell="N27" sqref="N27"/>
    </sheetView>
  </sheetViews>
  <sheetFormatPr defaultRowHeight="12.75"/>
  <cols>
    <col min="1" max="1" width="8.7109375" style="110"/>
    <col min="2" max="2" width="26.85546875" bestFit="1" customWidth="1"/>
    <col min="3" max="3" width="32.42578125" bestFit="1" customWidth="1"/>
    <col min="4" max="4" width="29.5703125" bestFit="1" customWidth="1"/>
    <col min="5" max="5" width="23.5703125" bestFit="1" customWidth="1"/>
    <col min="14" max="14" width="60.5703125" bestFit="1" customWidth="1"/>
    <col min="17" max="17" width="60.5703125" bestFit="1" customWidth="1"/>
    <col min="20" max="20" width="19.85546875" bestFit="1" customWidth="1"/>
    <col min="21" max="21" width="31.5703125" bestFit="1" customWidth="1"/>
  </cols>
  <sheetData>
    <row r="1" spans="2:54" ht="15">
      <c r="B1" s="197" t="s">
        <v>343</v>
      </c>
      <c r="C1" s="189"/>
      <c r="D1" s="189"/>
      <c r="E1" s="189"/>
      <c r="F1" s="189"/>
      <c r="G1" s="189"/>
      <c r="H1" s="189"/>
      <c r="I1" s="189"/>
      <c r="J1" s="189"/>
      <c r="K1" s="282" t="s">
        <v>150</v>
      </c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2:54" ht="15.75" thickBot="1">
      <c r="B2" s="199">
        <v>1</v>
      </c>
      <c r="C2" s="199" t="s">
        <v>139</v>
      </c>
      <c r="D2" s="189"/>
      <c r="E2" s="189" t="s">
        <v>20</v>
      </c>
      <c r="F2" s="204" t="s">
        <v>60</v>
      </c>
      <c r="G2" s="204" t="s">
        <v>75</v>
      </c>
      <c r="H2" s="204" t="s">
        <v>76</v>
      </c>
      <c r="I2" s="204" t="s">
        <v>77</v>
      </c>
      <c r="J2" s="204" t="s">
        <v>78</v>
      </c>
      <c r="K2" s="204" t="s">
        <v>79</v>
      </c>
      <c r="L2" s="204" t="s">
        <v>80</v>
      </c>
      <c r="M2" s="189"/>
      <c r="N2" s="189"/>
      <c r="O2" s="189"/>
    </row>
    <row r="3" spans="2:54" ht="15">
      <c r="B3" s="189" t="s">
        <v>140</v>
      </c>
      <c r="C3" s="189" t="s">
        <v>141</v>
      </c>
      <c r="D3" s="189"/>
      <c r="E3" s="189"/>
      <c r="F3" s="191"/>
      <c r="G3" s="189"/>
      <c r="H3" s="189"/>
      <c r="I3" s="189"/>
      <c r="J3" s="189"/>
      <c r="K3" s="189"/>
      <c r="L3" s="189"/>
      <c r="M3" s="189"/>
      <c r="N3" s="189"/>
      <c r="O3" s="189"/>
    </row>
    <row r="4" spans="2:54" ht="15">
      <c r="B4" s="158" t="s">
        <v>153</v>
      </c>
      <c r="C4" s="158" t="s">
        <v>154</v>
      </c>
      <c r="D4" s="189"/>
      <c r="E4" s="189"/>
      <c r="F4" s="277">
        <f>F5+F6</f>
        <v>0.4</v>
      </c>
      <c r="G4" s="277">
        <f t="shared" ref="G4:L4" si="0">G5+G6</f>
        <v>1.9</v>
      </c>
      <c r="H4" s="277">
        <f t="shared" si="0"/>
        <v>2.9</v>
      </c>
      <c r="I4" s="277">
        <f t="shared" si="0"/>
        <v>0.4</v>
      </c>
      <c r="J4" s="277">
        <f t="shared" si="0"/>
        <v>0.1</v>
      </c>
      <c r="K4" s="277">
        <f t="shared" si="0"/>
        <v>1</v>
      </c>
      <c r="L4" s="277">
        <f t="shared" si="0"/>
        <v>2.7</v>
      </c>
      <c r="M4" s="191"/>
      <c r="N4" s="278"/>
      <c r="O4" s="191"/>
    </row>
    <row r="5" spans="2:54" ht="15">
      <c r="B5" s="280" t="s">
        <v>153</v>
      </c>
      <c r="C5" s="281" t="s">
        <v>466</v>
      </c>
      <c r="D5" s="189"/>
      <c r="E5" s="189" t="s">
        <v>154</v>
      </c>
      <c r="F5" s="191">
        <f>attached_avi_freight_energy!W15</f>
        <v>0</v>
      </c>
      <c r="G5" s="191">
        <f>attached_avi_freight_energy!AU15</f>
        <v>0</v>
      </c>
      <c r="H5" s="191">
        <f>attached_avi_freight_energy!BS15</f>
        <v>0</v>
      </c>
      <c r="I5" s="191">
        <f>attached_avi_freight_energy!CQ15</f>
        <v>0</v>
      </c>
      <c r="J5" s="191">
        <f>attached_avi_freight_energy!DO15</f>
        <v>0</v>
      </c>
      <c r="K5" s="191">
        <f>attached_avi_freight_energy!EM15</f>
        <v>0</v>
      </c>
      <c r="L5" s="191">
        <f>attached_avi_freight_energy!FK15</f>
        <v>0</v>
      </c>
      <c r="M5" s="191"/>
      <c r="N5" s="191"/>
      <c r="O5" s="191"/>
    </row>
    <row r="6" spans="2:54" ht="15">
      <c r="B6" s="280" t="s">
        <v>153</v>
      </c>
      <c r="C6" s="281" t="s">
        <v>342</v>
      </c>
      <c r="D6" s="189"/>
      <c r="E6" s="189" t="s">
        <v>154</v>
      </c>
      <c r="F6" s="191">
        <f>attached_avi_freight_energy!W16</f>
        <v>0.4</v>
      </c>
      <c r="G6" s="191">
        <f>attached_avi_freight_energy!AU16</f>
        <v>1.9</v>
      </c>
      <c r="H6" s="191">
        <f>attached_avi_freight_energy!BS16</f>
        <v>2.9</v>
      </c>
      <c r="I6" s="191">
        <f>attached_avi_freight_energy!CQ16</f>
        <v>0.4</v>
      </c>
      <c r="J6" s="191">
        <f>attached_avi_freight_energy!DO16</f>
        <v>0.1</v>
      </c>
      <c r="K6" s="191">
        <f>attached_avi_freight_energy!EM16</f>
        <v>1</v>
      </c>
      <c r="L6" s="191">
        <f>attached_avi_freight_energy!FK16</f>
        <v>2.7</v>
      </c>
      <c r="M6" s="191"/>
      <c r="N6" s="191"/>
      <c r="O6" s="191"/>
    </row>
    <row r="7" spans="2:54" ht="15">
      <c r="B7" s="158" t="s">
        <v>153</v>
      </c>
      <c r="C7" s="158" t="s">
        <v>157</v>
      </c>
      <c r="D7" s="189"/>
      <c r="E7" s="189"/>
      <c r="F7" s="277">
        <f>F8+F9</f>
        <v>13</v>
      </c>
      <c r="G7" s="277">
        <f t="shared" ref="G7:L7" si="1">G8+G9</f>
        <v>30.599999999999998</v>
      </c>
      <c r="H7" s="277">
        <f t="shared" si="1"/>
        <v>44</v>
      </c>
      <c r="I7" s="277">
        <f t="shared" si="1"/>
        <v>6.7</v>
      </c>
      <c r="J7" s="277">
        <f t="shared" si="1"/>
        <v>1.8</v>
      </c>
      <c r="K7" s="277">
        <f t="shared" si="1"/>
        <v>19.5</v>
      </c>
      <c r="L7" s="277">
        <f t="shared" si="1"/>
        <v>41.2</v>
      </c>
      <c r="M7" s="191"/>
      <c r="N7" s="191"/>
      <c r="O7" s="191"/>
    </row>
    <row r="8" spans="2:54" ht="15">
      <c r="B8" s="280" t="s">
        <v>157</v>
      </c>
      <c r="C8" s="281" t="s">
        <v>466</v>
      </c>
      <c r="D8" s="189"/>
      <c r="E8" s="189"/>
      <c r="F8" s="191">
        <f>attached_avi_passenger_eneuse!W15</f>
        <v>0</v>
      </c>
      <c r="G8" s="191">
        <f>attached_avi_passenger_eneuse!AU15</f>
        <v>0.4</v>
      </c>
      <c r="H8" s="191">
        <f>attached_avi_passenger_eneuse!BS15</f>
        <v>0.2</v>
      </c>
      <c r="I8" s="191">
        <f>attached_avi_passenger_eneuse!CQ15</f>
        <v>0.4</v>
      </c>
      <c r="J8" s="191">
        <f>attached_avi_passenger_eneuse!DO15</f>
        <v>0.1</v>
      </c>
      <c r="K8" s="191">
        <f>attached_avi_passenger_eneuse!EM15</f>
        <v>0.4</v>
      </c>
      <c r="L8" s="191">
        <f>attached_avi_passenger_eneuse!FK15</f>
        <v>0.2</v>
      </c>
      <c r="M8" s="191"/>
      <c r="N8" s="191"/>
      <c r="O8" s="191"/>
    </row>
    <row r="9" spans="2:54" ht="15">
      <c r="B9" s="280" t="s">
        <v>157</v>
      </c>
      <c r="C9" s="281" t="s">
        <v>342</v>
      </c>
      <c r="D9" s="189"/>
      <c r="E9" s="189"/>
      <c r="F9" s="191">
        <f>attached_avi_passenger_eneuse!W16</f>
        <v>13</v>
      </c>
      <c r="G9" s="191">
        <f>attached_avi_passenger_eneuse!AU16</f>
        <v>30.2</v>
      </c>
      <c r="H9" s="191">
        <f>attached_avi_passenger_eneuse!BS16</f>
        <v>43.8</v>
      </c>
      <c r="I9" s="191">
        <f>attached_avi_passenger_eneuse!CQ16</f>
        <v>6.3</v>
      </c>
      <c r="J9" s="191">
        <f>attached_avi_passenger_eneuse!DO16</f>
        <v>1.7</v>
      </c>
      <c r="K9" s="191">
        <f>attached_avi_passenger_eneuse!EM16</f>
        <v>19.100000000000001</v>
      </c>
      <c r="L9" s="191">
        <f>attached_avi_passenger_eneuse!FK16</f>
        <v>41</v>
      </c>
      <c r="M9" s="191"/>
      <c r="N9" s="191"/>
      <c r="O9" s="191"/>
    </row>
    <row r="10" spans="2:54" ht="15">
      <c r="B10" s="158" t="s">
        <v>158</v>
      </c>
      <c r="C10" s="158" t="s">
        <v>159</v>
      </c>
      <c r="D10" s="189"/>
      <c r="E10" s="189"/>
      <c r="F10" s="279">
        <f t="shared" ref="F10:L10" si="2">F4*169.2</f>
        <v>67.679999999999993</v>
      </c>
      <c r="G10" s="279">
        <f t="shared" si="2"/>
        <v>321.47999999999996</v>
      </c>
      <c r="H10" s="279">
        <f t="shared" si="2"/>
        <v>490.67999999999995</v>
      </c>
      <c r="I10" s="279">
        <f t="shared" si="2"/>
        <v>67.679999999999993</v>
      </c>
      <c r="J10" s="279">
        <f t="shared" si="2"/>
        <v>16.919999999999998</v>
      </c>
      <c r="K10" s="279">
        <f t="shared" si="2"/>
        <v>169.2</v>
      </c>
      <c r="L10" s="279">
        <f t="shared" si="2"/>
        <v>456.84</v>
      </c>
      <c r="M10" s="191"/>
      <c r="O10" s="191"/>
    </row>
    <row r="11" spans="2:54" s="283" customFormat="1" ht="15">
      <c r="B11" s="284" t="s">
        <v>158</v>
      </c>
      <c r="C11" s="285" t="s">
        <v>466</v>
      </c>
      <c r="D11" s="286"/>
      <c r="E11" s="286" t="s">
        <v>159</v>
      </c>
      <c r="F11" s="287">
        <f t="shared" ref="F11:L11" si="3">F5*169.2</f>
        <v>0</v>
      </c>
      <c r="G11" s="287">
        <f t="shared" si="3"/>
        <v>0</v>
      </c>
      <c r="H11" s="287">
        <f t="shared" si="3"/>
        <v>0</v>
      </c>
      <c r="I11" s="287">
        <f t="shared" si="3"/>
        <v>0</v>
      </c>
      <c r="J11" s="287">
        <f t="shared" si="3"/>
        <v>0</v>
      </c>
      <c r="K11" s="287">
        <f t="shared" si="3"/>
        <v>0</v>
      </c>
      <c r="L11" s="287">
        <f t="shared" si="3"/>
        <v>0</v>
      </c>
      <c r="M11" s="288"/>
      <c r="N11" s="288"/>
      <c r="O11" s="288"/>
    </row>
    <row r="12" spans="2:54" s="283" customFormat="1" ht="15">
      <c r="B12" s="284" t="s">
        <v>158</v>
      </c>
      <c r="C12" s="285" t="s">
        <v>342</v>
      </c>
      <c r="D12" s="286"/>
      <c r="E12" s="286" t="s">
        <v>159</v>
      </c>
      <c r="F12" s="287">
        <f t="shared" ref="F12:L12" si="4">F6*169.2</f>
        <v>67.679999999999993</v>
      </c>
      <c r="G12" s="287">
        <f t="shared" si="4"/>
        <v>321.47999999999996</v>
      </c>
      <c r="H12" s="287">
        <f t="shared" si="4"/>
        <v>490.67999999999995</v>
      </c>
      <c r="I12" s="287">
        <f t="shared" si="4"/>
        <v>67.679999999999993</v>
      </c>
      <c r="J12" s="287">
        <f t="shared" si="4"/>
        <v>16.919999999999998</v>
      </c>
      <c r="K12" s="287">
        <f t="shared" si="4"/>
        <v>169.2</v>
      </c>
      <c r="L12" s="287">
        <f t="shared" si="4"/>
        <v>456.84</v>
      </c>
      <c r="M12" s="288"/>
      <c r="N12" s="288"/>
      <c r="O12" s="288"/>
    </row>
    <row r="13" spans="2:54" ht="15">
      <c r="B13" s="158" t="s">
        <v>158</v>
      </c>
      <c r="C13" s="158" t="s">
        <v>160</v>
      </c>
      <c r="D13" s="189"/>
      <c r="E13" s="189"/>
      <c r="F13" s="279">
        <f t="shared" ref="F13:L13" si="5">F7*625.1</f>
        <v>8126.3</v>
      </c>
      <c r="G13" s="279">
        <f t="shared" si="5"/>
        <v>19128.059999999998</v>
      </c>
      <c r="H13" s="279">
        <f t="shared" si="5"/>
        <v>27504.400000000001</v>
      </c>
      <c r="I13" s="279">
        <f t="shared" si="5"/>
        <v>4188.17</v>
      </c>
      <c r="J13" s="279">
        <f t="shared" si="5"/>
        <v>1125.18</v>
      </c>
      <c r="K13" s="279">
        <f t="shared" si="5"/>
        <v>12189.45</v>
      </c>
      <c r="L13" s="279">
        <f t="shared" si="5"/>
        <v>25754.120000000003</v>
      </c>
      <c r="M13" s="191"/>
      <c r="N13" s="191"/>
      <c r="O13" s="191"/>
    </row>
    <row r="14" spans="2:54" s="283" customFormat="1" ht="15">
      <c r="B14" s="284" t="s">
        <v>160</v>
      </c>
      <c r="C14" s="285" t="s">
        <v>466</v>
      </c>
      <c r="D14" s="286"/>
      <c r="E14" s="286"/>
      <c r="F14" s="287">
        <f t="shared" ref="F14:L14" si="6">F8*625.1</f>
        <v>0</v>
      </c>
      <c r="G14" s="287">
        <f t="shared" si="6"/>
        <v>250.04000000000002</v>
      </c>
      <c r="H14" s="287">
        <f t="shared" si="6"/>
        <v>125.02000000000001</v>
      </c>
      <c r="I14" s="287">
        <f t="shared" si="6"/>
        <v>250.04000000000002</v>
      </c>
      <c r="J14" s="287">
        <f t="shared" si="6"/>
        <v>62.510000000000005</v>
      </c>
      <c r="K14" s="287">
        <f t="shared" si="6"/>
        <v>250.04000000000002</v>
      </c>
      <c r="L14" s="287">
        <f t="shared" si="6"/>
        <v>125.02000000000001</v>
      </c>
      <c r="M14" s="288"/>
      <c r="N14" s="288"/>
      <c r="O14" s="288"/>
      <c r="P14" s="286"/>
      <c r="Q14" s="286"/>
      <c r="R14" s="286"/>
      <c r="S14" s="286"/>
      <c r="T14" s="286"/>
      <c r="U14" s="286"/>
      <c r="V14" s="286"/>
    </row>
    <row r="15" spans="2:54" s="283" customFormat="1" ht="15">
      <c r="B15" s="284" t="s">
        <v>160</v>
      </c>
      <c r="C15" s="285" t="s">
        <v>342</v>
      </c>
      <c r="D15" s="286"/>
      <c r="E15" s="286"/>
      <c r="F15" s="287">
        <f t="shared" ref="F15:L15" si="7">F9*625.1</f>
        <v>8126.3</v>
      </c>
      <c r="G15" s="287">
        <f t="shared" si="7"/>
        <v>18878.02</v>
      </c>
      <c r="H15" s="287">
        <f t="shared" si="7"/>
        <v>27379.38</v>
      </c>
      <c r="I15" s="287">
        <f t="shared" si="7"/>
        <v>3938.13</v>
      </c>
      <c r="J15" s="287">
        <f t="shared" si="7"/>
        <v>1062.67</v>
      </c>
      <c r="K15" s="287">
        <f t="shared" si="7"/>
        <v>11939.410000000002</v>
      </c>
      <c r="L15" s="287">
        <f t="shared" si="7"/>
        <v>25629.100000000002</v>
      </c>
      <c r="M15" s="288"/>
      <c r="N15" s="288"/>
      <c r="O15" s="288"/>
      <c r="P15" s="286"/>
      <c r="Q15" s="286"/>
      <c r="R15" s="286"/>
      <c r="S15" s="286"/>
      <c r="T15" s="286"/>
      <c r="U15" s="286"/>
      <c r="V15" s="286"/>
    </row>
    <row r="16" spans="2:54" ht="15">
      <c r="B16" s="202"/>
      <c r="C16" s="202"/>
      <c r="D16" s="189"/>
      <c r="E16" s="189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</row>
    <row r="17" spans="2:54" s="110" customFormat="1" ht="15">
      <c r="B17" s="228" t="s">
        <v>15</v>
      </c>
      <c r="C17" s="209"/>
      <c r="D17" s="210"/>
      <c r="E17" s="210"/>
      <c r="F17" s="210"/>
      <c r="G17" s="210"/>
      <c r="H17" s="210"/>
      <c r="I17" s="191"/>
      <c r="J17" s="191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</row>
    <row r="18" spans="2:54" s="110" customFormat="1" ht="15.75" thickBot="1">
      <c r="B18" s="229" t="s">
        <v>11</v>
      </c>
      <c r="C18" s="229" t="s">
        <v>1</v>
      </c>
      <c r="D18" s="229" t="s">
        <v>2</v>
      </c>
      <c r="E18" s="229" t="s">
        <v>16</v>
      </c>
      <c r="F18" s="229" t="s">
        <v>17</v>
      </c>
      <c r="G18" s="229" t="s">
        <v>18</v>
      </c>
      <c r="H18" s="229" t="s">
        <v>19</v>
      </c>
      <c r="I18" s="191"/>
      <c r="J18" s="191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</row>
    <row r="19" spans="2:54" s="110" customFormat="1" ht="15">
      <c r="B19" s="224" t="s">
        <v>57</v>
      </c>
      <c r="C19" s="252" t="s">
        <v>467</v>
      </c>
      <c r="D19" s="252" t="s">
        <v>468</v>
      </c>
      <c r="E19" s="224" t="s">
        <v>147</v>
      </c>
      <c r="F19" s="224" t="s">
        <v>148</v>
      </c>
      <c r="G19" s="224"/>
      <c r="H19" s="224"/>
      <c r="I19" s="191"/>
      <c r="J19" s="191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</row>
    <row r="20" spans="2:54" s="110" customFormat="1" ht="15">
      <c r="B20" s="224" t="s">
        <v>57</v>
      </c>
      <c r="C20" s="252" t="s">
        <v>346</v>
      </c>
      <c r="D20" s="252" t="s">
        <v>344</v>
      </c>
      <c r="E20" s="224" t="s">
        <v>147</v>
      </c>
      <c r="F20" s="224" t="s">
        <v>148</v>
      </c>
      <c r="G20" s="224"/>
      <c r="H20" s="224"/>
      <c r="I20" s="191"/>
      <c r="J20" s="191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</row>
    <row r="21" spans="2:54" s="110" customFormat="1" ht="15">
      <c r="B21" s="224" t="s">
        <v>57</v>
      </c>
      <c r="C21" s="252" t="s">
        <v>469</v>
      </c>
      <c r="D21" s="252" t="s">
        <v>470</v>
      </c>
      <c r="E21" s="252" t="s">
        <v>155</v>
      </c>
      <c r="F21" s="252" t="s">
        <v>156</v>
      </c>
      <c r="G21" s="224"/>
      <c r="H21" s="224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</row>
    <row r="22" spans="2:54" s="110" customFormat="1" ht="15">
      <c r="B22" s="224" t="s">
        <v>57</v>
      </c>
      <c r="C22" s="252" t="s">
        <v>348</v>
      </c>
      <c r="D22" s="252" t="s">
        <v>347</v>
      </c>
      <c r="E22" s="252" t="s">
        <v>155</v>
      </c>
      <c r="F22" s="252" t="s">
        <v>156</v>
      </c>
      <c r="G22" s="224"/>
      <c r="H22" s="224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</row>
    <row r="23" spans="2:54" s="110" customFormat="1" ht="15">
      <c r="B23" s="224"/>
      <c r="C23" s="252"/>
      <c r="D23" s="252"/>
      <c r="E23" s="224"/>
      <c r="F23" s="224"/>
      <c r="G23" s="224"/>
      <c r="H23" s="224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</row>
    <row r="24" spans="2:54" s="110" customFormat="1" ht="15">
      <c r="B24" s="377" t="s">
        <v>460</v>
      </c>
      <c r="C24" s="191"/>
      <c r="D24" s="191"/>
      <c r="E24" s="191"/>
      <c r="G24" s="271"/>
      <c r="H24" s="194"/>
      <c r="I24" s="194"/>
      <c r="J24" s="191"/>
      <c r="K24" s="191"/>
      <c r="L24" s="191"/>
      <c r="M24" s="191"/>
      <c r="N24" s="191"/>
      <c r="O24" s="191"/>
      <c r="P24" s="191"/>
      <c r="Q24" s="191"/>
      <c r="R24" s="191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</row>
    <row r="25" spans="2:54" s="110" customFormat="1" ht="15.75" thickBot="1">
      <c r="B25" s="195" t="s">
        <v>7</v>
      </c>
      <c r="C25" s="195" t="s">
        <v>0</v>
      </c>
      <c r="D25" s="195" t="s">
        <v>3</v>
      </c>
      <c r="E25" s="195" t="s">
        <v>4</v>
      </c>
      <c r="F25" s="195" t="s">
        <v>8</v>
      </c>
      <c r="G25" s="195" t="s">
        <v>9</v>
      </c>
      <c r="H25" s="195" t="s">
        <v>10</v>
      </c>
      <c r="I25" s="195" t="s">
        <v>12</v>
      </c>
      <c r="J25" s="191"/>
      <c r="K25" s="191"/>
      <c r="L25" s="191"/>
      <c r="M25" s="191"/>
      <c r="N25" s="191"/>
      <c r="O25" s="191"/>
      <c r="P25" s="191"/>
      <c r="Q25" s="191"/>
      <c r="R25" s="191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</row>
    <row r="26" spans="2:54" ht="15">
      <c r="B26" s="189" t="s">
        <v>56</v>
      </c>
      <c r="C26" s="383" t="s">
        <v>480</v>
      </c>
      <c r="D26" s="189"/>
      <c r="E26" s="252" t="s">
        <v>147</v>
      </c>
      <c r="F26" s="189"/>
      <c r="G26" s="189"/>
      <c r="H26" s="189"/>
      <c r="I26" s="189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89"/>
      <c r="AU26" s="189"/>
      <c r="AV26" s="189"/>
      <c r="AW26" s="189"/>
      <c r="AX26" s="189"/>
      <c r="AY26" s="189"/>
      <c r="AZ26" s="189"/>
      <c r="BA26" s="189"/>
      <c r="BB26" s="189"/>
    </row>
    <row r="27" spans="2:54" s="110" customFormat="1" ht="15">
      <c r="B27" s="189"/>
      <c r="C27" s="383" t="s">
        <v>481</v>
      </c>
      <c r="D27" s="189"/>
      <c r="E27" s="189" t="s">
        <v>147</v>
      </c>
      <c r="F27" s="189"/>
      <c r="G27" s="189"/>
      <c r="H27" s="189"/>
      <c r="I27" s="189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224"/>
      <c r="AU27" s="224"/>
      <c r="AV27" s="224"/>
      <c r="AW27" s="224"/>
      <c r="AX27" s="224"/>
      <c r="AY27" s="224"/>
      <c r="AZ27" s="224"/>
      <c r="BA27" s="224"/>
      <c r="BB27" s="224"/>
    </row>
    <row r="28" spans="2:54" s="110" customFormat="1" ht="15">
      <c r="B28" s="224"/>
      <c r="C28" s="383" t="s">
        <v>482</v>
      </c>
      <c r="D28" s="224"/>
      <c r="E28" s="252" t="s">
        <v>155</v>
      </c>
      <c r="F28" s="224"/>
      <c r="G28" s="224"/>
      <c r="H28" s="224"/>
      <c r="I28" s="224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224"/>
      <c r="AU28" s="224"/>
      <c r="AV28" s="224"/>
      <c r="AW28" s="224"/>
      <c r="AX28" s="224"/>
      <c r="AY28" s="224"/>
      <c r="AZ28" s="224"/>
      <c r="BA28" s="224"/>
      <c r="BB28" s="224"/>
    </row>
    <row r="29" spans="2:54" s="110" customFormat="1" ht="15">
      <c r="B29" s="224"/>
      <c r="C29" s="383" t="s">
        <v>483</v>
      </c>
      <c r="D29" s="224"/>
      <c r="E29" s="252" t="s">
        <v>155</v>
      </c>
      <c r="F29" s="224"/>
      <c r="G29" s="224"/>
      <c r="H29" s="224"/>
      <c r="I29" s="224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224"/>
      <c r="AU29" s="224"/>
      <c r="AV29" s="224"/>
      <c r="AW29" s="224"/>
      <c r="AX29" s="224"/>
      <c r="AY29" s="224"/>
      <c r="AZ29" s="224"/>
      <c r="BA29" s="224"/>
      <c r="BB29" s="224"/>
    </row>
    <row r="30" spans="2:54" s="382" customFormat="1" ht="15">
      <c r="B30" s="381" t="s">
        <v>451</v>
      </c>
      <c r="C30" s="252" t="s">
        <v>345</v>
      </c>
      <c r="D30" s="224"/>
      <c r="E30" s="381" t="s">
        <v>47</v>
      </c>
      <c r="F30" s="224"/>
      <c r="G30" s="224"/>
      <c r="H30" s="224"/>
      <c r="I30" s="224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224"/>
      <c r="AU30" s="224"/>
      <c r="AV30" s="224"/>
      <c r="AW30" s="224"/>
      <c r="AX30" s="224"/>
      <c r="AY30" s="224"/>
      <c r="AZ30" s="224"/>
      <c r="BA30" s="224"/>
      <c r="BB30" s="224"/>
    </row>
    <row r="31" spans="2:54" s="382" customFormat="1" ht="15">
      <c r="B31" s="224"/>
      <c r="C31" s="252"/>
      <c r="D31" s="224"/>
      <c r="E31" s="252"/>
      <c r="F31" s="224"/>
      <c r="G31" s="224"/>
      <c r="H31" s="224"/>
      <c r="I31" s="224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224"/>
      <c r="AU31" s="224"/>
      <c r="AV31" s="224"/>
      <c r="AW31" s="224"/>
      <c r="AX31" s="224"/>
      <c r="AY31" s="224"/>
      <c r="AZ31" s="224"/>
      <c r="BA31" s="224"/>
      <c r="BB31" s="224"/>
    </row>
    <row r="32" spans="2:54" s="382" customFormat="1" ht="15">
      <c r="B32" s="224"/>
      <c r="C32" s="252"/>
      <c r="D32" s="224"/>
      <c r="E32" s="252"/>
      <c r="F32" s="224"/>
      <c r="G32" s="224"/>
      <c r="H32" s="224"/>
      <c r="I32" s="224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224"/>
      <c r="AU32" s="224"/>
      <c r="AV32" s="224"/>
      <c r="AW32" s="224"/>
      <c r="AX32" s="224"/>
      <c r="AY32" s="224"/>
      <c r="AZ32" s="224"/>
      <c r="BA32" s="224"/>
      <c r="BB32" s="224"/>
    </row>
    <row r="33" spans="2:54" s="110" customFormat="1" ht="15">
      <c r="B33" s="224"/>
      <c r="C33" s="224"/>
      <c r="D33" s="224"/>
      <c r="E33" s="224"/>
      <c r="F33" s="224"/>
      <c r="G33" s="224"/>
      <c r="H33" s="224"/>
      <c r="I33" s="224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224"/>
      <c r="AU33" s="224"/>
      <c r="AV33" s="224"/>
      <c r="AW33" s="224"/>
      <c r="AX33" s="224"/>
      <c r="AY33" s="224"/>
      <c r="AZ33" s="224"/>
      <c r="BA33" s="224"/>
      <c r="BB33" s="224"/>
    </row>
    <row r="34" spans="2:54" ht="15">
      <c r="B34" s="200" t="s">
        <v>162</v>
      </c>
      <c r="C34" s="189"/>
      <c r="D34" s="192" t="s">
        <v>161</v>
      </c>
      <c r="E34" s="203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X34" s="194"/>
      <c r="AY34" s="194"/>
      <c r="AZ34" s="194"/>
      <c r="BA34" s="194"/>
    </row>
    <row r="35" spans="2:54" ht="15.75" thickBot="1">
      <c r="B35" s="195" t="s">
        <v>1</v>
      </c>
      <c r="C35" s="195" t="s">
        <v>5</v>
      </c>
      <c r="D35" s="195" t="s">
        <v>6</v>
      </c>
      <c r="E35" s="196" t="s">
        <v>60</v>
      </c>
      <c r="F35" s="196" t="s">
        <v>75</v>
      </c>
      <c r="G35" s="196" t="s">
        <v>76</v>
      </c>
      <c r="H35" s="196" t="s">
        <v>77</v>
      </c>
      <c r="I35" s="196" t="s">
        <v>78</v>
      </c>
      <c r="J35" s="196" t="s">
        <v>79</v>
      </c>
      <c r="K35" s="196" t="s">
        <v>329</v>
      </c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189"/>
      <c r="AN35" s="200"/>
      <c r="AO35" s="189"/>
    </row>
    <row r="36" spans="2:54" ht="15">
      <c r="B36" s="252" t="s">
        <v>467</v>
      </c>
      <c r="C36" s="252" t="s">
        <v>465</v>
      </c>
      <c r="D36" s="252" t="s">
        <v>480</v>
      </c>
      <c r="E36" s="390">
        <v>0.16919999999999999</v>
      </c>
      <c r="F36" s="390">
        <v>0.16919999999999999</v>
      </c>
      <c r="G36" s="390">
        <v>0.16919999999999999</v>
      </c>
      <c r="H36" s="390">
        <v>0.16919999999999999</v>
      </c>
      <c r="I36" s="390">
        <v>0.16919999999999999</v>
      </c>
      <c r="J36" s="390">
        <v>0.16919999999999999</v>
      </c>
      <c r="K36" s="390">
        <v>0.16919999999999999</v>
      </c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75"/>
      <c r="AE36" s="275"/>
      <c r="AF36" s="275"/>
      <c r="AG36" s="275"/>
      <c r="AH36" s="275"/>
      <c r="AI36" s="275"/>
      <c r="AJ36" s="275"/>
      <c r="AK36" s="275"/>
      <c r="AL36" s="275"/>
      <c r="AM36" s="189"/>
      <c r="AN36" s="201"/>
      <c r="AO36" s="189"/>
    </row>
    <row r="37" spans="2:54" ht="15">
      <c r="B37" s="252" t="s">
        <v>346</v>
      </c>
      <c r="C37" s="252" t="s">
        <v>345</v>
      </c>
      <c r="D37" s="252" t="s">
        <v>481</v>
      </c>
      <c r="E37" s="390">
        <v>0.16919999999999999</v>
      </c>
      <c r="F37" s="390">
        <v>0.16919999999999999</v>
      </c>
      <c r="G37" s="390">
        <v>0.16919999999999999</v>
      </c>
      <c r="H37" s="390">
        <v>0.16919999999999999</v>
      </c>
      <c r="I37" s="390">
        <v>0.16919999999999999</v>
      </c>
      <c r="J37" s="390">
        <v>0.16919999999999999</v>
      </c>
      <c r="K37" s="390">
        <v>0.16919999999999999</v>
      </c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75"/>
      <c r="AE37" s="275"/>
      <c r="AF37" s="275"/>
      <c r="AG37" s="275"/>
      <c r="AH37" s="275"/>
      <c r="AI37" s="275"/>
      <c r="AJ37" s="275"/>
      <c r="AK37" s="275"/>
      <c r="AL37" s="275"/>
      <c r="AM37" s="189"/>
      <c r="AN37" s="201"/>
      <c r="AO37" s="189"/>
    </row>
    <row r="38" spans="2:54" ht="15">
      <c r="B38" s="252" t="s">
        <v>469</v>
      </c>
      <c r="C38" s="252" t="s">
        <v>465</v>
      </c>
      <c r="D38" s="252" t="s">
        <v>482</v>
      </c>
      <c r="E38" s="390">
        <v>0.62509999999999999</v>
      </c>
      <c r="F38" s="390">
        <v>0.62509999999999999</v>
      </c>
      <c r="G38" s="390">
        <v>0.62509999999999999</v>
      </c>
      <c r="H38" s="390">
        <v>0.62509999999999999</v>
      </c>
      <c r="I38" s="390">
        <v>0.62509999999999999</v>
      </c>
      <c r="J38" s="390">
        <v>0.62509999999999999</v>
      </c>
      <c r="K38" s="390">
        <v>0.62509999999999999</v>
      </c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75"/>
      <c r="AE38" s="275"/>
      <c r="AF38" s="275"/>
      <c r="AG38" s="275"/>
      <c r="AH38" s="275"/>
      <c r="AI38" s="275"/>
      <c r="AJ38" s="275"/>
      <c r="AK38" s="275"/>
      <c r="AL38" s="275"/>
      <c r="AM38" s="189"/>
      <c r="AN38" s="201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54" ht="15">
      <c r="B39" s="252" t="s">
        <v>348</v>
      </c>
      <c r="C39" s="252" t="s">
        <v>345</v>
      </c>
      <c r="D39" s="252" t="s">
        <v>483</v>
      </c>
      <c r="E39" s="390">
        <v>0.62509999999999999</v>
      </c>
      <c r="F39" s="390">
        <v>0.62509999999999999</v>
      </c>
      <c r="G39" s="390">
        <v>0.62509999999999999</v>
      </c>
      <c r="H39" s="390">
        <v>0.62509999999999999</v>
      </c>
      <c r="I39" s="390">
        <v>0.62509999999999999</v>
      </c>
      <c r="J39" s="390">
        <v>0.62509999999999999</v>
      </c>
      <c r="K39" s="390">
        <v>0.62509999999999999</v>
      </c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75"/>
      <c r="AE39" s="275"/>
      <c r="AF39" s="275"/>
      <c r="AG39" s="275"/>
      <c r="AH39" s="275"/>
      <c r="AI39" s="275"/>
      <c r="AJ39" s="275"/>
      <c r="AK39" s="275"/>
      <c r="AL39" s="275"/>
      <c r="AM39" s="189"/>
      <c r="AN39" s="201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2:54" ht="15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98"/>
      <c r="AJ40" s="198"/>
      <c r="AK40" s="190"/>
      <c r="AL40" s="190"/>
      <c r="AM40" s="190"/>
      <c r="AN40" s="190"/>
      <c r="AO40" s="198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</row>
    <row r="42" spans="2:54" ht="15">
      <c r="B42" s="213" t="s">
        <v>349</v>
      </c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2:54" ht="15.75" thickBot="1">
      <c r="B43" s="192" t="s">
        <v>135</v>
      </c>
      <c r="C43" s="189"/>
      <c r="D43" s="189"/>
      <c r="E43" s="189"/>
      <c r="F43" s="189"/>
      <c r="G43" s="189"/>
      <c r="H43" s="189"/>
      <c r="I43" s="189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</row>
    <row r="44" spans="2:54" ht="15.75" thickBot="1">
      <c r="B44" s="195" t="s">
        <v>0</v>
      </c>
      <c r="C44" s="196" t="s">
        <v>60</v>
      </c>
      <c r="D44" s="196" t="s">
        <v>75</v>
      </c>
      <c r="E44" s="196" t="s">
        <v>76</v>
      </c>
      <c r="F44" s="196" t="s">
        <v>77</v>
      </c>
      <c r="G44" s="196" t="s">
        <v>78</v>
      </c>
      <c r="H44" s="196" t="s">
        <v>79</v>
      </c>
      <c r="I44" s="196" t="s">
        <v>329</v>
      </c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8"/>
      <c r="AF44" s="198"/>
      <c r="AG44" s="198"/>
      <c r="AH44" s="198"/>
      <c r="AI44" s="198"/>
      <c r="AJ44" s="198"/>
      <c r="AK44" s="198"/>
      <c r="AL44" s="198"/>
      <c r="AM44" s="198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</row>
    <row r="45" spans="2:54" ht="15">
      <c r="B45" s="252" t="s">
        <v>480</v>
      </c>
      <c r="C45" s="190">
        <f>F11/1000</f>
        <v>0</v>
      </c>
      <c r="D45" s="225">
        <f t="shared" ref="D45:I45" si="8">G11/1000</f>
        <v>0</v>
      </c>
      <c r="E45" s="225">
        <f t="shared" si="8"/>
        <v>0</v>
      </c>
      <c r="F45" s="225">
        <f t="shared" si="8"/>
        <v>0</v>
      </c>
      <c r="G45" s="225">
        <f t="shared" si="8"/>
        <v>0</v>
      </c>
      <c r="H45" s="225">
        <f t="shared" si="8"/>
        <v>0</v>
      </c>
      <c r="I45" s="225">
        <f t="shared" si="8"/>
        <v>0</v>
      </c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8"/>
      <c r="AF45" s="198"/>
      <c r="AG45" s="198"/>
      <c r="AH45" s="198"/>
      <c r="AI45" s="198"/>
      <c r="AJ45" s="198"/>
      <c r="AK45" s="198"/>
      <c r="AL45" s="198"/>
      <c r="AM45" s="198"/>
    </row>
    <row r="46" spans="2:54" ht="15">
      <c r="B46" s="252" t="s">
        <v>481</v>
      </c>
      <c r="C46" s="225">
        <f>F12/1000</f>
        <v>6.767999999999999E-2</v>
      </c>
      <c r="D46" s="225">
        <f t="shared" ref="D46:I46" si="9">G12/1000</f>
        <v>0.32147999999999999</v>
      </c>
      <c r="E46" s="225">
        <f t="shared" si="9"/>
        <v>0.49067999999999995</v>
      </c>
      <c r="F46" s="225">
        <f t="shared" si="9"/>
        <v>6.767999999999999E-2</v>
      </c>
      <c r="G46" s="225">
        <f t="shared" si="9"/>
        <v>1.6919999999999998E-2</v>
      </c>
      <c r="H46" s="225">
        <f t="shared" si="9"/>
        <v>0.16919999999999999</v>
      </c>
      <c r="I46" s="225">
        <f t="shared" si="9"/>
        <v>0.45683999999999997</v>
      </c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8"/>
      <c r="AF46" s="198"/>
      <c r="AG46" s="198"/>
      <c r="AH46" s="198"/>
      <c r="AI46" s="198"/>
      <c r="AJ46" s="198"/>
      <c r="AK46" s="198"/>
      <c r="AL46" s="198"/>
      <c r="AM46" s="198"/>
    </row>
    <row r="47" spans="2:54" ht="15">
      <c r="B47" s="252" t="s">
        <v>482</v>
      </c>
      <c r="C47" s="190">
        <f>F14/1000</f>
        <v>0</v>
      </c>
      <c r="D47" s="225">
        <f t="shared" ref="D47:I47" si="10">G14/1000</f>
        <v>0.25004000000000004</v>
      </c>
      <c r="E47" s="225">
        <f t="shared" si="10"/>
        <v>0.12502000000000002</v>
      </c>
      <c r="F47" s="225">
        <f t="shared" si="10"/>
        <v>0.25004000000000004</v>
      </c>
      <c r="G47" s="225">
        <f t="shared" si="10"/>
        <v>6.251000000000001E-2</v>
      </c>
      <c r="H47" s="225">
        <f t="shared" si="10"/>
        <v>0.25004000000000004</v>
      </c>
      <c r="I47" s="225">
        <f t="shared" si="10"/>
        <v>0.12502000000000002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8"/>
      <c r="AF47" s="198"/>
      <c r="AG47" s="198"/>
      <c r="AH47" s="198"/>
      <c r="AI47" s="198"/>
      <c r="AJ47" s="198"/>
      <c r="AK47" s="198"/>
      <c r="AL47" s="198"/>
      <c r="AM47" s="198"/>
    </row>
    <row r="48" spans="2:54" ht="15">
      <c r="B48" s="252" t="s">
        <v>483</v>
      </c>
      <c r="C48" s="225">
        <f>F15/1000</f>
        <v>8.1263000000000005</v>
      </c>
      <c r="D48" s="225">
        <f t="shared" ref="D48:I48" si="11">G15/1000</f>
        <v>18.878019999999999</v>
      </c>
      <c r="E48" s="225">
        <f t="shared" si="11"/>
        <v>27.379380000000001</v>
      </c>
      <c r="F48" s="225">
        <f t="shared" si="11"/>
        <v>3.9381300000000001</v>
      </c>
      <c r="G48" s="225">
        <f t="shared" si="11"/>
        <v>1.06267</v>
      </c>
      <c r="H48" s="225">
        <f t="shared" si="11"/>
        <v>11.939410000000002</v>
      </c>
      <c r="I48" s="225">
        <f t="shared" si="11"/>
        <v>25.629100000000001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8"/>
      <c r="AI48" s="198"/>
      <c r="AJ48" s="198"/>
      <c r="AK48" s="198"/>
      <c r="AL48" s="198"/>
      <c r="AM48" s="198"/>
      <c r="AN48" s="198"/>
      <c r="AO48" s="198"/>
      <c r="AP48" s="198"/>
    </row>
    <row r="57" spans="2:11" ht="15">
      <c r="B57" s="213"/>
      <c r="C57" s="224"/>
      <c r="D57" s="391" t="s">
        <v>488</v>
      </c>
      <c r="E57" s="329"/>
      <c r="F57" s="224"/>
      <c r="G57" s="224"/>
      <c r="H57" s="224"/>
      <c r="I57" s="224"/>
      <c r="J57" s="224"/>
      <c r="K57" s="224"/>
    </row>
    <row r="58" spans="2:11" ht="15.75" thickBot="1">
      <c r="B58" s="229" t="s">
        <v>1</v>
      </c>
      <c r="C58" s="229" t="s">
        <v>5</v>
      </c>
      <c r="D58" s="229" t="s">
        <v>6</v>
      </c>
      <c r="E58" s="230" t="s">
        <v>60</v>
      </c>
      <c r="F58" s="230" t="s">
        <v>75</v>
      </c>
      <c r="G58" s="230" t="s">
        <v>76</v>
      </c>
      <c r="H58" s="230" t="s">
        <v>77</v>
      </c>
      <c r="I58" s="230" t="s">
        <v>78</v>
      </c>
      <c r="J58" s="230" t="s">
        <v>79</v>
      </c>
      <c r="K58" s="230" t="s">
        <v>329</v>
      </c>
    </row>
    <row r="59" spans="2:11" ht="15">
      <c r="B59" s="252" t="s">
        <v>467</v>
      </c>
      <c r="C59" s="252" t="s">
        <v>465</v>
      </c>
      <c r="D59" s="252" t="s">
        <v>480</v>
      </c>
      <c r="E59" s="390">
        <v>1</v>
      </c>
      <c r="F59" s="390">
        <v>1</v>
      </c>
      <c r="G59" s="390">
        <v>1</v>
      </c>
      <c r="H59" s="390">
        <v>1</v>
      </c>
      <c r="I59" s="390">
        <v>1</v>
      </c>
      <c r="J59" s="390">
        <v>1</v>
      </c>
      <c r="K59" s="390">
        <v>1</v>
      </c>
    </row>
    <row r="60" spans="2:11" ht="15">
      <c r="B60" s="252" t="s">
        <v>346</v>
      </c>
      <c r="C60" s="252" t="s">
        <v>345</v>
      </c>
      <c r="D60" s="252" t="s">
        <v>481</v>
      </c>
      <c r="E60" s="390">
        <v>1</v>
      </c>
      <c r="F60" s="390">
        <v>1</v>
      </c>
      <c r="G60" s="390">
        <v>1</v>
      </c>
      <c r="H60" s="390">
        <v>1</v>
      </c>
      <c r="I60" s="390">
        <v>1</v>
      </c>
      <c r="J60" s="390">
        <v>1</v>
      </c>
      <c r="K60" s="390">
        <v>1</v>
      </c>
    </row>
    <row r="61" spans="2:11" ht="15">
      <c r="B61" s="252" t="s">
        <v>469</v>
      </c>
      <c r="C61" s="252" t="s">
        <v>465</v>
      </c>
      <c r="D61" s="252" t="s">
        <v>482</v>
      </c>
      <c r="E61" s="390">
        <v>1</v>
      </c>
      <c r="F61" s="390">
        <v>1</v>
      </c>
      <c r="G61" s="390">
        <v>1</v>
      </c>
      <c r="H61" s="390">
        <v>1</v>
      </c>
      <c r="I61" s="390">
        <v>1</v>
      </c>
      <c r="J61" s="390">
        <v>1</v>
      </c>
      <c r="K61" s="390">
        <v>1</v>
      </c>
    </row>
    <row r="62" spans="2:11" ht="15">
      <c r="B62" s="252" t="s">
        <v>348</v>
      </c>
      <c r="C62" s="252" t="s">
        <v>345</v>
      </c>
      <c r="D62" s="252" t="s">
        <v>483</v>
      </c>
      <c r="E62" s="390">
        <v>1</v>
      </c>
      <c r="F62" s="390">
        <v>1</v>
      </c>
      <c r="G62" s="390">
        <v>1</v>
      </c>
      <c r="H62" s="390">
        <v>1</v>
      </c>
      <c r="I62" s="390">
        <v>1</v>
      </c>
      <c r="J62" s="390">
        <v>1</v>
      </c>
      <c r="K62" s="390">
        <v>1</v>
      </c>
    </row>
    <row r="66" spans="2:11" ht="15">
      <c r="B66" s="213"/>
      <c r="C66" s="224"/>
      <c r="D66" s="391" t="s">
        <v>489</v>
      </c>
      <c r="E66" s="329"/>
      <c r="F66" s="224"/>
      <c r="G66" s="224"/>
      <c r="H66" s="224"/>
      <c r="I66" s="224"/>
      <c r="J66" s="224"/>
      <c r="K66" s="224"/>
    </row>
    <row r="67" spans="2:11" ht="15.75" thickBot="1">
      <c r="B67" s="229" t="s">
        <v>1</v>
      </c>
      <c r="C67" s="229" t="s">
        <v>5</v>
      </c>
      <c r="D67" s="229" t="s">
        <v>6</v>
      </c>
      <c r="E67" s="230" t="s">
        <v>60</v>
      </c>
      <c r="F67" s="230" t="s">
        <v>75</v>
      </c>
      <c r="G67" s="230" t="s">
        <v>76</v>
      </c>
      <c r="H67" s="230" t="s">
        <v>77</v>
      </c>
      <c r="I67" s="230" t="s">
        <v>78</v>
      </c>
      <c r="J67" s="230" t="s">
        <v>79</v>
      </c>
      <c r="K67" s="230" t="s">
        <v>329</v>
      </c>
    </row>
    <row r="68" spans="2:11" ht="15">
      <c r="B68" s="252" t="s">
        <v>467</v>
      </c>
      <c r="C68" s="252" t="s">
        <v>465</v>
      </c>
      <c r="D68" s="252" t="s">
        <v>480</v>
      </c>
      <c r="E68" s="390">
        <v>1</v>
      </c>
      <c r="F68" s="390">
        <v>1</v>
      </c>
      <c r="G68" s="390">
        <v>1</v>
      </c>
      <c r="H68" s="390">
        <v>1</v>
      </c>
      <c r="I68" s="390">
        <v>1</v>
      </c>
      <c r="J68" s="390">
        <v>1</v>
      </c>
      <c r="K68" s="390">
        <v>1</v>
      </c>
    </row>
    <row r="69" spans="2:11" ht="15">
      <c r="B69" s="252" t="s">
        <v>346</v>
      </c>
      <c r="C69" s="252" t="s">
        <v>345</v>
      </c>
      <c r="D69" s="252" t="s">
        <v>481</v>
      </c>
      <c r="E69" s="390">
        <v>1</v>
      </c>
      <c r="F69" s="390">
        <v>1</v>
      </c>
      <c r="G69" s="390">
        <v>1</v>
      </c>
      <c r="H69" s="390">
        <v>1</v>
      </c>
      <c r="I69" s="390">
        <v>1</v>
      </c>
      <c r="J69" s="390">
        <v>1</v>
      </c>
      <c r="K69" s="390">
        <v>1</v>
      </c>
    </row>
    <row r="70" spans="2:11" ht="15">
      <c r="B70" s="252" t="s">
        <v>469</v>
      </c>
      <c r="C70" s="252" t="s">
        <v>465</v>
      </c>
      <c r="D70" s="252" t="s">
        <v>482</v>
      </c>
      <c r="E70" s="390">
        <v>1</v>
      </c>
      <c r="F70" s="390">
        <v>1</v>
      </c>
      <c r="G70" s="390">
        <v>1</v>
      </c>
      <c r="H70" s="390">
        <v>1</v>
      </c>
      <c r="I70" s="390">
        <v>1</v>
      </c>
      <c r="J70" s="390">
        <v>1</v>
      </c>
      <c r="K70" s="390">
        <v>1</v>
      </c>
    </row>
    <row r="71" spans="2:11" ht="15">
      <c r="B71" s="252" t="s">
        <v>348</v>
      </c>
      <c r="C71" s="252" t="s">
        <v>345</v>
      </c>
      <c r="D71" s="252" t="s">
        <v>483</v>
      </c>
      <c r="E71" s="390">
        <v>1</v>
      </c>
      <c r="F71" s="390">
        <v>1</v>
      </c>
      <c r="G71" s="390">
        <v>1</v>
      </c>
      <c r="H71" s="390">
        <v>1</v>
      </c>
      <c r="I71" s="390">
        <v>1</v>
      </c>
      <c r="J71" s="390">
        <v>1</v>
      </c>
      <c r="K71" s="390">
        <v>1</v>
      </c>
    </row>
    <row r="78" spans="2:11" ht="15">
      <c r="B78" s="213"/>
      <c r="C78" s="224"/>
      <c r="D78" s="391" t="s">
        <v>494</v>
      </c>
      <c r="E78" s="329"/>
      <c r="F78" s="224"/>
      <c r="G78" s="224"/>
      <c r="H78" s="224"/>
      <c r="I78" s="224"/>
      <c r="J78" s="224"/>
      <c r="K78" s="224"/>
    </row>
    <row r="79" spans="2:11" ht="15.75" thickBot="1">
      <c r="B79" s="229" t="s">
        <v>1</v>
      </c>
      <c r="C79" s="229" t="s">
        <v>5</v>
      </c>
      <c r="D79" s="229" t="s">
        <v>6</v>
      </c>
      <c r="E79" s="230" t="s">
        <v>60</v>
      </c>
      <c r="F79" s="230" t="s">
        <v>75</v>
      </c>
      <c r="G79" s="230" t="s">
        <v>76</v>
      </c>
      <c r="H79" s="230" t="s">
        <v>77</v>
      </c>
      <c r="I79" s="230" t="s">
        <v>78</v>
      </c>
      <c r="J79" s="230" t="s">
        <v>79</v>
      </c>
      <c r="K79" s="230" t="s">
        <v>329</v>
      </c>
    </row>
    <row r="80" spans="2:11" ht="15">
      <c r="B80" s="252" t="s">
        <v>467</v>
      </c>
      <c r="C80" s="252" t="s">
        <v>465</v>
      </c>
      <c r="D80" s="252" t="s">
        <v>480</v>
      </c>
      <c r="E80" s="390">
        <f>C45</f>
        <v>0</v>
      </c>
      <c r="F80" s="390">
        <f t="shared" ref="F80:K80" si="12">D45</f>
        <v>0</v>
      </c>
      <c r="G80" s="390">
        <f t="shared" si="12"/>
        <v>0</v>
      </c>
      <c r="H80" s="390">
        <f t="shared" si="12"/>
        <v>0</v>
      </c>
      <c r="I80" s="390">
        <f t="shared" si="12"/>
        <v>0</v>
      </c>
      <c r="J80" s="390">
        <f t="shared" si="12"/>
        <v>0</v>
      </c>
      <c r="K80" s="390">
        <f t="shared" si="12"/>
        <v>0</v>
      </c>
    </row>
    <row r="81" spans="2:11" ht="15">
      <c r="B81" s="252" t="s">
        <v>346</v>
      </c>
      <c r="C81" s="252" t="s">
        <v>345</v>
      </c>
      <c r="D81" s="252" t="s">
        <v>481</v>
      </c>
      <c r="E81" s="390">
        <f t="shared" ref="E81:E83" si="13">C46</f>
        <v>6.767999999999999E-2</v>
      </c>
      <c r="F81" s="390">
        <f t="shared" ref="F81:F83" si="14">D46</f>
        <v>0.32147999999999999</v>
      </c>
      <c r="G81" s="390">
        <f t="shared" ref="G81:G83" si="15">E46</f>
        <v>0.49067999999999995</v>
      </c>
      <c r="H81" s="390">
        <f t="shared" ref="H81:H83" si="16">F46</f>
        <v>6.767999999999999E-2</v>
      </c>
      <c r="I81" s="390">
        <f t="shared" ref="I81:I83" si="17">G46</f>
        <v>1.6919999999999998E-2</v>
      </c>
      <c r="J81" s="390">
        <f t="shared" ref="J81:J83" si="18">H46</f>
        <v>0.16919999999999999</v>
      </c>
      <c r="K81" s="390">
        <f t="shared" ref="K81:K83" si="19">I46</f>
        <v>0.45683999999999997</v>
      </c>
    </row>
    <row r="82" spans="2:11" ht="15">
      <c r="B82" s="252" t="s">
        <v>469</v>
      </c>
      <c r="C82" s="252" t="s">
        <v>465</v>
      </c>
      <c r="D82" s="252" t="s">
        <v>482</v>
      </c>
      <c r="E82" s="390">
        <f t="shared" si="13"/>
        <v>0</v>
      </c>
      <c r="F82" s="390">
        <f t="shared" si="14"/>
        <v>0.25004000000000004</v>
      </c>
      <c r="G82" s="390">
        <f t="shared" si="15"/>
        <v>0.12502000000000002</v>
      </c>
      <c r="H82" s="390">
        <f t="shared" si="16"/>
        <v>0.25004000000000004</v>
      </c>
      <c r="I82" s="390">
        <f t="shared" si="17"/>
        <v>6.251000000000001E-2</v>
      </c>
      <c r="J82" s="390">
        <f t="shared" si="18"/>
        <v>0.25004000000000004</v>
      </c>
      <c r="K82" s="390">
        <f t="shared" si="19"/>
        <v>0.12502000000000002</v>
      </c>
    </row>
    <row r="83" spans="2:11" ht="15">
      <c r="B83" s="252" t="s">
        <v>348</v>
      </c>
      <c r="C83" s="252" t="s">
        <v>345</v>
      </c>
      <c r="D83" s="252" t="s">
        <v>483</v>
      </c>
      <c r="E83" s="390">
        <f t="shared" si="13"/>
        <v>8.1263000000000005</v>
      </c>
      <c r="F83" s="390">
        <f t="shared" si="14"/>
        <v>18.878019999999999</v>
      </c>
      <c r="G83" s="390">
        <f t="shared" si="15"/>
        <v>27.379380000000001</v>
      </c>
      <c r="H83" s="390">
        <f t="shared" si="16"/>
        <v>3.9381300000000001</v>
      </c>
      <c r="I83" s="390">
        <f t="shared" si="17"/>
        <v>1.06267</v>
      </c>
      <c r="J83" s="390">
        <f t="shared" si="18"/>
        <v>11.939410000000002</v>
      </c>
      <c r="K83" s="390">
        <f t="shared" si="19"/>
        <v>25.629100000000001</v>
      </c>
    </row>
    <row r="89" spans="2:11" ht="15">
      <c r="B89" s="213"/>
      <c r="C89" s="224"/>
      <c r="D89" s="391" t="s">
        <v>490</v>
      </c>
      <c r="E89" s="329"/>
      <c r="F89" s="224"/>
      <c r="G89" s="224"/>
      <c r="H89" s="224"/>
      <c r="I89" s="224"/>
      <c r="J89" s="224"/>
      <c r="K89" s="224"/>
    </row>
    <row r="90" spans="2:11" ht="15.75" thickBot="1">
      <c r="B90" s="229" t="s">
        <v>1</v>
      </c>
      <c r="C90" s="229" t="s">
        <v>5</v>
      </c>
      <c r="D90" s="229" t="s">
        <v>6</v>
      </c>
      <c r="E90" s="230" t="s">
        <v>60</v>
      </c>
      <c r="F90" s="230" t="s">
        <v>75</v>
      </c>
      <c r="G90" s="230" t="s">
        <v>76</v>
      </c>
      <c r="H90" s="230" t="s">
        <v>77</v>
      </c>
      <c r="I90" s="230" t="s">
        <v>78</v>
      </c>
      <c r="J90" s="230" t="s">
        <v>79</v>
      </c>
      <c r="K90" s="230" t="s">
        <v>329</v>
      </c>
    </row>
    <row r="91" spans="2:11" ht="15">
      <c r="B91" s="252" t="s">
        <v>467</v>
      </c>
      <c r="C91" s="252" t="s">
        <v>465</v>
      </c>
      <c r="D91" s="252" t="s">
        <v>480</v>
      </c>
      <c r="E91" s="390">
        <v>30</v>
      </c>
      <c r="F91" s="390">
        <v>30</v>
      </c>
      <c r="G91" s="390">
        <v>30</v>
      </c>
      <c r="H91" s="390">
        <v>30</v>
      </c>
      <c r="I91" s="390">
        <v>30</v>
      </c>
      <c r="J91" s="390">
        <v>30</v>
      </c>
      <c r="K91" s="390">
        <v>30</v>
      </c>
    </row>
    <row r="92" spans="2:11" ht="15">
      <c r="B92" s="252" t="s">
        <v>346</v>
      </c>
      <c r="C92" s="252" t="s">
        <v>345</v>
      </c>
      <c r="D92" s="252" t="s">
        <v>481</v>
      </c>
      <c r="E92" s="390">
        <v>30</v>
      </c>
      <c r="F92" s="390">
        <v>30</v>
      </c>
      <c r="G92" s="390">
        <v>30</v>
      </c>
      <c r="H92" s="390">
        <v>30</v>
      </c>
      <c r="I92" s="390">
        <v>30</v>
      </c>
      <c r="J92" s="390">
        <v>30</v>
      </c>
      <c r="K92" s="390">
        <v>30</v>
      </c>
    </row>
    <row r="93" spans="2:11" ht="15">
      <c r="B93" s="252" t="s">
        <v>469</v>
      </c>
      <c r="C93" s="252" t="s">
        <v>465</v>
      </c>
      <c r="D93" s="252" t="s">
        <v>482</v>
      </c>
      <c r="E93" s="390">
        <v>30</v>
      </c>
      <c r="F93" s="390">
        <v>30</v>
      </c>
      <c r="G93" s="390">
        <v>30</v>
      </c>
      <c r="H93" s="390">
        <v>30</v>
      </c>
      <c r="I93" s="390">
        <v>30</v>
      </c>
      <c r="J93" s="390">
        <v>30</v>
      </c>
      <c r="K93" s="390">
        <v>30</v>
      </c>
    </row>
    <row r="94" spans="2:11" ht="15">
      <c r="B94" s="252" t="s">
        <v>348</v>
      </c>
      <c r="C94" s="252" t="s">
        <v>345</v>
      </c>
      <c r="D94" s="252" t="s">
        <v>483</v>
      </c>
      <c r="E94" s="390">
        <v>30</v>
      </c>
      <c r="F94" s="390">
        <v>30</v>
      </c>
      <c r="G94" s="390">
        <v>30</v>
      </c>
      <c r="H94" s="390">
        <v>30</v>
      </c>
      <c r="I94" s="390">
        <v>30</v>
      </c>
      <c r="J94" s="390">
        <v>30</v>
      </c>
      <c r="K94" s="390">
        <v>30</v>
      </c>
    </row>
    <row r="101" spans="2:11" ht="15">
      <c r="B101" s="213"/>
      <c r="C101" s="224"/>
      <c r="D101" s="391" t="s">
        <v>492</v>
      </c>
      <c r="E101" s="329"/>
      <c r="F101" s="224"/>
      <c r="G101" s="224"/>
      <c r="H101" s="224"/>
      <c r="I101" s="224"/>
      <c r="J101" s="224"/>
      <c r="K101" s="224"/>
    </row>
    <row r="102" spans="2:11" ht="15.75" thickBot="1">
      <c r="B102" s="229" t="s">
        <v>1</v>
      </c>
      <c r="C102" s="229" t="s">
        <v>5</v>
      </c>
      <c r="D102" s="229" t="s">
        <v>6</v>
      </c>
      <c r="E102" s="230" t="s">
        <v>60</v>
      </c>
      <c r="F102" s="230" t="s">
        <v>75</v>
      </c>
      <c r="G102" s="230" t="s">
        <v>76</v>
      </c>
      <c r="H102" s="230" t="s">
        <v>77</v>
      </c>
      <c r="I102" s="230" t="s">
        <v>78</v>
      </c>
      <c r="J102" s="230" t="s">
        <v>79</v>
      </c>
      <c r="K102" s="230" t="s">
        <v>329</v>
      </c>
    </row>
    <row r="103" spans="2:11" ht="15">
      <c r="B103" s="252" t="s">
        <v>467</v>
      </c>
      <c r="C103" s="252" t="s">
        <v>465</v>
      </c>
      <c r="D103" s="252" t="s">
        <v>480</v>
      </c>
      <c r="E103" s="390">
        <v>300</v>
      </c>
      <c r="F103" s="390">
        <v>300</v>
      </c>
      <c r="G103" s="390">
        <v>300</v>
      </c>
      <c r="H103" s="390">
        <v>300</v>
      </c>
      <c r="I103" s="390">
        <v>300</v>
      </c>
      <c r="J103" s="390">
        <v>300</v>
      </c>
      <c r="K103" s="390">
        <v>300</v>
      </c>
    </row>
    <row r="104" spans="2:11" ht="15">
      <c r="B104" s="252" t="s">
        <v>346</v>
      </c>
      <c r="C104" s="252" t="s">
        <v>345</v>
      </c>
      <c r="D104" s="252" t="s">
        <v>481</v>
      </c>
      <c r="E104" s="390">
        <v>300</v>
      </c>
      <c r="F104" s="390">
        <v>300</v>
      </c>
      <c r="G104" s="390">
        <v>300</v>
      </c>
      <c r="H104" s="390">
        <v>300</v>
      </c>
      <c r="I104" s="390">
        <v>300</v>
      </c>
      <c r="J104" s="390">
        <v>300</v>
      </c>
      <c r="K104" s="390">
        <v>300</v>
      </c>
    </row>
    <row r="105" spans="2:11" ht="15">
      <c r="B105" s="252" t="s">
        <v>469</v>
      </c>
      <c r="C105" s="252" t="s">
        <v>465</v>
      </c>
      <c r="D105" s="252" t="s">
        <v>482</v>
      </c>
      <c r="E105" s="390">
        <v>300</v>
      </c>
      <c r="F105" s="390">
        <v>300</v>
      </c>
      <c r="G105" s="390">
        <v>300</v>
      </c>
      <c r="H105" s="390">
        <v>300</v>
      </c>
      <c r="I105" s="390">
        <v>300</v>
      </c>
      <c r="J105" s="390">
        <v>300</v>
      </c>
      <c r="K105" s="390">
        <v>300</v>
      </c>
    </row>
    <row r="106" spans="2:11" ht="15">
      <c r="B106" s="252" t="s">
        <v>348</v>
      </c>
      <c r="C106" s="252" t="s">
        <v>345</v>
      </c>
      <c r="D106" s="252" t="s">
        <v>483</v>
      </c>
      <c r="E106" s="390">
        <v>300</v>
      </c>
      <c r="F106" s="390">
        <v>300</v>
      </c>
      <c r="G106" s="390">
        <v>300</v>
      </c>
      <c r="H106" s="390">
        <v>300</v>
      </c>
      <c r="I106" s="390">
        <v>300</v>
      </c>
      <c r="J106" s="390">
        <v>300</v>
      </c>
      <c r="K106" s="390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E063-E406-4A5D-A7B3-48A19D126D51}">
  <dimension ref="A1:FK34"/>
  <sheetViews>
    <sheetView topLeftCell="CT6" workbookViewId="0">
      <selection activeCell="FN16" sqref="FN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6" max="146" width="44.85546875" bestFit="1" customWidth="1"/>
    <col min="148" max="166" width="0" hidden="1" customWidth="1"/>
  </cols>
  <sheetData>
    <row r="1" spans="1:167" ht="15">
      <c r="A1" s="421"/>
      <c r="B1" s="421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21"/>
      <c r="Z1" s="421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21"/>
      <c r="AX1" s="421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21"/>
      <c r="BV1" s="421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21"/>
      <c r="CT1" s="421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21"/>
      <c r="DR1" s="421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21"/>
      <c r="EP1" s="421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21"/>
      <c r="B2" s="421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21"/>
      <c r="Z2" s="421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21"/>
      <c r="AX2" s="421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21"/>
      <c r="BV2" s="421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21"/>
      <c r="CT2" s="421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21"/>
      <c r="DR2" s="421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21"/>
      <c r="EP2" s="421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21"/>
      <c r="B3" s="421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21"/>
      <c r="Z3" s="421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21"/>
      <c r="AX3" s="421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21"/>
      <c r="BV3" s="421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21"/>
      <c r="CT3" s="421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21"/>
      <c r="DR3" s="421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21"/>
      <c r="EP3" s="421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21"/>
      <c r="B4" s="421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21"/>
      <c r="Z4" s="421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21"/>
      <c r="AX4" s="421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21"/>
      <c r="BV4" s="421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21"/>
      <c r="CT4" s="421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21"/>
      <c r="DR4" s="421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21"/>
      <c r="EP4" s="421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21"/>
      <c r="B6" s="421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21"/>
      <c r="Z6" s="421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21"/>
      <c r="AX6" s="421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21"/>
      <c r="BV6" s="421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21"/>
      <c r="CT6" s="421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21"/>
      <c r="DR6" s="421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21"/>
      <c r="EP6" s="421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23" t="s">
        <v>332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101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103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104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105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106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107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23" t="s">
        <v>339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339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339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339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339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339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339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21"/>
      <c r="B9" s="421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21"/>
      <c r="Z9" s="421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21"/>
      <c r="AX9" s="421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21"/>
      <c r="BV9" s="421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21"/>
      <c r="CT9" s="421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21"/>
      <c r="DR9" s="421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21"/>
      <c r="EP9" s="421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21"/>
      <c r="B10" s="421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21"/>
      <c r="Z10" s="421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21"/>
      <c r="AX10" s="421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21"/>
      <c r="BV10" s="421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21"/>
      <c r="CT10" s="421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21"/>
      <c r="DR10" s="421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21"/>
      <c r="EP10" s="421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22"/>
      <c r="B12" s="422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22"/>
      <c r="Z12" s="422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22"/>
      <c r="AX12" s="422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22"/>
      <c r="BV12" s="422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22"/>
      <c r="CT12" s="422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22"/>
      <c r="DR12" s="422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22"/>
      <c r="EP12" s="422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340</v>
      </c>
      <c r="C13" s="236">
        <v>0.5</v>
      </c>
      <c r="D13" s="236">
        <v>0.4</v>
      </c>
      <c r="E13" s="236">
        <v>0.4</v>
      </c>
      <c r="F13" s="236">
        <v>0.5</v>
      </c>
      <c r="G13" s="236">
        <v>0.6</v>
      </c>
      <c r="H13" s="236">
        <v>0.7</v>
      </c>
      <c r="I13" s="236">
        <v>0.5</v>
      </c>
      <c r="J13" s="236">
        <v>0.3</v>
      </c>
      <c r="K13" s="236">
        <v>0.3</v>
      </c>
      <c r="L13" s="236">
        <v>0.4</v>
      </c>
      <c r="M13" s="236">
        <v>0.4</v>
      </c>
      <c r="N13" s="236">
        <v>0.4</v>
      </c>
      <c r="O13" s="236">
        <v>0.1</v>
      </c>
      <c r="P13" s="236">
        <v>0.2</v>
      </c>
      <c r="Q13" s="236">
        <v>0.4</v>
      </c>
      <c r="R13" s="236">
        <v>0.3</v>
      </c>
      <c r="S13" s="236">
        <v>0.4</v>
      </c>
      <c r="T13" s="236">
        <v>0.4</v>
      </c>
      <c r="U13" s="236">
        <v>0.4</v>
      </c>
      <c r="V13" s="236">
        <v>0.4</v>
      </c>
      <c r="W13" s="236">
        <v>0.4</v>
      </c>
      <c r="Y13" s="234"/>
      <c r="Z13" s="104" t="s">
        <v>340</v>
      </c>
      <c r="AA13" s="236">
        <v>1.4</v>
      </c>
      <c r="AB13" s="236">
        <v>1.5</v>
      </c>
      <c r="AC13" s="236">
        <v>2.1</v>
      </c>
      <c r="AD13" s="236">
        <v>1.7</v>
      </c>
      <c r="AE13" s="236">
        <v>1.6</v>
      </c>
      <c r="AF13" s="236">
        <v>1.2</v>
      </c>
      <c r="AG13" s="236">
        <v>1.9</v>
      </c>
      <c r="AH13" s="236">
        <v>1.6</v>
      </c>
      <c r="AI13" s="236">
        <v>0.9</v>
      </c>
      <c r="AJ13" s="236">
        <v>0.6</v>
      </c>
      <c r="AK13" s="236">
        <v>0.8</v>
      </c>
      <c r="AL13" s="236">
        <v>0.9</v>
      </c>
      <c r="AM13" s="236">
        <v>1.8</v>
      </c>
      <c r="AN13" s="236">
        <v>1.8</v>
      </c>
      <c r="AO13" s="236">
        <v>1.7</v>
      </c>
      <c r="AP13" s="236">
        <v>1.7</v>
      </c>
      <c r="AQ13" s="236">
        <v>1.8</v>
      </c>
      <c r="AR13" s="236">
        <v>1.8</v>
      </c>
      <c r="AS13" s="236">
        <v>1.9</v>
      </c>
      <c r="AT13" s="236">
        <v>2</v>
      </c>
      <c r="AU13" s="236">
        <v>1.9</v>
      </c>
      <c r="AW13" s="234"/>
      <c r="AX13" s="104" t="s">
        <v>340</v>
      </c>
      <c r="AY13" s="236">
        <v>2.5</v>
      </c>
      <c r="AZ13" s="236">
        <v>2</v>
      </c>
      <c r="BA13" s="236">
        <v>1.6</v>
      </c>
      <c r="BB13" s="236">
        <v>1.7</v>
      </c>
      <c r="BC13" s="236">
        <v>2.1</v>
      </c>
      <c r="BD13" s="236">
        <v>2.9</v>
      </c>
      <c r="BE13" s="236">
        <v>1.8</v>
      </c>
      <c r="BF13" s="236">
        <v>1.3</v>
      </c>
      <c r="BG13" s="236">
        <v>1.3</v>
      </c>
      <c r="BH13" s="236">
        <v>1.3</v>
      </c>
      <c r="BI13" s="236">
        <v>1.4</v>
      </c>
      <c r="BJ13" s="236">
        <v>1.4</v>
      </c>
      <c r="BK13" s="236">
        <v>1.6</v>
      </c>
      <c r="BL13" s="236">
        <v>1.7</v>
      </c>
      <c r="BM13" s="236">
        <v>1.7</v>
      </c>
      <c r="BN13" s="236">
        <v>1.6</v>
      </c>
      <c r="BO13" s="236">
        <v>1.8</v>
      </c>
      <c r="BP13" s="236">
        <v>2.2999999999999998</v>
      </c>
      <c r="BQ13" s="236">
        <v>2.5</v>
      </c>
      <c r="BR13" s="236">
        <v>2.2999999999999998</v>
      </c>
      <c r="BS13" s="236">
        <v>2.9</v>
      </c>
      <c r="BU13" s="234"/>
      <c r="BV13" s="104" t="s">
        <v>340</v>
      </c>
      <c r="BW13" s="236">
        <v>0.3</v>
      </c>
      <c r="BX13" s="236">
        <v>0.2</v>
      </c>
      <c r="BY13" s="236">
        <v>0.2</v>
      </c>
      <c r="BZ13" s="236">
        <v>0.2</v>
      </c>
      <c r="CA13" s="236">
        <v>0.2</v>
      </c>
      <c r="CB13" s="236">
        <v>0.2</v>
      </c>
      <c r="CC13" s="236">
        <v>0.2</v>
      </c>
      <c r="CD13" s="236">
        <v>0.2</v>
      </c>
      <c r="CE13" s="236">
        <v>0.2</v>
      </c>
      <c r="CF13" s="236">
        <v>0.2</v>
      </c>
      <c r="CG13" s="236">
        <v>0.2</v>
      </c>
      <c r="CH13" s="236">
        <v>0.2</v>
      </c>
      <c r="CI13" s="236">
        <v>0.2</v>
      </c>
      <c r="CJ13" s="236">
        <v>0.2</v>
      </c>
      <c r="CK13" s="236">
        <v>0.1</v>
      </c>
      <c r="CL13" s="236">
        <v>0.1</v>
      </c>
      <c r="CM13" s="236">
        <v>0.1</v>
      </c>
      <c r="CN13" s="236">
        <v>0.2</v>
      </c>
      <c r="CO13" s="236">
        <v>0.2</v>
      </c>
      <c r="CP13" s="236">
        <v>0.2</v>
      </c>
      <c r="CQ13" s="236">
        <v>0.4</v>
      </c>
      <c r="CS13" s="234"/>
      <c r="CT13" s="104" t="s">
        <v>340</v>
      </c>
      <c r="CU13" s="236">
        <v>0.1</v>
      </c>
      <c r="CV13" s="236">
        <v>0.1</v>
      </c>
      <c r="CW13" s="236">
        <v>0.1</v>
      </c>
      <c r="CX13" s="236">
        <v>0.1</v>
      </c>
      <c r="CY13" s="236">
        <v>0</v>
      </c>
      <c r="CZ13" s="236">
        <v>0.1</v>
      </c>
      <c r="DA13" s="236">
        <v>0.1</v>
      </c>
      <c r="DB13" s="236">
        <v>0.1</v>
      </c>
      <c r="DC13" s="236">
        <v>0.1</v>
      </c>
      <c r="DD13" s="236">
        <v>0.1</v>
      </c>
      <c r="DE13" s="236">
        <v>0.1</v>
      </c>
      <c r="DF13" s="236">
        <v>0.1</v>
      </c>
      <c r="DG13" s="236">
        <v>0.1</v>
      </c>
      <c r="DH13" s="236">
        <v>0.1</v>
      </c>
      <c r="DI13" s="236">
        <v>0.1</v>
      </c>
      <c r="DJ13" s="236">
        <v>0.1</v>
      </c>
      <c r="DK13" s="236">
        <v>0.1</v>
      </c>
      <c r="DL13" s="236">
        <v>0.1</v>
      </c>
      <c r="DM13" s="236">
        <v>0.1</v>
      </c>
      <c r="DN13" s="236">
        <v>0.1</v>
      </c>
      <c r="DO13" s="236">
        <v>0.1</v>
      </c>
      <c r="DQ13" s="234"/>
      <c r="DR13" s="104" t="s">
        <v>340</v>
      </c>
      <c r="DS13" s="236">
        <v>1</v>
      </c>
      <c r="DT13" s="236">
        <v>0.9</v>
      </c>
      <c r="DU13" s="236">
        <v>0.8</v>
      </c>
      <c r="DV13" s="236">
        <v>0.9</v>
      </c>
      <c r="DW13" s="236">
        <v>0.8</v>
      </c>
      <c r="DX13" s="236">
        <v>0.9</v>
      </c>
      <c r="DY13" s="236">
        <v>0.9</v>
      </c>
      <c r="DZ13" s="236">
        <v>0.8</v>
      </c>
      <c r="EA13" s="236">
        <v>0.7</v>
      </c>
      <c r="EB13" s="236">
        <v>0.7</v>
      </c>
      <c r="EC13" s="236">
        <v>0.8</v>
      </c>
      <c r="ED13" s="236">
        <v>0.7</v>
      </c>
      <c r="EE13" s="236">
        <v>0.8</v>
      </c>
      <c r="EF13" s="236">
        <v>0.8</v>
      </c>
      <c r="EG13" s="236">
        <v>0.9</v>
      </c>
      <c r="EH13" s="236">
        <v>0.8</v>
      </c>
      <c r="EI13" s="236">
        <v>0.8</v>
      </c>
      <c r="EJ13" s="236">
        <v>0.9</v>
      </c>
      <c r="EK13" s="236">
        <v>0.9</v>
      </c>
      <c r="EL13" s="236">
        <v>0.9</v>
      </c>
      <c r="EM13" s="236">
        <v>1</v>
      </c>
      <c r="EO13" s="234"/>
      <c r="EP13" s="104" t="s">
        <v>340</v>
      </c>
      <c r="EQ13" s="236">
        <v>2.2999999999999998</v>
      </c>
      <c r="ER13" s="236">
        <v>1.8</v>
      </c>
      <c r="ES13" s="236">
        <v>2.2000000000000002</v>
      </c>
      <c r="ET13" s="236">
        <v>1.9</v>
      </c>
      <c r="EU13" s="236">
        <v>1.9</v>
      </c>
      <c r="EV13" s="236">
        <v>2</v>
      </c>
      <c r="EW13" s="236">
        <v>1.9</v>
      </c>
      <c r="EX13" s="236">
        <v>1.6</v>
      </c>
      <c r="EY13" s="236">
        <v>1.5</v>
      </c>
      <c r="EZ13" s="236">
        <v>1.3</v>
      </c>
      <c r="FA13" s="236">
        <v>1.6</v>
      </c>
      <c r="FB13" s="236">
        <v>1.7</v>
      </c>
      <c r="FC13" s="236">
        <v>1.5</v>
      </c>
      <c r="FD13" s="236">
        <v>1.5</v>
      </c>
      <c r="FE13" s="236">
        <v>1.4</v>
      </c>
      <c r="FF13" s="236">
        <v>1</v>
      </c>
      <c r="FG13" s="236">
        <v>1</v>
      </c>
      <c r="FH13" s="236">
        <v>1.4</v>
      </c>
      <c r="FI13" s="236">
        <v>1.9</v>
      </c>
      <c r="FJ13" s="236">
        <v>1.9</v>
      </c>
      <c r="FK13" s="236">
        <v>2.7</v>
      </c>
    </row>
    <row r="14" spans="1:167" ht="15">
      <c r="A14" s="234"/>
      <c r="B14" s="108" t="s">
        <v>221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221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221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221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221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221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221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335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335</v>
      </c>
      <c r="AA15" s="234">
        <v>0</v>
      </c>
      <c r="AB15" s="234">
        <v>0</v>
      </c>
      <c r="AC15" s="234">
        <v>0</v>
      </c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>
        <v>0</v>
      </c>
      <c r="AJ15" s="234">
        <v>0</v>
      </c>
      <c r="AK15" s="234">
        <v>0</v>
      </c>
      <c r="AL15" s="234">
        <v>0</v>
      </c>
      <c r="AM15" s="234">
        <v>0</v>
      </c>
      <c r="AN15" s="234">
        <v>0</v>
      </c>
      <c r="AO15" s="234">
        <v>0</v>
      </c>
      <c r="AP15" s="234">
        <v>0</v>
      </c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W15" s="234"/>
      <c r="AX15" s="107" t="s">
        <v>335</v>
      </c>
      <c r="AY15" s="234">
        <v>0</v>
      </c>
      <c r="AZ15" s="234">
        <v>0</v>
      </c>
      <c r="BA15" s="234">
        <v>0</v>
      </c>
      <c r="BB15" s="234">
        <v>0</v>
      </c>
      <c r="BC15" s="234">
        <v>0</v>
      </c>
      <c r="BD15" s="234">
        <v>0</v>
      </c>
      <c r="BE15" s="234">
        <v>0</v>
      </c>
      <c r="BF15" s="234">
        <v>0</v>
      </c>
      <c r="BG15" s="234">
        <v>0</v>
      </c>
      <c r="BH15" s="234">
        <v>0</v>
      </c>
      <c r="BI15" s="234">
        <v>0</v>
      </c>
      <c r="BJ15" s="234">
        <v>0</v>
      </c>
      <c r="BK15" s="234">
        <v>0</v>
      </c>
      <c r="BL15" s="234">
        <v>0</v>
      </c>
      <c r="BM15" s="234">
        <v>0</v>
      </c>
      <c r="BN15" s="234">
        <v>0</v>
      </c>
      <c r="BO15" s="234">
        <v>0</v>
      </c>
      <c r="BP15" s="234">
        <v>0</v>
      </c>
      <c r="BQ15" s="234">
        <v>0</v>
      </c>
      <c r="BR15" s="234">
        <v>0</v>
      </c>
      <c r="BS15" s="234">
        <v>0</v>
      </c>
      <c r="BU15" s="234"/>
      <c r="BV15" s="107" t="s">
        <v>335</v>
      </c>
      <c r="BW15" s="234">
        <v>0</v>
      </c>
      <c r="BX15" s="234">
        <v>0</v>
      </c>
      <c r="BY15" s="234">
        <v>0</v>
      </c>
      <c r="BZ15" s="234">
        <v>0</v>
      </c>
      <c r="CA15" s="234">
        <v>0</v>
      </c>
      <c r="CB15" s="234">
        <v>0</v>
      </c>
      <c r="CC15" s="234">
        <v>0</v>
      </c>
      <c r="CD15" s="234">
        <v>0</v>
      </c>
      <c r="CE15" s="234">
        <v>0</v>
      </c>
      <c r="CF15" s="234">
        <v>0</v>
      </c>
      <c r="CG15" s="234">
        <v>0</v>
      </c>
      <c r="CH15" s="234">
        <v>0</v>
      </c>
      <c r="CI15" s="234">
        <v>0</v>
      </c>
      <c r="CJ15" s="234">
        <v>0</v>
      </c>
      <c r="CK15" s="234">
        <v>0</v>
      </c>
      <c r="CL15" s="234">
        <v>0</v>
      </c>
      <c r="CM15" s="234">
        <v>0</v>
      </c>
      <c r="CN15" s="234">
        <v>0</v>
      </c>
      <c r="CO15" s="234">
        <v>0</v>
      </c>
      <c r="CP15" s="234">
        <v>0</v>
      </c>
      <c r="CQ15" s="234">
        <v>0</v>
      </c>
      <c r="CS15" s="234"/>
      <c r="CT15" s="107" t="s">
        <v>335</v>
      </c>
      <c r="CU15" s="234">
        <v>0</v>
      </c>
      <c r="CV15" s="234">
        <v>0</v>
      </c>
      <c r="CW15" s="234">
        <v>0</v>
      </c>
      <c r="CX15" s="234">
        <v>0</v>
      </c>
      <c r="CY15" s="234">
        <v>0</v>
      </c>
      <c r="CZ15" s="234">
        <v>0</v>
      </c>
      <c r="DA15" s="234">
        <v>0</v>
      </c>
      <c r="DB15" s="234">
        <v>0</v>
      </c>
      <c r="DC15" s="234">
        <v>0</v>
      </c>
      <c r="DD15" s="234">
        <v>0</v>
      </c>
      <c r="DE15" s="234">
        <v>0</v>
      </c>
      <c r="DF15" s="234">
        <v>0</v>
      </c>
      <c r="DG15" s="234">
        <v>0</v>
      </c>
      <c r="DH15" s="234">
        <v>0</v>
      </c>
      <c r="DI15" s="234">
        <v>0</v>
      </c>
      <c r="DJ15" s="234">
        <v>0</v>
      </c>
      <c r="DK15" s="234">
        <v>0</v>
      </c>
      <c r="DL15" s="234">
        <v>0</v>
      </c>
      <c r="DM15" s="234">
        <v>0</v>
      </c>
      <c r="DN15" s="234">
        <v>0</v>
      </c>
      <c r="DO15" s="234">
        <v>0</v>
      </c>
      <c r="DQ15" s="234"/>
      <c r="DR15" s="107" t="s">
        <v>335</v>
      </c>
      <c r="DS15" s="234">
        <v>0</v>
      </c>
      <c r="DT15" s="234">
        <v>0</v>
      </c>
      <c r="DU15" s="234">
        <v>0</v>
      </c>
      <c r="DV15" s="234">
        <v>0</v>
      </c>
      <c r="DW15" s="234">
        <v>0</v>
      </c>
      <c r="DX15" s="234">
        <v>0</v>
      </c>
      <c r="DY15" s="234">
        <v>0</v>
      </c>
      <c r="DZ15" s="234">
        <v>0</v>
      </c>
      <c r="EA15" s="234">
        <v>0</v>
      </c>
      <c r="EB15" s="234">
        <v>0</v>
      </c>
      <c r="EC15" s="234">
        <v>0</v>
      </c>
      <c r="ED15" s="234">
        <v>0</v>
      </c>
      <c r="EE15" s="234">
        <v>0</v>
      </c>
      <c r="EF15" s="234">
        <v>0</v>
      </c>
      <c r="EG15" s="234">
        <v>0</v>
      </c>
      <c r="EH15" s="234">
        <v>0</v>
      </c>
      <c r="EI15" s="234">
        <v>0</v>
      </c>
      <c r="EJ15" s="234">
        <v>0</v>
      </c>
      <c r="EK15" s="234">
        <v>0</v>
      </c>
      <c r="EL15" s="234">
        <v>0</v>
      </c>
      <c r="EM15" s="234">
        <v>0</v>
      </c>
      <c r="EO15" s="234"/>
      <c r="EP15" s="107" t="s">
        <v>335</v>
      </c>
      <c r="EQ15" s="234">
        <v>0</v>
      </c>
      <c r="ER15" s="234">
        <v>0</v>
      </c>
      <c r="ES15" s="234">
        <v>0</v>
      </c>
      <c r="ET15" s="234">
        <v>0</v>
      </c>
      <c r="EU15" s="234">
        <v>0</v>
      </c>
      <c r="EV15" s="234">
        <v>0</v>
      </c>
      <c r="EW15" s="234">
        <v>0</v>
      </c>
      <c r="EX15" s="234">
        <v>0</v>
      </c>
      <c r="EY15" s="234">
        <v>0</v>
      </c>
      <c r="EZ15" s="234">
        <v>0</v>
      </c>
      <c r="FA15" s="234">
        <v>0</v>
      </c>
      <c r="FB15" s="234">
        <v>0</v>
      </c>
      <c r="FC15" s="234">
        <v>0</v>
      </c>
      <c r="FD15" s="234">
        <v>0</v>
      </c>
      <c r="FE15" s="234">
        <v>0</v>
      </c>
      <c r="FF15" s="234">
        <v>0</v>
      </c>
      <c r="FG15" s="234">
        <v>0</v>
      </c>
      <c r="FH15" s="234">
        <v>0</v>
      </c>
      <c r="FI15" s="234">
        <v>0</v>
      </c>
      <c r="FJ15" s="234">
        <v>0</v>
      </c>
      <c r="FK15" s="234">
        <v>0</v>
      </c>
    </row>
    <row r="16" spans="1:167" ht="15">
      <c r="A16" s="234"/>
      <c r="B16" s="107" t="s">
        <v>336</v>
      </c>
      <c r="C16" s="234">
        <v>0.5</v>
      </c>
      <c r="D16" s="234">
        <v>0.4</v>
      </c>
      <c r="E16" s="234">
        <v>0.4</v>
      </c>
      <c r="F16" s="234">
        <v>0.5</v>
      </c>
      <c r="G16" s="234">
        <v>0.6</v>
      </c>
      <c r="H16" s="234">
        <v>0.7</v>
      </c>
      <c r="I16" s="234">
        <v>0.5</v>
      </c>
      <c r="J16" s="234">
        <v>0.3</v>
      </c>
      <c r="K16" s="234">
        <v>0.3</v>
      </c>
      <c r="L16" s="234">
        <v>0.4</v>
      </c>
      <c r="M16" s="234">
        <v>0.4</v>
      </c>
      <c r="N16" s="234">
        <v>0.4</v>
      </c>
      <c r="O16" s="234">
        <v>0.1</v>
      </c>
      <c r="P16" s="234">
        <v>0.2</v>
      </c>
      <c r="Q16" s="234">
        <v>0.4</v>
      </c>
      <c r="R16" s="234">
        <v>0.3</v>
      </c>
      <c r="S16" s="234">
        <v>0.4</v>
      </c>
      <c r="T16" s="234">
        <v>0.4</v>
      </c>
      <c r="U16" s="234">
        <v>0.4</v>
      </c>
      <c r="V16" s="234">
        <v>0.4</v>
      </c>
      <c r="W16" s="234">
        <v>0.4</v>
      </c>
      <c r="Y16" s="234"/>
      <c r="Z16" s="107" t="s">
        <v>336</v>
      </c>
      <c r="AA16" s="234">
        <v>1.4</v>
      </c>
      <c r="AB16" s="234">
        <v>1.5</v>
      </c>
      <c r="AC16" s="234">
        <v>2.1</v>
      </c>
      <c r="AD16" s="234">
        <v>1.6</v>
      </c>
      <c r="AE16" s="234">
        <v>1.6</v>
      </c>
      <c r="AF16" s="234">
        <v>1.2</v>
      </c>
      <c r="AG16" s="234">
        <v>1.9</v>
      </c>
      <c r="AH16" s="234">
        <v>1.6</v>
      </c>
      <c r="AI16" s="234">
        <v>0.8</v>
      </c>
      <c r="AJ16" s="234">
        <v>0.6</v>
      </c>
      <c r="AK16" s="234">
        <v>0.7</v>
      </c>
      <c r="AL16" s="234">
        <v>0.9</v>
      </c>
      <c r="AM16" s="234">
        <v>1.8</v>
      </c>
      <c r="AN16" s="234">
        <v>1.8</v>
      </c>
      <c r="AO16" s="234">
        <v>1.6</v>
      </c>
      <c r="AP16" s="234">
        <v>1.6</v>
      </c>
      <c r="AQ16" s="234">
        <v>1.8</v>
      </c>
      <c r="AR16" s="234">
        <v>1.8</v>
      </c>
      <c r="AS16" s="234">
        <v>1.9</v>
      </c>
      <c r="AT16" s="234">
        <v>2</v>
      </c>
      <c r="AU16" s="234">
        <v>1.9</v>
      </c>
      <c r="AW16" s="234"/>
      <c r="AX16" s="107" t="s">
        <v>336</v>
      </c>
      <c r="AY16" s="234">
        <v>2.5</v>
      </c>
      <c r="AZ16" s="234">
        <v>2</v>
      </c>
      <c r="BA16" s="234">
        <v>1.5</v>
      </c>
      <c r="BB16" s="234">
        <v>1.7</v>
      </c>
      <c r="BC16" s="234">
        <v>2.1</v>
      </c>
      <c r="BD16" s="234">
        <v>2.9</v>
      </c>
      <c r="BE16" s="234">
        <v>1.8</v>
      </c>
      <c r="BF16" s="234">
        <v>1.3</v>
      </c>
      <c r="BG16" s="234">
        <v>1.3</v>
      </c>
      <c r="BH16" s="234">
        <v>1.3</v>
      </c>
      <c r="BI16" s="234">
        <v>1.4</v>
      </c>
      <c r="BJ16" s="234">
        <v>1.4</v>
      </c>
      <c r="BK16" s="234">
        <v>1.6</v>
      </c>
      <c r="BL16" s="234">
        <v>1.7</v>
      </c>
      <c r="BM16" s="234">
        <v>1.7</v>
      </c>
      <c r="BN16" s="234">
        <v>1.6</v>
      </c>
      <c r="BO16" s="234">
        <v>1.8</v>
      </c>
      <c r="BP16" s="234">
        <v>2.2999999999999998</v>
      </c>
      <c r="BQ16" s="234">
        <v>2.5</v>
      </c>
      <c r="BR16" s="234">
        <v>2.2999999999999998</v>
      </c>
      <c r="BS16" s="234">
        <v>2.9</v>
      </c>
      <c r="BU16" s="234"/>
      <c r="BV16" s="107" t="s">
        <v>336</v>
      </c>
      <c r="BW16" s="234">
        <v>0.3</v>
      </c>
      <c r="BX16" s="234">
        <v>0.2</v>
      </c>
      <c r="BY16" s="234">
        <v>0.2</v>
      </c>
      <c r="BZ16" s="234">
        <v>0.2</v>
      </c>
      <c r="CA16" s="234">
        <v>0.2</v>
      </c>
      <c r="CB16" s="234">
        <v>0.2</v>
      </c>
      <c r="CC16" s="234">
        <v>0.2</v>
      </c>
      <c r="CD16" s="234">
        <v>0.2</v>
      </c>
      <c r="CE16" s="234">
        <v>0.2</v>
      </c>
      <c r="CF16" s="234">
        <v>0.2</v>
      </c>
      <c r="CG16" s="234">
        <v>0.2</v>
      </c>
      <c r="CH16" s="234">
        <v>0.2</v>
      </c>
      <c r="CI16" s="234">
        <v>0.2</v>
      </c>
      <c r="CJ16" s="234">
        <v>0.2</v>
      </c>
      <c r="CK16" s="234">
        <v>0.1</v>
      </c>
      <c r="CL16" s="234">
        <v>0.1</v>
      </c>
      <c r="CM16" s="234">
        <v>0.1</v>
      </c>
      <c r="CN16" s="234">
        <v>0.2</v>
      </c>
      <c r="CO16" s="234">
        <v>0.2</v>
      </c>
      <c r="CP16" s="234">
        <v>0.2</v>
      </c>
      <c r="CQ16" s="234">
        <v>0.4</v>
      </c>
      <c r="CS16" s="234"/>
      <c r="CT16" s="107" t="s">
        <v>336</v>
      </c>
      <c r="CU16" s="234">
        <v>0.1</v>
      </c>
      <c r="CV16" s="234">
        <v>0.1</v>
      </c>
      <c r="CW16" s="234">
        <v>0.1</v>
      </c>
      <c r="CX16" s="234">
        <v>0.1</v>
      </c>
      <c r="CY16" s="234">
        <v>0</v>
      </c>
      <c r="CZ16" s="234">
        <v>0.1</v>
      </c>
      <c r="DA16" s="234">
        <v>0.1</v>
      </c>
      <c r="DB16" s="234">
        <v>0.1</v>
      </c>
      <c r="DC16" s="234">
        <v>0.1</v>
      </c>
      <c r="DD16" s="234">
        <v>0.1</v>
      </c>
      <c r="DE16" s="234">
        <v>0.1</v>
      </c>
      <c r="DF16" s="234">
        <v>0.1</v>
      </c>
      <c r="DG16" s="234">
        <v>0.1</v>
      </c>
      <c r="DH16" s="234">
        <v>0.1</v>
      </c>
      <c r="DI16" s="234">
        <v>0.1</v>
      </c>
      <c r="DJ16" s="234">
        <v>0.1</v>
      </c>
      <c r="DK16" s="234">
        <v>0.1</v>
      </c>
      <c r="DL16" s="234">
        <v>0.1</v>
      </c>
      <c r="DM16" s="234">
        <v>0.1</v>
      </c>
      <c r="DN16" s="234">
        <v>0.1</v>
      </c>
      <c r="DO16" s="234">
        <v>0.1</v>
      </c>
      <c r="DQ16" s="234"/>
      <c r="DR16" s="107" t="s">
        <v>336</v>
      </c>
      <c r="DS16" s="234">
        <v>1</v>
      </c>
      <c r="DT16" s="234">
        <v>0.9</v>
      </c>
      <c r="DU16" s="234">
        <v>0.8</v>
      </c>
      <c r="DV16" s="234">
        <v>0.9</v>
      </c>
      <c r="DW16" s="234">
        <v>0.8</v>
      </c>
      <c r="DX16" s="234">
        <v>0.9</v>
      </c>
      <c r="DY16" s="234">
        <v>0.9</v>
      </c>
      <c r="DZ16" s="234">
        <v>0.8</v>
      </c>
      <c r="EA16" s="234">
        <v>0.7</v>
      </c>
      <c r="EB16" s="234">
        <v>0.7</v>
      </c>
      <c r="EC16" s="234">
        <v>0.8</v>
      </c>
      <c r="ED16" s="234">
        <v>0.7</v>
      </c>
      <c r="EE16" s="234">
        <v>0.8</v>
      </c>
      <c r="EF16" s="234">
        <v>0.8</v>
      </c>
      <c r="EG16" s="234">
        <v>0.9</v>
      </c>
      <c r="EH16" s="234">
        <v>0.8</v>
      </c>
      <c r="EI16" s="234">
        <v>0.8</v>
      </c>
      <c r="EJ16" s="234">
        <v>0.9</v>
      </c>
      <c r="EK16" s="234">
        <v>0.9</v>
      </c>
      <c r="EL16" s="234">
        <v>0.9</v>
      </c>
      <c r="EM16" s="234">
        <v>1</v>
      </c>
      <c r="EO16" s="234"/>
      <c r="EP16" s="107" t="s">
        <v>336</v>
      </c>
      <c r="EQ16" s="234">
        <v>2.2999999999999998</v>
      </c>
      <c r="ER16" s="234">
        <v>1.7</v>
      </c>
      <c r="ES16" s="234">
        <v>2.2000000000000002</v>
      </c>
      <c r="ET16" s="234">
        <v>1.8</v>
      </c>
      <c r="EU16" s="234">
        <v>1.9</v>
      </c>
      <c r="EV16" s="234">
        <v>2</v>
      </c>
      <c r="EW16" s="234">
        <v>1.8</v>
      </c>
      <c r="EX16" s="234">
        <v>1.6</v>
      </c>
      <c r="EY16" s="234">
        <v>1.4</v>
      </c>
      <c r="EZ16" s="234">
        <v>1.3</v>
      </c>
      <c r="FA16" s="234">
        <v>1.6</v>
      </c>
      <c r="FB16" s="234">
        <v>1.7</v>
      </c>
      <c r="FC16" s="234">
        <v>1.5</v>
      </c>
      <c r="FD16" s="234">
        <v>1.5</v>
      </c>
      <c r="FE16" s="234">
        <v>1.4</v>
      </c>
      <c r="FF16" s="234">
        <v>1</v>
      </c>
      <c r="FG16" s="234">
        <v>1</v>
      </c>
      <c r="FH16" s="234">
        <v>1.4</v>
      </c>
      <c r="FI16" s="234">
        <v>1.9</v>
      </c>
      <c r="FJ16" s="234">
        <v>1.9</v>
      </c>
      <c r="FK16" s="234">
        <v>2.7</v>
      </c>
    </row>
    <row r="17" spans="1:167" ht="15">
      <c r="A17" s="421"/>
      <c r="B17" s="421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21"/>
      <c r="Z17" s="421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21"/>
      <c r="AX17" s="421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21"/>
      <c r="BV17" s="421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21"/>
      <c r="CT17" s="421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21"/>
      <c r="DR17" s="421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21"/>
      <c r="EP17" s="421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87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87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87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87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87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87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87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335</v>
      </c>
      <c r="C19" s="234">
        <v>0.6</v>
      </c>
      <c r="D19" s="234">
        <v>0.6</v>
      </c>
      <c r="E19" s="234">
        <v>0.8</v>
      </c>
      <c r="F19" s="234">
        <v>0.5</v>
      </c>
      <c r="G19" s="234">
        <v>0.4</v>
      </c>
      <c r="H19" s="234">
        <v>0.3</v>
      </c>
      <c r="I19" s="234">
        <v>0.4</v>
      </c>
      <c r="J19" s="234">
        <v>0.7</v>
      </c>
      <c r="K19" s="234">
        <v>0.7</v>
      </c>
      <c r="L19" s="234">
        <v>0.6</v>
      </c>
      <c r="M19" s="234">
        <v>0.5</v>
      </c>
      <c r="N19" s="234">
        <v>0.4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335</v>
      </c>
      <c r="AA19" s="234">
        <v>0.2</v>
      </c>
      <c r="AB19" s="234">
        <v>0.3</v>
      </c>
      <c r="AC19" s="234">
        <v>0.2</v>
      </c>
      <c r="AD19" s="234">
        <v>0.3</v>
      </c>
      <c r="AE19" s="234">
        <v>0.4</v>
      </c>
      <c r="AF19" s="234">
        <v>0.5</v>
      </c>
      <c r="AG19" s="234">
        <v>0.3</v>
      </c>
      <c r="AH19" s="234">
        <v>0.5</v>
      </c>
      <c r="AI19" s="234">
        <v>0.9</v>
      </c>
      <c r="AJ19" s="234">
        <v>1.4</v>
      </c>
      <c r="AK19" s="234">
        <v>1.2</v>
      </c>
      <c r="AL19" s="234">
        <v>0.7</v>
      </c>
      <c r="AM19" s="234">
        <v>0.5</v>
      </c>
      <c r="AN19" s="234">
        <v>0.3</v>
      </c>
      <c r="AO19" s="234">
        <v>0.7</v>
      </c>
      <c r="AP19" s="234">
        <v>0.6</v>
      </c>
      <c r="AQ19" s="234">
        <v>0.6</v>
      </c>
      <c r="AR19" s="234">
        <v>0.6</v>
      </c>
      <c r="AS19" s="234">
        <v>0.3</v>
      </c>
      <c r="AT19" s="234">
        <v>0.6</v>
      </c>
      <c r="AU19" s="234">
        <v>1.4</v>
      </c>
      <c r="AW19" s="234"/>
      <c r="AX19" s="107" t="s">
        <v>335</v>
      </c>
      <c r="AY19" s="234">
        <v>0.1</v>
      </c>
      <c r="AZ19" s="234">
        <v>0.2</v>
      </c>
      <c r="BA19" s="234">
        <v>0.3</v>
      </c>
      <c r="BB19" s="234">
        <v>0.3</v>
      </c>
      <c r="BC19" s="234">
        <v>0.2</v>
      </c>
      <c r="BD19" s="234">
        <v>0.3</v>
      </c>
      <c r="BE19" s="234">
        <v>0.4</v>
      </c>
      <c r="BF19" s="234">
        <v>0.4</v>
      </c>
      <c r="BG19" s="234">
        <v>0.3</v>
      </c>
      <c r="BH19" s="234">
        <v>0.3</v>
      </c>
      <c r="BI19" s="234">
        <v>0.1</v>
      </c>
      <c r="BJ19" s="234">
        <v>0.2</v>
      </c>
      <c r="BK19" s="234">
        <v>0.1</v>
      </c>
      <c r="BL19" s="234">
        <v>0.1</v>
      </c>
      <c r="BM19" s="234">
        <v>0.3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335</v>
      </c>
      <c r="BW19" s="234">
        <v>1.4</v>
      </c>
      <c r="BX19" s="234">
        <v>1.6</v>
      </c>
      <c r="BY19" s="234">
        <v>1.8</v>
      </c>
      <c r="BZ19" s="234">
        <v>1.8</v>
      </c>
      <c r="CA19" s="234">
        <v>1.4</v>
      </c>
      <c r="CB19" s="234">
        <v>1.2</v>
      </c>
      <c r="CC19" s="234">
        <v>1.8</v>
      </c>
      <c r="CD19" s="234">
        <v>3</v>
      </c>
      <c r="CE19" s="234">
        <v>2.6</v>
      </c>
      <c r="CF19" s="234">
        <v>1.6</v>
      </c>
      <c r="CG19" s="234">
        <v>1.6</v>
      </c>
      <c r="CH19" s="234">
        <v>2.1</v>
      </c>
      <c r="CI19" s="234">
        <v>3.6</v>
      </c>
      <c r="CJ19" s="234">
        <v>3.4</v>
      </c>
      <c r="CK19" s="234">
        <v>4.7</v>
      </c>
      <c r="CL19" s="234">
        <v>7.7</v>
      </c>
      <c r="CM19" s="234">
        <v>7.9</v>
      </c>
      <c r="CN19" s="234">
        <v>7.8</v>
      </c>
      <c r="CO19" s="234">
        <v>5.8</v>
      </c>
      <c r="CP19" s="234">
        <v>4.8</v>
      </c>
      <c r="CQ19" s="234">
        <v>6.2</v>
      </c>
      <c r="CS19" s="234"/>
      <c r="CT19" s="107" t="s">
        <v>335</v>
      </c>
      <c r="CU19" s="234">
        <v>2.7</v>
      </c>
      <c r="CV19" s="234">
        <v>4.5</v>
      </c>
      <c r="CW19" s="234">
        <v>6.6</v>
      </c>
      <c r="CX19" s="234">
        <v>3.9</v>
      </c>
      <c r="CY19" s="234">
        <v>3.9</v>
      </c>
      <c r="CZ19" s="234">
        <v>4.0999999999999996</v>
      </c>
      <c r="DA19" s="234">
        <v>4.0999999999999996</v>
      </c>
      <c r="DB19" s="234">
        <v>3</v>
      </c>
      <c r="DC19" s="234">
        <v>2.5</v>
      </c>
      <c r="DD19" s="234">
        <v>1.9</v>
      </c>
      <c r="DE19" s="234">
        <v>1.7</v>
      </c>
      <c r="DF19" s="234">
        <v>1.5</v>
      </c>
      <c r="DG19" s="234">
        <v>2</v>
      </c>
      <c r="DH19" s="234">
        <v>0.7</v>
      </c>
      <c r="DI19" s="234">
        <v>0.2</v>
      </c>
      <c r="DJ19" s="234">
        <v>0.3</v>
      </c>
      <c r="DK19" s="234">
        <v>0.2</v>
      </c>
      <c r="DL19" s="234">
        <v>0.4</v>
      </c>
      <c r="DM19" s="234">
        <v>0.2</v>
      </c>
      <c r="DN19" s="234">
        <v>0</v>
      </c>
      <c r="DO19" s="234">
        <v>0.1</v>
      </c>
      <c r="DQ19" s="234"/>
      <c r="DR19" s="107" t="s">
        <v>335</v>
      </c>
      <c r="DS19" s="234">
        <v>0.4</v>
      </c>
      <c r="DT19" s="234">
        <v>0.6</v>
      </c>
      <c r="DU19" s="234">
        <v>0.7</v>
      </c>
      <c r="DV19" s="234">
        <v>0.9</v>
      </c>
      <c r="DW19" s="234">
        <v>0.7</v>
      </c>
      <c r="DX19" s="234">
        <v>0.6</v>
      </c>
      <c r="DY19" s="234">
        <v>0.4</v>
      </c>
      <c r="DZ19" s="234">
        <v>0.6</v>
      </c>
      <c r="EA19" s="234">
        <v>0.6</v>
      </c>
      <c r="EB19" s="234">
        <v>0.4</v>
      </c>
      <c r="EC19" s="234">
        <v>0.5</v>
      </c>
      <c r="ED19" s="234">
        <v>1.1000000000000001</v>
      </c>
      <c r="EE19" s="234">
        <v>1.5</v>
      </c>
      <c r="EF19" s="234">
        <v>0.7</v>
      </c>
      <c r="EG19" s="234">
        <v>0.9</v>
      </c>
      <c r="EH19" s="234">
        <v>1.1000000000000001</v>
      </c>
      <c r="EI19" s="234">
        <v>1.1000000000000001</v>
      </c>
      <c r="EJ19" s="234">
        <v>1.6</v>
      </c>
      <c r="EK19" s="234">
        <v>1.5</v>
      </c>
      <c r="EL19" s="234">
        <v>1.2</v>
      </c>
      <c r="EM19" s="234">
        <v>1.6</v>
      </c>
      <c r="EO19" s="234"/>
      <c r="EP19" s="107" t="s">
        <v>335</v>
      </c>
      <c r="EQ19" s="234">
        <v>0.5</v>
      </c>
      <c r="ER19" s="234">
        <v>0.6</v>
      </c>
      <c r="ES19" s="234">
        <v>0.4</v>
      </c>
      <c r="ET19" s="234">
        <v>0.4</v>
      </c>
      <c r="EU19" s="234">
        <v>0.5</v>
      </c>
      <c r="EV19" s="234">
        <v>0.5</v>
      </c>
      <c r="EW19" s="234">
        <v>0.4</v>
      </c>
      <c r="EX19" s="234">
        <v>0.6</v>
      </c>
      <c r="EY19" s="234">
        <v>0.5</v>
      </c>
      <c r="EZ19" s="234">
        <v>0.4</v>
      </c>
      <c r="FA19" s="234">
        <v>0.3</v>
      </c>
      <c r="FB19" s="234">
        <v>0.3</v>
      </c>
      <c r="FC19" s="234">
        <v>0.3</v>
      </c>
      <c r="FD19" s="234">
        <v>0.2</v>
      </c>
      <c r="FE19" s="234">
        <v>0.3</v>
      </c>
      <c r="FF19" s="234">
        <v>0.4</v>
      </c>
      <c r="FG19" s="234">
        <v>0.4</v>
      </c>
      <c r="FH19" s="234">
        <v>0.3</v>
      </c>
      <c r="FI19" s="234">
        <v>0.2</v>
      </c>
      <c r="FJ19" s="234">
        <v>0.4</v>
      </c>
      <c r="FK19" s="234">
        <v>0.4</v>
      </c>
    </row>
    <row r="20" spans="1:167" ht="15">
      <c r="A20" s="234"/>
      <c r="B20" s="107" t="s">
        <v>336</v>
      </c>
      <c r="C20" s="234">
        <v>99.4</v>
      </c>
      <c r="D20" s="234">
        <v>99.4</v>
      </c>
      <c r="E20" s="234">
        <v>99.2</v>
      </c>
      <c r="F20" s="234">
        <v>99.5</v>
      </c>
      <c r="G20" s="234">
        <v>99.6</v>
      </c>
      <c r="H20" s="234">
        <v>99.7</v>
      </c>
      <c r="I20" s="234">
        <v>99.6</v>
      </c>
      <c r="J20" s="234">
        <v>99.3</v>
      </c>
      <c r="K20" s="234">
        <v>99.3</v>
      </c>
      <c r="L20" s="234">
        <v>99.4</v>
      </c>
      <c r="M20" s="234">
        <v>99.5</v>
      </c>
      <c r="N20" s="234">
        <v>99.6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336</v>
      </c>
      <c r="AA20" s="234">
        <v>99.8</v>
      </c>
      <c r="AB20" s="234">
        <v>99.7</v>
      </c>
      <c r="AC20" s="234">
        <v>99.8</v>
      </c>
      <c r="AD20" s="234">
        <v>99.7</v>
      </c>
      <c r="AE20" s="234">
        <v>99.6</v>
      </c>
      <c r="AF20" s="234">
        <v>99.5</v>
      </c>
      <c r="AG20" s="234">
        <v>99.7</v>
      </c>
      <c r="AH20" s="234">
        <v>99.5</v>
      </c>
      <c r="AI20" s="234">
        <v>99.1</v>
      </c>
      <c r="AJ20" s="234">
        <v>98.6</v>
      </c>
      <c r="AK20" s="234">
        <v>98.8</v>
      </c>
      <c r="AL20" s="234">
        <v>99.3</v>
      </c>
      <c r="AM20" s="234">
        <v>99.5</v>
      </c>
      <c r="AN20" s="234">
        <v>99.7</v>
      </c>
      <c r="AO20" s="234">
        <v>99.3</v>
      </c>
      <c r="AP20" s="234">
        <v>99.4</v>
      </c>
      <c r="AQ20" s="234">
        <v>99.4</v>
      </c>
      <c r="AR20" s="234">
        <v>99.4</v>
      </c>
      <c r="AS20" s="234">
        <v>99.7</v>
      </c>
      <c r="AT20" s="234">
        <v>99.4</v>
      </c>
      <c r="AU20" s="234">
        <v>98.6</v>
      </c>
      <c r="AW20" s="234"/>
      <c r="AX20" s="107" t="s">
        <v>336</v>
      </c>
      <c r="AY20" s="234">
        <v>99.9</v>
      </c>
      <c r="AZ20" s="234">
        <v>99.8</v>
      </c>
      <c r="BA20" s="234">
        <v>99.7</v>
      </c>
      <c r="BB20" s="234">
        <v>99.7</v>
      </c>
      <c r="BC20" s="234">
        <v>99.8</v>
      </c>
      <c r="BD20" s="234">
        <v>99.7</v>
      </c>
      <c r="BE20" s="234">
        <v>99.6</v>
      </c>
      <c r="BF20" s="234">
        <v>99.6</v>
      </c>
      <c r="BG20" s="234">
        <v>99.7</v>
      </c>
      <c r="BH20" s="234">
        <v>99.7</v>
      </c>
      <c r="BI20" s="234">
        <v>99.9</v>
      </c>
      <c r="BJ20" s="234">
        <v>99.8</v>
      </c>
      <c r="BK20" s="234">
        <v>99.9</v>
      </c>
      <c r="BL20" s="234">
        <v>99.9</v>
      </c>
      <c r="BM20" s="234">
        <v>99.7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336</v>
      </c>
      <c r="BW20" s="234">
        <v>98.6</v>
      </c>
      <c r="BX20" s="234">
        <v>98.4</v>
      </c>
      <c r="BY20" s="234">
        <v>98.2</v>
      </c>
      <c r="BZ20" s="234">
        <v>98.2</v>
      </c>
      <c r="CA20" s="234">
        <v>98.6</v>
      </c>
      <c r="CB20" s="234">
        <v>98.8</v>
      </c>
      <c r="CC20" s="234">
        <v>98.2</v>
      </c>
      <c r="CD20" s="234">
        <v>97</v>
      </c>
      <c r="CE20" s="234">
        <v>97.4</v>
      </c>
      <c r="CF20" s="234">
        <v>98.4</v>
      </c>
      <c r="CG20" s="234">
        <v>98.4</v>
      </c>
      <c r="CH20" s="234">
        <v>97.9</v>
      </c>
      <c r="CI20" s="234">
        <v>96.4</v>
      </c>
      <c r="CJ20" s="234">
        <v>96.6</v>
      </c>
      <c r="CK20" s="234">
        <v>95.3</v>
      </c>
      <c r="CL20" s="234">
        <v>92.3</v>
      </c>
      <c r="CM20" s="234">
        <v>92.1</v>
      </c>
      <c r="CN20" s="234">
        <v>92.2</v>
      </c>
      <c r="CO20" s="234">
        <v>94.2</v>
      </c>
      <c r="CP20" s="234">
        <v>95.2</v>
      </c>
      <c r="CQ20" s="234">
        <v>93.8</v>
      </c>
      <c r="CS20" s="234"/>
      <c r="CT20" s="107" t="s">
        <v>336</v>
      </c>
      <c r="CU20" s="234">
        <v>97.3</v>
      </c>
      <c r="CV20" s="234">
        <v>95.5</v>
      </c>
      <c r="CW20" s="234">
        <v>93.4</v>
      </c>
      <c r="CX20" s="234">
        <v>96.1</v>
      </c>
      <c r="CY20" s="234">
        <v>96.1</v>
      </c>
      <c r="CZ20" s="234">
        <v>95.9</v>
      </c>
      <c r="DA20" s="234">
        <v>95.9</v>
      </c>
      <c r="DB20" s="234">
        <v>97</v>
      </c>
      <c r="DC20" s="234">
        <v>97.5</v>
      </c>
      <c r="DD20" s="234">
        <v>98.1</v>
      </c>
      <c r="DE20" s="234">
        <v>98.3</v>
      </c>
      <c r="DF20" s="234">
        <v>98.5</v>
      </c>
      <c r="DG20" s="234">
        <v>98</v>
      </c>
      <c r="DH20" s="234">
        <v>99.3</v>
      </c>
      <c r="DI20" s="234">
        <v>99.8</v>
      </c>
      <c r="DJ20" s="234">
        <v>99.7</v>
      </c>
      <c r="DK20" s="234">
        <v>99.8</v>
      </c>
      <c r="DL20" s="234">
        <v>99.6</v>
      </c>
      <c r="DM20" s="234">
        <v>99.8</v>
      </c>
      <c r="DN20" s="234">
        <v>100</v>
      </c>
      <c r="DO20" s="234">
        <v>99.9</v>
      </c>
      <c r="DQ20" s="234"/>
      <c r="DR20" s="107" t="s">
        <v>336</v>
      </c>
      <c r="DS20" s="234">
        <v>99.6</v>
      </c>
      <c r="DT20" s="234">
        <v>99.4</v>
      </c>
      <c r="DU20" s="234">
        <v>99.3</v>
      </c>
      <c r="DV20" s="234">
        <v>99.1</v>
      </c>
      <c r="DW20" s="234">
        <v>99.3</v>
      </c>
      <c r="DX20" s="234">
        <v>99.4</v>
      </c>
      <c r="DY20" s="234">
        <v>99.6</v>
      </c>
      <c r="DZ20" s="234">
        <v>99.4</v>
      </c>
      <c r="EA20" s="234">
        <v>99.4</v>
      </c>
      <c r="EB20" s="234">
        <v>99.6</v>
      </c>
      <c r="EC20" s="234">
        <v>99.5</v>
      </c>
      <c r="ED20" s="234">
        <v>98.9</v>
      </c>
      <c r="EE20" s="234">
        <v>98.5</v>
      </c>
      <c r="EF20" s="234">
        <v>99.3</v>
      </c>
      <c r="EG20" s="234">
        <v>99.1</v>
      </c>
      <c r="EH20" s="234">
        <v>98.9</v>
      </c>
      <c r="EI20" s="234">
        <v>98.9</v>
      </c>
      <c r="EJ20" s="234">
        <v>98.4</v>
      </c>
      <c r="EK20" s="234">
        <v>98.5</v>
      </c>
      <c r="EL20" s="234">
        <v>98.8</v>
      </c>
      <c r="EM20" s="234">
        <v>98.4</v>
      </c>
      <c r="EO20" s="234"/>
      <c r="EP20" s="107" t="s">
        <v>336</v>
      </c>
      <c r="EQ20" s="234">
        <v>99.5</v>
      </c>
      <c r="ER20" s="234">
        <v>99.4</v>
      </c>
      <c r="ES20" s="234">
        <v>99.6</v>
      </c>
      <c r="ET20" s="234">
        <v>99.6</v>
      </c>
      <c r="EU20" s="234">
        <v>99.5</v>
      </c>
      <c r="EV20" s="234">
        <v>99.5</v>
      </c>
      <c r="EW20" s="234">
        <v>99.6</v>
      </c>
      <c r="EX20" s="234">
        <v>99.4</v>
      </c>
      <c r="EY20" s="234">
        <v>99.5</v>
      </c>
      <c r="EZ20" s="234">
        <v>99.6</v>
      </c>
      <c r="FA20" s="234">
        <v>99.7</v>
      </c>
      <c r="FB20" s="234">
        <v>99.7</v>
      </c>
      <c r="FC20" s="234">
        <v>99.7</v>
      </c>
      <c r="FD20" s="234">
        <v>99.8</v>
      </c>
      <c r="FE20" s="234">
        <v>99.7</v>
      </c>
      <c r="FF20" s="234">
        <v>99.6</v>
      </c>
      <c r="FG20" s="234">
        <v>99.6</v>
      </c>
      <c r="FH20" s="234">
        <v>99.7</v>
      </c>
      <c r="FI20" s="234">
        <v>99.8</v>
      </c>
      <c r="FJ20" s="234">
        <v>99.6</v>
      </c>
      <c r="FK20" s="234">
        <v>99.6</v>
      </c>
    </row>
    <row r="21" spans="1:167" ht="15">
      <c r="A21" s="421"/>
      <c r="B21" s="421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21"/>
      <c r="Z21" s="421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21"/>
      <c r="AX21" s="421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21"/>
      <c r="BV21" s="421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21"/>
      <c r="CT21" s="421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21"/>
      <c r="DR21" s="421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21"/>
      <c r="EP21" s="421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21"/>
      <c r="B22" s="421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21"/>
      <c r="Z22" s="421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21"/>
      <c r="AX22" s="421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21"/>
      <c r="BV22" s="421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21"/>
      <c r="CT22" s="421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21"/>
      <c r="DR22" s="421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21"/>
      <c r="EP22" s="421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341</v>
      </c>
      <c r="C23" s="236">
        <v>0</v>
      </c>
      <c r="D23" s="236">
        <v>0</v>
      </c>
      <c r="E23" s="236">
        <v>0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36">
        <v>0</v>
      </c>
      <c r="R23" s="236">
        <v>0</v>
      </c>
      <c r="S23" s="236">
        <v>0</v>
      </c>
      <c r="T23" s="236">
        <v>0</v>
      </c>
      <c r="U23" s="236">
        <v>0</v>
      </c>
      <c r="V23" s="236">
        <v>0</v>
      </c>
      <c r="W23" s="236">
        <v>0</v>
      </c>
      <c r="Y23" s="236"/>
      <c r="Z23" s="155" t="s">
        <v>341</v>
      </c>
      <c r="AA23" s="236">
        <v>0.1</v>
      </c>
      <c r="AB23" s="236">
        <v>0.1</v>
      </c>
      <c r="AC23" s="236">
        <v>0.1</v>
      </c>
      <c r="AD23" s="236">
        <v>0.1</v>
      </c>
      <c r="AE23" s="236">
        <v>0.1</v>
      </c>
      <c r="AF23" s="236">
        <v>0.1</v>
      </c>
      <c r="AG23" s="236">
        <v>0.1</v>
      </c>
      <c r="AH23" s="236">
        <v>0.1</v>
      </c>
      <c r="AI23" s="236">
        <v>0.1</v>
      </c>
      <c r="AJ23" s="236">
        <v>0</v>
      </c>
      <c r="AK23" s="236">
        <v>0.1</v>
      </c>
      <c r="AL23" s="236">
        <v>0.1</v>
      </c>
      <c r="AM23" s="236">
        <v>0.1</v>
      </c>
      <c r="AN23" s="236">
        <v>0.1</v>
      </c>
      <c r="AO23" s="236">
        <v>0.1</v>
      </c>
      <c r="AP23" s="236">
        <v>0.1</v>
      </c>
      <c r="AQ23" s="236">
        <v>0.1</v>
      </c>
      <c r="AR23" s="236">
        <v>0.1</v>
      </c>
      <c r="AS23" s="236">
        <v>0.1</v>
      </c>
      <c r="AT23" s="236">
        <v>0.1</v>
      </c>
      <c r="AU23" s="236">
        <v>0.1</v>
      </c>
      <c r="AW23" s="236"/>
      <c r="AX23" s="155" t="s">
        <v>341</v>
      </c>
      <c r="AY23" s="236">
        <v>0.2</v>
      </c>
      <c r="AZ23" s="236">
        <v>0.1</v>
      </c>
      <c r="BA23" s="236">
        <v>0.1</v>
      </c>
      <c r="BB23" s="236">
        <v>0.1</v>
      </c>
      <c r="BC23" s="236">
        <v>0.1</v>
      </c>
      <c r="BD23" s="236">
        <v>0.2</v>
      </c>
      <c r="BE23" s="236">
        <v>0.1</v>
      </c>
      <c r="BF23" s="236">
        <v>0.1</v>
      </c>
      <c r="BG23" s="236">
        <v>0.1</v>
      </c>
      <c r="BH23" s="236">
        <v>0.1</v>
      </c>
      <c r="BI23" s="236">
        <v>0.1</v>
      </c>
      <c r="BJ23" s="236">
        <v>0.1</v>
      </c>
      <c r="BK23" s="236">
        <v>0.1</v>
      </c>
      <c r="BL23" s="236">
        <v>0.1</v>
      </c>
      <c r="BM23" s="236">
        <v>0.1</v>
      </c>
      <c r="BN23" s="236">
        <v>0.1</v>
      </c>
      <c r="BO23" s="236">
        <v>0.1</v>
      </c>
      <c r="BP23" s="236">
        <v>0.2</v>
      </c>
      <c r="BQ23" s="236">
        <v>0.2</v>
      </c>
      <c r="BR23" s="236">
        <v>0.2</v>
      </c>
      <c r="BS23" s="236">
        <v>0.2</v>
      </c>
      <c r="BU23" s="236"/>
      <c r="BV23" s="155" t="s">
        <v>341</v>
      </c>
      <c r="BW23" s="236">
        <v>0</v>
      </c>
      <c r="BX23" s="236">
        <v>0</v>
      </c>
      <c r="BY23" s="236">
        <v>0</v>
      </c>
      <c r="BZ23" s="236">
        <v>0</v>
      </c>
      <c r="CA23" s="236">
        <v>0</v>
      </c>
      <c r="CB23" s="236">
        <v>0</v>
      </c>
      <c r="CC23" s="236">
        <v>0</v>
      </c>
      <c r="CD23" s="236">
        <v>0</v>
      </c>
      <c r="CE23" s="236">
        <v>0</v>
      </c>
      <c r="CF23" s="236">
        <v>0</v>
      </c>
      <c r="CG23" s="236">
        <v>0</v>
      </c>
      <c r="CH23" s="236">
        <v>0</v>
      </c>
      <c r="CI23" s="236">
        <v>0</v>
      </c>
      <c r="CJ23" s="236">
        <v>0</v>
      </c>
      <c r="CK23" s="236">
        <v>0</v>
      </c>
      <c r="CL23" s="236">
        <v>0</v>
      </c>
      <c r="CM23" s="236">
        <v>0</v>
      </c>
      <c r="CN23" s="236">
        <v>0</v>
      </c>
      <c r="CO23" s="236">
        <v>0</v>
      </c>
      <c r="CP23" s="236">
        <v>0</v>
      </c>
      <c r="CQ23" s="236">
        <v>0</v>
      </c>
      <c r="CS23" s="236"/>
      <c r="CT23" s="155" t="s">
        <v>341</v>
      </c>
      <c r="CU23" s="236">
        <v>0</v>
      </c>
      <c r="CV23" s="236">
        <v>0</v>
      </c>
      <c r="CW23" s="236">
        <v>0</v>
      </c>
      <c r="CX23" s="236">
        <v>0</v>
      </c>
      <c r="CY23" s="236">
        <v>0</v>
      </c>
      <c r="CZ23" s="236">
        <v>0</v>
      </c>
      <c r="DA23" s="236">
        <v>0</v>
      </c>
      <c r="DB23" s="236">
        <v>0</v>
      </c>
      <c r="DC23" s="236">
        <v>0</v>
      </c>
      <c r="DD23" s="236">
        <v>0</v>
      </c>
      <c r="DE23" s="236">
        <v>0</v>
      </c>
      <c r="DF23" s="236">
        <v>0</v>
      </c>
      <c r="DG23" s="236">
        <v>0</v>
      </c>
      <c r="DH23" s="236">
        <v>0</v>
      </c>
      <c r="DI23" s="236">
        <v>0</v>
      </c>
      <c r="DJ23" s="236">
        <v>0</v>
      </c>
      <c r="DK23" s="236">
        <v>0</v>
      </c>
      <c r="DL23" s="236">
        <v>0</v>
      </c>
      <c r="DM23" s="236">
        <v>0</v>
      </c>
      <c r="DN23" s="236">
        <v>0</v>
      </c>
      <c r="DO23" s="236">
        <v>0</v>
      </c>
      <c r="DQ23" s="236"/>
      <c r="DR23" s="155" t="s">
        <v>341</v>
      </c>
      <c r="DS23" s="236">
        <v>0.1</v>
      </c>
      <c r="DT23" s="236">
        <v>0.1</v>
      </c>
      <c r="DU23" s="236">
        <v>0.1</v>
      </c>
      <c r="DV23" s="236">
        <v>0.1</v>
      </c>
      <c r="DW23" s="236">
        <v>0.1</v>
      </c>
      <c r="DX23" s="236">
        <v>0.1</v>
      </c>
      <c r="DY23" s="236">
        <v>0.1</v>
      </c>
      <c r="DZ23" s="236">
        <v>0.1</v>
      </c>
      <c r="EA23" s="236">
        <v>0</v>
      </c>
      <c r="EB23" s="236">
        <v>0</v>
      </c>
      <c r="EC23" s="236">
        <v>0.1</v>
      </c>
      <c r="ED23" s="236">
        <v>0</v>
      </c>
      <c r="EE23" s="236">
        <v>0.1</v>
      </c>
      <c r="EF23" s="236">
        <v>0.1</v>
      </c>
      <c r="EG23" s="236">
        <v>0.1</v>
      </c>
      <c r="EH23" s="236">
        <v>0.1</v>
      </c>
      <c r="EI23" s="236">
        <v>0.1</v>
      </c>
      <c r="EJ23" s="236">
        <v>0.1</v>
      </c>
      <c r="EK23" s="236">
        <v>0.1</v>
      </c>
      <c r="EL23" s="236">
        <v>0.1</v>
      </c>
      <c r="EM23" s="236">
        <v>0.1</v>
      </c>
      <c r="EO23" s="236"/>
      <c r="EP23" s="155" t="s">
        <v>341</v>
      </c>
      <c r="EQ23" s="236">
        <v>0.2</v>
      </c>
      <c r="ER23" s="236">
        <v>0.1</v>
      </c>
      <c r="ES23" s="236">
        <v>0.2</v>
      </c>
      <c r="ET23" s="236">
        <v>0.1</v>
      </c>
      <c r="EU23" s="236">
        <v>0.1</v>
      </c>
      <c r="EV23" s="236">
        <v>0.1</v>
      </c>
      <c r="EW23" s="236">
        <v>0.1</v>
      </c>
      <c r="EX23" s="236">
        <v>0.1</v>
      </c>
      <c r="EY23" s="236">
        <v>0.1</v>
      </c>
      <c r="EZ23" s="236">
        <v>0.1</v>
      </c>
      <c r="FA23" s="236">
        <v>0.1</v>
      </c>
      <c r="FB23" s="236">
        <v>0.1</v>
      </c>
      <c r="FC23" s="236">
        <v>0.1</v>
      </c>
      <c r="FD23" s="236">
        <v>0.1</v>
      </c>
      <c r="FE23" s="236">
        <v>0.1</v>
      </c>
      <c r="FF23" s="236">
        <v>0.1</v>
      </c>
      <c r="FG23" s="236">
        <v>0.1</v>
      </c>
      <c r="FH23" s="236">
        <v>0.1</v>
      </c>
      <c r="FI23" s="236">
        <v>0.1</v>
      </c>
      <c r="FJ23" s="236">
        <v>0.1</v>
      </c>
      <c r="FK23" s="236">
        <v>0.2</v>
      </c>
    </row>
    <row r="24" spans="1:167" ht="15">
      <c r="A24" s="234"/>
      <c r="B24" s="108" t="s">
        <v>230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230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230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230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230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230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230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335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335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</v>
      </c>
      <c r="AI25" s="234">
        <v>0</v>
      </c>
      <c r="AJ25" s="234">
        <v>0</v>
      </c>
      <c r="AK25" s="234">
        <v>0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335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335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335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335</v>
      </c>
      <c r="DS25" s="234">
        <v>0</v>
      </c>
      <c r="DT25" s="234">
        <v>0</v>
      </c>
      <c r="DU25" s="234">
        <v>0</v>
      </c>
      <c r="DV25" s="234">
        <v>0</v>
      </c>
      <c r="DW25" s="234">
        <v>0</v>
      </c>
      <c r="DX25" s="234">
        <v>0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335</v>
      </c>
      <c r="EQ25" s="234">
        <v>0</v>
      </c>
      <c r="ER25" s="234">
        <v>0</v>
      </c>
      <c r="ES25" s="234">
        <v>0</v>
      </c>
      <c r="ET25" s="234">
        <v>0</v>
      </c>
      <c r="EU25" s="234">
        <v>0</v>
      </c>
      <c r="EV25" s="234">
        <v>0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336</v>
      </c>
      <c r="C26" s="234">
        <v>0</v>
      </c>
      <c r="D26" s="234">
        <v>0</v>
      </c>
      <c r="E26" s="234">
        <v>0</v>
      </c>
      <c r="F26" s="234">
        <v>0</v>
      </c>
      <c r="G26" s="234">
        <v>0</v>
      </c>
      <c r="H26" s="234">
        <v>0</v>
      </c>
      <c r="I26" s="234">
        <v>0</v>
      </c>
      <c r="J26" s="234">
        <v>0</v>
      </c>
      <c r="K26" s="234">
        <v>0</v>
      </c>
      <c r="L26" s="234">
        <v>0</v>
      </c>
      <c r="M26" s="234">
        <v>0</v>
      </c>
      <c r="N26" s="234">
        <v>0</v>
      </c>
      <c r="O26" s="234">
        <v>0</v>
      </c>
      <c r="P26" s="234">
        <v>0</v>
      </c>
      <c r="Q26" s="234">
        <v>0</v>
      </c>
      <c r="R26" s="234">
        <v>0</v>
      </c>
      <c r="S26" s="234">
        <v>0</v>
      </c>
      <c r="T26" s="234">
        <v>0</v>
      </c>
      <c r="U26" s="234">
        <v>0</v>
      </c>
      <c r="V26" s="234">
        <v>0</v>
      </c>
      <c r="W26" s="234">
        <v>0</v>
      </c>
      <c r="Y26" s="234"/>
      <c r="Z26" s="107" t="s">
        <v>336</v>
      </c>
      <c r="AA26" s="234">
        <v>0.1</v>
      </c>
      <c r="AB26" s="234">
        <v>0.1</v>
      </c>
      <c r="AC26" s="234">
        <v>0.1</v>
      </c>
      <c r="AD26" s="234">
        <v>0.1</v>
      </c>
      <c r="AE26" s="234">
        <v>0.1</v>
      </c>
      <c r="AF26" s="234">
        <v>0.1</v>
      </c>
      <c r="AG26" s="234">
        <v>0.1</v>
      </c>
      <c r="AH26" s="234">
        <v>0.1</v>
      </c>
      <c r="AI26" s="234">
        <v>0.1</v>
      </c>
      <c r="AJ26" s="234">
        <v>0</v>
      </c>
      <c r="AK26" s="234">
        <v>0.1</v>
      </c>
      <c r="AL26" s="234">
        <v>0.1</v>
      </c>
      <c r="AM26" s="234">
        <v>0.1</v>
      </c>
      <c r="AN26" s="234">
        <v>0.1</v>
      </c>
      <c r="AO26" s="234">
        <v>0.1</v>
      </c>
      <c r="AP26" s="234">
        <v>0.1</v>
      </c>
      <c r="AQ26" s="234">
        <v>0.1</v>
      </c>
      <c r="AR26" s="234">
        <v>0.1</v>
      </c>
      <c r="AS26" s="234">
        <v>0.1</v>
      </c>
      <c r="AT26" s="234">
        <v>0.1</v>
      </c>
      <c r="AU26" s="234">
        <v>0.1</v>
      </c>
      <c r="AW26" s="234"/>
      <c r="AX26" s="107" t="s">
        <v>336</v>
      </c>
      <c r="AY26" s="234">
        <v>0.2</v>
      </c>
      <c r="AZ26" s="234">
        <v>0.1</v>
      </c>
      <c r="BA26" s="234">
        <v>0.1</v>
      </c>
      <c r="BB26" s="234">
        <v>0.1</v>
      </c>
      <c r="BC26" s="234">
        <v>0.1</v>
      </c>
      <c r="BD26" s="234">
        <v>0.2</v>
      </c>
      <c r="BE26" s="234">
        <v>0.1</v>
      </c>
      <c r="BF26" s="234">
        <v>0.1</v>
      </c>
      <c r="BG26" s="234">
        <v>0.1</v>
      </c>
      <c r="BH26" s="234">
        <v>0.1</v>
      </c>
      <c r="BI26" s="234">
        <v>0.1</v>
      </c>
      <c r="BJ26" s="234">
        <v>0.1</v>
      </c>
      <c r="BK26" s="234">
        <v>0.1</v>
      </c>
      <c r="BL26" s="234">
        <v>0.1</v>
      </c>
      <c r="BM26" s="234">
        <v>0.1</v>
      </c>
      <c r="BN26" s="234">
        <v>0.1</v>
      </c>
      <c r="BO26" s="234">
        <v>0.1</v>
      </c>
      <c r="BP26" s="234">
        <v>0.2</v>
      </c>
      <c r="BQ26" s="234">
        <v>0.2</v>
      </c>
      <c r="BR26" s="234">
        <v>0.2</v>
      </c>
      <c r="BS26" s="234">
        <v>0.2</v>
      </c>
      <c r="BU26" s="234"/>
      <c r="BV26" s="107" t="s">
        <v>336</v>
      </c>
      <c r="BW26" s="234">
        <v>0</v>
      </c>
      <c r="BX26" s="234">
        <v>0</v>
      </c>
      <c r="BY26" s="234">
        <v>0</v>
      </c>
      <c r="BZ26" s="234">
        <v>0</v>
      </c>
      <c r="CA26" s="234">
        <v>0</v>
      </c>
      <c r="CB26" s="234">
        <v>0</v>
      </c>
      <c r="CC26" s="234">
        <v>0</v>
      </c>
      <c r="CD26" s="234">
        <v>0</v>
      </c>
      <c r="CE26" s="234">
        <v>0</v>
      </c>
      <c r="CF26" s="234">
        <v>0</v>
      </c>
      <c r="CG26" s="234">
        <v>0</v>
      </c>
      <c r="CH26" s="234">
        <v>0</v>
      </c>
      <c r="CI26" s="234">
        <v>0</v>
      </c>
      <c r="CJ26" s="234">
        <v>0</v>
      </c>
      <c r="CK26" s="234">
        <v>0</v>
      </c>
      <c r="CL26" s="234">
        <v>0</v>
      </c>
      <c r="CM26" s="234">
        <v>0</v>
      </c>
      <c r="CN26" s="234">
        <v>0</v>
      </c>
      <c r="CO26" s="234">
        <v>0</v>
      </c>
      <c r="CP26" s="234">
        <v>0</v>
      </c>
      <c r="CQ26" s="234">
        <v>0</v>
      </c>
      <c r="CS26" s="234"/>
      <c r="CT26" s="107" t="s">
        <v>336</v>
      </c>
      <c r="CU26" s="234">
        <v>0</v>
      </c>
      <c r="CV26" s="234">
        <v>0</v>
      </c>
      <c r="CW26" s="234">
        <v>0</v>
      </c>
      <c r="CX26" s="234">
        <v>0</v>
      </c>
      <c r="CY26" s="234">
        <v>0</v>
      </c>
      <c r="CZ26" s="234">
        <v>0</v>
      </c>
      <c r="DA26" s="234">
        <v>0</v>
      </c>
      <c r="DB26" s="234">
        <v>0</v>
      </c>
      <c r="DC26" s="234">
        <v>0</v>
      </c>
      <c r="DD26" s="234">
        <v>0</v>
      </c>
      <c r="DE26" s="234">
        <v>0</v>
      </c>
      <c r="DF26" s="234">
        <v>0</v>
      </c>
      <c r="DG26" s="234">
        <v>0</v>
      </c>
      <c r="DH26" s="234">
        <v>0</v>
      </c>
      <c r="DI26" s="234">
        <v>0</v>
      </c>
      <c r="DJ26" s="234">
        <v>0</v>
      </c>
      <c r="DK26" s="234">
        <v>0</v>
      </c>
      <c r="DL26" s="234">
        <v>0</v>
      </c>
      <c r="DM26" s="234">
        <v>0</v>
      </c>
      <c r="DN26" s="234">
        <v>0</v>
      </c>
      <c r="DO26" s="234">
        <v>0</v>
      </c>
      <c r="DQ26" s="234"/>
      <c r="DR26" s="107" t="s">
        <v>336</v>
      </c>
      <c r="DS26" s="234">
        <v>0.1</v>
      </c>
      <c r="DT26" s="234">
        <v>0.1</v>
      </c>
      <c r="DU26" s="234">
        <v>0.1</v>
      </c>
      <c r="DV26" s="234">
        <v>0.1</v>
      </c>
      <c r="DW26" s="234">
        <v>0.1</v>
      </c>
      <c r="DX26" s="234">
        <v>0.1</v>
      </c>
      <c r="DY26" s="234">
        <v>0.1</v>
      </c>
      <c r="DZ26" s="234">
        <v>0.1</v>
      </c>
      <c r="EA26" s="234">
        <v>0</v>
      </c>
      <c r="EB26" s="234">
        <v>0</v>
      </c>
      <c r="EC26" s="234">
        <v>0.1</v>
      </c>
      <c r="ED26" s="234">
        <v>0</v>
      </c>
      <c r="EE26" s="234">
        <v>0.1</v>
      </c>
      <c r="EF26" s="234">
        <v>0.1</v>
      </c>
      <c r="EG26" s="234">
        <v>0.1</v>
      </c>
      <c r="EH26" s="234">
        <v>0.1</v>
      </c>
      <c r="EI26" s="234">
        <v>0.1</v>
      </c>
      <c r="EJ26" s="234">
        <v>0.1</v>
      </c>
      <c r="EK26" s="234">
        <v>0.1</v>
      </c>
      <c r="EL26" s="234">
        <v>0.1</v>
      </c>
      <c r="EM26" s="234">
        <v>0.1</v>
      </c>
      <c r="EO26" s="234"/>
      <c r="EP26" s="107" t="s">
        <v>336</v>
      </c>
      <c r="EQ26" s="234">
        <v>0.2</v>
      </c>
      <c r="ER26" s="234">
        <v>0.1</v>
      </c>
      <c r="ES26" s="234">
        <v>0.2</v>
      </c>
      <c r="ET26" s="234">
        <v>0.1</v>
      </c>
      <c r="EU26" s="234">
        <v>0.1</v>
      </c>
      <c r="EV26" s="234">
        <v>0.1</v>
      </c>
      <c r="EW26" s="234">
        <v>0.1</v>
      </c>
      <c r="EX26" s="234">
        <v>0.1</v>
      </c>
      <c r="EY26" s="234">
        <v>0.1</v>
      </c>
      <c r="EZ26" s="234">
        <v>0.1</v>
      </c>
      <c r="FA26" s="234">
        <v>0.1</v>
      </c>
      <c r="FB26" s="234">
        <v>0.1</v>
      </c>
      <c r="FC26" s="234">
        <v>0.1</v>
      </c>
      <c r="FD26" s="234">
        <v>0.1</v>
      </c>
      <c r="FE26" s="234">
        <v>0.1</v>
      </c>
      <c r="FF26" s="234">
        <v>0.1</v>
      </c>
      <c r="FG26" s="234">
        <v>0.1</v>
      </c>
      <c r="FH26" s="234">
        <v>0.1</v>
      </c>
      <c r="FI26" s="234">
        <v>0.1</v>
      </c>
      <c r="FJ26" s="234">
        <v>0.1</v>
      </c>
      <c r="FK26" s="234">
        <v>0.2</v>
      </c>
    </row>
    <row r="27" spans="1:167" ht="15">
      <c r="A27" s="422"/>
      <c r="B27" s="422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22"/>
      <c r="Z27" s="422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22"/>
      <c r="AX27" s="422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22"/>
      <c r="BV27" s="422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22"/>
      <c r="CT27" s="422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22"/>
      <c r="DR27" s="422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22"/>
      <c r="EP27" s="422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87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87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87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87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87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87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87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335</v>
      </c>
      <c r="C29" s="234">
        <v>0.6</v>
      </c>
      <c r="D29" s="234">
        <v>0.7</v>
      </c>
      <c r="E29" s="234">
        <v>0.8</v>
      </c>
      <c r="F29" s="234">
        <v>0.5</v>
      </c>
      <c r="G29" s="234">
        <v>0.4</v>
      </c>
      <c r="H29" s="234">
        <v>0.4</v>
      </c>
      <c r="I29" s="234">
        <v>0.5</v>
      </c>
      <c r="J29" s="234">
        <v>0.8</v>
      </c>
      <c r="K29" s="234">
        <v>0.7</v>
      </c>
      <c r="L29" s="234">
        <v>0.7</v>
      </c>
      <c r="M29" s="234">
        <v>0.6</v>
      </c>
      <c r="N29" s="234">
        <v>0.4</v>
      </c>
      <c r="O29" s="234">
        <v>1.1000000000000001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335</v>
      </c>
      <c r="AA29" s="234">
        <v>0.3</v>
      </c>
      <c r="AB29" s="234">
        <v>0.4</v>
      </c>
      <c r="AC29" s="234">
        <v>0.3</v>
      </c>
      <c r="AD29" s="234">
        <v>0.3</v>
      </c>
      <c r="AE29" s="234">
        <v>0.4</v>
      </c>
      <c r="AF29" s="234">
        <v>0.5</v>
      </c>
      <c r="AG29" s="234">
        <v>0.3</v>
      </c>
      <c r="AH29" s="234">
        <v>0.5</v>
      </c>
      <c r="AI29" s="234">
        <v>1</v>
      </c>
      <c r="AJ29" s="234">
        <v>1.5</v>
      </c>
      <c r="AK29" s="234">
        <v>1.3</v>
      </c>
      <c r="AL29" s="234">
        <v>0.7</v>
      </c>
      <c r="AM29" s="234">
        <v>0.5</v>
      </c>
      <c r="AN29" s="234">
        <v>0.3</v>
      </c>
      <c r="AO29" s="234">
        <v>0.7</v>
      </c>
      <c r="AP29" s="234">
        <v>0.7</v>
      </c>
      <c r="AQ29" s="234">
        <v>0.6</v>
      </c>
      <c r="AR29" s="234">
        <v>0.6</v>
      </c>
      <c r="AS29" s="234">
        <v>0.3</v>
      </c>
      <c r="AT29" s="234">
        <v>0.6</v>
      </c>
      <c r="AU29" s="234">
        <v>1.5</v>
      </c>
      <c r="AW29" s="236"/>
      <c r="AX29" s="107" t="s">
        <v>335</v>
      </c>
      <c r="AY29" s="234">
        <v>0.2</v>
      </c>
      <c r="AZ29" s="234">
        <v>0.2</v>
      </c>
      <c r="BA29" s="234">
        <v>0.3</v>
      </c>
      <c r="BB29" s="234">
        <v>0.3</v>
      </c>
      <c r="BC29" s="234">
        <v>0.2</v>
      </c>
      <c r="BD29" s="234">
        <v>0.3</v>
      </c>
      <c r="BE29" s="234">
        <v>0.4</v>
      </c>
      <c r="BF29" s="234">
        <v>0.4</v>
      </c>
      <c r="BG29" s="234">
        <v>0.3</v>
      </c>
      <c r="BH29" s="234">
        <v>0.3</v>
      </c>
      <c r="BI29" s="234">
        <v>0.1</v>
      </c>
      <c r="BJ29" s="234">
        <v>0.2</v>
      </c>
      <c r="BK29" s="234">
        <v>0.1</v>
      </c>
      <c r="BL29" s="234">
        <v>0.1</v>
      </c>
      <c r="BM29" s="234">
        <v>0.3</v>
      </c>
      <c r="BN29" s="234">
        <v>0.4</v>
      </c>
      <c r="BO29" s="234">
        <v>0.4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335</v>
      </c>
      <c r="BW29" s="234">
        <v>1.5</v>
      </c>
      <c r="BX29" s="234">
        <v>1.7</v>
      </c>
      <c r="BY29" s="234">
        <v>1.9</v>
      </c>
      <c r="BZ29" s="234">
        <v>1.9</v>
      </c>
      <c r="CA29" s="234">
        <v>1.5</v>
      </c>
      <c r="CB29" s="234">
        <v>1.3</v>
      </c>
      <c r="CC29" s="234">
        <v>1.9</v>
      </c>
      <c r="CD29" s="234">
        <v>3.1</v>
      </c>
      <c r="CE29" s="234">
        <v>2.8</v>
      </c>
      <c r="CF29" s="234">
        <v>1.7</v>
      </c>
      <c r="CG29" s="234">
        <v>1.7</v>
      </c>
      <c r="CH29" s="234">
        <v>2.2000000000000002</v>
      </c>
      <c r="CI29" s="234">
        <v>3.8</v>
      </c>
      <c r="CJ29" s="234">
        <v>3.5</v>
      </c>
      <c r="CK29" s="234">
        <v>5</v>
      </c>
      <c r="CL29" s="234">
        <v>8.1</v>
      </c>
      <c r="CM29" s="234">
        <v>8.4</v>
      </c>
      <c r="CN29" s="234">
        <v>8.1999999999999993</v>
      </c>
      <c r="CO29" s="234">
        <v>6.2</v>
      </c>
      <c r="CP29" s="234">
        <v>5.0999999999999996</v>
      </c>
      <c r="CQ29" s="234">
        <v>6.5</v>
      </c>
      <c r="CS29" s="236"/>
      <c r="CT29" s="107" t="s">
        <v>335</v>
      </c>
      <c r="CU29" s="234">
        <v>2.8</v>
      </c>
      <c r="CV29" s="234">
        <v>4.7</v>
      </c>
      <c r="CW29" s="234">
        <v>7</v>
      </c>
      <c r="CX29" s="234">
        <v>4.0999999999999996</v>
      </c>
      <c r="CY29" s="234">
        <v>4.0999999999999996</v>
      </c>
      <c r="CZ29" s="234">
        <v>4.4000000000000004</v>
      </c>
      <c r="DA29" s="234">
        <v>4.4000000000000004</v>
      </c>
      <c r="DB29" s="234">
        <v>3.2</v>
      </c>
      <c r="DC29" s="234">
        <v>2.6</v>
      </c>
      <c r="DD29" s="234">
        <v>2</v>
      </c>
      <c r="DE29" s="234">
        <v>1.8</v>
      </c>
      <c r="DF29" s="234">
        <v>1.6</v>
      </c>
      <c r="DG29" s="234">
        <v>2.1</v>
      </c>
      <c r="DH29" s="234">
        <v>0.8</v>
      </c>
      <c r="DI29" s="234">
        <v>0.2</v>
      </c>
      <c r="DJ29" s="234">
        <v>0.3</v>
      </c>
      <c r="DK29" s="234">
        <v>0.3</v>
      </c>
      <c r="DL29" s="234">
        <v>0.5</v>
      </c>
      <c r="DM29" s="234">
        <v>0.2</v>
      </c>
      <c r="DN29" s="234">
        <v>0</v>
      </c>
      <c r="DO29" s="234">
        <v>0.1</v>
      </c>
      <c r="DQ29" s="236"/>
      <c r="DR29" s="107" t="s">
        <v>335</v>
      </c>
      <c r="DS29" s="234">
        <v>0.4</v>
      </c>
      <c r="DT29" s="234">
        <v>0.7</v>
      </c>
      <c r="DU29" s="234">
        <v>0.8</v>
      </c>
      <c r="DV29" s="234">
        <v>1</v>
      </c>
      <c r="DW29" s="234">
        <v>0.7</v>
      </c>
      <c r="DX29" s="234">
        <v>0.6</v>
      </c>
      <c r="DY29" s="234">
        <v>0.4</v>
      </c>
      <c r="DZ29" s="234">
        <v>0.6</v>
      </c>
      <c r="EA29" s="234">
        <v>0.7</v>
      </c>
      <c r="EB29" s="234">
        <v>0.5</v>
      </c>
      <c r="EC29" s="234">
        <v>0.5</v>
      </c>
      <c r="ED29" s="234">
        <v>1.1000000000000001</v>
      </c>
      <c r="EE29" s="234">
        <v>1.6</v>
      </c>
      <c r="EF29" s="234">
        <v>0.7</v>
      </c>
      <c r="EG29" s="234">
        <v>1</v>
      </c>
      <c r="EH29" s="234">
        <v>1.1000000000000001</v>
      </c>
      <c r="EI29" s="234">
        <v>1.2</v>
      </c>
      <c r="EJ29" s="234">
        <v>1.7</v>
      </c>
      <c r="EK29" s="234">
        <v>1.5</v>
      </c>
      <c r="EL29" s="234">
        <v>1.3</v>
      </c>
      <c r="EM29" s="234">
        <v>1.7</v>
      </c>
      <c r="EO29" s="236"/>
      <c r="EP29" s="107" t="s">
        <v>335</v>
      </c>
      <c r="EQ29" s="234">
        <v>0.5</v>
      </c>
      <c r="ER29" s="234">
        <v>0.6</v>
      </c>
      <c r="ES29" s="234">
        <v>0.4</v>
      </c>
      <c r="ET29" s="234">
        <v>0.5</v>
      </c>
      <c r="EU29" s="234">
        <v>0.5</v>
      </c>
      <c r="EV29" s="234">
        <v>0.5</v>
      </c>
      <c r="EW29" s="234">
        <v>0.5</v>
      </c>
      <c r="EX29" s="234">
        <v>0.6</v>
      </c>
      <c r="EY29" s="234">
        <v>0.5</v>
      </c>
      <c r="EZ29" s="234">
        <v>0.4</v>
      </c>
      <c r="FA29" s="234">
        <v>0.3</v>
      </c>
      <c r="FB29" s="234">
        <v>0.3</v>
      </c>
      <c r="FC29" s="234">
        <v>0.3</v>
      </c>
      <c r="FD29" s="234">
        <v>0.2</v>
      </c>
      <c r="FE29" s="234">
        <v>0.3</v>
      </c>
      <c r="FF29" s="234">
        <v>0.4</v>
      </c>
      <c r="FG29" s="234">
        <v>0.4</v>
      </c>
      <c r="FH29" s="234">
        <v>0.3</v>
      </c>
      <c r="FI29" s="234">
        <v>0.3</v>
      </c>
      <c r="FJ29" s="234">
        <v>0.4</v>
      </c>
      <c r="FK29" s="234">
        <v>0.4</v>
      </c>
    </row>
    <row r="30" spans="1:167" ht="15">
      <c r="A30" s="236"/>
      <c r="B30" s="107" t="s">
        <v>336</v>
      </c>
      <c r="C30" s="234">
        <v>99.4</v>
      </c>
      <c r="D30" s="234">
        <v>99.3</v>
      </c>
      <c r="E30" s="234">
        <v>99.2</v>
      </c>
      <c r="F30" s="234">
        <v>99.5</v>
      </c>
      <c r="G30" s="234">
        <v>99.6</v>
      </c>
      <c r="H30" s="234">
        <v>99.6</v>
      </c>
      <c r="I30" s="234">
        <v>99.5</v>
      </c>
      <c r="J30" s="234">
        <v>99.2</v>
      </c>
      <c r="K30" s="234">
        <v>99.3</v>
      </c>
      <c r="L30" s="234">
        <v>99.3</v>
      </c>
      <c r="M30" s="234">
        <v>99.4</v>
      </c>
      <c r="N30" s="234">
        <v>99.6</v>
      </c>
      <c r="O30" s="234">
        <v>98.9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336</v>
      </c>
      <c r="AA30" s="234">
        <v>99.7</v>
      </c>
      <c r="AB30" s="234">
        <v>99.6</v>
      </c>
      <c r="AC30" s="234">
        <v>99.7</v>
      </c>
      <c r="AD30" s="234">
        <v>99.7</v>
      </c>
      <c r="AE30" s="234">
        <v>99.6</v>
      </c>
      <c r="AF30" s="234">
        <v>99.5</v>
      </c>
      <c r="AG30" s="234">
        <v>99.7</v>
      </c>
      <c r="AH30" s="234">
        <v>99.5</v>
      </c>
      <c r="AI30" s="234">
        <v>99</v>
      </c>
      <c r="AJ30" s="234">
        <v>98.5</v>
      </c>
      <c r="AK30" s="234">
        <v>98.7</v>
      </c>
      <c r="AL30" s="234">
        <v>99.3</v>
      </c>
      <c r="AM30" s="234">
        <v>99.5</v>
      </c>
      <c r="AN30" s="234">
        <v>99.7</v>
      </c>
      <c r="AO30" s="234">
        <v>99.3</v>
      </c>
      <c r="AP30" s="234">
        <v>99.3</v>
      </c>
      <c r="AQ30" s="234">
        <v>99.4</v>
      </c>
      <c r="AR30" s="234">
        <v>99.4</v>
      </c>
      <c r="AS30" s="234">
        <v>99.7</v>
      </c>
      <c r="AT30" s="234">
        <v>99.4</v>
      </c>
      <c r="AU30" s="234">
        <v>98.5</v>
      </c>
      <c r="AW30" s="236"/>
      <c r="AX30" s="107" t="s">
        <v>336</v>
      </c>
      <c r="AY30" s="234">
        <v>99.8</v>
      </c>
      <c r="AZ30" s="234">
        <v>99.8</v>
      </c>
      <c r="BA30" s="234">
        <v>99.7</v>
      </c>
      <c r="BB30" s="234">
        <v>99.7</v>
      </c>
      <c r="BC30" s="234">
        <v>99.8</v>
      </c>
      <c r="BD30" s="234">
        <v>99.7</v>
      </c>
      <c r="BE30" s="234">
        <v>99.6</v>
      </c>
      <c r="BF30" s="234">
        <v>99.6</v>
      </c>
      <c r="BG30" s="234">
        <v>99.7</v>
      </c>
      <c r="BH30" s="234">
        <v>99.7</v>
      </c>
      <c r="BI30" s="234">
        <v>99.9</v>
      </c>
      <c r="BJ30" s="234">
        <v>99.8</v>
      </c>
      <c r="BK30" s="234">
        <v>99.9</v>
      </c>
      <c r="BL30" s="234">
        <v>99.9</v>
      </c>
      <c r="BM30" s="234">
        <v>99.7</v>
      </c>
      <c r="BN30" s="234">
        <v>99.6</v>
      </c>
      <c r="BO30" s="234">
        <v>99.6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336</v>
      </c>
      <c r="BW30" s="234">
        <v>98.5</v>
      </c>
      <c r="BX30" s="234">
        <v>98.3</v>
      </c>
      <c r="BY30" s="234">
        <v>98.1</v>
      </c>
      <c r="BZ30" s="234">
        <v>98.1</v>
      </c>
      <c r="CA30" s="234">
        <v>98.5</v>
      </c>
      <c r="CB30" s="234">
        <v>98.7</v>
      </c>
      <c r="CC30" s="234">
        <v>98.1</v>
      </c>
      <c r="CD30" s="234">
        <v>96.9</v>
      </c>
      <c r="CE30" s="234">
        <v>97.2</v>
      </c>
      <c r="CF30" s="234">
        <v>98.3</v>
      </c>
      <c r="CG30" s="234">
        <v>98.3</v>
      </c>
      <c r="CH30" s="234">
        <v>97.8</v>
      </c>
      <c r="CI30" s="234">
        <v>96.2</v>
      </c>
      <c r="CJ30" s="234">
        <v>96.5</v>
      </c>
      <c r="CK30" s="234">
        <v>95</v>
      </c>
      <c r="CL30" s="234">
        <v>91.9</v>
      </c>
      <c r="CM30" s="234">
        <v>91.6</v>
      </c>
      <c r="CN30" s="234">
        <v>91.8</v>
      </c>
      <c r="CO30" s="234">
        <v>93.8</v>
      </c>
      <c r="CP30" s="234">
        <v>94.9</v>
      </c>
      <c r="CQ30" s="234">
        <v>93.5</v>
      </c>
      <c r="CS30" s="236"/>
      <c r="CT30" s="107" t="s">
        <v>336</v>
      </c>
      <c r="CU30" s="234">
        <v>97.2</v>
      </c>
      <c r="CV30" s="234">
        <v>95.3</v>
      </c>
      <c r="CW30" s="234">
        <v>93</v>
      </c>
      <c r="CX30" s="234">
        <v>95.9</v>
      </c>
      <c r="CY30" s="234">
        <v>95.9</v>
      </c>
      <c r="CZ30" s="234">
        <v>95.6</v>
      </c>
      <c r="DA30" s="234">
        <v>95.6</v>
      </c>
      <c r="DB30" s="234">
        <v>96.8</v>
      </c>
      <c r="DC30" s="234">
        <v>97.4</v>
      </c>
      <c r="DD30" s="234">
        <v>98</v>
      </c>
      <c r="DE30" s="234">
        <v>98.2</v>
      </c>
      <c r="DF30" s="234">
        <v>98.4</v>
      </c>
      <c r="DG30" s="234">
        <v>97.9</v>
      </c>
      <c r="DH30" s="234">
        <v>99.2</v>
      </c>
      <c r="DI30" s="234">
        <v>99.8</v>
      </c>
      <c r="DJ30" s="234">
        <v>99.7</v>
      </c>
      <c r="DK30" s="234">
        <v>99.7</v>
      </c>
      <c r="DL30" s="234">
        <v>99.5</v>
      </c>
      <c r="DM30" s="234">
        <v>99.8</v>
      </c>
      <c r="DN30" s="234">
        <v>100</v>
      </c>
      <c r="DO30" s="234">
        <v>99.9</v>
      </c>
      <c r="DQ30" s="236"/>
      <c r="DR30" s="107" t="s">
        <v>336</v>
      </c>
      <c r="DS30" s="234">
        <v>99.6</v>
      </c>
      <c r="DT30" s="234">
        <v>99.3</v>
      </c>
      <c r="DU30" s="234">
        <v>99.2</v>
      </c>
      <c r="DV30" s="234">
        <v>99</v>
      </c>
      <c r="DW30" s="234">
        <v>99.3</v>
      </c>
      <c r="DX30" s="234">
        <v>99.4</v>
      </c>
      <c r="DY30" s="234">
        <v>99.6</v>
      </c>
      <c r="DZ30" s="234">
        <v>99.4</v>
      </c>
      <c r="EA30" s="234">
        <v>99.3</v>
      </c>
      <c r="EB30" s="234">
        <v>99.5</v>
      </c>
      <c r="EC30" s="234">
        <v>99.5</v>
      </c>
      <c r="ED30" s="234">
        <v>98.9</v>
      </c>
      <c r="EE30" s="234">
        <v>98.4</v>
      </c>
      <c r="EF30" s="234">
        <v>99.3</v>
      </c>
      <c r="EG30" s="234">
        <v>99</v>
      </c>
      <c r="EH30" s="234">
        <v>98.9</v>
      </c>
      <c r="EI30" s="234">
        <v>98.8</v>
      </c>
      <c r="EJ30" s="234">
        <v>98.3</v>
      </c>
      <c r="EK30" s="234">
        <v>98.5</v>
      </c>
      <c r="EL30" s="234">
        <v>98.7</v>
      </c>
      <c r="EM30" s="234">
        <v>98.3</v>
      </c>
      <c r="EO30" s="236"/>
      <c r="EP30" s="107" t="s">
        <v>336</v>
      </c>
      <c r="EQ30" s="234">
        <v>99.5</v>
      </c>
      <c r="ER30" s="234">
        <v>99.4</v>
      </c>
      <c r="ES30" s="234">
        <v>99.6</v>
      </c>
      <c r="ET30" s="234">
        <v>99.5</v>
      </c>
      <c r="EU30" s="234">
        <v>99.5</v>
      </c>
      <c r="EV30" s="234">
        <v>99.5</v>
      </c>
      <c r="EW30" s="234">
        <v>99.5</v>
      </c>
      <c r="EX30" s="234">
        <v>99.4</v>
      </c>
      <c r="EY30" s="234">
        <v>99.5</v>
      </c>
      <c r="EZ30" s="234">
        <v>99.6</v>
      </c>
      <c r="FA30" s="234">
        <v>99.7</v>
      </c>
      <c r="FB30" s="234">
        <v>99.7</v>
      </c>
      <c r="FC30" s="234">
        <v>99.7</v>
      </c>
      <c r="FD30" s="234">
        <v>99.8</v>
      </c>
      <c r="FE30" s="234">
        <v>99.7</v>
      </c>
      <c r="FF30" s="234">
        <v>99.6</v>
      </c>
      <c r="FG30" s="234">
        <v>99.6</v>
      </c>
      <c r="FH30" s="234">
        <v>99.7</v>
      </c>
      <c r="FI30" s="234">
        <v>99.7</v>
      </c>
      <c r="FJ30" s="234">
        <v>99.6</v>
      </c>
      <c r="FK30" s="234">
        <v>99.6</v>
      </c>
    </row>
    <row r="31" spans="1:167" ht="15">
      <c r="A31" s="422"/>
      <c r="B31" s="422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22"/>
      <c r="Z31" s="422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22"/>
      <c r="AX31" s="422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22"/>
      <c r="BV31" s="422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22"/>
      <c r="CT31" s="422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22"/>
      <c r="DR31" s="422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22"/>
      <c r="EP31" s="422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115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</v>
      </c>
      <c r="H32" s="236">
        <v>69</v>
      </c>
      <c r="I32" s="236">
        <v>69</v>
      </c>
      <c r="J32" s="236">
        <v>69.099999999999994</v>
      </c>
      <c r="K32" s="236">
        <v>69.099999999999994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115</v>
      </c>
      <c r="AA32" s="236">
        <v>69</v>
      </c>
      <c r="AB32" s="236">
        <v>69</v>
      </c>
      <c r="AC32" s="236">
        <v>69</v>
      </c>
      <c r="AD32" s="236">
        <v>69</v>
      </c>
      <c r="AE32" s="236">
        <v>69</v>
      </c>
      <c r="AF32" s="236">
        <v>69</v>
      </c>
      <c r="AG32" s="236">
        <v>69</v>
      </c>
      <c r="AH32" s="236">
        <v>69</v>
      </c>
      <c r="AI32" s="236">
        <v>69.099999999999994</v>
      </c>
      <c r="AJ32" s="236">
        <v>69.099999999999994</v>
      </c>
      <c r="AK32" s="236">
        <v>69.099999999999994</v>
      </c>
      <c r="AL32" s="236">
        <v>69.099999999999994</v>
      </c>
      <c r="AM32" s="236">
        <v>69</v>
      </c>
      <c r="AN32" s="236">
        <v>69</v>
      </c>
      <c r="AO32" s="236">
        <v>69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115</v>
      </c>
      <c r="AY32" s="236">
        <v>69</v>
      </c>
      <c r="AZ32" s="236">
        <v>69</v>
      </c>
      <c r="BA32" s="236">
        <v>69</v>
      </c>
      <c r="BB32" s="236">
        <v>69</v>
      </c>
      <c r="BC32" s="236">
        <v>69</v>
      </c>
      <c r="BD32" s="236">
        <v>69</v>
      </c>
      <c r="BE32" s="236">
        <v>69</v>
      </c>
      <c r="BF32" s="236">
        <v>69</v>
      </c>
      <c r="BG32" s="236">
        <v>69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115</v>
      </c>
      <c r="BW32" s="236">
        <v>69.099999999999994</v>
      </c>
      <c r="BX32" s="236">
        <v>69.099999999999994</v>
      </c>
      <c r="BY32" s="236">
        <v>69.099999999999994</v>
      </c>
      <c r="BZ32" s="236">
        <v>69.099999999999994</v>
      </c>
      <c r="CA32" s="236">
        <v>69.099999999999994</v>
      </c>
      <c r="CB32" s="236">
        <v>69.099999999999994</v>
      </c>
      <c r="CC32" s="236">
        <v>69.099999999999994</v>
      </c>
      <c r="CD32" s="236">
        <v>69.099999999999994</v>
      </c>
      <c r="CE32" s="236">
        <v>69.099999999999994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69.3</v>
      </c>
      <c r="CP32" s="236">
        <v>69.2</v>
      </c>
      <c r="CQ32" s="236">
        <v>69.3</v>
      </c>
      <c r="CS32" s="234"/>
      <c r="CT32" s="124" t="s">
        <v>115</v>
      </c>
      <c r="CU32" s="236">
        <v>69.099999999999994</v>
      </c>
      <c r="CV32" s="236">
        <v>69.2</v>
      </c>
      <c r="CW32" s="236">
        <v>69.3</v>
      </c>
      <c r="CX32" s="236">
        <v>69.2</v>
      </c>
      <c r="CY32" s="236">
        <v>69.2</v>
      </c>
      <c r="CZ32" s="236">
        <v>69.2</v>
      </c>
      <c r="DA32" s="236">
        <v>69.2</v>
      </c>
      <c r="DB32" s="236">
        <v>69.099999999999994</v>
      </c>
      <c r="DC32" s="236">
        <v>69.099999999999994</v>
      </c>
      <c r="DD32" s="236">
        <v>69.099999999999994</v>
      </c>
      <c r="DE32" s="236">
        <v>69.099999999999994</v>
      </c>
      <c r="DF32" s="236">
        <v>69.099999999999994</v>
      </c>
      <c r="DG32" s="236">
        <v>69.099999999999994</v>
      </c>
      <c r="DH32" s="236">
        <v>69.099999999999994</v>
      </c>
      <c r="DI32" s="236">
        <v>69</v>
      </c>
      <c r="DJ32" s="236">
        <v>69</v>
      </c>
      <c r="DK32" s="236">
        <v>69</v>
      </c>
      <c r="DL32" s="236">
        <v>69</v>
      </c>
      <c r="DM32" s="236">
        <v>69</v>
      </c>
      <c r="DN32" s="236">
        <v>69</v>
      </c>
      <c r="DO32" s="236">
        <v>69</v>
      </c>
      <c r="DQ32" s="234"/>
      <c r="DR32" s="124" t="s">
        <v>115</v>
      </c>
      <c r="DS32" s="236">
        <v>69</v>
      </c>
      <c r="DT32" s="236">
        <v>69.099999999999994</v>
      </c>
      <c r="DU32" s="236">
        <v>69.099999999999994</v>
      </c>
      <c r="DV32" s="236">
        <v>69.099999999999994</v>
      </c>
      <c r="DW32" s="236">
        <v>69.099999999999994</v>
      </c>
      <c r="DX32" s="236">
        <v>69.099999999999994</v>
      </c>
      <c r="DY32" s="236">
        <v>69</v>
      </c>
      <c r="DZ32" s="236">
        <v>69</v>
      </c>
      <c r="EA32" s="236">
        <v>69</v>
      </c>
      <c r="EB32" s="236">
        <v>69</v>
      </c>
      <c r="EC32" s="236">
        <v>69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115</v>
      </c>
      <c r="EQ32" s="236">
        <v>69.099999999999994</v>
      </c>
      <c r="ER32" s="236">
        <v>69.099999999999994</v>
      </c>
      <c r="ES32" s="236">
        <v>69</v>
      </c>
      <c r="ET32" s="236">
        <v>69</v>
      </c>
      <c r="EU32" s="236">
        <v>69</v>
      </c>
      <c r="EV32" s="236">
        <v>69</v>
      </c>
      <c r="EW32" s="236">
        <v>69</v>
      </c>
      <c r="EX32" s="236">
        <v>69</v>
      </c>
      <c r="EY32" s="236">
        <v>69</v>
      </c>
      <c r="EZ32" s="236">
        <v>69</v>
      </c>
      <c r="FA32" s="236">
        <v>69</v>
      </c>
      <c r="FB32" s="236">
        <v>69</v>
      </c>
      <c r="FC32" s="236">
        <v>69</v>
      </c>
      <c r="FD32" s="236">
        <v>69</v>
      </c>
      <c r="FE32" s="236">
        <v>69</v>
      </c>
      <c r="FF32" s="236">
        <v>69</v>
      </c>
      <c r="FG32" s="236">
        <v>69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21"/>
      <c r="B33" s="421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21"/>
      <c r="Z33" s="421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21"/>
      <c r="AX33" s="421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21"/>
      <c r="BV33" s="421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21"/>
      <c r="CT33" s="421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21"/>
      <c r="DR33" s="421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21"/>
      <c r="EP33" s="421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20" t="s">
        <v>338</v>
      </c>
      <c r="B34" s="420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20" t="s">
        <v>338</v>
      </c>
      <c r="Z34" s="420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20" t="s">
        <v>338</v>
      </c>
      <c r="AX34" s="420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20" t="s">
        <v>338</v>
      </c>
      <c r="BV34" s="420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20" t="s">
        <v>338</v>
      </c>
      <c r="CT34" s="420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20" t="s">
        <v>338</v>
      </c>
      <c r="DR34" s="420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20" t="s">
        <v>338</v>
      </c>
      <c r="EP34" s="420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F834-E639-4BCD-A055-57122EEB4593}">
  <dimension ref="A1:FK34"/>
  <sheetViews>
    <sheetView topLeftCell="A6" workbookViewId="0">
      <selection activeCell="A22" sqref="A22:B22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421"/>
      <c r="B1" s="421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Y1" s="421"/>
      <c r="Z1" s="421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W1" s="421"/>
      <c r="AX1" s="421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U1" s="421"/>
      <c r="BV1" s="421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S1" s="421"/>
      <c r="CT1" s="421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Q1" s="421"/>
      <c r="DR1" s="421"/>
      <c r="DS1" s="234"/>
      <c r="DT1" s="234"/>
      <c r="DU1" s="234"/>
      <c r="DV1" s="234"/>
      <c r="DW1" s="234"/>
      <c r="DX1" s="234"/>
      <c r="DY1" s="234"/>
      <c r="DZ1" s="234"/>
      <c r="EA1" s="234"/>
      <c r="EB1" s="234"/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O1" s="421"/>
      <c r="EP1" s="421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</row>
    <row r="2" spans="1:167" ht="15">
      <c r="A2" s="421"/>
      <c r="B2" s="421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Y2" s="421"/>
      <c r="Z2" s="421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  <c r="AW2" s="421"/>
      <c r="AX2" s="421"/>
      <c r="AY2" s="234"/>
      <c r="AZ2" s="234"/>
      <c r="BA2" s="234"/>
      <c r="BB2" s="234"/>
      <c r="BC2" s="234"/>
      <c r="BD2" s="234"/>
      <c r="BE2" s="234"/>
      <c r="BF2" s="234"/>
      <c r="BG2" s="234"/>
      <c r="BH2" s="234"/>
      <c r="BI2" s="234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U2" s="421"/>
      <c r="BV2" s="421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S2" s="421"/>
      <c r="CT2" s="421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Q2" s="421"/>
      <c r="DR2" s="421"/>
      <c r="DS2" s="234"/>
      <c r="DT2" s="234"/>
      <c r="DU2" s="234"/>
      <c r="DV2" s="234"/>
      <c r="DW2" s="234"/>
      <c r="DX2" s="234"/>
      <c r="DY2" s="234"/>
      <c r="DZ2" s="234"/>
      <c r="EA2" s="234"/>
      <c r="EB2" s="234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O2" s="421"/>
      <c r="EP2" s="421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</row>
    <row r="3" spans="1:167" ht="15">
      <c r="A3" s="421"/>
      <c r="B3" s="421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Y3" s="421"/>
      <c r="Z3" s="421"/>
      <c r="AA3" s="234"/>
      <c r="AB3" s="234"/>
      <c r="AC3" s="234"/>
      <c r="AD3" s="234"/>
      <c r="AE3" s="234"/>
      <c r="AF3" s="234"/>
      <c r="AG3" s="234"/>
      <c r="AH3" s="234"/>
      <c r="AI3" s="234"/>
      <c r="AJ3" s="234"/>
      <c r="AK3" s="234"/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W3" s="421"/>
      <c r="AX3" s="421"/>
      <c r="AY3" s="234"/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U3" s="421"/>
      <c r="BV3" s="421"/>
      <c r="BW3" s="234"/>
      <c r="BX3" s="234"/>
      <c r="BY3" s="234"/>
      <c r="BZ3" s="234"/>
      <c r="CA3" s="234"/>
      <c r="CB3" s="234"/>
      <c r="CC3" s="234"/>
      <c r="CD3" s="234"/>
      <c r="CE3" s="234"/>
      <c r="CF3" s="234"/>
      <c r="CG3" s="234"/>
      <c r="CH3" s="234"/>
      <c r="CI3" s="234"/>
      <c r="CJ3" s="234"/>
      <c r="CK3" s="234"/>
      <c r="CL3" s="234"/>
      <c r="CM3" s="234"/>
      <c r="CN3" s="234"/>
      <c r="CO3" s="234"/>
      <c r="CP3" s="234"/>
      <c r="CQ3" s="234"/>
      <c r="CS3" s="421"/>
      <c r="CT3" s="421"/>
      <c r="CU3" s="234"/>
      <c r="CV3" s="234"/>
      <c r="CW3" s="234"/>
      <c r="CX3" s="234"/>
      <c r="CY3" s="234"/>
      <c r="CZ3" s="234"/>
      <c r="DA3" s="234"/>
      <c r="DB3" s="234"/>
      <c r="DC3" s="234"/>
      <c r="DD3" s="234"/>
      <c r="DE3" s="234"/>
      <c r="DF3" s="234"/>
      <c r="DG3" s="234"/>
      <c r="DH3" s="234"/>
      <c r="DI3" s="234"/>
      <c r="DJ3" s="234"/>
      <c r="DK3" s="234"/>
      <c r="DL3" s="234"/>
      <c r="DM3" s="234"/>
      <c r="DN3" s="234"/>
      <c r="DO3" s="234"/>
      <c r="DQ3" s="421"/>
      <c r="DR3" s="421"/>
      <c r="DS3" s="234"/>
      <c r="DT3" s="234"/>
      <c r="DU3" s="234"/>
      <c r="DV3" s="234"/>
      <c r="DW3" s="234"/>
      <c r="DX3" s="234"/>
      <c r="DY3" s="234"/>
      <c r="DZ3" s="234"/>
      <c r="EA3" s="234"/>
      <c r="EB3" s="234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O3" s="421"/>
      <c r="EP3" s="421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</row>
    <row r="4" spans="1:167" ht="15">
      <c r="A4" s="421"/>
      <c r="B4" s="421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Y4" s="421"/>
      <c r="Z4" s="421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W4" s="421"/>
      <c r="AX4" s="421"/>
      <c r="AY4" s="234"/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U4" s="421"/>
      <c r="BV4" s="421"/>
      <c r="BW4" s="234"/>
      <c r="BX4" s="234"/>
      <c r="BY4" s="234"/>
      <c r="BZ4" s="234"/>
      <c r="CA4" s="234"/>
      <c r="CB4" s="234"/>
      <c r="CC4" s="234"/>
      <c r="CD4" s="234"/>
      <c r="CE4" s="234"/>
      <c r="CF4" s="234"/>
      <c r="CG4" s="234"/>
      <c r="CH4" s="234"/>
      <c r="CI4" s="234"/>
      <c r="CJ4" s="234"/>
      <c r="CK4" s="234"/>
      <c r="CL4" s="234"/>
      <c r="CM4" s="234"/>
      <c r="CN4" s="234"/>
      <c r="CO4" s="234"/>
      <c r="CP4" s="234"/>
      <c r="CQ4" s="234"/>
      <c r="CS4" s="421"/>
      <c r="CT4" s="421"/>
      <c r="CU4" s="234"/>
      <c r="CV4" s="234"/>
      <c r="CW4" s="234"/>
      <c r="CX4" s="234"/>
      <c r="CY4" s="234"/>
      <c r="CZ4" s="234"/>
      <c r="DA4" s="234"/>
      <c r="DB4" s="234"/>
      <c r="DC4" s="234"/>
      <c r="DD4" s="234"/>
      <c r="DE4" s="234"/>
      <c r="DF4" s="234"/>
      <c r="DG4" s="234"/>
      <c r="DH4" s="234"/>
      <c r="DI4" s="234"/>
      <c r="DJ4" s="234"/>
      <c r="DK4" s="234"/>
      <c r="DL4" s="234"/>
      <c r="DM4" s="234"/>
      <c r="DN4" s="234"/>
      <c r="DO4" s="234"/>
      <c r="DQ4" s="421"/>
      <c r="DR4" s="421"/>
      <c r="DS4" s="23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O4" s="421"/>
      <c r="EP4" s="421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</row>
    <row r="5" spans="1:167" ht="18">
      <c r="A5" s="424" t="s">
        <v>81</v>
      </c>
      <c r="B5" s="424"/>
      <c r="C5" s="102"/>
      <c r="D5" s="102"/>
      <c r="E5" s="102"/>
      <c r="F5" s="102"/>
      <c r="G5" s="102"/>
      <c r="H5" s="102"/>
      <c r="I5" s="102"/>
      <c r="J5" s="102"/>
      <c r="K5" s="234"/>
      <c r="L5" s="102"/>
      <c r="M5" s="102"/>
      <c r="N5" s="102"/>
      <c r="O5" s="102"/>
      <c r="P5" s="234"/>
      <c r="Q5" s="102"/>
      <c r="R5" s="234"/>
      <c r="S5" s="234"/>
      <c r="T5" s="102"/>
      <c r="U5" s="234"/>
      <c r="V5" s="234"/>
      <c r="W5" s="102" t="s">
        <v>100</v>
      </c>
      <c r="Y5" s="424" t="s">
        <v>81</v>
      </c>
      <c r="Z5" s="424"/>
      <c r="AA5" s="102"/>
      <c r="AB5" s="102"/>
      <c r="AC5" s="102"/>
      <c r="AD5" s="102"/>
      <c r="AE5" s="102"/>
      <c r="AF5" s="102"/>
      <c r="AG5" s="102"/>
      <c r="AH5" s="102"/>
      <c r="AI5" s="234"/>
      <c r="AJ5" s="102"/>
      <c r="AK5" s="102"/>
      <c r="AL5" s="102"/>
      <c r="AM5" s="102"/>
      <c r="AN5" s="234"/>
      <c r="AO5" s="102"/>
      <c r="AP5" s="234"/>
      <c r="AQ5" s="234"/>
      <c r="AR5" s="102"/>
      <c r="AS5" s="234"/>
      <c r="AT5" s="234"/>
      <c r="AU5" s="102" t="s">
        <v>100</v>
      </c>
      <c r="AW5" s="424" t="s">
        <v>81</v>
      </c>
      <c r="AX5" s="424"/>
      <c r="AY5" s="102"/>
      <c r="AZ5" s="102"/>
      <c r="BA5" s="102"/>
      <c r="BB5" s="102"/>
      <c r="BC5" s="102"/>
      <c r="BD5" s="102"/>
      <c r="BE5" s="102"/>
      <c r="BF5" s="102"/>
      <c r="BG5" s="234"/>
      <c r="BH5" s="102"/>
      <c r="BI5" s="102"/>
      <c r="BJ5" s="102"/>
      <c r="BK5" s="102"/>
      <c r="BL5" s="234"/>
      <c r="BM5" s="102"/>
      <c r="BN5" s="234"/>
      <c r="BO5" s="234"/>
      <c r="BP5" s="102"/>
      <c r="BQ5" s="234"/>
      <c r="BR5" s="234"/>
      <c r="BS5" s="102" t="s">
        <v>100</v>
      </c>
      <c r="BU5" s="424" t="s">
        <v>81</v>
      </c>
      <c r="BV5" s="424"/>
      <c r="BW5" s="102"/>
      <c r="BX5" s="102"/>
      <c r="BY5" s="102"/>
      <c r="BZ5" s="102"/>
      <c r="CA5" s="102"/>
      <c r="CB5" s="102"/>
      <c r="CC5" s="102"/>
      <c r="CD5" s="102"/>
      <c r="CE5" s="234"/>
      <c r="CF5" s="102"/>
      <c r="CG5" s="102"/>
      <c r="CH5" s="102"/>
      <c r="CI5" s="102"/>
      <c r="CJ5" s="234"/>
      <c r="CK5" s="102"/>
      <c r="CL5" s="234"/>
      <c r="CM5" s="234"/>
      <c r="CN5" s="102"/>
      <c r="CO5" s="234"/>
      <c r="CP5" s="234"/>
      <c r="CQ5" s="102" t="s">
        <v>100</v>
      </c>
      <c r="CS5" s="424" t="s">
        <v>81</v>
      </c>
      <c r="CT5" s="424"/>
      <c r="CU5" s="102"/>
      <c r="CV5" s="102"/>
      <c r="CW5" s="102"/>
      <c r="CX5" s="102"/>
      <c r="CY5" s="102"/>
      <c r="CZ5" s="102"/>
      <c r="DA5" s="102"/>
      <c r="DB5" s="102"/>
      <c r="DC5" s="234"/>
      <c r="DD5" s="102"/>
      <c r="DE5" s="102"/>
      <c r="DF5" s="102"/>
      <c r="DG5" s="102"/>
      <c r="DH5" s="234"/>
      <c r="DI5" s="102"/>
      <c r="DJ5" s="234"/>
      <c r="DK5" s="234"/>
      <c r="DL5" s="102"/>
      <c r="DM5" s="234"/>
      <c r="DN5" s="234"/>
      <c r="DO5" s="102" t="s">
        <v>100</v>
      </c>
      <c r="DQ5" s="424" t="s">
        <v>81</v>
      </c>
      <c r="DR5" s="424"/>
      <c r="DS5" s="102"/>
      <c r="DT5" s="102"/>
      <c r="DU5" s="102"/>
      <c r="DV5" s="102"/>
      <c r="DW5" s="102"/>
      <c r="DX5" s="102"/>
      <c r="DY5" s="102"/>
      <c r="DZ5" s="102"/>
      <c r="EA5" s="234"/>
      <c r="EB5" s="102"/>
      <c r="EC5" s="102"/>
      <c r="ED5" s="102"/>
      <c r="EE5" s="102"/>
      <c r="EF5" s="234"/>
      <c r="EG5" s="102"/>
      <c r="EH5" s="234"/>
      <c r="EI5" s="234"/>
      <c r="EJ5" s="102"/>
      <c r="EK5" s="234"/>
      <c r="EL5" s="234"/>
      <c r="EM5" s="102" t="s">
        <v>100</v>
      </c>
      <c r="EO5" s="424" t="s">
        <v>81</v>
      </c>
      <c r="EP5" s="424"/>
      <c r="EQ5" s="102"/>
      <c r="ER5" s="102"/>
      <c r="ES5" s="102"/>
      <c r="ET5" s="102"/>
      <c r="EU5" s="102"/>
      <c r="EV5" s="102"/>
      <c r="EW5" s="102"/>
      <c r="EX5" s="102"/>
      <c r="EY5" s="234"/>
      <c r="EZ5" s="102"/>
      <c r="FA5" s="102"/>
      <c r="FB5" s="102"/>
      <c r="FC5" s="102"/>
      <c r="FD5" s="234"/>
      <c r="FE5" s="102"/>
      <c r="FF5" s="234"/>
      <c r="FG5" s="234"/>
      <c r="FH5" s="102"/>
      <c r="FI5" s="234"/>
      <c r="FJ5" s="234"/>
      <c r="FK5" s="102" t="s">
        <v>100</v>
      </c>
    </row>
    <row r="6" spans="1:167" ht="15">
      <c r="A6" s="421"/>
      <c r="B6" s="421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Y6" s="421"/>
      <c r="Z6" s="421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W6" s="421"/>
      <c r="AX6" s="421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U6" s="421"/>
      <c r="BV6" s="421"/>
      <c r="BW6" s="234"/>
      <c r="BX6" s="234"/>
      <c r="BY6" s="234"/>
      <c r="BZ6" s="234"/>
      <c r="CA6" s="234"/>
      <c r="CB6" s="234"/>
      <c r="CC6" s="234"/>
      <c r="CD6" s="234"/>
      <c r="CE6" s="234"/>
      <c r="CF6" s="234"/>
      <c r="CG6" s="234"/>
      <c r="CH6" s="234"/>
      <c r="CI6" s="234"/>
      <c r="CJ6" s="234"/>
      <c r="CK6" s="234"/>
      <c r="CL6" s="234"/>
      <c r="CM6" s="234"/>
      <c r="CN6" s="234"/>
      <c r="CO6" s="234"/>
      <c r="CP6" s="234"/>
      <c r="CQ6" s="234"/>
      <c r="CS6" s="421"/>
      <c r="CT6" s="421"/>
      <c r="CU6" s="234"/>
      <c r="CV6" s="234"/>
      <c r="CW6" s="234"/>
      <c r="CX6" s="234"/>
      <c r="CY6" s="234"/>
      <c r="CZ6" s="234"/>
      <c r="DA6" s="234"/>
      <c r="DB6" s="234"/>
      <c r="DC6" s="234"/>
      <c r="DD6" s="234"/>
      <c r="DE6" s="234"/>
      <c r="DF6" s="234"/>
      <c r="DG6" s="234"/>
      <c r="DH6" s="234"/>
      <c r="DI6" s="234"/>
      <c r="DJ6" s="234"/>
      <c r="DK6" s="234"/>
      <c r="DL6" s="234"/>
      <c r="DM6" s="234"/>
      <c r="DN6" s="234"/>
      <c r="DO6" s="234"/>
      <c r="DQ6" s="421"/>
      <c r="DR6" s="421"/>
      <c r="DS6" s="234"/>
      <c r="DT6" s="234"/>
      <c r="DU6" s="234"/>
      <c r="DV6" s="234"/>
      <c r="DW6" s="234"/>
      <c r="DX6" s="234"/>
      <c r="DY6" s="234"/>
      <c r="DZ6" s="234"/>
      <c r="EA6" s="234"/>
      <c r="EB6" s="234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O6" s="421"/>
      <c r="EP6" s="421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</row>
    <row r="7" spans="1:167" ht="15.75">
      <c r="A7" s="423" t="s">
        <v>332</v>
      </c>
      <c r="B7" s="423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Y7" s="423" t="s">
        <v>101</v>
      </c>
      <c r="Z7" s="423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W7" s="423" t="s">
        <v>103</v>
      </c>
      <c r="AX7" s="423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U7" s="423" t="s">
        <v>104</v>
      </c>
      <c r="BV7" s="423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S7" s="423" t="s">
        <v>105</v>
      </c>
      <c r="CT7" s="423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Q7" s="423" t="s">
        <v>106</v>
      </c>
      <c r="DR7" s="423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O7" s="423" t="s">
        <v>107</v>
      </c>
      <c r="EP7" s="423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</row>
    <row r="8" spans="1:167" ht="15.75">
      <c r="A8" s="423" t="s">
        <v>333</v>
      </c>
      <c r="B8" s="42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Y8" s="423" t="s">
        <v>333</v>
      </c>
      <c r="Z8" s="42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W8" s="423" t="s">
        <v>333</v>
      </c>
      <c r="AX8" s="42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U8" s="423" t="s">
        <v>333</v>
      </c>
      <c r="BV8" s="42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S8" s="423" t="s">
        <v>333</v>
      </c>
      <c r="CT8" s="42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Q8" s="423" t="s">
        <v>333</v>
      </c>
      <c r="DR8" s="42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O8" s="423" t="s">
        <v>333</v>
      </c>
      <c r="EP8" s="42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</row>
    <row r="9" spans="1:167" ht="15">
      <c r="A9" s="421"/>
      <c r="B9" s="421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Y9" s="421"/>
      <c r="Z9" s="421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W9" s="421"/>
      <c r="AX9" s="421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U9" s="421"/>
      <c r="BV9" s="421"/>
      <c r="BW9" s="234"/>
      <c r="BX9" s="234"/>
      <c r="BY9" s="234"/>
      <c r="BZ9" s="234"/>
      <c r="CA9" s="234"/>
      <c r="CB9" s="234"/>
      <c r="CC9" s="234"/>
      <c r="CD9" s="234"/>
      <c r="CE9" s="234"/>
      <c r="CF9" s="234"/>
      <c r="CG9" s="234"/>
      <c r="CH9" s="234"/>
      <c r="CI9" s="234"/>
      <c r="CJ9" s="234"/>
      <c r="CK9" s="234"/>
      <c r="CL9" s="234"/>
      <c r="CM9" s="234"/>
      <c r="CN9" s="234"/>
      <c r="CO9" s="234"/>
      <c r="CP9" s="234"/>
      <c r="CQ9" s="234"/>
      <c r="CS9" s="421"/>
      <c r="CT9" s="421"/>
      <c r="CU9" s="234"/>
      <c r="CV9" s="234"/>
      <c r="CW9" s="234"/>
      <c r="CX9" s="234"/>
      <c r="CY9" s="234"/>
      <c r="CZ9" s="234"/>
      <c r="DA9" s="234"/>
      <c r="DB9" s="234"/>
      <c r="DC9" s="234"/>
      <c r="DD9" s="234"/>
      <c r="DE9" s="234"/>
      <c r="DF9" s="234"/>
      <c r="DG9" s="234"/>
      <c r="DH9" s="234"/>
      <c r="DI9" s="234"/>
      <c r="DJ9" s="234"/>
      <c r="DK9" s="234"/>
      <c r="DL9" s="234"/>
      <c r="DM9" s="234"/>
      <c r="DN9" s="234"/>
      <c r="DO9" s="234"/>
      <c r="DQ9" s="421"/>
      <c r="DR9" s="421"/>
      <c r="DS9" s="234"/>
      <c r="DT9" s="234"/>
      <c r="DU9" s="234"/>
      <c r="DV9" s="234"/>
      <c r="DW9" s="234"/>
      <c r="DX9" s="234"/>
      <c r="DY9" s="234"/>
      <c r="DZ9" s="234"/>
      <c r="EA9" s="234"/>
      <c r="EB9" s="234"/>
      <c r="EC9" s="234"/>
      <c r="ED9" s="234"/>
      <c r="EE9" s="234"/>
      <c r="EF9" s="234"/>
      <c r="EG9" s="234"/>
      <c r="EH9" s="234"/>
      <c r="EI9" s="234"/>
      <c r="EJ9" s="234"/>
      <c r="EK9" s="234"/>
      <c r="EL9" s="234"/>
      <c r="EM9" s="234"/>
      <c r="EO9" s="421"/>
      <c r="EP9" s="421"/>
      <c r="EQ9" s="234"/>
      <c r="ER9" s="234"/>
      <c r="ES9" s="234"/>
      <c r="ET9" s="234"/>
      <c r="EU9" s="234"/>
      <c r="EV9" s="234"/>
      <c r="EW9" s="234"/>
      <c r="EX9" s="234"/>
      <c r="EY9" s="234"/>
      <c r="EZ9" s="234"/>
      <c r="FA9" s="234"/>
      <c r="FB9" s="234"/>
      <c r="FC9" s="234"/>
      <c r="FD9" s="234"/>
      <c r="FE9" s="234"/>
      <c r="FF9" s="234"/>
      <c r="FG9" s="234"/>
      <c r="FH9" s="234"/>
      <c r="FI9" s="234"/>
      <c r="FJ9" s="234"/>
      <c r="FK9" s="234"/>
    </row>
    <row r="10" spans="1:167" ht="15">
      <c r="A10" s="421"/>
      <c r="B10" s="421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Y10" s="421"/>
      <c r="Z10" s="421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W10" s="421"/>
      <c r="AX10" s="421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U10" s="421"/>
      <c r="BV10" s="421"/>
      <c r="BW10" s="234"/>
      <c r="BX10" s="234"/>
      <c r="BY10" s="234"/>
      <c r="BZ10" s="234"/>
      <c r="CA10" s="234"/>
      <c r="CB10" s="234"/>
      <c r="CC10" s="234"/>
      <c r="CD10" s="234"/>
      <c r="CE10" s="234"/>
      <c r="CF10" s="234"/>
      <c r="CG10" s="234"/>
      <c r="CH10" s="234"/>
      <c r="CI10" s="234"/>
      <c r="CJ10" s="234"/>
      <c r="CK10" s="234"/>
      <c r="CL10" s="234"/>
      <c r="CM10" s="234"/>
      <c r="CN10" s="234"/>
      <c r="CO10" s="234"/>
      <c r="CP10" s="234"/>
      <c r="CQ10" s="234"/>
      <c r="CS10" s="421"/>
      <c r="CT10" s="421"/>
      <c r="CU10" s="234"/>
      <c r="CV10" s="234"/>
      <c r="CW10" s="234"/>
      <c r="CX10" s="234"/>
      <c r="CY10" s="234"/>
      <c r="CZ10" s="234"/>
      <c r="DA10" s="234"/>
      <c r="DB10" s="234"/>
      <c r="DC10" s="234"/>
      <c r="DD10" s="234"/>
      <c r="DE10" s="234"/>
      <c r="DF10" s="234"/>
      <c r="DG10" s="234"/>
      <c r="DH10" s="234"/>
      <c r="DI10" s="234"/>
      <c r="DJ10" s="234"/>
      <c r="DK10" s="234"/>
      <c r="DL10" s="234"/>
      <c r="DM10" s="234"/>
      <c r="DN10" s="234"/>
      <c r="DO10" s="234"/>
      <c r="DQ10" s="421"/>
      <c r="DR10" s="421"/>
      <c r="DS10" s="234"/>
      <c r="DT10" s="234"/>
      <c r="DU10" s="234"/>
      <c r="DV10" s="234"/>
      <c r="DW10" s="234"/>
      <c r="DX10" s="234"/>
      <c r="DY10" s="234"/>
      <c r="DZ10" s="234"/>
      <c r="EA10" s="234"/>
      <c r="EB10" s="234"/>
      <c r="EC10" s="234"/>
      <c r="ED10" s="234"/>
      <c r="EE10" s="234"/>
      <c r="EF10" s="234"/>
      <c r="EG10" s="234"/>
      <c r="EH10" s="234"/>
      <c r="EI10" s="234"/>
      <c r="EJ10" s="234"/>
      <c r="EK10" s="234"/>
      <c r="EL10" s="234"/>
      <c r="EM10" s="234"/>
      <c r="EO10" s="421"/>
      <c r="EP10" s="421"/>
      <c r="EQ10" s="234"/>
      <c r="ER10" s="234"/>
      <c r="ES10" s="234"/>
      <c r="ET10" s="234"/>
      <c r="EU10" s="234"/>
      <c r="EV10" s="234"/>
      <c r="EW10" s="234"/>
      <c r="EX10" s="234"/>
      <c r="EY10" s="234"/>
      <c r="EZ10" s="234"/>
      <c r="FA10" s="234"/>
      <c r="FB10" s="234"/>
      <c r="FC10" s="234"/>
      <c r="FD10" s="234"/>
      <c r="FE10" s="234"/>
      <c r="FF10" s="234"/>
      <c r="FG10" s="234"/>
      <c r="FH10" s="234"/>
      <c r="FI10" s="234"/>
      <c r="FJ10" s="234"/>
      <c r="FK10" s="234"/>
    </row>
    <row r="11" spans="1:167" ht="15">
      <c r="A11" s="421"/>
      <c r="B11" s="421"/>
      <c r="C11" s="125">
        <v>2000</v>
      </c>
      <c r="D11" s="125">
        <v>2001</v>
      </c>
      <c r="E11" s="125">
        <v>2002</v>
      </c>
      <c r="F11" s="125">
        <v>2003</v>
      </c>
      <c r="G11" s="125">
        <v>2004</v>
      </c>
      <c r="H11" s="125">
        <v>2005</v>
      </c>
      <c r="I11" s="125">
        <v>2006</v>
      </c>
      <c r="J11" s="125">
        <v>2007</v>
      </c>
      <c r="K11" s="125">
        <v>2008</v>
      </c>
      <c r="L11" s="125">
        <v>2009</v>
      </c>
      <c r="M11" s="125">
        <v>2010</v>
      </c>
      <c r="N11" s="125">
        <v>2011</v>
      </c>
      <c r="O11" s="125">
        <v>2012</v>
      </c>
      <c r="P11" s="125">
        <v>2013</v>
      </c>
      <c r="Q11" s="125">
        <v>2014</v>
      </c>
      <c r="R11" s="125">
        <v>2015</v>
      </c>
      <c r="S11" s="125">
        <v>2016</v>
      </c>
      <c r="T11" s="125">
        <v>2017</v>
      </c>
      <c r="U11" s="125">
        <v>2018</v>
      </c>
      <c r="V11" s="125">
        <v>2019</v>
      </c>
      <c r="W11" s="125">
        <v>2020</v>
      </c>
      <c r="Y11" s="421"/>
      <c r="Z11" s="421"/>
      <c r="AA11" s="125">
        <v>2000</v>
      </c>
      <c r="AB11" s="125">
        <v>2001</v>
      </c>
      <c r="AC11" s="125">
        <v>2002</v>
      </c>
      <c r="AD11" s="125">
        <v>2003</v>
      </c>
      <c r="AE11" s="125">
        <v>2004</v>
      </c>
      <c r="AF11" s="125">
        <v>2005</v>
      </c>
      <c r="AG11" s="125">
        <v>2006</v>
      </c>
      <c r="AH11" s="125">
        <v>2007</v>
      </c>
      <c r="AI11" s="125">
        <v>2008</v>
      </c>
      <c r="AJ11" s="125">
        <v>2009</v>
      </c>
      <c r="AK11" s="125">
        <v>2010</v>
      </c>
      <c r="AL11" s="125">
        <v>2011</v>
      </c>
      <c r="AM11" s="125">
        <v>2012</v>
      </c>
      <c r="AN11" s="125">
        <v>2013</v>
      </c>
      <c r="AO11" s="125">
        <v>2014</v>
      </c>
      <c r="AP11" s="125">
        <v>2015</v>
      </c>
      <c r="AQ11" s="125">
        <v>2016</v>
      </c>
      <c r="AR11" s="125">
        <v>2017</v>
      </c>
      <c r="AS11" s="125">
        <v>2018</v>
      </c>
      <c r="AT11" s="125">
        <v>2019</v>
      </c>
      <c r="AU11" s="125">
        <v>2020</v>
      </c>
      <c r="AW11" s="421"/>
      <c r="AX11" s="421"/>
      <c r="AY11" s="125">
        <v>2000</v>
      </c>
      <c r="AZ11" s="125">
        <v>2001</v>
      </c>
      <c r="BA11" s="125">
        <v>2002</v>
      </c>
      <c r="BB11" s="125">
        <v>2003</v>
      </c>
      <c r="BC11" s="125">
        <v>2004</v>
      </c>
      <c r="BD11" s="125">
        <v>2005</v>
      </c>
      <c r="BE11" s="125">
        <v>2006</v>
      </c>
      <c r="BF11" s="125">
        <v>2007</v>
      </c>
      <c r="BG11" s="125">
        <v>2008</v>
      </c>
      <c r="BH11" s="125">
        <v>2009</v>
      </c>
      <c r="BI11" s="125">
        <v>2010</v>
      </c>
      <c r="BJ11" s="125">
        <v>2011</v>
      </c>
      <c r="BK11" s="125">
        <v>2012</v>
      </c>
      <c r="BL11" s="125">
        <v>2013</v>
      </c>
      <c r="BM11" s="125">
        <v>2014</v>
      </c>
      <c r="BN11" s="125">
        <v>2015</v>
      </c>
      <c r="BO11" s="125">
        <v>2016</v>
      </c>
      <c r="BP11" s="125">
        <v>2017</v>
      </c>
      <c r="BQ11" s="125">
        <v>2018</v>
      </c>
      <c r="BR11" s="125">
        <v>2019</v>
      </c>
      <c r="BS11" s="125">
        <v>2020</v>
      </c>
      <c r="BU11" s="421"/>
      <c r="BV11" s="421"/>
      <c r="BW11" s="125">
        <v>2000</v>
      </c>
      <c r="BX11" s="125">
        <v>2001</v>
      </c>
      <c r="BY11" s="125">
        <v>2002</v>
      </c>
      <c r="BZ11" s="125">
        <v>2003</v>
      </c>
      <c r="CA11" s="125">
        <v>2004</v>
      </c>
      <c r="CB11" s="125">
        <v>2005</v>
      </c>
      <c r="CC11" s="125">
        <v>2006</v>
      </c>
      <c r="CD11" s="125">
        <v>2007</v>
      </c>
      <c r="CE11" s="125">
        <v>2008</v>
      </c>
      <c r="CF11" s="125">
        <v>2009</v>
      </c>
      <c r="CG11" s="125">
        <v>2010</v>
      </c>
      <c r="CH11" s="125">
        <v>2011</v>
      </c>
      <c r="CI11" s="125">
        <v>2012</v>
      </c>
      <c r="CJ11" s="125">
        <v>2013</v>
      </c>
      <c r="CK11" s="125">
        <v>2014</v>
      </c>
      <c r="CL11" s="125">
        <v>2015</v>
      </c>
      <c r="CM11" s="125">
        <v>2016</v>
      </c>
      <c r="CN11" s="125">
        <v>2017</v>
      </c>
      <c r="CO11" s="125">
        <v>2018</v>
      </c>
      <c r="CP11" s="125">
        <v>2019</v>
      </c>
      <c r="CQ11" s="125">
        <v>2020</v>
      </c>
      <c r="CS11" s="421"/>
      <c r="CT11" s="421"/>
      <c r="CU11" s="125">
        <v>2000</v>
      </c>
      <c r="CV11" s="125">
        <v>2001</v>
      </c>
      <c r="CW11" s="125">
        <v>2002</v>
      </c>
      <c r="CX11" s="125">
        <v>2003</v>
      </c>
      <c r="CY11" s="125">
        <v>2004</v>
      </c>
      <c r="CZ11" s="125">
        <v>2005</v>
      </c>
      <c r="DA11" s="125">
        <v>2006</v>
      </c>
      <c r="DB11" s="125">
        <v>2007</v>
      </c>
      <c r="DC11" s="125">
        <v>2008</v>
      </c>
      <c r="DD11" s="125">
        <v>2009</v>
      </c>
      <c r="DE11" s="125">
        <v>2010</v>
      </c>
      <c r="DF11" s="125">
        <v>2011</v>
      </c>
      <c r="DG11" s="125">
        <v>2012</v>
      </c>
      <c r="DH11" s="125">
        <v>2013</v>
      </c>
      <c r="DI11" s="125">
        <v>2014</v>
      </c>
      <c r="DJ11" s="125">
        <v>2015</v>
      </c>
      <c r="DK11" s="125">
        <v>2016</v>
      </c>
      <c r="DL11" s="125">
        <v>2017</v>
      </c>
      <c r="DM11" s="125">
        <v>2018</v>
      </c>
      <c r="DN11" s="125">
        <v>2019</v>
      </c>
      <c r="DO11" s="125">
        <v>2020</v>
      </c>
      <c r="DQ11" s="421"/>
      <c r="DR11" s="421"/>
      <c r="DS11" s="125">
        <v>2000</v>
      </c>
      <c r="DT11" s="125">
        <v>2001</v>
      </c>
      <c r="DU11" s="125">
        <v>2002</v>
      </c>
      <c r="DV11" s="125">
        <v>2003</v>
      </c>
      <c r="DW11" s="125">
        <v>2004</v>
      </c>
      <c r="DX11" s="125">
        <v>2005</v>
      </c>
      <c r="DY11" s="125">
        <v>2006</v>
      </c>
      <c r="DZ11" s="125">
        <v>2007</v>
      </c>
      <c r="EA11" s="125">
        <v>2008</v>
      </c>
      <c r="EB11" s="125">
        <v>2009</v>
      </c>
      <c r="EC11" s="125">
        <v>2010</v>
      </c>
      <c r="ED11" s="125">
        <v>2011</v>
      </c>
      <c r="EE11" s="125">
        <v>2012</v>
      </c>
      <c r="EF11" s="125">
        <v>2013</v>
      </c>
      <c r="EG11" s="125">
        <v>2014</v>
      </c>
      <c r="EH11" s="125">
        <v>2015</v>
      </c>
      <c r="EI11" s="125">
        <v>2016</v>
      </c>
      <c r="EJ11" s="125">
        <v>2017</v>
      </c>
      <c r="EK11" s="125">
        <v>2018</v>
      </c>
      <c r="EL11" s="125">
        <v>2019</v>
      </c>
      <c r="EM11" s="125">
        <v>2020</v>
      </c>
      <c r="EO11" s="421"/>
      <c r="EP11" s="421"/>
      <c r="EQ11" s="125">
        <v>2000</v>
      </c>
      <c r="ER11" s="125">
        <v>2001</v>
      </c>
      <c r="ES11" s="125">
        <v>2002</v>
      </c>
      <c r="ET11" s="125">
        <v>2003</v>
      </c>
      <c r="EU11" s="125">
        <v>2004</v>
      </c>
      <c r="EV11" s="125">
        <v>2005</v>
      </c>
      <c r="EW11" s="125">
        <v>2006</v>
      </c>
      <c r="EX11" s="125">
        <v>2007</v>
      </c>
      <c r="EY11" s="125">
        <v>2008</v>
      </c>
      <c r="EZ11" s="125">
        <v>2009</v>
      </c>
      <c r="FA11" s="125">
        <v>2010</v>
      </c>
      <c r="FB11" s="125">
        <v>2011</v>
      </c>
      <c r="FC11" s="125">
        <v>2012</v>
      </c>
      <c r="FD11" s="125">
        <v>2013</v>
      </c>
      <c r="FE11" s="125">
        <v>2014</v>
      </c>
      <c r="FF11" s="125">
        <v>2015</v>
      </c>
      <c r="FG11" s="125">
        <v>2016</v>
      </c>
      <c r="FH11" s="125">
        <v>2017</v>
      </c>
      <c r="FI11" s="125">
        <v>2018</v>
      </c>
      <c r="FJ11" s="125">
        <v>2019</v>
      </c>
      <c r="FK11" s="125">
        <v>2020</v>
      </c>
    </row>
    <row r="12" spans="1:167" ht="15">
      <c r="A12" s="422"/>
      <c r="B12" s="422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Y12" s="422"/>
      <c r="Z12" s="422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W12" s="422"/>
      <c r="AX12" s="422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U12" s="422"/>
      <c r="BV12" s="422"/>
      <c r="BW12" s="234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  <c r="CL12" s="234"/>
      <c r="CM12" s="234"/>
      <c r="CN12" s="234"/>
      <c r="CO12" s="234"/>
      <c r="CP12" s="234"/>
      <c r="CQ12" s="234"/>
      <c r="CS12" s="422"/>
      <c r="CT12" s="422"/>
      <c r="CU12" s="234"/>
      <c r="CV12" s="234"/>
      <c r="CW12" s="234"/>
      <c r="CX12" s="234"/>
      <c r="CY12" s="234"/>
      <c r="CZ12" s="234"/>
      <c r="DA12" s="234"/>
      <c r="DB12" s="234"/>
      <c r="DC12" s="234"/>
      <c r="DD12" s="234"/>
      <c r="DE12" s="234"/>
      <c r="DF12" s="234"/>
      <c r="DG12" s="234"/>
      <c r="DH12" s="234"/>
      <c r="DI12" s="234"/>
      <c r="DJ12" s="234"/>
      <c r="DK12" s="234"/>
      <c r="DL12" s="234"/>
      <c r="DM12" s="234"/>
      <c r="DN12" s="234"/>
      <c r="DO12" s="234"/>
      <c r="DQ12" s="422"/>
      <c r="DR12" s="422"/>
      <c r="DS12" s="234"/>
      <c r="DT12" s="234"/>
      <c r="DU12" s="234"/>
      <c r="DV12" s="234"/>
      <c r="DW12" s="234"/>
      <c r="DX12" s="234"/>
      <c r="DY12" s="234"/>
      <c r="DZ12" s="234"/>
      <c r="EA12" s="234"/>
      <c r="EB12" s="234"/>
      <c r="EC12" s="234"/>
      <c r="ED12" s="234"/>
      <c r="EE12" s="234"/>
      <c r="EF12" s="234"/>
      <c r="EG12" s="234"/>
      <c r="EH12" s="234"/>
      <c r="EI12" s="234"/>
      <c r="EJ12" s="234"/>
      <c r="EK12" s="234"/>
      <c r="EL12" s="234"/>
      <c r="EM12" s="234"/>
      <c r="EO12" s="422"/>
      <c r="EP12" s="422"/>
      <c r="EQ12" s="234"/>
      <c r="ER12" s="234"/>
      <c r="ES12" s="234"/>
      <c r="ET12" s="234"/>
      <c r="EU12" s="234"/>
      <c r="EV12" s="234"/>
      <c r="EW12" s="234"/>
      <c r="EX12" s="234"/>
      <c r="EY12" s="234"/>
      <c r="EZ12" s="234"/>
      <c r="FA12" s="234"/>
      <c r="FB12" s="234"/>
      <c r="FC12" s="234"/>
      <c r="FD12" s="234"/>
      <c r="FE12" s="234"/>
      <c r="FF12" s="234"/>
      <c r="FG12" s="234"/>
      <c r="FH12" s="234"/>
      <c r="FI12" s="234"/>
      <c r="FJ12" s="234"/>
      <c r="FK12" s="234"/>
    </row>
    <row r="13" spans="1:167" ht="15">
      <c r="A13" s="234"/>
      <c r="B13" s="104" t="s">
        <v>334</v>
      </c>
      <c r="C13" s="236">
        <v>19.399999999999999</v>
      </c>
      <c r="D13" s="236">
        <v>17.7</v>
      </c>
      <c r="E13" s="236">
        <v>15.7</v>
      </c>
      <c r="F13" s="236">
        <v>17.7</v>
      </c>
      <c r="G13" s="236">
        <v>22.7</v>
      </c>
      <c r="H13" s="236">
        <v>24.6</v>
      </c>
      <c r="I13" s="236">
        <v>19.2</v>
      </c>
      <c r="J13" s="236">
        <v>20.2</v>
      </c>
      <c r="K13" s="236">
        <v>21.8</v>
      </c>
      <c r="L13" s="236">
        <v>22.1</v>
      </c>
      <c r="M13" s="236">
        <v>19.3</v>
      </c>
      <c r="N13" s="236">
        <v>19.100000000000001</v>
      </c>
      <c r="O13" s="236">
        <v>8.6</v>
      </c>
      <c r="P13" s="236">
        <v>11.2</v>
      </c>
      <c r="Q13" s="236">
        <v>17.100000000000001</v>
      </c>
      <c r="R13" s="236">
        <v>18.8</v>
      </c>
      <c r="S13" s="236">
        <v>23.3</v>
      </c>
      <c r="T13" s="236">
        <v>20.3</v>
      </c>
      <c r="U13" s="236">
        <v>22.7</v>
      </c>
      <c r="V13" s="236">
        <v>22.4</v>
      </c>
      <c r="W13" s="236">
        <v>13</v>
      </c>
      <c r="Y13" s="234"/>
      <c r="Z13" s="104" t="s">
        <v>334</v>
      </c>
      <c r="AA13" s="236">
        <v>40.1</v>
      </c>
      <c r="AB13" s="236">
        <v>44.1</v>
      </c>
      <c r="AC13" s="236">
        <v>56.8</v>
      </c>
      <c r="AD13" s="236">
        <v>51.4</v>
      </c>
      <c r="AE13" s="236">
        <v>51.4</v>
      </c>
      <c r="AF13" s="236">
        <v>39.6</v>
      </c>
      <c r="AG13" s="236">
        <v>64.900000000000006</v>
      </c>
      <c r="AH13" s="236">
        <v>63.4</v>
      </c>
      <c r="AI13" s="236">
        <v>37.9</v>
      </c>
      <c r="AJ13" s="236">
        <v>30.7</v>
      </c>
      <c r="AK13" s="236">
        <v>34.4</v>
      </c>
      <c r="AL13" s="236">
        <v>39.799999999999997</v>
      </c>
      <c r="AM13" s="236">
        <v>75.7</v>
      </c>
      <c r="AN13" s="236">
        <v>76</v>
      </c>
      <c r="AO13" s="236">
        <v>68.2</v>
      </c>
      <c r="AP13" s="236">
        <v>76.599999999999994</v>
      </c>
      <c r="AQ13" s="236">
        <v>79.8</v>
      </c>
      <c r="AR13" s="236">
        <v>75.099999999999994</v>
      </c>
      <c r="AS13" s="236">
        <v>79.5</v>
      </c>
      <c r="AT13" s="236">
        <v>85.7</v>
      </c>
      <c r="AU13" s="236">
        <v>30.6</v>
      </c>
      <c r="AW13" s="234"/>
      <c r="AX13" s="104" t="s">
        <v>334</v>
      </c>
      <c r="AY13" s="236">
        <v>67.7</v>
      </c>
      <c r="AZ13" s="236">
        <v>57.7</v>
      </c>
      <c r="BA13" s="236">
        <v>44.6</v>
      </c>
      <c r="BB13" s="236">
        <v>50.5</v>
      </c>
      <c r="BC13" s="236">
        <v>64</v>
      </c>
      <c r="BD13" s="236">
        <v>84.7</v>
      </c>
      <c r="BE13" s="236">
        <v>60.3</v>
      </c>
      <c r="BF13" s="236">
        <v>62.5</v>
      </c>
      <c r="BG13" s="236">
        <v>69</v>
      </c>
      <c r="BH13" s="236">
        <v>61.8</v>
      </c>
      <c r="BI13" s="236">
        <v>59</v>
      </c>
      <c r="BJ13" s="236">
        <v>56</v>
      </c>
      <c r="BK13" s="236">
        <v>66.400000000000006</v>
      </c>
      <c r="BL13" s="236">
        <v>69.7</v>
      </c>
      <c r="BM13" s="236">
        <v>68.5</v>
      </c>
      <c r="BN13" s="236">
        <v>73.7</v>
      </c>
      <c r="BO13" s="236">
        <v>77.900000000000006</v>
      </c>
      <c r="BP13" s="236">
        <v>92.7</v>
      </c>
      <c r="BQ13" s="236">
        <v>99</v>
      </c>
      <c r="BR13" s="236">
        <v>94.6</v>
      </c>
      <c r="BS13" s="236">
        <v>44</v>
      </c>
      <c r="BU13" s="234"/>
      <c r="BV13" s="104" t="s">
        <v>334</v>
      </c>
      <c r="BW13" s="236">
        <v>8.1</v>
      </c>
      <c r="BX13" s="236">
        <v>7.3</v>
      </c>
      <c r="BY13" s="236">
        <v>6.5</v>
      </c>
      <c r="BZ13" s="236">
        <v>7</v>
      </c>
      <c r="CA13" s="236">
        <v>7.4</v>
      </c>
      <c r="CB13" s="236">
        <v>7.9</v>
      </c>
      <c r="CC13" s="236">
        <v>8.3000000000000007</v>
      </c>
      <c r="CD13" s="236">
        <v>8.4</v>
      </c>
      <c r="CE13" s="236">
        <v>8.8000000000000007</v>
      </c>
      <c r="CF13" s="236">
        <v>8.4</v>
      </c>
      <c r="CG13" s="236">
        <v>9</v>
      </c>
      <c r="CH13" s="236">
        <v>8.6999999999999993</v>
      </c>
      <c r="CI13" s="236">
        <v>8.8000000000000007</v>
      </c>
      <c r="CJ13" s="236">
        <v>7.4</v>
      </c>
      <c r="CK13" s="236">
        <v>5.2</v>
      </c>
      <c r="CL13" s="236">
        <v>5</v>
      </c>
      <c r="CM13" s="236">
        <v>5</v>
      </c>
      <c r="CN13" s="236">
        <v>7.2</v>
      </c>
      <c r="CO13" s="236">
        <v>9.5</v>
      </c>
      <c r="CP13" s="236">
        <v>10.5</v>
      </c>
      <c r="CQ13" s="236">
        <v>6.7</v>
      </c>
      <c r="CS13" s="234"/>
      <c r="CT13" s="104" t="s">
        <v>334</v>
      </c>
      <c r="CU13" s="236">
        <v>2.5</v>
      </c>
      <c r="CV13" s="236">
        <v>2.6</v>
      </c>
      <c r="CW13" s="236">
        <v>2.4</v>
      </c>
      <c r="CX13" s="236">
        <v>2.2000000000000002</v>
      </c>
      <c r="CY13" s="236">
        <v>2.1</v>
      </c>
      <c r="CZ13" s="236">
        <v>2.6</v>
      </c>
      <c r="DA13" s="236">
        <v>2.9</v>
      </c>
      <c r="DB13" s="236">
        <v>3.1</v>
      </c>
      <c r="DC13" s="236">
        <v>3.4</v>
      </c>
      <c r="DD13" s="236">
        <v>3.1</v>
      </c>
      <c r="DE13" s="236">
        <v>3.5</v>
      </c>
      <c r="DF13" s="236">
        <v>3.6</v>
      </c>
      <c r="DG13" s="236">
        <v>4.0999999999999996</v>
      </c>
      <c r="DH13" s="236">
        <v>4.8</v>
      </c>
      <c r="DI13" s="236">
        <v>7.1</v>
      </c>
      <c r="DJ13" s="236">
        <v>5.2</v>
      </c>
      <c r="DK13" s="236">
        <v>3.9</v>
      </c>
      <c r="DL13" s="236">
        <v>3.5</v>
      </c>
      <c r="DM13" s="236">
        <v>3.4</v>
      </c>
      <c r="DN13" s="236">
        <v>2.9</v>
      </c>
      <c r="DO13" s="236">
        <v>1.8</v>
      </c>
      <c r="DQ13" s="234"/>
      <c r="DR13" s="104" t="s">
        <v>334</v>
      </c>
      <c r="DS13" s="236">
        <v>31.5</v>
      </c>
      <c r="DT13" s="236">
        <v>31.4</v>
      </c>
      <c r="DU13" s="236">
        <v>27.2</v>
      </c>
      <c r="DV13" s="236">
        <v>27.6</v>
      </c>
      <c r="DW13" s="236">
        <v>29.6</v>
      </c>
      <c r="DX13" s="236">
        <v>32.1</v>
      </c>
      <c r="DY13" s="236">
        <v>33.5</v>
      </c>
      <c r="DZ13" s="236">
        <v>35.9</v>
      </c>
      <c r="EA13" s="236">
        <v>35.5</v>
      </c>
      <c r="EB13" s="236">
        <v>32.700000000000003</v>
      </c>
      <c r="EC13" s="236">
        <v>33.9</v>
      </c>
      <c r="ED13" s="236">
        <v>31.8</v>
      </c>
      <c r="EE13" s="236">
        <v>34.4</v>
      </c>
      <c r="EF13" s="236">
        <v>37.6</v>
      </c>
      <c r="EG13" s="236">
        <v>39.9</v>
      </c>
      <c r="EH13" s="236">
        <v>41.2</v>
      </c>
      <c r="EI13" s="236">
        <v>39</v>
      </c>
      <c r="EJ13" s="236">
        <v>40.6</v>
      </c>
      <c r="EK13" s="236">
        <v>40.6</v>
      </c>
      <c r="EL13" s="236">
        <v>40.1</v>
      </c>
      <c r="EM13" s="236">
        <v>19.5</v>
      </c>
      <c r="EO13" s="234"/>
      <c r="EP13" s="104" t="s">
        <v>334</v>
      </c>
      <c r="EQ13" s="236">
        <v>62.6</v>
      </c>
      <c r="ER13" s="236">
        <v>51.2</v>
      </c>
      <c r="ES13" s="236">
        <v>59.6</v>
      </c>
      <c r="ET13" s="236">
        <v>54.8</v>
      </c>
      <c r="EU13" s="236">
        <v>58.4</v>
      </c>
      <c r="EV13" s="236">
        <v>58.7</v>
      </c>
      <c r="EW13" s="236">
        <v>60.2</v>
      </c>
      <c r="EX13" s="236">
        <v>60.4</v>
      </c>
      <c r="EY13" s="236">
        <v>62.9</v>
      </c>
      <c r="EZ13" s="236">
        <v>57.6</v>
      </c>
      <c r="FA13" s="236">
        <v>64.599999999999994</v>
      </c>
      <c r="FB13" s="236">
        <v>67.7</v>
      </c>
      <c r="FC13" s="236">
        <v>60.5</v>
      </c>
      <c r="FD13" s="236">
        <v>62.3</v>
      </c>
      <c r="FE13" s="236">
        <v>57.5</v>
      </c>
      <c r="FF13" s="236">
        <v>49.3</v>
      </c>
      <c r="FG13" s="236">
        <v>48.2</v>
      </c>
      <c r="FH13" s="236">
        <v>59.1</v>
      </c>
      <c r="FI13" s="236">
        <v>79.900000000000006</v>
      </c>
      <c r="FJ13" s="236">
        <v>80.3</v>
      </c>
      <c r="FK13" s="236">
        <v>41.2</v>
      </c>
    </row>
    <row r="14" spans="1:167" ht="15">
      <c r="A14" s="234"/>
      <c r="B14" s="108" t="s">
        <v>221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Y14" s="234"/>
      <c r="Z14" s="108" t="s">
        <v>221</v>
      </c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W14" s="234"/>
      <c r="AX14" s="108" t="s">
        <v>221</v>
      </c>
      <c r="AY14" s="234"/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U14" s="234"/>
      <c r="BV14" s="108" t="s">
        <v>221</v>
      </c>
      <c r="BW14" s="234"/>
      <c r="BX14" s="234"/>
      <c r="BY14" s="234"/>
      <c r="BZ14" s="234"/>
      <c r="CA14" s="234"/>
      <c r="CB14" s="234"/>
      <c r="CC14" s="234"/>
      <c r="CD14" s="234"/>
      <c r="CE14" s="234"/>
      <c r="CF14" s="234"/>
      <c r="CG14" s="234"/>
      <c r="CH14" s="234"/>
      <c r="CI14" s="234"/>
      <c r="CJ14" s="234"/>
      <c r="CK14" s="234"/>
      <c r="CL14" s="234"/>
      <c r="CM14" s="234"/>
      <c r="CN14" s="234"/>
      <c r="CO14" s="234"/>
      <c r="CP14" s="234"/>
      <c r="CQ14" s="234"/>
      <c r="CS14" s="234"/>
      <c r="CT14" s="108" t="s">
        <v>221</v>
      </c>
      <c r="CU14" s="234"/>
      <c r="CV14" s="234"/>
      <c r="CW14" s="234"/>
      <c r="CX14" s="234"/>
      <c r="CY14" s="234"/>
      <c r="CZ14" s="234"/>
      <c r="DA14" s="234"/>
      <c r="DB14" s="234"/>
      <c r="DC14" s="234"/>
      <c r="DD14" s="234"/>
      <c r="DE14" s="234"/>
      <c r="DF14" s="234"/>
      <c r="DG14" s="234"/>
      <c r="DH14" s="234"/>
      <c r="DI14" s="234"/>
      <c r="DJ14" s="234"/>
      <c r="DK14" s="234"/>
      <c r="DL14" s="234"/>
      <c r="DM14" s="234"/>
      <c r="DN14" s="234"/>
      <c r="DO14" s="234"/>
      <c r="DQ14" s="234"/>
      <c r="DR14" s="108" t="s">
        <v>221</v>
      </c>
      <c r="DS14" s="234"/>
      <c r="DT14" s="234"/>
      <c r="DU14" s="234"/>
      <c r="DV14" s="234"/>
      <c r="DW14" s="234"/>
      <c r="DX14" s="234"/>
      <c r="DY14" s="234"/>
      <c r="DZ14" s="234"/>
      <c r="EA14" s="234"/>
      <c r="EB14" s="234"/>
      <c r="EC14" s="234"/>
      <c r="ED14" s="234"/>
      <c r="EE14" s="234"/>
      <c r="EF14" s="234"/>
      <c r="EG14" s="234"/>
      <c r="EH14" s="234"/>
      <c r="EI14" s="234"/>
      <c r="EJ14" s="234"/>
      <c r="EK14" s="234"/>
      <c r="EL14" s="234"/>
      <c r="EM14" s="234"/>
      <c r="EO14" s="234"/>
      <c r="EP14" s="108" t="s">
        <v>221</v>
      </c>
      <c r="EQ14" s="234"/>
      <c r="ER14" s="234"/>
      <c r="ES14" s="234"/>
      <c r="ET14" s="234"/>
      <c r="EU14" s="234"/>
      <c r="EV14" s="234"/>
      <c r="EW14" s="234"/>
      <c r="EX14" s="234"/>
      <c r="EY14" s="234"/>
      <c r="EZ14" s="234"/>
      <c r="FA14" s="234"/>
      <c r="FB14" s="234"/>
      <c r="FC14" s="234"/>
      <c r="FD14" s="234"/>
      <c r="FE14" s="234"/>
      <c r="FF14" s="234"/>
      <c r="FG14" s="234"/>
      <c r="FH14" s="234"/>
      <c r="FI14" s="234"/>
      <c r="FJ14" s="234"/>
      <c r="FK14" s="234"/>
    </row>
    <row r="15" spans="1:167" ht="15">
      <c r="A15" s="234"/>
      <c r="B15" s="107" t="s">
        <v>335</v>
      </c>
      <c r="C15" s="234">
        <v>0.2</v>
      </c>
      <c r="D15" s="234">
        <v>0.2</v>
      </c>
      <c r="E15" s="234">
        <v>0.1</v>
      </c>
      <c r="F15" s="234">
        <v>0.1</v>
      </c>
      <c r="G15" s="234">
        <v>0.1</v>
      </c>
      <c r="H15" s="234">
        <v>0.1</v>
      </c>
      <c r="I15" s="234">
        <v>0.1</v>
      </c>
      <c r="J15" s="234">
        <v>0.1</v>
      </c>
      <c r="K15" s="234">
        <v>0.1</v>
      </c>
      <c r="L15" s="234">
        <v>0.1</v>
      </c>
      <c r="M15" s="234">
        <v>0.1</v>
      </c>
      <c r="N15" s="234">
        <v>0.1</v>
      </c>
      <c r="O15" s="234">
        <v>0.1</v>
      </c>
      <c r="P15" s="234">
        <v>0.1</v>
      </c>
      <c r="Q15" s="234">
        <v>0</v>
      </c>
      <c r="R15" s="234">
        <v>0</v>
      </c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Y15" s="234"/>
      <c r="Z15" s="107" t="s">
        <v>335</v>
      </c>
      <c r="AA15" s="234">
        <v>0.6</v>
      </c>
      <c r="AB15" s="234">
        <v>0.6</v>
      </c>
      <c r="AC15" s="234">
        <v>0.6</v>
      </c>
      <c r="AD15" s="234">
        <v>0.5</v>
      </c>
      <c r="AE15" s="234">
        <v>0.5</v>
      </c>
      <c r="AF15" s="234">
        <v>0.6</v>
      </c>
      <c r="AG15" s="234">
        <v>0.6</v>
      </c>
      <c r="AH15" s="234">
        <v>0.7</v>
      </c>
      <c r="AI15" s="234">
        <v>0.8</v>
      </c>
      <c r="AJ15" s="234">
        <v>1</v>
      </c>
      <c r="AK15" s="234">
        <v>0.9</v>
      </c>
      <c r="AL15" s="234">
        <v>0.6</v>
      </c>
      <c r="AM15" s="234">
        <v>0.6</v>
      </c>
      <c r="AN15" s="234">
        <v>0.5</v>
      </c>
      <c r="AO15" s="234">
        <v>0.5</v>
      </c>
      <c r="AP15" s="234">
        <v>0.5</v>
      </c>
      <c r="AQ15" s="234">
        <v>0.5</v>
      </c>
      <c r="AR15" s="234">
        <v>0.5</v>
      </c>
      <c r="AS15" s="234">
        <v>0.2</v>
      </c>
      <c r="AT15" s="234">
        <v>0.5</v>
      </c>
      <c r="AU15" s="234">
        <v>0.4</v>
      </c>
      <c r="AW15" s="234"/>
      <c r="AX15" s="107" t="s">
        <v>335</v>
      </c>
      <c r="AY15" s="234">
        <v>0.6</v>
      </c>
      <c r="AZ15" s="234">
        <v>0.6</v>
      </c>
      <c r="BA15" s="234">
        <v>0.5</v>
      </c>
      <c r="BB15" s="234">
        <v>0.5</v>
      </c>
      <c r="BC15" s="234">
        <v>0.4</v>
      </c>
      <c r="BD15" s="234">
        <v>0.6</v>
      </c>
      <c r="BE15" s="234">
        <v>0.6</v>
      </c>
      <c r="BF15" s="234">
        <v>0.5</v>
      </c>
      <c r="BG15" s="234">
        <v>0.4</v>
      </c>
      <c r="BH15" s="234">
        <v>0.4</v>
      </c>
      <c r="BI15" s="234">
        <v>0.3</v>
      </c>
      <c r="BJ15" s="234">
        <v>0.3</v>
      </c>
      <c r="BK15" s="234">
        <v>0.2</v>
      </c>
      <c r="BL15" s="234">
        <v>0.2</v>
      </c>
      <c r="BM15" s="234">
        <v>0.2</v>
      </c>
      <c r="BN15" s="234">
        <v>0.3</v>
      </c>
      <c r="BO15" s="234">
        <v>0.3</v>
      </c>
      <c r="BP15" s="234">
        <v>0.3</v>
      </c>
      <c r="BQ15" s="234">
        <v>0.2</v>
      </c>
      <c r="BR15" s="234">
        <v>0.3</v>
      </c>
      <c r="BS15" s="234">
        <v>0.2</v>
      </c>
      <c r="BU15" s="234"/>
      <c r="BV15" s="107" t="s">
        <v>335</v>
      </c>
      <c r="BW15" s="234">
        <v>0.4</v>
      </c>
      <c r="BX15" s="234">
        <v>0.4</v>
      </c>
      <c r="BY15" s="234">
        <v>0.4</v>
      </c>
      <c r="BZ15" s="234">
        <v>0.4</v>
      </c>
      <c r="CA15" s="234">
        <v>0.3</v>
      </c>
      <c r="CB15" s="234">
        <v>0.3</v>
      </c>
      <c r="CC15" s="234">
        <v>0.3</v>
      </c>
      <c r="CD15" s="234">
        <v>0.3</v>
      </c>
      <c r="CE15" s="234">
        <v>0.3</v>
      </c>
      <c r="CF15" s="234">
        <v>0.2</v>
      </c>
      <c r="CG15" s="234">
        <v>0.2</v>
      </c>
      <c r="CH15" s="234">
        <v>0.2</v>
      </c>
      <c r="CI15" s="234">
        <v>0.3</v>
      </c>
      <c r="CJ15" s="234">
        <v>0.3</v>
      </c>
      <c r="CK15" s="234">
        <v>0.3</v>
      </c>
      <c r="CL15" s="234">
        <v>0.4</v>
      </c>
      <c r="CM15" s="234">
        <v>0.4</v>
      </c>
      <c r="CN15" s="234">
        <v>0.5</v>
      </c>
      <c r="CO15" s="234">
        <v>0.5</v>
      </c>
      <c r="CP15" s="234">
        <v>0.5</v>
      </c>
      <c r="CQ15" s="234">
        <v>0.4</v>
      </c>
      <c r="CS15" s="234"/>
      <c r="CT15" s="107" t="s">
        <v>335</v>
      </c>
      <c r="CU15" s="234">
        <v>0.2</v>
      </c>
      <c r="CV15" s="234">
        <v>0.2</v>
      </c>
      <c r="CW15" s="234">
        <v>0.2</v>
      </c>
      <c r="CX15" s="234">
        <v>0.2</v>
      </c>
      <c r="CY15" s="234">
        <v>0.1</v>
      </c>
      <c r="CZ15" s="234">
        <v>0.2</v>
      </c>
      <c r="DA15" s="234">
        <v>0.2</v>
      </c>
      <c r="DB15" s="234">
        <v>0.2</v>
      </c>
      <c r="DC15" s="234">
        <v>0.2</v>
      </c>
      <c r="DD15" s="234">
        <v>0.1</v>
      </c>
      <c r="DE15" s="234">
        <v>0.1</v>
      </c>
      <c r="DF15" s="234">
        <v>0.1</v>
      </c>
      <c r="DG15" s="234">
        <v>0.2</v>
      </c>
      <c r="DH15" s="234">
        <v>0.1</v>
      </c>
      <c r="DI15" s="234">
        <v>0.1</v>
      </c>
      <c r="DJ15" s="234">
        <v>0.1</v>
      </c>
      <c r="DK15" s="234">
        <v>0.1</v>
      </c>
      <c r="DL15" s="234">
        <v>0.1</v>
      </c>
      <c r="DM15" s="234">
        <v>0.1</v>
      </c>
      <c r="DN15" s="234">
        <v>0.1</v>
      </c>
      <c r="DO15" s="234">
        <v>0.1</v>
      </c>
      <c r="DQ15" s="234"/>
      <c r="DR15" s="107" t="s">
        <v>335</v>
      </c>
      <c r="DS15" s="234">
        <v>0.8</v>
      </c>
      <c r="DT15" s="234">
        <v>0.8</v>
      </c>
      <c r="DU15" s="234">
        <v>0.8</v>
      </c>
      <c r="DV15" s="234">
        <v>0.7</v>
      </c>
      <c r="DW15" s="234">
        <v>0.6</v>
      </c>
      <c r="DX15" s="234">
        <v>0.7</v>
      </c>
      <c r="DY15" s="234">
        <v>0.6</v>
      </c>
      <c r="DZ15" s="234">
        <v>0.6</v>
      </c>
      <c r="EA15" s="234">
        <v>0.6</v>
      </c>
      <c r="EB15" s="234">
        <v>0.5</v>
      </c>
      <c r="EC15" s="234">
        <v>0.5</v>
      </c>
      <c r="ED15" s="234">
        <v>0.5</v>
      </c>
      <c r="EE15" s="234">
        <v>0.8</v>
      </c>
      <c r="EF15" s="234">
        <v>0.6</v>
      </c>
      <c r="EG15" s="234">
        <v>0.4</v>
      </c>
      <c r="EH15" s="234">
        <v>0.5</v>
      </c>
      <c r="EI15" s="234">
        <v>0.5</v>
      </c>
      <c r="EJ15" s="234">
        <v>0.6</v>
      </c>
      <c r="EK15" s="234">
        <v>0.5</v>
      </c>
      <c r="EL15" s="234">
        <v>0.5</v>
      </c>
      <c r="EM15" s="234">
        <v>0.4</v>
      </c>
      <c r="EO15" s="234"/>
      <c r="EP15" s="107" t="s">
        <v>335</v>
      </c>
      <c r="EQ15" s="234">
        <v>0.8</v>
      </c>
      <c r="ER15" s="234">
        <v>0.8</v>
      </c>
      <c r="ES15" s="234">
        <v>0.7</v>
      </c>
      <c r="ET15" s="234">
        <v>0.7</v>
      </c>
      <c r="EU15" s="234">
        <v>0.7</v>
      </c>
      <c r="EV15" s="234">
        <v>0.7</v>
      </c>
      <c r="EW15" s="234">
        <v>0.6</v>
      </c>
      <c r="EX15" s="234">
        <v>0.6</v>
      </c>
      <c r="EY15" s="234">
        <v>0.5</v>
      </c>
      <c r="EZ15" s="234">
        <v>0.4</v>
      </c>
      <c r="FA15" s="234">
        <v>0.3</v>
      </c>
      <c r="FB15" s="234">
        <v>0.4</v>
      </c>
      <c r="FC15" s="234">
        <v>0.4</v>
      </c>
      <c r="FD15" s="234">
        <v>0.3</v>
      </c>
      <c r="FE15" s="234">
        <v>0.3</v>
      </c>
      <c r="FF15" s="234">
        <v>0.4</v>
      </c>
      <c r="FG15" s="234">
        <v>0.4</v>
      </c>
      <c r="FH15" s="234">
        <v>0.3</v>
      </c>
      <c r="FI15" s="234">
        <v>0.3</v>
      </c>
      <c r="FJ15" s="234">
        <v>0.4</v>
      </c>
      <c r="FK15" s="234">
        <v>0.2</v>
      </c>
    </row>
    <row r="16" spans="1:167" ht="15">
      <c r="A16" s="234"/>
      <c r="B16" s="107" t="s">
        <v>336</v>
      </c>
      <c r="C16" s="234">
        <v>19.3</v>
      </c>
      <c r="D16" s="234">
        <v>17.600000000000001</v>
      </c>
      <c r="E16" s="234">
        <v>15.5</v>
      </c>
      <c r="F16" s="234">
        <v>17.5</v>
      </c>
      <c r="G16" s="234">
        <v>22.6</v>
      </c>
      <c r="H16" s="234">
        <v>24.5</v>
      </c>
      <c r="I16" s="234">
        <v>19</v>
      </c>
      <c r="J16" s="234">
        <v>20</v>
      </c>
      <c r="K16" s="234">
        <v>21.7</v>
      </c>
      <c r="L16" s="234">
        <v>21.9</v>
      </c>
      <c r="M16" s="234">
        <v>19.2</v>
      </c>
      <c r="N16" s="234">
        <v>19</v>
      </c>
      <c r="O16" s="234">
        <v>8.5</v>
      </c>
      <c r="P16" s="234">
        <v>11.1</v>
      </c>
      <c r="Q16" s="234">
        <v>17.100000000000001</v>
      </c>
      <c r="R16" s="234">
        <v>18.8</v>
      </c>
      <c r="S16" s="234">
        <v>23.3</v>
      </c>
      <c r="T16" s="234">
        <v>20.3</v>
      </c>
      <c r="U16" s="234">
        <v>22.7</v>
      </c>
      <c r="V16" s="234">
        <v>22.4</v>
      </c>
      <c r="W16" s="234">
        <v>13</v>
      </c>
      <c r="Y16" s="234"/>
      <c r="Z16" s="107" t="s">
        <v>336</v>
      </c>
      <c r="AA16" s="234">
        <v>39.5</v>
      </c>
      <c r="AB16" s="234">
        <v>43.4</v>
      </c>
      <c r="AC16" s="234">
        <v>56.2</v>
      </c>
      <c r="AD16" s="234">
        <v>50.9</v>
      </c>
      <c r="AE16" s="234">
        <v>50.8</v>
      </c>
      <c r="AF16" s="234">
        <v>39</v>
      </c>
      <c r="AG16" s="234">
        <v>64.3</v>
      </c>
      <c r="AH16" s="234">
        <v>62.7</v>
      </c>
      <c r="AI16" s="234">
        <v>37.1</v>
      </c>
      <c r="AJ16" s="234">
        <v>29.7</v>
      </c>
      <c r="AK16" s="234">
        <v>33.5</v>
      </c>
      <c r="AL16" s="234">
        <v>39.299999999999997</v>
      </c>
      <c r="AM16" s="234">
        <v>75.099999999999994</v>
      </c>
      <c r="AN16" s="234">
        <v>75.400000000000006</v>
      </c>
      <c r="AO16" s="234">
        <v>67.7</v>
      </c>
      <c r="AP16" s="234">
        <v>76.099999999999994</v>
      </c>
      <c r="AQ16" s="234">
        <v>79.3</v>
      </c>
      <c r="AR16" s="234">
        <v>74.599999999999994</v>
      </c>
      <c r="AS16" s="234">
        <v>79.2</v>
      </c>
      <c r="AT16" s="234">
        <v>85.2</v>
      </c>
      <c r="AU16" s="234">
        <v>30.2</v>
      </c>
      <c r="AW16" s="234"/>
      <c r="AX16" s="107" t="s">
        <v>336</v>
      </c>
      <c r="AY16" s="234">
        <v>67.2</v>
      </c>
      <c r="AZ16" s="234">
        <v>57.1</v>
      </c>
      <c r="BA16" s="234">
        <v>44.1</v>
      </c>
      <c r="BB16" s="234">
        <v>50</v>
      </c>
      <c r="BC16" s="234">
        <v>63.6</v>
      </c>
      <c r="BD16" s="234">
        <v>84.1</v>
      </c>
      <c r="BE16" s="234">
        <v>59.7</v>
      </c>
      <c r="BF16" s="234">
        <v>62</v>
      </c>
      <c r="BG16" s="234">
        <v>68.5</v>
      </c>
      <c r="BH16" s="234">
        <v>61.4</v>
      </c>
      <c r="BI16" s="234">
        <v>58.7</v>
      </c>
      <c r="BJ16" s="234">
        <v>55.7</v>
      </c>
      <c r="BK16" s="234">
        <v>66.099999999999994</v>
      </c>
      <c r="BL16" s="234">
        <v>69.5</v>
      </c>
      <c r="BM16" s="234">
        <v>68.3</v>
      </c>
      <c r="BN16" s="234">
        <v>73.400000000000006</v>
      </c>
      <c r="BO16" s="234">
        <v>77.599999999999994</v>
      </c>
      <c r="BP16" s="234">
        <v>92.4</v>
      </c>
      <c r="BQ16" s="234">
        <v>98.8</v>
      </c>
      <c r="BR16" s="234">
        <v>94.3</v>
      </c>
      <c r="BS16" s="234">
        <v>43.8</v>
      </c>
      <c r="BU16" s="234"/>
      <c r="BV16" s="107" t="s">
        <v>336</v>
      </c>
      <c r="BW16" s="234">
        <v>7.7</v>
      </c>
      <c r="BX16" s="234">
        <v>6.9</v>
      </c>
      <c r="BY16" s="234">
        <v>6.1</v>
      </c>
      <c r="BZ16" s="234">
        <v>6.6</v>
      </c>
      <c r="CA16" s="234">
        <v>7.1</v>
      </c>
      <c r="CB16" s="234">
        <v>7.5</v>
      </c>
      <c r="CC16" s="234">
        <v>8</v>
      </c>
      <c r="CD16" s="234">
        <v>8.1</v>
      </c>
      <c r="CE16" s="234">
        <v>8.5</v>
      </c>
      <c r="CF16" s="234">
        <v>8.1999999999999993</v>
      </c>
      <c r="CG16" s="234">
        <v>8.6999999999999993</v>
      </c>
      <c r="CH16" s="234">
        <v>8.5</v>
      </c>
      <c r="CI16" s="234">
        <v>8.5</v>
      </c>
      <c r="CJ16" s="234">
        <v>7.1</v>
      </c>
      <c r="CK16" s="234">
        <v>4.9000000000000004</v>
      </c>
      <c r="CL16" s="234">
        <v>4.5999999999999996</v>
      </c>
      <c r="CM16" s="234">
        <v>4.7</v>
      </c>
      <c r="CN16" s="234">
        <v>6.7</v>
      </c>
      <c r="CO16" s="234">
        <v>9</v>
      </c>
      <c r="CP16" s="234">
        <v>10.1</v>
      </c>
      <c r="CQ16" s="234">
        <v>6.3</v>
      </c>
      <c r="CS16" s="234"/>
      <c r="CT16" s="107" t="s">
        <v>336</v>
      </c>
      <c r="CU16" s="234">
        <v>2.2999999999999998</v>
      </c>
      <c r="CV16" s="234">
        <v>2.4</v>
      </c>
      <c r="CW16" s="234">
        <v>2.2000000000000002</v>
      </c>
      <c r="CX16" s="234">
        <v>2</v>
      </c>
      <c r="CY16" s="234">
        <v>2</v>
      </c>
      <c r="CZ16" s="234">
        <v>2.4</v>
      </c>
      <c r="DA16" s="234">
        <v>2.7</v>
      </c>
      <c r="DB16" s="234">
        <v>3</v>
      </c>
      <c r="DC16" s="234">
        <v>3.3</v>
      </c>
      <c r="DD16" s="234">
        <v>3</v>
      </c>
      <c r="DE16" s="234">
        <v>3.3</v>
      </c>
      <c r="DF16" s="234">
        <v>3.5</v>
      </c>
      <c r="DG16" s="234">
        <v>3.9</v>
      </c>
      <c r="DH16" s="234">
        <v>4.7</v>
      </c>
      <c r="DI16" s="234">
        <v>7</v>
      </c>
      <c r="DJ16" s="234">
        <v>5.0999999999999996</v>
      </c>
      <c r="DK16" s="234">
        <v>3.8</v>
      </c>
      <c r="DL16" s="234">
        <v>3.5</v>
      </c>
      <c r="DM16" s="234">
        <v>3.3</v>
      </c>
      <c r="DN16" s="234">
        <v>2.9</v>
      </c>
      <c r="DO16" s="234">
        <v>1.7</v>
      </c>
      <c r="DQ16" s="234"/>
      <c r="DR16" s="107" t="s">
        <v>336</v>
      </c>
      <c r="DS16" s="234">
        <v>30.7</v>
      </c>
      <c r="DT16" s="234">
        <v>30.6</v>
      </c>
      <c r="DU16" s="234">
        <v>26.4</v>
      </c>
      <c r="DV16" s="234">
        <v>26.8</v>
      </c>
      <c r="DW16" s="234">
        <v>29</v>
      </c>
      <c r="DX16" s="234">
        <v>31.4</v>
      </c>
      <c r="DY16" s="234">
        <v>32.9</v>
      </c>
      <c r="DZ16" s="234">
        <v>35.299999999999997</v>
      </c>
      <c r="EA16" s="234">
        <v>34.9</v>
      </c>
      <c r="EB16" s="234">
        <v>32.200000000000003</v>
      </c>
      <c r="EC16" s="234">
        <v>33.5</v>
      </c>
      <c r="ED16" s="234">
        <v>31.3</v>
      </c>
      <c r="EE16" s="234">
        <v>33.6</v>
      </c>
      <c r="EF16" s="234">
        <v>37</v>
      </c>
      <c r="EG16" s="234">
        <v>39.5</v>
      </c>
      <c r="EH16" s="234">
        <v>40.6</v>
      </c>
      <c r="EI16" s="234">
        <v>38.4</v>
      </c>
      <c r="EJ16" s="234">
        <v>40</v>
      </c>
      <c r="EK16" s="234">
        <v>40.1</v>
      </c>
      <c r="EL16" s="234">
        <v>39.6</v>
      </c>
      <c r="EM16" s="234">
        <v>19.100000000000001</v>
      </c>
      <c r="EO16" s="234"/>
      <c r="EP16" s="107" t="s">
        <v>336</v>
      </c>
      <c r="EQ16" s="234">
        <v>61.9</v>
      </c>
      <c r="ER16" s="234">
        <v>50.5</v>
      </c>
      <c r="ES16" s="234">
        <v>58.8</v>
      </c>
      <c r="ET16" s="234">
        <v>54.1</v>
      </c>
      <c r="EU16" s="234">
        <v>57.7</v>
      </c>
      <c r="EV16" s="234">
        <v>57.9</v>
      </c>
      <c r="EW16" s="234">
        <v>59.7</v>
      </c>
      <c r="EX16" s="234">
        <v>59.8</v>
      </c>
      <c r="EY16" s="234">
        <v>62.4</v>
      </c>
      <c r="EZ16" s="234">
        <v>57.1</v>
      </c>
      <c r="FA16" s="234">
        <v>64.3</v>
      </c>
      <c r="FB16" s="234">
        <v>67.400000000000006</v>
      </c>
      <c r="FC16" s="234">
        <v>60.1</v>
      </c>
      <c r="FD16" s="234">
        <v>62</v>
      </c>
      <c r="FE16" s="234">
        <v>57.2</v>
      </c>
      <c r="FF16" s="234">
        <v>48.9</v>
      </c>
      <c r="FG16" s="234">
        <v>47.8</v>
      </c>
      <c r="FH16" s="234">
        <v>58.8</v>
      </c>
      <c r="FI16" s="234">
        <v>79.599999999999994</v>
      </c>
      <c r="FJ16" s="234">
        <v>79.900000000000006</v>
      </c>
      <c r="FK16" s="234">
        <v>41</v>
      </c>
    </row>
    <row r="17" spans="1:167" ht="15">
      <c r="A17" s="421"/>
      <c r="B17" s="421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Y17" s="421"/>
      <c r="Z17" s="421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W17" s="421"/>
      <c r="AX17" s="421"/>
      <c r="AY17" s="234"/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U17" s="421"/>
      <c r="BV17" s="421"/>
      <c r="BW17" s="234"/>
      <c r="BX17" s="234"/>
      <c r="BY17" s="234"/>
      <c r="BZ17" s="234"/>
      <c r="CA17" s="234"/>
      <c r="CB17" s="234"/>
      <c r="CC17" s="234"/>
      <c r="CD17" s="234"/>
      <c r="CE17" s="234"/>
      <c r="CF17" s="234"/>
      <c r="CG17" s="234"/>
      <c r="CH17" s="234"/>
      <c r="CI17" s="234"/>
      <c r="CJ17" s="234"/>
      <c r="CK17" s="234"/>
      <c r="CL17" s="234"/>
      <c r="CM17" s="234"/>
      <c r="CN17" s="234"/>
      <c r="CO17" s="234"/>
      <c r="CP17" s="234"/>
      <c r="CQ17" s="234"/>
      <c r="CS17" s="421"/>
      <c r="CT17" s="421"/>
      <c r="CU17" s="234"/>
      <c r="CV17" s="234"/>
      <c r="CW17" s="234"/>
      <c r="CX17" s="234"/>
      <c r="CY17" s="234"/>
      <c r="CZ17" s="234"/>
      <c r="DA17" s="234"/>
      <c r="DB17" s="234"/>
      <c r="DC17" s="234"/>
      <c r="DD17" s="234"/>
      <c r="DE17" s="234"/>
      <c r="DF17" s="234"/>
      <c r="DG17" s="234"/>
      <c r="DH17" s="234"/>
      <c r="DI17" s="234"/>
      <c r="DJ17" s="234"/>
      <c r="DK17" s="234"/>
      <c r="DL17" s="234"/>
      <c r="DM17" s="234"/>
      <c r="DN17" s="234"/>
      <c r="DO17" s="234"/>
      <c r="DQ17" s="421"/>
      <c r="DR17" s="421"/>
      <c r="DS17" s="234"/>
      <c r="DT17" s="234"/>
      <c r="DU17" s="234"/>
      <c r="DV17" s="234"/>
      <c r="DW17" s="234"/>
      <c r="DX17" s="234"/>
      <c r="DY17" s="234"/>
      <c r="DZ17" s="234"/>
      <c r="EA17" s="234"/>
      <c r="EB17" s="234"/>
      <c r="EC17" s="234"/>
      <c r="ED17" s="234"/>
      <c r="EE17" s="234"/>
      <c r="EF17" s="234"/>
      <c r="EG17" s="234"/>
      <c r="EH17" s="234"/>
      <c r="EI17" s="234"/>
      <c r="EJ17" s="234"/>
      <c r="EK17" s="234"/>
      <c r="EL17" s="234"/>
      <c r="EM17" s="234"/>
      <c r="EO17" s="421"/>
      <c r="EP17" s="421"/>
      <c r="EQ17" s="234"/>
      <c r="ER17" s="234"/>
      <c r="ES17" s="234"/>
      <c r="ET17" s="234"/>
      <c r="EU17" s="234"/>
      <c r="EV17" s="234"/>
      <c r="EW17" s="234"/>
      <c r="EX17" s="234"/>
      <c r="EY17" s="234"/>
      <c r="EZ17" s="234"/>
      <c r="FA17" s="234"/>
      <c r="FB17" s="234"/>
      <c r="FC17" s="234"/>
      <c r="FD17" s="234"/>
      <c r="FE17" s="234"/>
      <c r="FF17" s="234"/>
      <c r="FG17" s="234"/>
      <c r="FH17" s="234"/>
      <c r="FI17" s="234"/>
      <c r="FJ17" s="234"/>
      <c r="FK17" s="234"/>
    </row>
    <row r="18" spans="1:167" ht="15">
      <c r="A18" s="234"/>
      <c r="B18" s="108" t="s">
        <v>87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Y18" s="234"/>
      <c r="Z18" s="108" t="s">
        <v>87</v>
      </c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W18" s="234"/>
      <c r="AX18" s="108" t="s">
        <v>87</v>
      </c>
      <c r="AY18" s="234"/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U18" s="234"/>
      <c r="BV18" s="108" t="s">
        <v>87</v>
      </c>
      <c r="BW18" s="234"/>
      <c r="BX18" s="234"/>
      <c r="BY18" s="234"/>
      <c r="BZ18" s="234"/>
      <c r="CA18" s="234"/>
      <c r="CB18" s="234"/>
      <c r="CC18" s="234"/>
      <c r="CD18" s="234"/>
      <c r="CE18" s="234"/>
      <c r="CF18" s="234"/>
      <c r="CG18" s="234"/>
      <c r="CH18" s="234"/>
      <c r="CI18" s="234"/>
      <c r="CJ18" s="234"/>
      <c r="CK18" s="234"/>
      <c r="CL18" s="234"/>
      <c r="CM18" s="234"/>
      <c r="CN18" s="234"/>
      <c r="CO18" s="234"/>
      <c r="CP18" s="234"/>
      <c r="CQ18" s="234"/>
      <c r="CS18" s="234"/>
      <c r="CT18" s="108" t="s">
        <v>87</v>
      </c>
      <c r="CU18" s="234"/>
      <c r="CV18" s="234"/>
      <c r="CW18" s="234"/>
      <c r="CX18" s="234"/>
      <c r="CY18" s="234"/>
      <c r="CZ18" s="234"/>
      <c r="DA18" s="234"/>
      <c r="DB18" s="234"/>
      <c r="DC18" s="234"/>
      <c r="DD18" s="234"/>
      <c r="DE18" s="234"/>
      <c r="DF18" s="234"/>
      <c r="DG18" s="234"/>
      <c r="DH18" s="234"/>
      <c r="DI18" s="234"/>
      <c r="DJ18" s="234"/>
      <c r="DK18" s="234"/>
      <c r="DL18" s="234"/>
      <c r="DM18" s="234"/>
      <c r="DN18" s="234"/>
      <c r="DO18" s="234"/>
      <c r="DQ18" s="234"/>
      <c r="DR18" s="108" t="s">
        <v>87</v>
      </c>
      <c r="DS18" s="234"/>
      <c r="DT18" s="234"/>
      <c r="DU18" s="234"/>
      <c r="DV18" s="234"/>
      <c r="DW18" s="234"/>
      <c r="DX18" s="234"/>
      <c r="DY18" s="234"/>
      <c r="DZ18" s="234"/>
      <c r="EA18" s="234"/>
      <c r="EB18" s="234"/>
      <c r="EC18" s="234"/>
      <c r="ED18" s="234"/>
      <c r="EE18" s="234"/>
      <c r="EF18" s="234"/>
      <c r="EG18" s="234"/>
      <c r="EH18" s="234"/>
      <c r="EI18" s="234"/>
      <c r="EJ18" s="234"/>
      <c r="EK18" s="234"/>
      <c r="EL18" s="234"/>
      <c r="EM18" s="234"/>
      <c r="EO18" s="234"/>
      <c r="EP18" s="108" t="s">
        <v>87</v>
      </c>
      <c r="EQ18" s="234"/>
      <c r="ER18" s="234"/>
      <c r="ES18" s="234"/>
      <c r="ET18" s="234"/>
      <c r="EU18" s="234"/>
      <c r="EV18" s="234"/>
      <c r="EW18" s="234"/>
      <c r="EX18" s="234"/>
      <c r="EY18" s="234"/>
      <c r="EZ18" s="234"/>
      <c r="FA18" s="234"/>
      <c r="FB18" s="234"/>
      <c r="FC18" s="234"/>
      <c r="FD18" s="234"/>
      <c r="FE18" s="234"/>
      <c r="FF18" s="234"/>
      <c r="FG18" s="234"/>
      <c r="FH18" s="234"/>
      <c r="FI18" s="234"/>
      <c r="FJ18" s="234"/>
      <c r="FK18" s="234"/>
    </row>
    <row r="19" spans="1:167" ht="15">
      <c r="A19" s="234"/>
      <c r="B19" s="107" t="s">
        <v>335</v>
      </c>
      <c r="C19" s="234">
        <v>0.8</v>
      </c>
      <c r="D19" s="234">
        <v>0.9</v>
      </c>
      <c r="E19" s="234">
        <v>0.9</v>
      </c>
      <c r="F19" s="234">
        <v>0.8</v>
      </c>
      <c r="G19" s="234">
        <v>0.5</v>
      </c>
      <c r="H19" s="234">
        <v>0.5</v>
      </c>
      <c r="I19" s="234">
        <v>0.6</v>
      </c>
      <c r="J19" s="234">
        <v>0.7</v>
      </c>
      <c r="K19" s="234">
        <v>0.6</v>
      </c>
      <c r="L19" s="234">
        <v>0.6</v>
      </c>
      <c r="M19" s="234">
        <v>0.6</v>
      </c>
      <c r="N19" s="234">
        <v>0.5</v>
      </c>
      <c r="O19" s="234">
        <v>1</v>
      </c>
      <c r="P19" s="234">
        <v>0.7</v>
      </c>
      <c r="Q19" s="234">
        <v>0.1</v>
      </c>
      <c r="R19" s="234">
        <v>0</v>
      </c>
      <c r="S19" s="234">
        <v>0</v>
      </c>
      <c r="T19" s="234">
        <v>0</v>
      </c>
      <c r="U19" s="234">
        <v>0</v>
      </c>
      <c r="V19" s="234">
        <v>0</v>
      </c>
      <c r="W19" s="234">
        <v>0</v>
      </c>
      <c r="Y19" s="234"/>
      <c r="Z19" s="107" t="s">
        <v>335</v>
      </c>
      <c r="AA19" s="234">
        <v>1.6</v>
      </c>
      <c r="AB19" s="234">
        <v>1.4</v>
      </c>
      <c r="AC19" s="234">
        <v>1</v>
      </c>
      <c r="AD19" s="234">
        <v>1</v>
      </c>
      <c r="AE19" s="234">
        <v>1</v>
      </c>
      <c r="AF19" s="234">
        <v>1.4</v>
      </c>
      <c r="AG19" s="234">
        <v>0.9</v>
      </c>
      <c r="AH19" s="234">
        <v>1.1000000000000001</v>
      </c>
      <c r="AI19" s="234">
        <v>2.2000000000000002</v>
      </c>
      <c r="AJ19" s="234">
        <v>3.2</v>
      </c>
      <c r="AK19" s="234">
        <v>2.7</v>
      </c>
      <c r="AL19" s="234">
        <v>1.4</v>
      </c>
      <c r="AM19" s="234">
        <v>0.8</v>
      </c>
      <c r="AN19" s="234">
        <v>0.7</v>
      </c>
      <c r="AO19" s="234">
        <v>0.8</v>
      </c>
      <c r="AP19" s="234">
        <v>0.6</v>
      </c>
      <c r="AQ19" s="234">
        <v>0.7</v>
      </c>
      <c r="AR19" s="234">
        <v>0.6</v>
      </c>
      <c r="AS19" s="234">
        <v>0.3</v>
      </c>
      <c r="AT19" s="234">
        <v>0.5</v>
      </c>
      <c r="AU19" s="234">
        <v>1.3</v>
      </c>
      <c r="AW19" s="234"/>
      <c r="AX19" s="107" t="s">
        <v>335</v>
      </c>
      <c r="AY19" s="234">
        <v>0.8</v>
      </c>
      <c r="AZ19" s="234">
        <v>1</v>
      </c>
      <c r="BA19" s="234">
        <v>1.2</v>
      </c>
      <c r="BB19" s="234">
        <v>1</v>
      </c>
      <c r="BC19" s="234">
        <v>0.7</v>
      </c>
      <c r="BD19" s="234">
        <v>0.7</v>
      </c>
      <c r="BE19" s="234">
        <v>1</v>
      </c>
      <c r="BF19" s="234">
        <v>0.8</v>
      </c>
      <c r="BG19" s="234">
        <v>0.6</v>
      </c>
      <c r="BH19" s="234">
        <v>0.6</v>
      </c>
      <c r="BI19" s="234">
        <v>0.5</v>
      </c>
      <c r="BJ19" s="234">
        <v>0.5</v>
      </c>
      <c r="BK19" s="234">
        <v>0.3</v>
      </c>
      <c r="BL19" s="234">
        <v>0.3</v>
      </c>
      <c r="BM19" s="234">
        <v>0.4</v>
      </c>
      <c r="BN19" s="234">
        <v>0.4</v>
      </c>
      <c r="BO19" s="234">
        <v>0.4</v>
      </c>
      <c r="BP19" s="234">
        <v>0.3</v>
      </c>
      <c r="BQ19" s="234">
        <v>0.2</v>
      </c>
      <c r="BR19" s="234">
        <v>0.4</v>
      </c>
      <c r="BS19" s="234">
        <v>0.5</v>
      </c>
      <c r="BU19" s="234"/>
      <c r="BV19" s="107" t="s">
        <v>335</v>
      </c>
      <c r="BW19" s="234">
        <v>4.9000000000000004</v>
      </c>
      <c r="BX19" s="234">
        <v>5.7</v>
      </c>
      <c r="BY19" s="234">
        <v>5.7</v>
      </c>
      <c r="BZ19" s="234">
        <v>5.4</v>
      </c>
      <c r="CA19" s="234">
        <v>4.2</v>
      </c>
      <c r="CB19" s="234">
        <v>4.4000000000000004</v>
      </c>
      <c r="CC19" s="234">
        <v>3.7</v>
      </c>
      <c r="CD19" s="234">
        <v>3.7</v>
      </c>
      <c r="CE19" s="234">
        <v>3.4</v>
      </c>
      <c r="CF19" s="234">
        <v>2.4</v>
      </c>
      <c r="CG19" s="234">
        <v>2.6</v>
      </c>
      <c r="CH19" s="234">
        <v>2.5</v>
      </c>
      <c r="CI19" s="234">
        <v>3.7</v>
      </c>
      <c r="CJ19" s="234">
        <v>4</v>
      </c>
      <c r="CK19" s="234">
        <v>5.4</v>
      </c>
      <c r="CL19" s="234">
        <v>7.2</v>
      </c>
      <c r="CM19" s="234">
        <v>7.7</v>
      </c>
      <c r="CN19" s="234">
        <v>6.9</v>
      </c>
      <c r="CO19" s="234">
        <v>5.3</v>
      </c>
      <c r="CP19" s="234">
        <v>4.4000000000000004</v>
      </c>
      <c r="CQ19" s="234">
        <v>5.6</v>
      </c>
      <c r="CS19" s="234"/>
      <c r="CT19" s="107" t="s">
        <v>335</v>
      </c>
      <c r="CU19" s="234">
        <v>8.1</v>
      </c>
      <c r="CV19" s="234">
        <v>7.4</v>
      </c>
      <c r="CW19" s="234">
        <v>9.3000000000000007</v>
      </c>
      <c r="CX19" s="234">
        <v>8.6999999999999993</v>
      </c>
      <c r="CY19" s="234">
        <v>6.6</v>
      </c>
      <c r="CZ19" s="234">
        <v>7.5</v>
      </c>
      <c r="DA19" s="234">
        <v>6.8</v>
      </c>
      <c r="DB19" s="234">
        <v>5.4</v>
      </c>
      <c r="DC19" s="234">
        <v>4.7</v>
      </c>
      <c r="DD19" s="234">
        <v>4</v>
      </c>
      <c r="DE19" s="234">
        <v>4.0999999999999996</v>
      </c>
      <c r="DF19" s="234">
        <v>3.5</v>
      </c>
      <c r="DG19" s="234">
        <v>4.5999999999999996</v>
      </c>
      <c r="DH19" s="234">
        <v>2.7</v>
      </c>
      <c r="DI19" s="234">
        <v>1.3</v>
      </c>
      <c r="DJ19" s="234">
        <v>1.7</v>
      </c>
      <c r="DK19" s="234">
        <v>2.1</v>
      </c>
      <c r="DL19" s="234">
        <v>2.1</v>
      </c>
      <c r="DM19" s="234">
        <v>2</v>
      </c>
      <c r="DN19" s="234">
        <v>2.1</v>
      </c>
      <c r="DO19" s="234">
        <v>4.0999999999999996</v>
      </c>
      <c r="DQ19" s="234"/>
      <c r="DR19" s="107" t="s">
        <v>335</v>
      </c>
      <c r="DS19" s="234">
        <v>2.5</v>
      </c>
      <c r="DT19" s="234">
        <v>2.4</v>
      </c>
      <c r="DU19" s="234">
        <v>2.9</v>
      </c>
      <c r="DV19" s="234">
        <v>2.7</v>
      </c>
      <c r="DW19" s="234">
        <v>2</v>
      </c>
      <c r="DX19" s="234">
        <v>2.2999999999999998</v>
      </c>
      <c r="DY19" s="234">
        <v>1.8</v>
      </c>
      <c r="DZ19" s="234">
        <v>1.7</v>
      </c>
      <c r="EA19" s="234">
        <v>1.8</v>
      </c>
      <c r="EB19" s="234">
        <v>1.6</v>
      </c>
      <c r="EC19" s="234">
        <v>1.4</v>
      </c>
      <c r="ED19" s="234">
        <v>1.4</v>
      </c>
      <c r="EE19" s="234">
        <v>2.2999999999999998</v>
      </c>
      <c r="EF19" s="234">
        <v>1.6</v>
      </c>
      <c r="EG19" s="234">
        <v>1.1000000000000001</v>
      </c>
      <c r="EH19" s="234">
        <v>1.3</v>
      </c>
      <c r="EI19" s="234">
        <v>1.4</v>
      </c>
      <c r="EJ19" s="234">
        <v>1.4</v>
      </c>
      <c r="EK19" s="234">
        <v>1.3</v>
      </c>
      <c r="EL19" s="234">
        <v>1.2</v>
      </c>
      <c r="EM19" s="234">
        <v>2</v>
      </c>
      <c r="EO19" s="234"/>
      <c r="EP19" s="107" t="s">
        <v>335</v>
      </c>
      <c r="EQ19" s="234">
        <v>1.3</v>
      </c>
      <c r="ER19" s="234">
        <v>1.5</v>
      </c>
      <c r="ES19" s="234">
        <v>1.3</v>
      </c>
      <c r="ET19" s="234">
        <v>1.2</v>
      </c>
      <c r="EU19" s="234">
        <v>1.2</v>
      </c>
      <c r="EV19" s="234">
        <v>1.2</v>
      </c>
      <c r="EW19" s="234">
        <v>0.9</v>
      </c>
      <c r="EX19" s="234">
        <v>0.9</v>
      </c>
      <c r="EY19" s="234">
        <v>0.8</v>
      </c>
      <c r="EZ19" s="234">
        <v>0.8</v>
      </c>
      <c r="FA19" s="234">
        <v>0.5</v>
      </c>
      <c r="FB19" s="234">
        <v>0.5</v>
      </c>
      <c r="FC19" s="234">
        <v>0.7</v>
      </c>
      <c r="FD19" s="234">
        <v>0.6</v>
      </c>
      <c r="FE19" s="234">
        <v>0.6</v>
      </c>
      <c r="FF19" s="234">
        <v>0.7</v>
      </c>
      <c r="FG19" s="234">
        <v>0.8</v>
      </c>
      <c r="FH19" s="234">
        <v>0.5</v>
      </c>
      <c r="FI19" s="234">
        <v>0.4</v>
      </c>
      <c r="FJ19" s="234">
        <v>0.5</v>
      </c>
      <c r="FK19" s="234">
        <v>0.6</v>
      </c>
    </row>
    <row r="20" spans="1:167" ht="15">
      <c r="A20" s="234"/>
      <c r="B20" s="107" t="s">
        <v>336</v>
      </c>
      <c r="C20" s="234">
        <v>99.2</v>
      </c>
      <c r="D20" s="234">
        <v>99.1</v>
      </c>
      <c r="E20" s="234">
        <v>99.1</v>
      </c>
      <c r="F20" s="234">
        <v>99.2</v>
      </c>
      <c r="G20" s="234">
        <v>99.5</v>
      </c>
      <c r="H20" s="234">
        <v>99.5</v>
      </c>
      <c r="I20" s="234">
        <v>99.4</v>
      </c>
      <c r="J20" s="234">
        <v>99.3</v>
      </c>
      <c r="K20" s="234">
        <v>99.4</v>
      </c>
      <c r="L20" s="234">
        <v>99.4</v>
      </c>
      <c r="M20" s="234">
        <v>99.4</v>
      </c>
      <c r="N20" s="234">
        <v>99.5</v>
      </c>
      <c r="O20" s="234">
        <v>99</v>
      </c>
      <c r="P20" s="234">
        <v>99.3</v>
      </c>
      <c r="Q20" s="234">
        <v>99.9</v>
      </c>
      <c r="R20" s="234">
        <v>100</v>
      </c>
      <c r="S20" s="234">
        <v>100</v>
      </c>
      <c r="T20" s="234">
        <v>100</v>
      </c>
      <c r="U20" s="234">
        <v>100</v>
      </c>
      <c r="V20" s="234">
        <v>100</v>
      </c>
      <c r="W20" s="234">
        <v>100</v>
      </c>
      <c r="Y20" s="234"/>
      <c r="Z20" s="107" t="s">
        <v>336</v>
      </c>
      <c r="AA20" s="234">
        <v>98.4</v>
      </c>
      <c r="AB20" s="234">
        <v>98.6</v>
      </c>
      <c r="AC20" s="234">
        <v>99</v>
      </c>
      <c r="AD20" s="234">
        <v>99</v>
      </c>
      <c r="AE20" s="234">
        <v>99</v>
      </c>
      <c r="AF20" s="234">
        <v>98.6</v>
      </c>
      <c r="AG20" s="234">
        <v>99.1</v>
      </c>
      <c r="AH20" s="234">
        <v>98.9</v>
      </c>
      <c r="AI20" s="234">
        <v>97.8</v>
      </c>
      <c r="AJ20" s="234">
        <v>96.8</v>
      </c>
      <c r="AK20" s="234">
        <v>97.3</v>
      </c>
      <c r="AL20" s="234">
        <v>98.6</v>
      </c>
      <c r="AM20" s="234">
        <v>99.2</v>
      </c>
      <c r="AN20" s="234">
        <v>99.3</v>
      </c>
      <c r="AO20" s="234">
        <v>99.2</v>
      </c>
      <c r="AP20" s="234">
        <v>99.4</v>
      </c>
      <c r="AQ20" s="234">
        <v>99.3</v>
      </c>
      <c r="AR20" s="234">
        <v>99.4</v>
      </c>
      <c r="AS20" s="234">
        <v>99.7</v>
      </c>
      <c r="AT20" s="234">
        <v>99.5</v>
      </c>
      <c r="AU20" s="234">
        <v>98.7</v>
      </c>
      <c r="AW20" s="234"/>
      <c r="AX20" s="107" t="s">
        <v>336</v>
      </c>
      <c r="AY20" s="234">
        <v>99.2</v>
      </c>
      <c r="AZ20" s="234">
        <v>99</v>
      </c>
      <c r="BA20" s="234">
        <v>98.8</v>
      </c>
      <c r="BB20" s="234">
        <v>99</v>
      </c>
      <c r="BC20" s="234">
        <v>99.3</v>
      </c>
      <c r="BD20" s="234">
        <v>99.3</v>
      </c>
      <c r="BE20" s="234">
        <v>99</v>
      </c>
      <c r="BF20" s="234">
        <v>99.2</v>
      </c>
      <c r="BG20" s="234">
        <v>99.4</v>
      </c>
      <c r="BH20" s="234">
        <v>99.4</v>
      </c>
      <c r="BI20" s="234">
        <v>99.5</v>
      </c>
      <c r="BJ20" s="234">
        <v>99.5</v>
      </c>
      <c r="BK20" s="234">
        <v>99.7</v>
      </c>
      <c r="BL20" s="234">
        <v>99.7</v>
      </c>
      <c r="BM20" s="234">
        <v>99.6</v>
      </c>
      <c r="BN20" s="234">
        <v>99.6</v>
      </c>
      <c r="BO20" s="234">
        <v>99.6</v>
      </c>
      <c r="BP20" s="234">
        <v>99.7</v>
      </c>
      <c r="BQ20" s="234">
        <v>99.8</v>
      </c>
      <c r="BR20" s="234">
        <v>99.6</v>
      </c>
      <c r="BS20" s="234">
        <v>99.5</v>
      </c>
      <c r="BU20" s="234"/>
      <c r="BV20" s="107" t="s">
        <v>336</v>
      </c>
      <c r="BW20" s="234">
        <v>95.1</v>
      </c>
      <c r="BX20" s="234">
        <v>94.3</v>
      </c>
      <c r="BY20" s="234">
        <v>94.3</v>
      </c>
      <c r="BZ20" s="234">
        <v>94.6</v>
      </c>
      <c r="CA20" s="234">
        <v>95.8</v>
      </c>
      <c r="CB20" s="234">
        <v>95.6</v>
      </c>
      <c r="CC20" s="234">
        <v>96.3</v>
      </c>
      <c r="CD20" s="234">
        <v>96.3</v>
      </c>
      <c r="CE20" s="234">
        <v>96.6</v>
      </c>
      <c r="CF20" s="234">
        <v>97.6</v>
      </c>
      <c r="CG20" s="234">
        <v>97.4</v>
      </c>
      <c r="CH20" s="234">
        <v>97.5</v>
      </c>
      <c r="CI20" s="234">
        <v>96.3</v>
      </c>
      <c r="CJ20" s="234">
        <v>96</v>
      </c>
      <c r="CK20" s="234">
        <v>94.6</v>
      </c>
      <c r="CL20" s="234">
        <v>92.8</v>
      </c>
      <c r="CM20" s="234">
        <v>92.3</v>
      </c>
      <c r="CN20" s="234">
        <v>93.1</v>
      </c>
      <c r="CO20" s="234">
        <v>94.7</v>
      </c>
      <c r="CP20" s="234">
        <v>95.6</v>
      </c>
      <c r="CQ20" s="234">
        <v>94.4</v>
      </c>
      <c r="CS20" s="234"/>
      <c r="CT20" s="107" t="s">
        <v>336</v>
      </c>
      <c r="CU20" s="234">
        <v>91.9</v>
      </c>
      <c r="CV20" s="234">
        <v>92.6</v>
      </c>
      <c r="CW20" s="234">
        <v>90.7</v>
      </c>
      <c r="CX20" s="234">
        <v>91.3</v>
      </c>
      <c r="CY20" s="234">
        <v>93.4</v>
      </c>
      <c r="CZ20" s="234">
        <v>92.5</v>
      </c>
      <c r="DA20" s="234">
        <v>93.2</v>
      </c>
      <c r="DB20" s="234">
        <v>94.6</v>
      </c>
      <c r="DC20" s="234">
        <v>95.3</v>
      </c>
      <c r="DD20" s="234">
        <v>96</v>
      </c>
      <c r="DE20" s="234">
        <v>95.9</v>
      </c>
      <c r="DF20" s="234">
        <v>96.5</v>
      </c>
      <c r="DG20" s="234">
        <v>95.4</v>
      </c>
      <c r="DH20" s="234">
        <v>97.3</v>
      </c>
      <c r="DI20" s="234">
        <v>98.7</v>
      </c>
      <c r="DJ20" s="234">
        <v>98.3</v>
      </c>
      <c r="DK20" s="234">
        <v>97.9</v>
      </c>
      <c r="DL20" s="234">
        <v>97.9</v>
      </c>
      <c r="DM20" s="234">
        <v>98</v>
      </c>
      <c r="DN20" s="234">
        <v>97.9</v>
      </c>
      <c r="DO20" s="234">
        <v>95.9</v>
      </c>
      <c r="DQ20" s="234"/>
      <c r="DR20" s="107" t="s">
        <v>336</v>
      </c>
      <c r="DS20" s="234">
        <v>97.5</v>
      </c>
      <c r="DT20" s="234">
        <v>97.6</v>
      </c>
      <c r="DU20" s="234">
        <v>97.1</v>
      </c>
      <c r="DV20" s="234">
        <v>97.3</v>
      </c>
      <c r="DW20" s="234">
        <v>98</v>
      </c>
      <c r="DX20" s="234">
        <v>97.7</v>
      </c>
      <c r="DY20" s="234">
        <v>98.2</v>
      </c>
      <c r="DZ20" s="234">
        <v>98.3</v>
      </c>
      <c r="EA20" s="234">
        <v>98.2</v>
      </c>
      <c r="EB20" s="234">
        <v>98.4</v>
      </c>
      <c r="EC20" s="234">
        <v>98.6</v>
      </c>
      <c r="ED20" s="234">
        <v>98.6</v>
      </c>
      <c r="EE20" s="234">
        <v>97.7</v>
      </c>
      <c r="EF20" s="234">
        <v>98.4</v>
      </c>
      <c r="EG20" s="234">
        <v>98.9</v>
      </c>
      <c r="EH20" s="234">
        <v>98.7</v>
      </c>
      <c r="EI20" s="234">
        <v>98.6</v>
      </c>
      <c r="EJ20" s="234">
        <v>98.6</v>
      </c>
      <c r="EK20" s="234">
        <v>98.7</v>
      </c>
      <c r="EL20" s="234">
        <v>98.8</v>
      </c>
      <c r="EM20" s="234">
        <v>98</v>
      </c>
      <c r="EO20" s="234"/>
      <c r="EP20" s="107" t="s">
        <v>336</v>
      </c>
      <c r="EQ20" s="234">
        <v>98.7</v>
      </c>
      <c r="ER20" s="234">
        <v>98.5</v>
      </c>
      <c r="ES20" s="234">
        <v>98.7</v>
      </c>
      <c r="ET20" s="234">
        <v>98.8</v>
      </c>
      <c r="EU20" s="234">
        <v>98.8</v>
      </c>
      <c r="EV20" s="234">
        <v>98.8</v>
      </c>
      <c r="EW20" s="234">
        <v>99.1</v>
      </c>
      <c r="EX20" s="234">
        <v>99.1</v>
      </c>
      <c r="EY20" s="234">
        <v>99.2</v>
      </c>
      <c r="EZ20" s="234">
        <v>99.2</v>
      </c>
      <c r="FA20" s="234">
        <v>99.5</v>
      </c>
      <c r="FB20" s="234">
        <v>99.5</v>
      </c>
      <c r="FC20" s="234">
        <v>99.3</v>
      </c>
      <c r="FD20" s="234">
        <v>99.4</v>
      </c>
      <c r="FE20" s="234">
        <v>99.4</v>
      </c>
      <c r="FF20" s="234">
        <v>99.3</v>
      </c>
      <c r="FG20" s="234">
        <v>99.2</v>
      </c>
      <c r="FH20" s="234">
        <v>99.5</v>
      </c>
      <c r="FI20" s="234">
        <v>99.6</v>
      </c>
      <c r="FJ20" s="234">
        <v>99.5</v>
      </c>
      <c r="FK20" s="234">
        <v>99.4</v>
      </c>
    </row>
    <row r="21" spans="1:167" ht="15">
      <c r="A21" s="421"/>
      <c r="B21" s="421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Y21" s="421"/>
      <c r="Z21" s="421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W21" s="421"/>
      <c r="AX21" s="421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U21" s="421"/>
      <c r="BV21" s="421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S21" s="421"/>
      <c r="CT21" s="421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  <c r="DJ21" s="234"/>
      <c r="DK21" s="234"/>
      <c r="DL21" s="234"/>
      <c r="DM21" s="234"/>
      <c r="DN21" s="234"/>
      <c r="DO21" s="234"/>
      <c r="DQ21" s="421"/>
      <c r="DR21" s="421"/>
      <c r="DS21" s="234"/>
      <c r="DT21" s="234"/>
      <c r="DU21" s="234"/>
      <c r="DV21" s="234"/>
      <c r="DW21" s="234"/>
      <c r="DX21" s="234"/>
      <c r="DY21" s="234"/>
      <c r="DZ21" s="234"/>
      <c r="EA21" s="234"/>
      <c r="EB21" s="234"/>
      <c r="EC21" s="234"/>
      <c r="ED21" s="234"/>
      <c r="EE21" s="234"/>
      <c r="EF21" s="234"/>
      <c r="EG21" s="234"/>
      <c r="EH21" s="234"/>
      <c r="EI21" s="234"/>
      <c r="EJ21" s="234"/>
      <c r="EK21" s="234"/>
      <c r="EL21" s="234"/>
      <c r="EM21" s="234"/>
      <c r="EO21" s="421"/>
      <c r="EP21" s="421"/>
      <c r="EQ21" s="234"/>
      <c r="ER21" s="234"/>
      <c r="ES21" s="234"/>
      <c r="ET21" s="234"/>
      <c r="EU21" s="234"/>
      <c r="EV21" s="234"/>
      <c r="EW21" s="234"/>
      <c r="EX21" s="234"/>
      <c r="EY21" s="234"/>
      <c r="EZ21" s="234"/>
      <c r="FA21" s="234"/>
      <c r="FB21" s="234"/>
      <c r="FC21" s="234"/>
      <c r="FD21" s="234"/>
      <c r="FE21" s="234"/>
      <c r="FF21" s="234"/>
      <c r="FG21" s="234"/>
      <c r="FH21" s="234"/>
      <c r="FI21" s="234"/>
      <c r="FJ21" s="234"/>
      <c r="FK21" s="234"/>
    </row>
    <row r="22" spans="1:167" ht="15">
      <c r="A22" s="421"/>
      <c r="B22" s="421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Y22" s="421"/>
      <c r="Z22" s="421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W22" s="421"/>
      <c r="AX22" s="421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U22" s="421"/>
      <c r="BV22" s="421"/>
      <c r="BW22" s="234"/>
      <c r="BX22" s="234"/>
      <c r="BY22" s="234"/>
      <c r="BZ22" s="234"/>
      <c r="CA22" s="234"/>
      <c r="CB22" s="234"/>
      <c r="CC22" s="234"/>
      <c r="CD22" s="234"/>
      <c r="CE22" s="234"/>
      <c r="CF22" s="234"/>
      <c r="CG22" s="234"/>
      <c r="CH22" s="234"/>
      <c r="CI22" s="234"/>
      <c r="CJ22" s="234"/>
      <c r="CK22" s="234"/>
      <c r="CL22" s="234"/>
      <c r="CM22" s="234"/>
      <c r="CN22" s="234"/>
      <c r="CO22" s="234"/>
      <c r="CP22" s="234"/>
      <c r="CQ22" s="234"/>
      <c r="CS22" s="421"/>
      <c r="CT22" s="421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4"/>
      <c r="DI22" s="234"/>
      <c r="DJ22" s="234"/>
      <c r="DK22" s="234"/>
      <c r="DL22" s="234"/>
      <c r="DM22" s="234"/>
      <c r="DN22" s="234"/>
      <c r="DO22" s="234"/>
      <c r="DQ22" s="421"/>
      <c r="DR22" s="421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4"/>
      <c r="EK22" s="234"/>
      <c r="EL22" s="234"/>
      <c r="EM22" s="234"/>
      <c r="EO22" s="421"/>
      <c r="EP22" s="421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</row>
    <row r="23" spans="1:167" ht="103.5">
      <c r="A23" s="236"/>
      <c r="B23" s="155" t="s">
        <v>337</v>
      </c>
      <c r="C23" s="236">
        <v>1.3</v>
      </c>
      <c r="D23" s="236">
        <v>1.2</v>
      </c>
      <c r="E23" s="236">
        <v>1.1000000000000001</v>
      </c>
      <c r="F23" s="236">
        <v>1.2</v>
      </c>
      <c r="G23" s="236">
        <v>1.6</v>
      </c>
      <c r="H23" s="236">
        <v>1.7</v>
      </c>
      <c r="I23" s="236">
        <v>1.3</v>
      </c>
      <c r="J23" s="236">
        <v>1.4</v>
      </c>
      <c r="K23" s="236">
        <v>1.5</v>
      </c>
      <c r="L23" s="236">
        <v>1.5</v>
      </c>
      <c r="M23" s="236">
        <v>1.3</v>
      </c>
      <c r="N23" s="236">
        <v>1.3</v>
      </c>
      <c r="O23" s="236">
        <v>0.6</v>
      </c>
      <c r="P23" s="236">
        <v>0.8</v>
      </c>
      <c r="Q23" s="236">
        <v>1.2</v>
      </c>
      <c r="R23" s="236">
        <v>1.3</v>
      </c>
      <c r="S23" s="236">
        <v>1.6</v>
      </c>
      <c r="T23" s="236">
        <v>1.4</v>
      </c>
      <c r="U23" s="236">
        <v>1.6</v>
      </c>
      <c r="V23" s="236">
        <v>1.5</v>
      </c>
      <c r="W23" s="236">
        <v>0.9</v>
      </c>
      <c r="Y23" s="236"/>
      <c r="Z23" s="155" t="s">
        <v>337</v>
      </c>
      <c r="AA23" s="236">
        <v>2.8</v>
      </c>
      <c r="AB23" s="236">
        <v>3</v>
      </c>
      <c r="AC23" s="236">
        <v>3.9</v>
      </c>
      <c r="AD23" s="236">
        <v>3.5</v>
      </c>
      <c r="AE23" s="236">
        <v>3.5</v>
      </c>
      <c r="AF23" s="236">
        <v>2.7</v>
      </c>
      <c r="AG23" s="236">
        <v>4.5</v>
      </c>
      <c r="AH23" s="236">
        <v>4.4000000000000004</v>
      </c>
      <c r="AI23" s="236">
        <v>2.6</v>
      </c>
      <c r="AJ23" s="236">
        <v>2.1</v>
      </c>
      <c r="AK23" s="236">
        <v>2.4</v>
      </c>
      <c r="AL23" s="236">
        <v>2.7</v>
      </c>
      <c r="AM23" s="236">
        <v>5.2</v>
      </c>
      <c r="AN23" s="236">
        <v>5.2</v>
      </c>
      <c r="AO23" s="236">
        <v>4.7</v>
      </c>
      <c r="AP23" s="236">
        <v>5.3</v>
      </c>
      <c r="AQ23" s="236">
        <v>5.5</v>
      </c>
      <c r="AR23" s="236">
        <v>5.2</v>
      </c>
      <c r="AS23" s="236">
        <v>5.5</v>
      </c>
      <c r="AT23" s="236">
        <v>5.9</v>
      </c>
      <c r="AU23" s="236">
        <v>2.1</v>
      </c>
      <c r="AW23" s="236"/>
      <c r="AX23" s="155" t="s">
        <v>337</v>
      </c>
      <c r="AY23" s="236">
        <v>4.7</v>
      </c>
      <c r="AZ23" s="236">
        <v>4</v>
      </c>
      <c r="BA23" s="236">
        <v>3.1</v>
      </c>
      <c r="BB23" s="236">
        <v>3.5</v>
      </c>
      <c r="BC23" s="236">
        <v>4.4000000000000004</v>
      </c>
      <c r="BD23" s="236">
        <v>5.8</v>
      </c>
      <c r="BE23" s="236">
        <v>4.2</v>
      </c>
      <c r="BF23" s="236">
        <v>4.3</v>
      </c>
      <c r="BG23" s="236">
        <v>4.8</v>
      </c>
      <c r="BH23" s="236">
        <v>4.3</v>
      </c>
      <c r="BI23" s="236">
        <v>4.0999999999999996</v>
      </c>
      <c r="BJ23" s="236">
        <v>3.9</v>
      </c>
      <c r="BK23" s="236">
        <v>4.5999999999999996</v>
      </c>
      <c r="BL23" s="236">
        <v>4.8</v>
      </c>
      <c r="BM23" s="236">
        <v>4.7</v>
      </c>
      <c r="BN23" s="236">
        <v>5.0999999999999996</v>
      </c>
      <c r="BO23" s="236">
        <v>5.4</v>
      </c>
      <c r="BP23" s="236">
        <v>6.4</v>
      </c>
      <c r="BQ23" s="236">
        <v>6.8</v>
      </c>
      <c r="BR23" s="236">
        <v>6.5</v>
      </c>
      <c r="BS23" s="236">
        <v>3</v>
      </c>
      <c r="BU23" s="236"/>
      <c r="BV23" s="155" t="s">
        <v>337</v>
      </c>
      <c r="BW23" s="236">
        <v>0.6</v>
      </c>
      <c r="BX23" s="236">
        <v>0.5</v>
      </c>
      <c r="BY23" s="236">
        <v>0.5</v>
      </c>
      <c r="BZ23" s="236">
        <v>0.5</v>
      </c>
      <c r="CA23" s="236">
        <v>0.5</v>
      </c>
      <c r="CB23" s="236">
        <v>0.5</v>
      </c>
      <c r="CC23" s="236">
        <v>0.6</v>
      </c>
      <c r="CD23" s="236">
        <v>0.6</v>
      </c>
      <c r="CE23" s="236">
        <v>0.6</v>
      </c>
      <c r="CF23" s="236">
        <v>0.6</v>
      </c>
      <c r="CG23" s="236">
        <v>0.6</v>
      </c>
      <c r="CH23" s="236">
        <v>0.6</v>
      </c>
      <c r="CI23" s="236">
        <v>0.6</v>
      </c>
      <c r="CJ23" s="236">
        <v>0.5</v>
      </c>
      <c r="CK23" s="236">
        <v>0.4</v>
      </c>
      <c r="CL23" s="236">
        <v>0.3</v>
      </c>
      <c r="CM23" s="236">
        <v>0.3</v>
      </c>
      <c r="CN23" s="236">
        <v>0.5</v>
      </c>
      <c r="CO23" s="236">
        <v>0.7</v>
      </c>
      <c r="CP23" s="236">
        <v>0.7</v>
      </c>
      <c r="CQ23" s="236">
        <v>0.5</v>
      </c>
      <c r="CS23" s="236"/>
      <c r="CT23" s="155" t="s">
        <v>337</v>
      </c>
      <c r="CU23" s="236">
        <v>0.2</v>
      </c>
      <c r="CV23" s="236">
        <v>0.2</v>
      </c>
      <c r="CW23" s="236">
        <v>0.2</v>
      </c>
      <c r="CX23" s="236">
        <v>0.2</v>
      </c>
      <c r="CY23" s="236">
        <v>0.1</v>
      </c>
      <c r="CZ23" s="236">
        <v>0.2</v>
      </c>
      <c r="DA23" s="236">
        <v>0.2</v>
      </c>
      <c r="DB23" s="236">
        <v>0.2</v>
      </c>
      <c r="DC23" s="236">
        <v>0.2</v>
      </c>
      <c r="DD23" s="236">
        <v>0.2</v>
      </c>
      <c r="DE23" s="236">
        <v>0.2</v>
      </c>
      <c r="DF23" s="236">
        <v>0.3</v>
      </c>
      <c r="DG23" s="236">
        <v>0.3</v>
      </c>
      <c r="DH23" s="236">
        <v>0.3</v>
      </c>
      <c r="DI23" s="236">
        <v>0.5</v>
      </c>
      <c r="DJ23" s="236">
        <v>0.4</v>
      </c>
      <c r="DK23" s="236">
        <v>0.3</v>
      </c>
      <c r="DL23" s="236">
        <v>0.2</v>
      </c>
      <c r="DM23" s="236">
        <v>0.2</v>
      </c>
      <c r="DN23" s="236">
        <v>0.2</v>
      </c>
      <c r="DO23" s="236">
        <v>0.1</v>
      </c>
      <c r="DQ23" s="236"/>
      <c r="DR23" s="155" t="s">
        <v>337</v>
      </c>
      <c r="DS23" s="236">
        <v>2.2000000000000002</v>
      </c>
      <c r="DT23" s="236">
        <v>2.2000000000000002</v>
      </c>
      <c r="DU23" s="236">
        <v>1.9</v>
      </c>
      <c r="DV23" s="236">
        <v>1.9</v>
      </c>
      <c r="DW23" s="236">
        <v>2</v>
      </c>
      <c r="DX23" s="236">
        <v>2.2000000000000002</v>
      </c>
      <c r="DY23" s="236">
        <v>2.2999999999999998</v>
      </c>
      <c r="DZ23" s="236">
        <v>2.5</v>
      </c>
      <c r="EA23" s="236">
        <v>2.5</v>
      </c>
      <c r="EB23" s="236">
        <v>2.2999999999999998</v>
      </c>
      <c r="EC23" s="236">
        <v>2.2999999999999998</v>
      </c>
      <c r="ED23" s="236">
        <v>2.2000000000000002</v>
      </c>
      <c r="EE23" s="236">
        <v>2.4</v>
      </c>
      <c r="EF23" s="236">
        <v>2.6</v>
      </c>
      <c r="EG23" s="236">
        <v>2.8</v>
      </c>
      <c r="EH23" s="236">
        <v>2.8</v>
      </c>
      <c r="EI23" s="236">
        <v>2.7</v>
      </c>
      <c r="EJ23" s="236">
        <v>2.8</v>
      </c>
      <c r="EK23" s="236">
        <v>2.8</v>
      </c>
      <c r="EL23" s="236">
        <v>2.8</v>
      </c>
      <c r="EM23" s="236">
        <v>1.3</v>
      </c>
      <c r="EO23" s="236"/>
      <c r="EP23" s="155" t="s">
        <v>337</v>
      </c>
      <c r="EQ23" s="236">
        <v>4.3</v>
      </c>
      <c r="ER23" s="236">
        <v>3.5</v>
      </c>
      <c r="ES23" s="236">
        <v>4.0999999999999996</v>
      </c>
      <c r="ET23" s="236">
        <v>3.8</v>
      </c>
      <c r="EU23" s="236">
        <v>4</v>
      </c>
      <c r="EV23" s="236">
        <v>4.0999999999999996</v>
      </c>
      <c r="EW23" s="236">
        <v>4.2</v>
      </c>
      <c r="EX23" s="236">
        <v>4.2</v>
      </c>
      <c r="EY23" s="236">
        <v>4.3</v>
      </c>
      <c r="EZ23" s="236">
        <v>4</v>
      </c>
      <c r="FA23" s="236">
        <v>4.5</v>
      </c>
      <c r="FB23" s="236">
        <v>4.7</v>
      </c>
      <c r="FC23" s="236">
        <v>4.2</v>
      </c>
      <c r="FD23" s="236">
        <v>4.3</v>
      </c>
      <c r="FE23" s="236">
        <v>4</v>
      </c>
      <c r="FF23" s="236">
        <v>3.4</v>
      </c>
      <c r="FG23" s="236">
        <v>3.3</v>
      </c>
      <c r="FH23" s="236">
        <v>4.0999999999999996</v>
      </c>
      <c r="FI23" s="236">
        <v>5.5</v>
      </c>
      <c r="FJ23" s="236">
        <v>5.5</v>
      </c>
      <c r="FK23" s="236">
        <v>2.8</v>
      </c>
    </row>
    <row r="24" spans="1:167" ht="15">
      <c r="A24" s="234"/>
      <c r="B24" s="108" t="s">
        <v>230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Y24" s="234"/>
      <c r="Z24" s="108" t="s">
        <v>230</v>
      </c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W24" s="234"/>
      <c r="AX24" s="108" t="s">
        <v>230</v>
      </c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U24" s="234"/>
      <c r="BV24" s="108" t="s">
        <v>230</v>
      </c>
      <c r="BW24" s="234"/>
      <c r="BX24" s="234"/>
      <c r="BY24" s="234"/>
      <c r="BZ24" s="234"/>
      <c r="CA24" s="234"/>
      <c r="CB24" s="234"/>
      <c r="CC24" s="234"/>
      <c r="CD24" s="234"/>
      <c r="CE24" s="234"/>
      <c r="CF24" s="234"/>
      <c r="CG24" s="234"/>
      <c r="CH24" s="234"/>
      <c r="CI24" s="234"/>
      <c r="CJ24" s="234"/>
      <c r="CK24" s="234"/>
      <c r="CL24" s="234"/>
      <c r="CM24" s="234"/>
      <c r="CN24" s="234"/>
      <c r="CO24" s="234"/>
      <c r="CP24" s="234"/>
      <c r="CQ24" s="234"/>
      <c r="CS24" s="234"/>
      <c r="CT24" s="108" t="s">
        <v>230</v>
      </c>
      <c r="CU24" s="234"/>
      <c r="CV24" s="234"/>
      <c r="CW24" s="234"/>
      <c r="CX24" s="234"/>
      <c r="CY24" s="234"/>
      <c r="CZ24" s="234"/>
      <c r="DA24" s="234"/>
      <c r="DB24" s="234"/>
      <c r="DC24" s="234"/>
      <c r="DD24" s="234"/>
      <c r="DE24" s="234"/>
      <c r="DF24" s="234"/>
      <c r="DG24" s="234"/>
      <c r="DH24" s="234"/>
      <c r="DI24" s="234"/>
      <c r="DJ24" s="234"/>
      <c r="DK24" s="234"/>
      <c r="DL24" s="234"/>
      <c r="DM24" s="234"/>
      <c r="DN24" s="234"/>
      <c r="DO24" s="234"/>
      <c r="DQ24" s="234"/>
      <c r="DR24" s="108" t="s">
        <v>230</v>
      </c>
      <c r="DS24" s="234"/>
      <c r="DT24" s="234"/>
      <c r="DU24" s="234"/>
      <c r="DV24" s="234"/>
      <c r="DW24" s="234"/>
      <c r="DX24" s="234"/>
      <c r="DY24" s="234"/>
      <c r="DZ24" s="234"/>
      <c r="EA24" s="234"/>
      <c r="EB24" s="234"/>
      <c r="EC24" s="234"/>
      <c r="ED24" s="234"/>
      <c r="EE24" s="234"/>
      <c r="EF24" s="234"/>
      <c r="EG24" s="234"/>
      <c r="EH24" s="234"/>
      <c r="EI24" s="234"/>
      <c r="EJ24" s="234"/>
      <c r="EK24" s="234"/>
      <c r="EL24" s="234"/>
      <c r="EM24" s="234"/>
      <c r="EO24" s="234"/>
      <c r="EP24" s="108" t="s">
        <v>230</v>
      </c>
      <c r="EQ24" s="234"/>
      <c r="ER24" s="234"/>
      <c r="ES24" s="234"/>
      <c r="ET24" s="234"/>
      <c r="EU24" s="234"/>
      <c r="EV24" s="234"/>
      <c r="EW24" s="234"/>
      <c r="EX24" s="234"/>
      <c r="EY24" s="234"/>
      <c r="EZ24" s="234"/>
      <c r="FA24" s="234"/>
      <c r="FB24" s="234"/>
      <c r="FC24" s="234"/>
      <c r="FD24" s="234"/>
      <c r="FE24" s="234"/>
      <c r="FF24" s="234"/>
      <c r="FG24" s="234"/>
      <c r="FH24" s="234"/>
      <c r="FI24" s="234"/>
      <c r="FJ24" s="234"/>
      <c r="FK24" s="234"/>
    </row>
    <row r="25" spans="1:167" ht="15">
      <c r="A25" s="234"/>
      <c r="B25" s="107" t="s">
        <v>335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  <c r="M25" s="234">
        <v>0</v>
      </c>
      <c r="N25" s="234">
        <v>0</v>
      </c>
      <c r="O25" s="234">
        <v>0</v>
      </c>
      <c r="P25" s="234">
        <v>0</v>
      </c>
      <c r="Q25" s="234">
        <v>0</v>
      </c>
      <c r="R25" s="234">
        <v>0</v>
      </c>
      <c r="S25" s="234">
        <v>0</v>
      </c>
      <c r="T25" s="234">
        <v>0</v>
      </c>
      <c r="U25" s="234">
        <v>0</v>
      </c>
      <c r="V25" s="234">
        <v>0</v>
      </c>
      <c r="W25" s="234">
        <v>0</v>
      </c>
      <c r="Y25" s="234"/>
      <c r="Z25" s="107" t="s">
        <v>335</v>
      </c>
      <c r="AA25" s="234">
        <v>0</v>
      </c>
      <c r="AB25" s="234">
        <v>0</v>
      </c>
      <c r="AC25" s="234">
        <v>0</v>
      </c>
      <c r="AD25" s="234">
        <v>0</v>
      </c>
      <c r="AE25" s="234">
        <v>0</v>
      </c>
      <c r="AF25" s="234">
        <v>0</v>
      </c>
      <c r="AG25" s="234">
        <v>0</v>
      </c>
      <c r="AH25" s="234">
        <v>0.1</v>
      </c>
      <c r="AI25" s="234">
        <v>0.1</v>
      </c>
      <c r="AJ25" s="234">
        <v>0.1</v>
      </c>
      <c r="AK25" s="234">
        <v>0.1</v>
      </c>
      <c r="AL25" s="234">
        <v>0</v>
      </c>
      <c r="AM25" s="234">
        <v>0</v>
      </c>
      <c r="AN25" s="234">
        <v>0</v>
      </c>
      <c r="AO25" s="234">
        <v>0</v>
      </c>
      <c r="AP25" s="234">
        <v>0</v>
      </c>
      <c r="AQ25" s="234">
        <v>0</v>
      </c>
      <c r="AR25" s="234">
        <v>0</v>
      </c>
      <c r="AS25" s="234">
        <v>0</v>
      </c>
      <c r="AT25" s="234">
        <v>0</v>
      </c>
      <c r="AU25" s="234">
        <v>0</v>
      </c>
      <c r="AW25" s="234"/>
      <c r="AX25" s="107" t="s">
        <v>335</v>
      </c>
      <c r="AY25" s="234">
        <v>0</v>
      </c>
      <c r="AZ25" s="234">
        <v>0</v>
      </c>
      <c r="BA25" s="234">
        <v>0</v>
      </c>
      <c r="BB25" s="234">
        <v>0</v>
      </c>
      <c r="BC25" s="234">
        <v>0</v>
      </c>
      <c r="BD25" s="234">
        <v>0</v>
      </c>
      <c r="BE25" s="234">
        <v>0</v>
      </c>
      <c r="BF25" s="234">
        <v>0</v>
      </c>
      <c r="BG25" s="234">
        <v>0</v>
      </c>
      <c r="BH25" s="234">
        <v>0</v>
      </c>
      <c r="BI25" s="234">
        <v>0</v>
      </c>
      <c r="BJ25" s="234">
        <v>0</v>
      </c>
      <c r="BK25" s="234">
        <v>0</v>
      </c>
      <c r="BL25" s="234">
        <v>0</v>
      </c>
      <c r="BM25" s="234">
        <v>0</v>
      </c>
      <c r="BN25" s="234">
        <v>0</v>
      </c>
      <c r="BO25" s="234">
        <v>0</v>
      </c>
      <c r="BP25" s="234">
        <v>0</v>
      </c>
      <c r="BQ25" s="234">
        <v>0</v>
      </c>
      <c r="BR25" s="234">
        <v>0</v>
      </c>
      <c r="BS25" s="234">
        <v>0</v>
      </c>
      <c r="BU25" s="234"/>
      <c r="BV25" s="107" t="s">
        <v>335</v>
      </c>
      <c r="BW25" s="234">
        <v>0</v>
      </c>
      <c r="BX25" s="234">
        <v>0</v>
      </c>
      <c r="BY25" s="234">
        <v>0</v>
      </c>
      <c r="BZ25" s="234">
        <v>0</v>
      </c>
      <c r="CA25" s="234">
        <v>0</v>
      </c>
      <c r="CB25" s="234">
        <v>0</v>
      </c>
      <c r="CC25" s="234">
        <v>0</v>
      </c>
      <c r="CD25" s="234">
        <v>0</v>
      </c>
      <c r="CE25" s="234">
        <v>0</v>
      </c>
      <c r="CF25" s="234">
        <v>0</v>
      </c>
      <c r="CG25" s="234">
        <v>0</v>
      </c>
      <c r="CH25" s="234">
        <v>0</v>
      </c>
      <c r="CI25" s="234">
        <v>0</v>
      </c>
      <c r="CJ25" s="234">
        <v>0</v>
      </c>
      <c r="CK25" s="234">
        <v>0</v>
      </c>
      <c r="CL25" s="234">
        <v>0</v>
      </c>
      <c r="CM25" s="234">
        <v>0</v>
      </c>
      <c r="CN25" s="234">
        <v>0</v>
      </c>
      <c r="CO25" s="234">
        <v>0</v>
      </c>
      <c r="CP25" s="234">
        <v>0</v>
      </c>
      <c r="CQ25" s="234">
        <v>0</v>
      </c>
      <c r="CS25" s="234"/>
      <c r="CT25" s="107" t="s">
        <v>335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0</v>
      </c>
      <c r="DJ25" s="234">
        <v>0</v>
      </c>
      <c r="DK25" s="234">
        <v>0</v>
      </c>
      <c r="DL25" s="234">
        <v>0</v>
      </c>
      <c r="DM25" s="234">
        <v>0</v>
      </c>
      <c r="DN25" s="234">
        <v>0</v>
      </c>
      <c r="DO25" s="234">
        <v>0</v>
      </c>
      <c r="DQ25" s="234"/>
      <c r="DR25" s="107" t="s">
        <v>335</v>
      </c>
      <c r="DS25" s="234">
        <v>0.1</v>
      </c>
      <c r="DT25" s="234">
        <v>0.1</v>
      </c>
      <c r="DU25" s="234">
        <v>0.1</v>
      </c>
      <c r="DV25" s="234">
        <v>0.1</v>
      </c>
      <c r="DW25" s="234">
        <v>0</v>
      </c>
      <c r="DX25" s="234">
        <v>0.1</v>
      </c>
      <c r="DY25" s="234">
        <v>0</v>
      </c>
      <c r="DZ25" s="234">
        <v>0</v>
      </c>
      <c r="EA25" s="234">
        <v>0</v>
      </c>
      <c r="EB25" s="234">
        <v>0</v>
      </c>
      <c r="EC25" s="234">
        <v>0</v>
      </c>
      <c r="ED25" s="234">
        <v>0</v>
      </c>
      <c r="EE25" s="234">
        <v>0.1</v>
      </c>
      <c r="EF25" s="234">
        <v>0</v>
      </c>
      <c r="EG25" s="234">
        <v>0</v>
      </c>
      <c r="EH25" s="234">
        <v>0</v>
      </c>
      <c r="EI25" s="234">
        <v>0</v>
      </c>
      <c r="EJ25" s="234">
        <v>0</v>
      </c>
      <c r="EK25" s="234">
        <v>0</v>
      </c>
      <c r="EL25" s="234">
        <v>0</v>
      </c>
      <c r="EM25" s="234">
        <v>0</v>
      </c>
      <c r="EO25" s="234"/>
      <c r="EP25" s="107" t="s">
        <v>335</v>
      </c>
      <c r="EQ25" s="234">
        <v>0.1</v>
      </c>
      <c r="ER25" s="234">
        <v>0.1</v>
      </c>
      <c r="ES25" s="234">
        <v>0.1</v>
      </c>
      <c r="ET25" s="234">
        <v>0</v>
      </c>
      <c r="EU25" s="234">
        <v>0.1</v>
      </c>
      <c r="EV25" s="234">
        <v>0.1</v>
      </c>
      <c r="EW25" s="234">
        <v>0</v>
      </c>
      <c r="EX25" s="234">
        <v>0</v>
      </c>
      <c r="EY25" s="234">
        <v>0</v>
      </c>
      <c r="EZ25" s="234">
        <v>0</v>
      </c>
      <c r="FA25" s="234">
        <v>0</v>
      </c>
      <c r="FB25" s="234">
        <v>0</v>
      </c>
      <c r="FC25" s="234">
        <v>0</v>
      </c>
      <c r="FD25" s="234">
        <v>0</v>
      </c>
      <c r="FE25" s="234">
        <v>0</v>
      </c>
      <c r="FF25" s="234">
        <v>0</v>
      </c>
      <c r="FG25" s="234">
        <v>0</v>
      </c>
      <c r="FH25" s="234">
        <v>0</v>
      </c>
      <c r="FI25" s="234">
        <v>0</v>
      </c>
      <c r="FJ25" s="234">
        <v>0</v>
      </c>
      <c r="FK25" s="234">
        <v>0</v>
      </c>
    </row>
    <row r="26" spans="1:167" ht="15">
      <c r="A26" s="234"/>
      <c r="B26" s="107" t="s">
        <v>336</v>
      </c>
      <c r="C26" s="234">
        <v>1.3</v>
      </c>
      <c r="D26" s="234">
        <v>1.2</v>
      </c>
      <c r="E26" s="234">
        <v>1.1000000000000001</v>
      </c>
      <c r="F26" s="234">
        <v>1.2</v>
      </c>
      <c r="G26" s="234">
        <v>1.6</v>
      </c>
      <c r="H26" s="234">
        <v>1.7</v>
      </c>
      <c r="I26" s="234">
        <v>1.3</v>
      </c>
      <c r="J26" s="234">
        <v>1.4</v>
      </c>
      <c r="K26" s="234">
        <v>1.5</v>
      </c>
      <c r="L26" s="234">
        <v>1.5</v>
      </c>
      <c r="M26" s="234">
        <v>1.3</v>
      </c>
      <c r="N26" s="234">
        <v>1.3</v>
      </c>
      <c r="O26" s="234">
        <v>0.6</v>
      </c>
      <c r="P26" s="234">
        <v>0.8</v>
      </c>
      <c r="Q26" s="234">
        <v>1.2</v>
      </c>
      <c r="R26" s="234">
        <v>1.3</v>
      </c>
      <c r="S26" s="234">
        <v>1.6</v>
      </c>
      <c r="T26" s="234">
        <v>1.4</v>
      </c>
      <c r="U26" s="234">
        <v>1.6</v>
      </c>
      <c r="V26" s="234">
        <v>1.5</v>
      </c>
      <c r="W26" s="234">
        <v>0.9</v>
      </c>
      <c r="Y26" s="234"/>
      <c r="Z26" s="107" t="s">
        <v>336</v>
      </c>
      <c r="AA26" s="234">
        <v>2.7</v>
      </c>
      <c r="AB26" s="234">
        <v>3</v>
      </c>
      <c r="AC26" s="234">
        <v>3.9</v>
      </c>
      <c r="AD26" s="234">
        <v>3.5</v>
      </c>
      <c r="AE26" s="234">
        <v>3.5</v>
      </c>
      <c r="AF26" s="234">
        <v>2.7</v>
      </c>
      <c r="AG26" s="234">
        <v>4.4000000000000004</v>
      </c>
      <c r="AH26" s="234">
        <v>4.3</v>
      </c>
      <c r="AI26" s="234">
        <v>2.6</v>
      </c>
      <c r="AJ26" s="234">
        <v>2</v>
      </c>
      <c r="AK26" s="234">
        <v>2.2999999999999998</v>
      </c>
      <c r="AL26" s="234">
        <v>2.7</v>
      </c>
      <c r="AM26" s="234">
        <v>5.2</v>
      </c>
      <c r="AN26" s="234">
        <v>5.2</v>
      </c>
      <c r="AO26" s="234">
        <v>4.7</v>
      </c>
      <c r="AP26" s="234">
        <v>5.3</v>
      </c>
      <c r="AQ26" s="234">
        <v>5.5</v>
      </c>
      <c r="AR26" s="234">
        <v>5.2</v>
      </c>
      <c r="AS26" s="234">
        <v>5.5</v>
      </c>
      <c r="AT26" s="234">
        <v>5.9</v>
      </c>
      <c r="AU26" s="234">
        <v>2.1</v>
      </c>
      <c r="AW26" s="234"/>
      <c r="AX26" s="107" t="s">
        <v>336</v>
      </c>
      <c r="AY26" s="234">
        <v>4.5999999999999996</v>
      </c>
      <c r="AZ26" s="234">
        <v>3.9</v>
      </c>
      <c r="BA26" s="234">
        <v>3</v>
      </c>
      <c r="BB26" s="234">
        <v>3.5</v>
      </c>
      <c r="BC26" s="234">
        <v>4.4000000000000004</v>
      </c>
      <c r="BD26" s="234">
        <v>5.8</v>
      </c>
      <c r="BE26" s="234">
        <v>4.0999999999999996</v>
      </c>
      <c r="BF26" s="234">
        <v>4.3</v>
      </c>
      <c r="BG26" s="234">
        <v>4.7</v>
      </c>
      <c r="BH26" s="234">
        <v>4.2</v>
      </c>
      <c r="BI26" s="234">
        <v>4</v>
      </c>
      <c r="BJ26" s="234">
        <v>3.8</v>
      </c>
      <c r="BK26" s="234">
        <v>4.5999999999999996</v>
      </c>
      <c r="BL26" s="234">
        <v>4.8</v>
      </c>
      <c r="BM26" s="234">
        <v>4.7</v>
      </c>
      <c r="BN26" s="234">
        <v>5.0999999999999996</v>
      </c>
      <c r="BO26" s="234">
        <v>5.4</v>
      </c>
      <c r="BP26" s="234">
        <v>6.4</v>
      </c>
      <c r="BQ26" s="234">
        <v>6.8</v>
      </c>
      <c r="BR26" s="234">
        <v>6.5</v>
      </c>
      <c r="BS26" s="234">
        <v>3</v>
      </c>
      <c r="BU26" s="234"/>
      <c r="BV26" s="107" t="s">
        <v>336</v>
      </c>
      <c r="BW26" s="234">
        <v>0.5</v>
      </c>
      <c r="BX26" s="234">
        <v>0.5</v>
      </c>
      <c r="BY26" s="234">
        <v>0.4</v>
      </c>
      <c r="BZ26" s="234">
        <v>0.5</v>
      </c>
      <c r="CA26" s="234">
        <v>0.5</v>
      </c>
      <c r="CB26" s="234">
        <v>0.5</v>
      </c>
      <c r="CC26" s="234">
        <v>0.5</v>
      </c>
      <c r="CD26" s="234">
        <v>0.6</v>
      </c>
      <c r="CE26" s="234">
        <v>0.6</v>
      </c>
      <c r="CF26" s="234">
        <v>0.6</v>
      </c>
      <c r="CG26" s="234">
        <v>0.6</v>
      </c>
      <c r="CH26" s="234">
        <v>0.6</v>
      </c>
      <c r="CI26" s="234">
        <v>0.6</v>
      </c>
      <c r="CJ26" s="234">
        <v>0.5</v>
      </c>
      <c r="CK26" s="234">
        <v>0.3</v>
      </c>
      <c r="CL26" s="234">
        <v>0.3</v>
      </c>
      <c r="CM26" s="234">
        <v>0.3</v>
      </c>
      <c r="CN26" s="234">
        <v>0.5</v>
      </c>
      <c r="CO26" s="234">
        <v>0.6</v>
      </c>
      <c r="CP26" s="234">
        <v>0.7</v>
      </c>
      <c r="CQ26" s="234">
        <v>0.4</v>
      </c>
      <c r="CS26" s="234"/>
      <c r="CT26" s="107" t="s">
        <v>336</v>
      </c>
      <c r="CU26" s="234">
        <v>0.2</v>
      </c>
      <c r="CV26" s="234">
        <v>0.2</v>
      </c>
      <c r="CW26" s="234">
        <v>0.2</v>
      </c>
      <c r="CX26" s="234">
        <v>0.1</v>
      </c>
      <c r="CY26" s="234">
        <v>0.1</v>
      </c>
      <c r="CZ26" s="234">
        <v>0.2</v>
      </c>
      <c r="DA26" s="234">
        <v>0.2</v>
      </c>
      <c r="DB26" s="234">
        <v>0.2</v>
      </c>
      <c r="DC26" s="234">
        <v>0.2</v>
      </c>
      <c r="DD26" s="234">
        <v>0.2</v>
      </c>
      <c r="DE26" s="234">
        <v>0.2</v>
      </c>
      <c r="DF26" s="234">
        <v>0.2</v>
      </c>
      <c r="DG26" s="234">
        <v>0.3</v>
      </c>
      <c r="DH26" s="234">
        <v>0.3</v>
      </c>
      <c r="DI26" s="234">
        <v>0.5</v>
      </c>
      <c r="DJ26" s="234">
        <v>0.4</v>
      </c>
      <c r="DK26" s="234">
        <v>0.3</v>
      </c>
      <c r="DL26" s="234">
        <v>0.2</v>
      </c>
      <c r="DM26" s="234">
        <v>0.2</v>
      </c>
      <c r="DN26" s="234">
        <v>0.2</v>
      </c>
      <c r="DO26" s="234">
        <v>0.1</v>
      </c>
      <c r="DQ26" s="234"/>
      <c r="DR26" s="107" t="s">
        <v>336</v>
      </c>
      <c r="DS26" s="234">
        <v>2.1</v>
      </c>
      <c r="DT26" s="234">
        <v>2.1</v>
      </c>
      <c r="DU26" s="234">
        <v>1.8</v>
      </c>
      <c r="DV26" s="234">
        <v>1.9</v>
      </c>
      <c r="DW26" s="234">
        <v>2</v>
      </c>
      <c r="DX26" s="234">
        <v>2.2000000000000002</v>
      </c>
      <c r="DY26" s="234">
        <v>2.2999999999999998</v>
      </c>
      <c r="DZ26" s="234">
        <v>2.4</v>
      </c>
      <c r="EA26" s="234">
        <v>2.4</v>
      </c>
      <c r="EB26" s="234">
        <v>2.2000000000000002</v>
      </c>
      <c r="EC26" s="234">
        <v>2.2999999999999998</v>
      </c>
      <c r="ED26" s="234">
        <v>2.2000000000000002</v>
      </c>
      <c r="EE26" s="234">
        <v>2.2999999999999998</v>
      </c>
      <c r="EF26" s="234">
        <v>2.6</v>
      </c>
      <c r="EG26" s="234">
        <v>2.7</v>
      </c>
      <c r="EH26" s="234">
        <v>2.8</v>
      </c>
      <c r="EI26" s="234">
        <v>2.7</v>
      </c>
      <c r="EJ26" s="234">
        <v>2.8</v>
      </c>
      <c r="EK26" s="234">
        <v>2.8</v>
      </c>
      <c r="EL26" s="234">
        <v>2.7</v>
      </c>
      <c r="EM26" s="234">
        <v>1.3</v>
      </c>
      <c r="EO26" s="234"/>
      <c r="EP26" s="107" t="s">
        <v>336</v>
      </c>
      <c r="EQ26" s="234">
        <v>4.3</v>
      </c>
      <c r="ER26" s="234">
        <v>3.5</v>
      </c>
      <c r="ES26" s="234">
        <v>4.0999999999999996</v>
      </c>
      <c r="ET26" s="234">
        <v>3.7</v>
      </c>
      <c r="EU26" s="234">
        <v>4</v>
      </c>
      <c r="EV26" s="234">
        <v>4</v>
      </c>
      <c r="EW26" s="234">
        <v>4.0999999999999996</v>
      </c>
      <c r="EX26" s="234">
        <v>4.0999999999999996</v>
      </c>
      <c r="EY26" s="234">
        <v>4.3</v>
      </c>
      <c r="EZ26" s="234">
        <v>3.9</v>
      </c>
      <c r="FA26" s="234">
        <v>4.4000000000000004</v>
      </c>
      <c r="FB26" s="234">
        <v>4.7</v>
      </c>
      <c r="FC26" s="234">
        <v>4.0999999999999996</v>
      </c>
      <c r="FD26" s="234">
        <v>4.3</v>
      </c>
      <c r="FE26" s="234">
        <v>3.9</v>
      </c>
      <c r="FF26" s="234">
        <v>3.4</v>
      </c>
      <c r="FG26" s="234">
        <v>3.3</v>
      </c>
      <c r="FH26" s="234">
        <v>4.0999999999999996</v>
      </c>
      <c r="FI26" s="234">
        <v>5.5</v>
      </c>
      <c r="FJ26" s="234">
        <v>5.5</v>
      </c>
      <c r="FK26" s="234">
        <v>2.8</v>
      </c>
    </row>
    <row r="27" spans="1:167" ht="15">
      <c r="A27" s="422"/>
      <c r="B27" s="422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Y27" s="422"/>
      <c r="Z27" s="422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W27" s="422"/>
      <c r="AX27" s="422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4"/>
      <c r="BM27" s="234"/>
      <c r="BN27" s="234"/>
      <c r="BO27" s="234"/>
      <c r="BP27" s="234"/>
      <c r="BQ27" s="234"/>
      <c r="BR27" s="234"/>
      <c r="BS27" s="234"/>
      <c r="BU27" s="422"/>
      <c r="BV27" s="422"/>
      <c r="BW27" s="234"/>
      <c r="BX27" s="234"/>
      <c r="BY27" s="234"/>
      <c r="BZ27" s="234"/>
      <c r="CA27" s="234"/>
      <c r="CB27" s="234"/>
      <c r="CC27" s="234"/>
      <c r="CD27" s="234"/>
      <c r="CE27" s="234"/>
      <c r="CF27" s="234"/>
      <c r="CG27" s="234"/>
      <c r="CH27" s="234"/>
      <c r="CI27" s="234"/>
      <c r="CJ27" s="234"/>
      <c r="CK27" s="234"/>
      <c r="CL27" s="234"/>
      <c r="CM27" s="234"/>
      <c r="CN27" s="234"/>
      <c r="CO27" s="234"/>
      <c r="CP27" s="234"/>
      <c r="CQ27" s="234"/>
      <c r="CS27" s="422"/>
      <c r="CT27" s="422"/>
      <c r="CU27" s="234"/>
      <c r="CV27" s="234"/>
      <c r="CW27" s="234"/>
      <c r="CX27" s="234"/>
      <c r="CY27" s="234"/>
      <c r="CZ27" s="234"/>
      <c r="DA27" s="234"/>
      <c r="DB27" s="234"/>
      <c r="DC27" s="234"/>
      <c r="DD27" s="234"/>
      <c r="DE27" s="234"/>
      <c r="DF27" s="234"/>
      <c r="DG27" s="234"/>
      <c r="DH27" s="234"/>
      <c r="DI27" s="234"/>
      <c r="DJ27" s="234"/>
      <c r="DK27" s="234"/>
      <c r="DL27" s="234"/>
      <c r="DM27" s="234"/>
      <c r="DN27" s="234"/>
      <c r="DO27" s="234"/>
      <c r="DQ27" s="422"/>
      <c r="DR27" s="422"/>
      <c r="DS27" s="234"/>
      <c r="DT27" s="234"/>
      <c r="DU27" s="234"/>
      <c r="DV27" s="234"/>
      <c r="DW27" s="234"/>
      <c r="DX27" s="234"/>
      <c r="DY27" s="234"/>
      <c r="DZ27" s="234"/>
      <c r="EA27" s="234"/>
      <c r="EB27" s="234"/>
      <c r="EC27" s="234"/>
      <c r="ED27" s="234"/>
      <c r="EE27" s="234"/>
      <c r="EF27" s="234"/>
      <c r="EG27" s="234"/>
      <c r="EH27" s="234"/>
      <c r="EI27" s="234"/>
      <c r="EJ27" s="234"/>
      <c r="EK27" s="234"/>
      <c r="EL27" s="234"/>
      <c r="EM27" s="234"/>
      <c r="EO27" s="422"/>
      <c r="EP27" s="422"/>
      <c r="EQ27" s="234"/>
      <c r="ER27" s="234"/>
      <c r="ES27" s="234"/>
      <c r="ET27" s="234"/>
      <c r="EU27" s="234"/>
      <c r="EV27" s="234"/>
      <c r="EW27" s="234"/>
      <c r="EX27" s="234"/>
      <c r="EY27" s="234"/>
      <c r="EZ27" s="234"/>
      <c r="FA27" s="234"/>
      <c r="FB27" s="234"/>
      <c r="FC27" s="234"/>
      <c r="FD27" s="234"/>
      <c r="FE27" s="234"/>
      <c r="FF27" s="234"/>
      <c r="FG27" s="234"/>
      <c r="FH27" s="234"/>
      <c r="FI27" s="234"/>
      <c r="FJ27" s="234"/>
      <c r="FK27" s="234"/>
    </row>
    <row r="28" spans="1:167" ht="15">
      <c r="A28" s="236"/>
      <c r="B28" s="108" t="s">
        <v>87</v>
      </c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Y28" s="236"/>
      <c r="Z28" s="108" t="s">
        <v>87</v>
      </c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W28" s="236"/>
      <c r="AX28" s="108" t="s">
        <v>87</v>
      </c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U28" s="236"/>
      <c r="BV28" s="108" t="s">
        <v>87</v>
      </c>
      <c r="BW28" s="234"/>
      <c r="BX28" s="234"/>
      <c r="BY28" s="234"/>
      <c r="BZ28" s="234"/>
      <c r="CA28" s="234"/>
      <c r="CB28" s="234"/>
      <c r="CC28" s="234"/>
      <c r="CD28" s="234"/>
      <c r="CE28" s="234"/>
      <c r="CF28" s="234"/>
      <c r="CG28" s="234"/>
      <c r="CH28" s="234"/>
      <c r="CI28" s="234"/>
      <c r="CJ28" s="234"/>
      <c r="CK28" s="234"/>
      <c r="CL28" s="234"/>
      <c r="CM28" s="234"/>
      <c r="CN28" s="234"/>
      <c r="CO28" s="234"/>
      <c r="CP28" s="234"/>
      <c r="CQ28" s="234"/>
      <c r="CS28" s="236"/>
      <c r="CT28" s="108" t="s">
        <v>87</v>
      </c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Q28" s="236"/>
      <c r="DR28" s="108" t="s">
        <v>87</v>
      </c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O28" s="236"/>
      <c r="EP28" s="108" t="s">
        <v>87</v>
      </c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</row>
    <row r="29" spans="1:167" ht="15">
      <c r="A29" s="236"/>
      <c r="B29" s="107" t="s">
        <v>335</v>
      </c>
      <c r="C29" s="234">
        <v>0.9</v>
      </c>
      <c r="D29" s="234">
        <v>0.9</v>
      </c>
      <c r="E29" s="234">
        <v>1</v>
      </c>
      <c r="F29" s="234">
        <v>0.8</v>
      </c>
      <c r="G29" s="234">
        <v>0.5</v>
      </c>
      <c r="H29" s="234">
        <v>0.5</v>
      </c>
      <c r="I29" s="234">
        <v>0.7</v>
      </c>
      <c r="J29" s="234">
        <v>0.7</v>
      </c>
      <c r="K29" s="234">
        <v>0.7</v>
      </c>
      <c r="L29" s="234">
        <v>0.7</v>
      </c>
      <c r="M29" s="234">
        <v>0.7</v>
      </c>
      <c r="N29" s="234">
        <v>0.5</v>
      </c>
      <c r="O29" s="234">
        <v>1</v>
      </c>
      <c r="P29" s="234">
        <v>0.7</v>
      </c>
      <c r="Q29" s="234">
        <v>0.1</v>
      </c>
      <c r="R29" s="234">
        <v>0</v>
      </c>
      <c r="S29" s="234">
        <v>0</v>
      </c>
      <c r="T29" s="234">
        <v>0</v>
      </c>
      <c r="U29" s="234">
        <v>0</v>
      </c>
      <c r="V29" s="234">
        <v>0</v>
      </c>
      <c r="W29" s="234">
        <v>0</v>
      </c>
      <c r="Y29" s="236"/>
      <c r="Z29" s="107" t="s">
        <v>335</v>
      </c>
      <c r="AA29" s="234">
        <v>1.7</v>
      </c>
      <c r="AB29" s="234">
        <v>1.5</v>
      </c>
      <c r="AC29" s="234">
        <v>1.1000000000000001</v>
      </c>
      <c r="AD29" s="234">
        <v>1.1000000000000001</v>
      </c>
      <c r="AE29" s="234">
        <v>1.1000000000000001</v>
      </c>
      <c r="AF29" s="234">
        <v>1.5</v>
      </c>
      <c r="AG29" s="234">
        <v>0.9</v>
      </c>
      <c r="AH29" s="234">
        <v>1.2</v>
      </c>
      <c r="AI29" s="234">
        <v>2.2999999999999998</v>
      </c>
      <c r="AJ29" s="234">
        <v>3.4</v>
      </c>
      <c r="AK29" s="234">
        <v>2.9</v>
      </c>
      <c r="AL29" s="234">
        <v>1.5</v>
      </c>
      <c r="AM29" s="234">
        <v>0.8</v>
      </c>
      <c r="AN29" s="234">
        <v>0.8</v>
      </c>
      <c r="AO29" s="234">
        <v>0.8</v>
      </c>
      <c r="AP29" s="234">
        <v>0.7</v>
      </c>
      <c r="AQ29" s="234">
        <v>0.7</v>
      </c>
      <c r="AR29" s="234">
        <v>0.7</v>
      </c>
      <c r="AS29" s="234">
        <v>0.3</v>
      </c>
      <c r="AT29" s="234">
        <v>0.6</v>
      </c>
      <c r="AU29" s="234">
        <v>1.4</v>
      </c>
      <c r="AW29" s="236"/>
      <c r="AX29" s="107" t="s">
        <v>335</v>
      </c>
      <c r="AY29" s="234">
        <v>0.9</v>
      </c>
      <c r="AZ29" s="234">
        <v>1</v>
      </c>
      <c r="BA29" s="234">
        <v>1.2</v>
      </c>
      <c r="BB29" s="234">
        <v>1</v>
      </c>
      <c r="BC29" s="234">
        <v>0.7</v>
      </c>
      <c r="BD29" s="234">
        <v>0.8</v>
      </c>
      <c r="BE29" s="234">
        <v>1</v>
      </c>
      <c r="BF29" s="234">
        <v>0.9</v>
      </c>
      <c r="BG29" s="234">
        <v>0.7</v>
      </c>
      <c r="BH29" s="234">
        <v>0.7</v>
      </c>
      <c r="BI29" s="234">
        <v>0.5</v>
      </c>
      <c r="BJ29" s="234">
        <v>0.6</v>
      </c>
      <c r="BK29" s="234">
        <v>0.3</v>
      </c>
      <c r="BL29" s="234">
        <v>0.3</v>
      </c>
      <c r="BM29" s="234">
        <v>0.4</v>
      </c>
      <c r="BN29" s="234">
        <v>0.5</v>
      </c>
      <c r="BO29" s="234">
        <v>0.5</v>
      </c>
      <c r="BP29" s="234">
        <v>0.3</v>
      </c>
      <c r="BQ29" s="234">
        <v>0.2</v>
      </c>
      <c r="BR29" s="234">
        <v>0.4</v>
      </c>
      <c r="BS29" s="234">
        <v>0.5</v>
      </c>
      <c r="BU29" s="236"/>
      <c r="BV29" s="107" t="s">
        <v>335</v>
      </c>
      <c r="BW29" s="234">
        <v>5.2</v>
      </c>
      <c r="BX29" s="234">
        <v>6</v>
      </c>
      <c r="BY29" s="234">
        <v>6</v>
      </c>
      <c r="BZ29" s="234">
        <v>5.7</v>
      </c>
      <c r="CA29" s="234">
        <v>4.4000000000000004</v>
      </c>
      <c r="CB29" s="234">
        <v>4.7</v>
      </c>
      <c r="CC29" s="234">
        <v>3.9</v>
      </c>
      <c r="CD29" s="234">
        <v>3.9</v>
      </c>
      <c r="CE29" s="234">
        <v>3.6</v>
      </c>
      <c r="CF29" s="234">
        <v>2.6</v>
      </c>
      <c r="CG29" s="234">
        <v>2.8</v>
      </c>
      <c r="CH29" s="234">
        <v>2.6</v>
      </c>
      <c r="CI29" s="234">
        <v>3.9</v>
      </c>
      <c r="CJ29" s="234">
        <v>4.2</v>
      </c>
      <c r="CK29" s="234">
        <v>5.7</v>
      </c>
      <c r="CL29" s="234">
        <v>7.6</v>
      </c>
      <c r="CM29" s="234">
        <v>8.1</v>
      </c>
      <c r="CN29" s="234">
        <v>7.3</v>
      </c>
      <c r="CO29" s="234">
        <v>5.6</v>
      </c>
      <c r="CP29" s="234">
        <v>4.5999999999999996</v>
      </c>
      <c r="CQ29" s="234">
        <v>5.9</v>
      </c>
      <c r="CS29" s="236"/>
      <c r="CT29" s="107" t="s">
        <v>335</v>
      </c>
      <c r="CU29" s="234">
        <v>8.5</v>
      </c>
      <c r="CV29" s="234">
        <v>7.8</v>
      </c>
      <c r="CW29" s="234">
        <v>9.8000000000000007</v>
      </c>
      <c r="CX29" s="234">
        <v>9.1999999999999993</v>
      </c>
      <c r="CY29" s="234">
        <v>7</v>
      </c>
      <c r="CZ29" s="234">
        <v>7.9</v>
      </c>
      <c r="DA29" s="234">
        <v>7.2</v>
      </c>
      <c r="DB29" s="234">
        <v>5.7</v>
      </c>
      <c r="DC29" s="234">
        <v>4.9000000000000004</v>
      </c>
      <c r="DD29" s="234">
        <v>4.2</v>
      </c>
      <c r="DE29" s="234">
        <v>4.4000000000000004</v>
      </c>
      <c r="DF29" s="234">
        <v>3.7</v>
      </c>
      <c r="DG29" s="234">
        <v>4.8</v>
      </c>
      <c r="DH29" s="234">
        <v>2.9</v>
      </c>
      <c r="DI29" s="234">
        <v>1.4</v>
      </c>
      <c r="DJ29" s="234">
        <v>1.8</v>
      </c>
      <c r="DK29" s="234">
        <v>2.2999999999999998</v>
      </c>
      <c r="DL29" s="234">
        <v>2.2000000000000002</v>
      </c>
      <c r="DM29" s="234">
        <v>2.1</v>
      </c>
      <c r="DN29" s="234">
        <v>2.2000000000000002</v>
      </c>
      <c r="DO29" s="234">
        <v>4.4000000000000004</v>
      </c>
      <c r="DQ29" s="236"/>
      <c r="DR29" s="107" t="s">
        <v>335</v>
      </c>
      <c r="DS29" s="234">
        <v>2.6</v>
      </c>
      <c r="DT29" s="234">
        <v>2.5</v>
      </c>
      <c r="DU29" s="234">
        <v>3.1</v>
      </c>
      <c r="DV29" s="234">
        <v>2.8</v>
      </c>
      <c r="DW29" s="234">
        <v>2.1</v>
      </c>
      <c r="DX29" s="234">
        <v>2.4</v>
      </c>
      <c r="DY29" s="234">
        <v>1.9</v>
      </c>
      <c r="DZ29" s="234">
        <v>1.8</v>
      </c>
      <c r="EA29" s="234">
        <v>1.9</v>
      </c>
      <c r="EB29" s="234">
        <v>1.7</v>
      </c>
      <c r="EC29" s="234">
        <v>1.5</v>
      </c>
      <c r="ED29" s="234">
        <v>1.5</v>
      </c>
      <c r="EE29" s="234">
        <v>2.4</v>
      </c>
      <c r="EF29" s="234">
        <v>1.7</v>
      </c>
      <c r="EG29" s="234">
        <v>1.2</v>
      </c>
      <c r="EH29" s="234">
        <v>1.4</v>
      </c>
      <c r="EI29" s="234">
        <v>1.5</v>
      </c>
      <c r="EJ29" s="234">
        <v>1.5</v>
      </c>
      <c r="EK29" s="234">
        <v>1.3</v>
      </c>
      <c r="EL29" s="234">
        <v>1.2</v>
      </c>
      <c r="EM29" s="234">
        <v>2.1</v>
      </c>
      <c r="EO29" s="236"/>
      <c r="EP29" s="107" t="s">
        <v>335</v>
      </c>
      <c r="EQ29" s="234">
        <v>1.3</v>
      </c>
      <c r="ER29" s="234">
        <v>1.6</v>
      </c>
      <c r="ES29" s="234">
        <v>1.3</v>
      </c>
      <c r="ET29" s="234">
        <v>1.3</v>
      </c>
      <c r="EU29" s="234">
        <v>1.3</v>
      </c>
      <c r="EV29" s="234">
        <v>1.3</v>
      </c>
      <c r="EW29" s="234">
        <v>1</v>
      </c>
      <c r="EX29" s="234">
        <v>1</v>
      </c>
      <c r="EY29" s="234">
        <v>0.8</v>
      </c>
      <c r="EZ29" s="234">
        <v>0.8</v>
      </c>
      <c r="FA29" s="234">
        <v>0.6</v>
      </c>
      <c r="FB29" s="234">
        <v>0.6</v>
      </c>
      <c r="FC29" s="234">
        <v>0.7</v>
      </c>
      <c r="FD29" s="234">
        <v>0.6</v>
      </c>
      <c r="FE29" s="234">
        <v>0.6</v>
      </c>
      <c r="FF29" s="234">
        <v>0.8</v>
      </c>
      <c r="FG29" s="234">
        <v>0.8</v>
      </c>
      <c r="FH29" s="234">
        <v>0.6</v>
      </c>
      <c r="FI29" s="234">
        <v>0.4</v>
      </c>
      <c r="FJ29" s="234">
        <v>0.5</v>
      </c>
      <c r="FK29" s="234">
        <v>0.6</v>
      </c>
    </row>
    <row r="30" spans="1:167" ht="15">
      <c r="A30" s="236"/>
      <c r="B30" s="107" t="s">
        <v>336</v>
      </c>
      <c r="C30" s="234">
        <v>99.1</v>
      </c>
      <c r="D30" s="234">
        <v>99.1</v>
      </c>
      <c r="E30" s="234">
        <v>99</v>
      </c>
      <c r="F30" s="234">
        <v>99.2</v>
      </c>
      <c r="G30" s="234">
        <v>99.5</v>
      </c>
      <c r="H30" s="234">
        <v>99.5</v>
      </c>
      <c r="I30" s="234">
        <v>99.3</v>
      </c>
      <c r="J30" s="234">
        <v>99.3</v>
      </c>
      <c r="K30" s="234">
        <v>99.3</v>
      </c>
      <c r="L30" s="234">
        <v>99.3</v>
      </c>
      <c r="M30" s="234">
        <v>99.3</v>
      </c>
      <c r="N30" s="234">
        <v>99.5</v>
      </c>
      <c r="O30" s="234">
        <v>99</v>
      </c>
      <c r="P30" s="234">
        <v>99.3</v>
      </c>
      <c r="Q30" s="234">
        <v>99.9</v>
      </c>
      <c r="R30" s="234">
        <v>100</v>
      </c>
      <c r="S30" s="234">
        <v>100</v>
      </c>
      <c r="T30" s="234">
        <v>100</v>
      </c>
      <c r="U30" s="234">
        <v>100</v>
      </c>
      <c r="V30" s="234">
        <v>100</v>
      </c>
      <c r="W30" s="234">
        <v>100</v>
      </c>
      <c r="Y30" s="236"/>
      <c r="Z30" s="107" t="s">
        <v>336</v>
      </c>
      <c r="AA30" s="234">
        <v>98.3</v>
      </c>
      <c r="AB30" s="234">
        <v>98.5</v>
      </c>
      <c r="AC30" s="234">
        <v>98.9</v>
      </c>
      <c r="AD30" s="234">
        <v>98.9</v>
      </c>
      <c r="AE30" s="234">
        <v>98.9</v>
      </c>
      <c r="AF30" s="234">
        <v>98.5</v>
      </c>
      <c r="AG30" s="234">
        <v>99.1</v>
      </c>
      <c r="AH30" s="234">
        <v>98.8</v>
      </c>
      <c r="AI30" s="234">
        <v>97.7</v>
      </c>
      <c r="AJ30" s="234">
        <v>96.6</v>
      </c>
      <c r="AK30" s="234">
        <v>97.1</v>
      </c>
      <c r="AL30" s="234">
        <v>98.5</v>
      </c>
      <c r="AM30" s="234">
        <v>99.2</v>
      </c>
      <c r="AN30" s="234">
        <v>99.2</v>
      </c>
      <c r="AO30" s="234">
        <v>99.2</v>
      </c>
      <c r="AP30" s="234">
        <v>99.3</v>
      </c>
      <c r="AQ30" s="234">
        <v>99.3</v>
      </c>
      <c r="AR30" s="234">
        <v>99.3</v>
      </c>
      <c r="AS30" s="234">
        <v>99.7</v>
      </c>
      <c r="AT30" s="234">
        <v>99.4</v>
      </c>
      <c r="AU30" s="234">
        <v>98.6</v>
      </c>
      <c r="AW30" s="236"/>
      <c r="AX30" s="107" t="s">
        <v>336</v>
      </c>
      <c r="AY30" s="234">
        <v>99.1</v>
      </c>
      <c r="AZ30" s="234">
        <v>99</v>
      </c>
      <c r="BA30" s="234">
        <v>98.8</v>
      </c>
      <c r="BB30" s="234">
        <v>99</v>
      </c>
      <c r="BC30" s="234">
        <v>99.3</v>
      </c>
      <c r="BD30" s="234">
        <v>99.2</v>
      </c>
      <c r="BE30" s="234">
        <v>99</v>
      </c>
      <c r="BF30" s="234">
        <v>99.1</v>
      </c>
      <c r="BG30" s="234">
        <v>99.3</v>
      </c>
      <c r="BH30" s="234">
        <v>99.3</v>
      </c>
      <c r="BI30" s="234">
        <v>99.5</v>
      </c>
      <c r="BJ30" s="234">
        <v>99.4</v>
      </c>
      <c r="BK30" s="234">
        <v>99.7</v>
      </c>
      <c r="BL30" s="234">
        <v>99.7</v>
      </c>
      <c r="BM30" s="234">
        <v>99.6</v>
      </c>
      <c r="BN30" s="234">
        <v>99.5</v>
      </c>
      <c r="BO30" s="234">
        <v>99.5</v>
      </c>
      <c r="BP30" s="234">
        <v>99.7</v>
      </c>
      <c r="BQ30" s="234">
        <v>99.8</v>
      </c>
      <c r="BR30" s="234">
        <v>99.6</v>
      </c>
      <c r="BS30" s="234">
        <v>99.5</v>
      </c>
      <c r="BU30" s="236"/>
      <c r="BV30" s="107" t="s">
        <v>336</v>
      </c>
      <c r="BW30" s="234">
        <v>94.8</v>
      </c>
      <c r="BX30" s="234">
        <v>94</v>
      </c>
      <c r="BY30" s="234">
        <v>94</v>
      </c>
      <c r="BZ30" s="234">
        <v>94.3</v>
      </c>
      <c r="CA30" s="234">
        <v>95.6</v>
      </c>
      <c r="CB30" s="234">
        <v>95.3</v>
      </c>
      <c r="CC30" s="234">
        <v>96.1</v>
      </c>
      <c r="CD30" s="234">
        <v>96.1</v>
      </c>
      <c r="CE30" s="234">
        <v>96.4</v>
      </c>
      <c r="CF30" s="234">
        <v>97.4</v>
      </c>
      <c r="CG30" s="234">
        <v>97.2</v>
      </c>
      <c r="CH30" s="234">
        <v>97.4</v>
      </c>
      <c r="CI30" s="234">
        <v>96.1</v>
      </c>
      <c r="CJ30" s="234">
        <v>95.8</v>
      </c>
      <c r="CK30" s="234">
        <v>94.3</v>
      </c>
      <c r="CL30" s="234">
        <v>92.4</v>
      </c>
      <c r="CM30" s="234">
        <v>91.9</v>
      </c>
      <c r="CN30" s="234">
        <v>92.7</v>
      </c>
      <c r="CO30" s="234">
        <v>94.4</v>
      </c>
      <c r="CP30" s="234">
        <v>95.4</v>
      </c>
      <c r="CQ30" s="234">
        <v>94.1</v>
      </c>
      <c r="CS30" s="236"/>
      <c r="CT30" s="107" t="s">
        <v>336</v>
      </c>
      <c r="CU30" s="234">
        <v>91.5</v>
      </c>
      <c r="CV30" s="234">
        <v>92.2</v>
      </c>
      <c r="CW30" s="234">
        <v>90.2</v>
      </c>
      <c r="CX30" s="234">
        <v>90.8</v>
      </c>
      <c r="CY30" s="234">
        <v>93</v>
      </c>
      <c r="CZ30" s="234">
        <v>92.1</v>
      </c>
      <c r="DA30" s="234">
        <v>92.8</v>
      </c>
      <c r="DB30" s="234">
        <v>94.3</v>
      </c>
      <c r="DC30" s="234">
        <v>95.1</v>
      </c>
      <c r="DD30" s="234">
        <v>95.8</v>
      </c>
      <c r="DE30" s="234">
        <v>95.6</v>
      </c>
      <c r="DF30" s="234">
        <v>96.3</v>
      </c>
      <c r="DG30" s="234">
        <v>95.2</v>
      </c>
      <c r="DH30" s="234">
        <v>97.1</v>
      </c>
      <c r="DI30" s="234">
        <v>98.6</v>
      </c>
      <c r="DJ30" s="234">
        <v>98.2</v>
      </c>
      <c r="DK30" s="234">
        <v>97.7</v>
      </c>
      <c r="DL30" s="234">
        <v>97.8</v>
      </c>
      <c r="DM30" s="234">
        <v>97.9</v>
      </c>
      <c r="DN30" s="234">
        <v>97.8</v>
      </c>
      <c r="DO30" s="234">
        <v>95.6</v>
      </c>
      <c r="DQ30" s="236"/>
      <c r="DR30" s="107" t="s">
        <v>336</v>
      </c>
      <c r="DS30" s="234">
        <v>97.4</v>
      </c>
      <c r="DT30" s="234">
        <v>97.5</v>
      </c>
      <c r="DU30" s="234">
        <v>96.9</v>
      </c>
      <c r="DV30" s="234">
        <v>97.2</v>
      </c>
      <c r="DW30" s="234">
        <v>97.9</v>
      </c>
      <c r="DX30" s="234">
        <v>97.6</v>
      </c>
      <c r="DY30" s="234">
        <v>98.1</v>
      </c>
      <c r="DZ30" s="234">
        <v>98.2</v>
      </c>
      <c r="EA30" s="234">
        <v>98.1</v>
      </c>
      <c r="EB30" s="234">
        <v>98.3</v>
      </c>
      <c r="EC30" s="234">
        <v>98.5</v>
      </c>
      <c r="ED30" s="234">
        <v>98.5</v>
      </c>
      <c r="EE30" s="234">
        <v>97.6</v>
      </c>
      <c r="EF30" s="234">
        <v>98.3</v>
      </c>
      <c r="EG30" s="234">
        <v>98.8</v>
      </c>
      <c r="EH30" s="234">
        <v>98.6</v>
      </c>
      <c r="EI30" s="234">
        <v>98.5</v>
      </c>
      <c r="EJ30" s="234">
        <v>98.5</v>
      </c>
      <c r="EK30" s="234">
        <v>98.7</v>
      </c>
      <c r="EL30" s="234">
        <v>98.8</v>
      </c>
      <c r="EM30" s="234">
        <v>97.9</v>
      </c>
      <c r="EO30" s="236"/>
      <c r="EP30" s="107" t="s">
        <v>336</v>
      </c>
      <c r="EQ30" s="234">
        <v>98.7</v>
      </c>
      <c r="ER30" s="234">
        <v>98.4</v>
      </c>
      <c r="ES30" s="234">
        <v>98.7</v>
      </c>
      <c r="ET30" s="234">
        <v>98.7</v>
      </c>
      <c r="EU30" s="234">
        <v>98.7</v>
      </c>
      <c r="EV30" s="234">
        <v>98.7</v>
      </c>
      <c r="EW30" s="234">
        <v>99</v>
      </c>
      <c r="EX30" s="234">
        <v>99</v>
      </c>
      <c r="EY30" s="234">
        <v>99.2</v>
      </c>
      <c r="EZ30" s="234">
        <v>99.2</v>
      </c>
      <c r="FA30" s="234">
        <v>99.4</v>
      </c>
      <c r="FB30" s="234">
        <v>99.4</v>
      </c>
      <c r="FC30" s="234">
        <v>99.3</v>
      </c>
      <c r="FD30" s="234">
        <v>99.4</v>
      </c>
      <c r="FE30" s="234">
        <v>99.4</v>
      </c>
      <c r="FF30" s="234">
        <v>99.2</v>
      </c>
      <c r="FG30" s="234">
        <v>99.2</v>
      </c>
      <c r="FH30" s="234">
        <v>99.4</v>
      </c>
      <c r="FI30" s="234">
        <v>99.6</v>
      </c>
      <c r="FJ30" s="234">
        <v>99.5</v>
      </c>
      <c r="FK30" s="234">
        <v>99.4</v>
      </c>
    </row>
    <row r="31" spans="1:167" ht="15">
      <c r="A31" s="422"/>
      <c r="B31" s="422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Y31" s="422"/>
      <c r="Z31" s="422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W31" s="422"/>
      <c r="AX31" s="422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4"/>
      <c r="BM31" s="234"/>
      <c r="BN31" s="234"/>
      <c r="BO31" s="234"/>
      <c r="BP31" s="234"/>
      <c r="BQ31" s="234"/>
      <c r="BR31" s="234"/>
      <c r="BS31" s="234"/>
      <c r="BU31" s="422"/>
      <c r="BV31" s="422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S31" s="422"/>
      <c r="CT31" s="422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Q31" s="422"/>
      <c r="DR31" s="422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O31" s="422"/>
      <c r="EP31" s="422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</row>
    <row r="32" spans="1:167" ht="15">
      <c r="A32" s="234"/>
      <c r="B32" s="124" t="s">
        <v>115</v>
      </c>
      <c r="C32" s="236">
        <v>69.099999999999994</v>
      </c>
      <c r="D32" s="236">
        <v>69.099999999999994</v>
      </c>
      <c r="E32" s="236">
        <v>69.099999999999994</v>
      </c>
      <c r="F32" s="236">
        <v>69.099999999999994</v>
      </c>
      <c r="G32" s="236">
        <v>69.099999999999994</v>
      </c>
      <c r="H32" s="236">
        <v>69</v>
      </c>
      <c r="I32" s="236">
        <v>69</v>
      </c>
      <c r="J32" s="236">
        <v>69.099999999999994</v>
      </c>
      <c r="K32" s="236">
        <v>69</v>
      </c>
      <c r="L32" s="236">
        <v>69</v>
      </c>
      <c r="M32" s="236">
        <v>69</v>
      </c>
      <c r="N32" s="236">
        <v>69</v>
      </c>
      <c r="O32" s="236">
        <v>69.099999999999994</v>
      </c>
      <c r="P32" s="236">
        <v>69.099999999999994</v>
      </c>
      <c r="Q32" s="236">
        <v>69</v>
      </c>
      <c r="R32" s="236">
        <v>69</v>
      </c>
      <c r="S32" s="236">
        <v>69</v>
      </c>
      <c r="T32" s="236">
        <v>69</v>
      </c>
      <c r="U32" s="236">
        <v>69</v>
      </c>
      <c r="V32" s="236">
        <v>69</v>
      </c>
      <c r="W32" s="236">
        <v>69</v>
      </c>
      <c r="Y32" s="234"/>
      <c r="Z32" s="124" t="s">
        <v>115</v>
      </c>
      <c r="AA32" s="236">
        <v>69.099999999999994</v>
      </c>
      <c r="AB32" s="236">
        <v>69.099999999999994</v>
      </c>
      <c r="AC32" s="236">
        <v>69.099999999999994</v>
      </c>
      <c r="AD32" s="236">
        <v>69.099999999999994</v>
      </c>
      <c r="AE32" s="236">
        <v>69.099999999999994</v>
      </c>
      <c r="AF32" s="236">
        <v>69.099999999999994</v>
      </c>
      <c r="AG32" s="236">
        <v>69.099999999999994</v>
      </c>
      <c r="AH32" s="236">
        <v>69.099999999999994</v>
      </c>
      <c r="AI32" s="236">
        <v>69.099999999999994</v>
      </c>
      <c r="AJ32" s="236">
        <v>69.2</v>
      </c>
      <c r="AK32" s="236">
        <v>69.099999999999994</v>
      </c>
      <c r="AL32" s="236">
        <v>69.099999999999994</v>
      </c>
      <c r="AM32" s="236">
        <v>69.099999999999994</v>
      </c>
      <c r="AN32" s="236">
        <v>69.099999999999994</v>
      </c>
      <c r="AO32" s="236">
        <v>69.099999999999994</v>
      </c>
      <c r="AP32" s="236">
        <v>69</v>
      </c>
      <c r="AQ32" s="236">
        <v>69</v>
      </c>
      <c r="AR32" s="236">
        <v>69</v>
      </c>
      <c r="AS32" s="236">
        <v>69</v>
      </c>
      <c r="AT32" s="236">
        <v>69</v>
      </c>
      <c r="AU32" s="236">
        <v>69.099999999999994</v>
      </c>
      <c r="AW32" s="234"/>
      <c r="AX32" s="124" t="s">
        <v>115</v>
      </c>
      <c r="AY32" s="236">
        <v>69.099999999999994</v>
      </c>
      <c r="AZ32" s="236">
        <v>69.099999999999994</v>
      </c>
      <c r="BA32" s="236">
        <v>69.099999999999994</v>
      </c>
      <c r="BB32" s="236">
        <v>69.099999999999994</v>
      </c>
      <c r="BC32" s="236">
        <v>69.099999999999994</v>
      </c>
      <c r="BD32" s="236">
        <v>69.099999999999994</v>
      </c>
      <c r="BE32" s="236">
        <v>69.099999999999994</v>
      </c>
      <c r="BF32" s="236">
        <v>69.099999999999994</v>
      </c>
      <c r="BG32" s="236">
        <v>69.099999999999994</v>
      </c>
      <c r="BH32" s="236">
        <v>69</v>
      </c>
      <c r="BI32" s="236">
        <v>69</v>
      </c>
      <c r="BJ32" s="236">
        <v>69</v>
      </c>
      <c r="BK32" s="236">
        <v>69</v>
      </c>
      <c r="BL32" s="236">
        <v>69</v>
      </c>
      <c r="BM32" s="236">
        <v>69</v>
      </c>
      <c r="BN32" s="236">
        <v>69</v>
      </c>
      <c r="BO32" s="236">
        <v>69</v>
      </c>
      <c r="BP32" s="236">
        <v>69</v>
      </c>
      <c r="BQ32" s="236">
        <v>69</v>
      </c>
      <c r="BR32" s="236">
        <v>69</v>
      </c>
      <c r="BS32" s="236">
        <v>69</v>
      </c>
      <c r="BU32" s="234"/>
      <c r="BV32" s="124" t="s">
        <v>115</v>
      </c>
      <c r="BW32" s="236">
        <v>69.2</v>
      </c>
      <c r="BX32" s="236">
        <v>69.3</v>
      </c>
      <c r="BY32" s="236">
        <v>69.3</v>
      </c>
      <c r="BZ32" s="236">
        <v>69.2</v>
      </c>
      <c r="CA32" s="236">
        <v>69.2</v>
      </c>
      <c r="CB32" s="236">
        <v>69.2</v>
      </c>
      <c r="CC32" s="236">
        <v>69.2</v>
      </c>
      <c r="CD32" s="236">
        <v>69.2</v>
      </c>
      <c r="CE32" s="236">
        <v>69.2</v>
      </c>
      <c r="CF32" s="236">
        <v>69.099999999999994</v>
      </c>
      <c r="CG32" s="236">
        <v>69.099999999999994</v>
      </c>
      <c r="CH32" s="236">
        <v>69.099999999999994</v>
      </c>
      <c r="CI32" s="236">
        <v>69.2</v>
      </c>
      <c r="CJ32" s="236">
        <v>69.2</v>
      </c>
      <c r="CK32" s="236">
        <v>69.2</v>
      </c>
      <c r="CL32" s="236">
        <v>69.3</v>
      </c>
      <c r="CM32" s="236">
        <v>69.3</v>
      </c>
      <c r="CN32" s="236">
        <v>69.3</v>
      </c>
      <c r="CO32" s="236">
        <v>69.2</v>
      </c>
      <c r="CP32" s="236">
        <v>69.2</v>
      </c>
      <c r="CQ32" s="236">
        <v>69.2</v>
      </c>
      <c r="CS32" s="234"/>
      <c r="CT32" s="124" t="s">
        <v>115</v>
      </c>
      <c r="CU32" s="236">
        <v>69.400000000000006</v>
      </c>
      <c r="CV32" s="236">
        <v>69.3</v>
      </c>
      <c r="CW32" s="236">
        <v>69.400000000000006</v>
      </c>
      <c r="CX32" s="236">
        <v>69.400000000000006</v>
      </c>
      <c r="CY32" s="236">
        <v>69.3</v>
      </c>
      <c r="CZ32" s="236">
        <v>69.3</v>
      </c>
      <c r="DA32" s="236">
        <v>69.3</v>
      </c>
      <c r="DB32" s="236">
        <v>69.2</v>
      </c>
      <c r="DC32" s="236">
        <v>69.2</v>
      </c>
      <c r="DD32" s="236">
        <v>69.2</v>
      </c>
      <c r="DE32" s="236">
        <v>69.2</v>
      </c>
      <c r="DF32" s="236">
        <v>69.2</v>
      </c>
      <c r="DG32" s="236">
        <v>69.2</v>
      </c>
      <c r="DH32" s="236">
        <v>69.099999999999994</v>
      </c>
      <c r="DI32" s="236">
        <v>69.099999999999994</v>
      </c>
      <c r="DJ32" s="236">
        <v>69.099999999999994</v>
      </c>
      <c r="DK32" s="236">
        <v>69.099999999999994</v>
      </c>
      <c r="DL32" s="236">
        <v>69.099999999999994</v>
      </c>
      <c r="DM32" s="236">
        <v>69.099999999999994</v>
      </c>
      <c r="DN32" s="236">
        <v>69.099999999999994</v>
      </c>
      <c r="DO32" s="236">
        <v>69.2</v>
      </c>
      <c r="DQ32" s="234"/>
      <c r="DR32" s="124" t="s">
        <v>115</v>
      </c>
      <c r="DS32" s="236">
        <v>69.099999999999994</v>
      </c>
      <c r="DT32" s="236">
        <v>69.099999999999994</v>
      </c>
      <c r="DU32" s="236">
        <v>69.2</v>
      </c>
      <c r="DV32" s="236">
        <v>69.099999999999994</v>
      </c>
      <c r="DW32" s="236">
        <v>69.099999999999994</v>
      </c>
      <c r="DX32" s="236">
        <v>69.099999999999994</v>
      </c>
      <c r="DY32" s="236">
        <v>69.099999999999994</v>
      </c>
      <c r="DZ32" s="236">
        <v>69.099999999999994</v>
      </c>
      <c r="EA32" s="236">
        <v>69.099999999999994</v>
      </c>
      <c r="EB32" s="236">
        <v>69.099999999999994</v>
      </c>
      <c r="EC32" s="236">
        <v>69.099999999999994</v>
      </c>
      <c r="ED32" s="236">
        <v>69.099999999999994</v>
      </c>
      <c r="EE32" s="236">
        <v>69.099999999999994</v>
      </c>
      <c r="EF32" s="236">
        <v>69.099999999999994</v>
      </c>
      <c r="EG32" s="236">
        <v>69.099999999999994</v>
      </c>
      <c r="EH32" s="236">
        <v>69.099999999999994</v>
      </c>
      <c r="EI32" s="236">
        <v>69.099999999999994</v>
      </c>
      <c r="EJ32" s="236">
        <v>69.099999999999994</v>
      </c>
      <c r="EK32" s="236">
        <v>69.099999999999994</v>
      </c>
      <c r="EL32" s="236">
        <v>69.099999999999994</v>
      </c>
      <c r="EM32" s="236">
        <v>69.099999999999994</v>
      </c>
      <c r="EO32" s="234"/>
      <c r="EP32" s="124" t="s">
        <v>115</v>
      </c>
      <c r="EQ32" s="236">
        <v>69.099999999999994</v>
      </c>
      <c r="ER32" s="236">
        <v>69.099999999999994</v>
      </c>
      <c r="ES32" s="236">
        <v>69.099999999999994</v>
      </c>
      <c r="ET32" s="236">
        <v>69.099999999999994</v>
      </c>
      <c r="EU32" s="236">
        <v>69.099999999999994</v>
      </c>
      <c r="EV32" s="236">
        <v>69.099999999999994</v>
      </c>
      <c r="EW32" s="236">
        <v>69.099999999999994</v>
      </c>
      <c r="EX32" s="236">
        <v>69.099999999999994</v>
      </c>
      <c r="EY32" s="236">
        <v>69.099999999999994</v>
      </c>
      <c r="EZ32" s="236">
        <v>69.099999999999994</v>
      </c>
      <c r="FA32" s="236">
        <v>69</v>
      </c>
      <c r="FB32" s="236">
        <v>69</v>
      </c>
      <c r="FC32" s="236">
        <v>69.099999999999994</v>
      </c>
      <c r="FD32" s="236">
        <v>69</v>
      </c>
      <c r="FE32" s="236">
        <v>69</v>
      </c>
      <c r="FF32" s="236">
        <v>69.099999999999994</v>
      </c>
      <c r="FG32" s="236">
        <v>69.099999999999994</v>
      </c>
      <c r="FH32" s="236">
        <v>69</v>
      </c>
      <c r="FI32" s="236">
        <v>69</v>
      </c>
      <c r="FJ32" s="236">
        <v>69</v>
      </c>
      <c r="FK32" s="236">
        <v>69</v>
      </c>
    </row>
    <row r="33" spans="1:167" ht="15">
      <c r="A33" s="421"/>
      <c r="B33" s="421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Y33" s="421"/>
      <c r="Z33" s="421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W33" s="421"/>
      <c r="AX33" s="421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U33" s="421"/>
      <c r="BV33" s="421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S33" s="421"/>
      <c r="CT33" s="421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Q33" s="421"/>
      <c r="DR33" s="421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O33" s="421"/>
      <c r="EP33" s="421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</row>
    <row r="34" spans="1:167" ht="15">
      <c r="A34" s="420" t="s">
        <v>338</v>
      </c>
      <c r="B34" s="420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Y34" s="420" t="s">
        <v>338</v>
      </c>
      <c r="Z34" s="420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W34" s="420" t="s">
        <v>338</v>
      </c>
      <c r="AX34" s="420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U34" s="420" t="s">
        <v>338</v>
      </c>
      <c r="BV34" s="420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S34" s="420" t="s">
        <v>338</v>
      </c>
      <c r="CT34" s="420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Q34" s="420" t="s">
        <v>338</v>
      </c>
      <c r="DR34" s="420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O34" s="420" t="s">
        <v>338</v>
      </c>
      <c r="EP34" s="420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</row>
  </sheetData>
  <mergeCells count="133">
    <mergeCell ref="A3:B3"/>
    <mergeCell ref="A4:B4"/>
    <mergeCell ref="A5:B5"/>
    <mergeCell ref="A6:B6"/>
    <mergeCell ref="A34:B34"/>
    <mergeCell ref="Y1:Z1"/>
    <mergeCell ref="Y2:Z2"/>
    <mergeCell ref="Y3:Z3"/>
    <mergeCell ref="Y4:Z4"/>
    <mergeCell ref="Y5:Z5"/>
    <mergeCell ref="Y6:Z6"/>
    <mergeCell ref="Y7:Z7"/>
    <mergeCell ref="Y8:Z8"/>
    <mergeCell ref="Y9:Z9"/>
    <mergeCell ref="A17:B17"/>
    <mergeCell ref="A21:B21"/>
    <mergeCell ref="A22:B22"/>
    <mergeCell ref="A27:B27"/>
    <mergeCell ref="A31:B31"/>
    <mergeCell ref="A33:B33"/>
    <mergeCell ref="A7:B7"/>
    <mergeCell ref="A8:B8"/>
    <mergeCell ref="A9:B9"/>
    <mergeCell ref="A10:B10"/>
    <mergeCell ref="A11:B11"/>
    <mergeCell ref="A12:B12"/>
    <mergeCell ref="A1:B1"/>
    <mergeCell ref="A2:B2"/>
    <mergeCell ref="Y27:Z27"/>
    <mergeCell ref="Y31:Z31"/>
    <mergeCell ref="Y33:Z33"/>
    <mergeCell ref="Y34:Z34"/>
    <mergeCell ref="AW1:AX1"/>
    <mergeCell ref="AW2:AX2"/>
    <mergeCell ref="AW3:AX3"/>
    <mergeCell ref="AW4:AX4"/>
    <mergeCell ref="AW5:AX5"/>
    <mergeCell ref="AW6:AX6"/>
    <mergeCell ref="Y10:Z10"/>
    <mergeCell ref="Y11:Z11"/>
    <mergeCell ref="Y12:Z12"/>
    <mergeCell ref="Y17:Z17"/>
    <mergeCell ref="Y21:Z21"/>
    <mergeCell ref="Y22:Z22"/>
    <mergeCell ref="AW34:AX34"/>
    <mergeCell ref="AW17:AX17"/>
    <mergeCell ref="AW21:AX21"/>
    <mergeCell ref="AW22:AX22"/>
    <mergeCell ref="BU1:BV1"/>
    <mergeCell ref="BU2:BV2"/>
    <mergeCell ref="BU3:BV3"/>
    <mergeCell ref="BU4:BV4"/>
    <mergeCell ref="BU5:BV5"/>
    <mergeCell ref="BU6:BV6"/>
    <mergeCell ref="BU7:BV7"/>
    <mergeCell ref="BU8:BV8"/>
    <mergeCell ref="BU9:BV9"/>
    <mergeCell ref="AW27:AX27"/>
    <mergeCell ref="AW31:AX31"/>
    <mergeCell ref="AW33:AX33"/>
    <mergeCell ref="AW7:AX7"/>
    <mergeCell ref="AW8:AX8"/>
    <mergeCell ref="AW9:AX9"/>
    <mergeCell ref="AW10:AX10"/>
    <mergeCell ref="AW11:AX11"/>
    <mergeCell ref="AW12:AX12"/>
    <mergeCell ref="BU27:BV27"/>
    <mergeCell ref="BU31:BV31"/>
    <mergeCell ref="BU33:BV33"/>
    <mergeCell ref="BU34:BV34"/>
    <mergeCell ref="CS1:CT1"/>
    <mergeCell ref="CS2:CT2"/>
    <mergeCell ref="CS3:CT3"/>
    <mergeCell ref="CS4:CT4"/>
    <mergeCell ref="CS5:CT5"/>
    <mergeCell ref="CS6:CT6"/>
    <mergeCell ref="BU10:BV10"/>
    <mergeCell ref="BU11:BV11"/>
    <mergeCell ref="BU12:BV12"/>
    <mergeCell ref="BU17:BV17"/>
    <mergeCell ref="BU21:BV21"/>
    <mergeCell ref="BU22:BV22"/>
    <mergeCell ref="CS34:CT34"/>
    <mergeCell ref="CS17:CT17"/>
    <mergeCell ref="CS21:CT21"/>
    <mergeCell ref="CS22:CT22"/>
    <mergeCell ref="CS27:CT27"/>
    <mergeCell ref="CS31:CT31"/>
    <mergeCell ref="CS33:CT33"/>
    <mergeCell ref="CS7:CT7"/>
    <mergeCell ref="CS8:CT8"/>
    <mergeCell ref="CS9:CT9"/>
    <mergeCell ref="CS10:CT10"/>
    <mergeCell ref="CS11:CT11"/>
    <mergeCell ref="CS12:CT12"/>
    <mergeCell ref="DQ27:DR27"/>
    <mergeCell ref="DQ31:DR31"/>
    <mergeCell ref="DQ33:DR33"/>
    <mergeCell ref="DQ34:DR34"/>
    <mergeCell ref="DQ17:DR17"/>
    <mergeCell ref="DQ21:DR21"/>
    <mergeCell ref="DQ22:DR22"/>
    <mergeCell ref="DQ8:DR8"/>
    <mergeCell ref="DQ9:DR9"/>
    <mergeCell ref="EO1:EP1"/>
    <mergeCell ref="EO2:EP2"/>
    <mergeCell ref="EO3:EP3"/>
    <mergeCell ref="EO4:EP4"/>
    <mergeCell ref="EO5:EP5"/>
    <mergeCell ref="EO6:EP6"/>
    <mergeCell ref="DQ10:DR10"/>
    <mergeCell ref="DQ11:DR11"/>
    <mergeCell ref="DQ12:DR12"/>
    <mergeCell ref="DQ1:DR1"/>
    <mergeCell ref="DQ2:DR2"/>
    <mergeCell ref="DQ3:DR3"/>
    <mergeCell ref="DQ4:DR4"/>
    <mergeCell ref="DQ5:DR5"/>
    <mergeCell ref="DQ6:DR6"/>
    <mergeCell ref="DQ7:DR7"/>
    <mergeCell ref="EO34:EP34"/>
    <mergeCell ref="EO17:EP17"/>
    <mergeCell ref="EO21:EP21"/>
    <mergeCell ref="EO22:EP22"/>
    <mergeCell ref="EO27:EP27"/>
    <mergeCell ref="EO31:EP31"/>
    <mergeCell ref="EO33:EP33"/>
    <mergeCell ref="EO7:EP7"/>
    <mergeCell ref="EO8:EP8"/>
    <mergeCell ref="EO9:EP9"/>
    <mergeCell ref="EO10:EP10"/>
    <mergeCell ref="EO11:EP11"/>
    <mergeCell ref="EO12:E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000Veh_STOCK</vt:lpstr>
      <vt:lpstr>attached_000kmPerVeh_AFA</vt:lpstr>
      <vt:lpstr>Occupancy_ACTFLO_CAP2ACT</vt:lpstr>
      <vt:lpstr>mvkmPerTJ_EFF</vt:lpstr>
      <vt:lpstr>LIFE_FIXOM</vt:lpstr>
      <vt:lpstr>attached_referred data source</vt:lpstr>
      <vt:lpstr>Aviation_EFF_DEM</vt:lpstr>
      <vt:lpstr>attached_avi_freight_energy</vt:lpstr>
      <vt:lpstr>attached_avi_passenger_eneuse</vt:lpstr>
      <vt:lpstr>Navigation_EFF_DEM</vt:lpstr>
      <vt:lpstr>Rail_EFF_DEM</vt:lpstr>
      <vt:lpstr>attached_rail</vt:lpstr>
      <vt:lpstr>FuelTech</vt:lpstr>
      <vt:lpstr>Emi</vt:lpstr>
      <vt:lpstr>attached_Car</vt:lpstr>
      <vt:lpstr>attached_School_bus</vt:lpstr>
      <vt:lpstr>attached_Urban_bus</vt:lpstr>
      <vt:lpstr>attached_Inter-city_bus</vt:lpstr>
      <vt:lpstr>attached_motorcycle</vt:lpstr>
      <vt:lpstr>attached_Pas_light_truck</vt:lpstr>
      <vt:lpstr>attached_Fre_light_truck</vt:lpstr>
      <vt:lpstr>attached_Med_Hev_truck</vt:lpstr>
      <vt:lpstr>attached_truck_stock</vt:lpstr>
      <vt:lpstr>attached_motorcycle_stock</vt:lpstr>
      <vt:lpstr>attached_bus_stock</vt:lpstr>
      <vt:lpstr>attached_car_stock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2024-01-28T03:50:52Z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