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10" activeTab="5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X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Y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Z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R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X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Y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Z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R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<sst xmlns="http://schemas.openxmlformats.org/spreadsheetml/2006/main" count="2488" uniqueCount="543">
  <si>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</si>
  <si>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</si>
  <si>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</si>
  <si>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</si>
  <si>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</si>
  <si>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</si>
  <si>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</si>
  <si>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</si>
  <si>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</si>
  <si>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</si>
  <si>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</si>
  <si>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</si>
  <si>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</si>
  <si>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</si>
  <si>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</si>
  <si>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</si>
  <si>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</si>
  <si>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</si>
  <si>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</si>
  <si>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</si>
  <si>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</si>
  <si>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</si>
  <si>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</si>
  <si>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</si>
  <si>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</si>
  <si>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</si>
  <si>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</si>
  <si>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</si>
  <si>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</si>
  <si>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</si>
  <si>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</si>
  <si>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</si>
  <si>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</si>
  <si>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</si>
  <si>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</si>
  <si>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</si>
  <si>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</si>
  <si>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</si>
  <si>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</si>
  <si>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</si>
  <si>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</si>
  <si>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</si>
  <si>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</si>
  <si>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</si>
  <si>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</si>
  <si>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</si>
  <si>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</si>
  <si>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</si>
  <si>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</si>
  <si>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</si>
  <si>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</si>
  <si>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</si>
  <si>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</si>
  <si>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</si>
  <si>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</si>
  <si>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</si>
  <si>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</si>
  <si>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</si>
  <si>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</si>
  <si>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</si>
  <si>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</si>
  <si>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</si>
  <si>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</si>
  <si>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</si>
  <si>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</si>
  <si>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</si>
  <si>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</si>
  <si>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</si>
  <si>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</si>
  <si>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</si>
  <si>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</si>
  <si>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</si>
  <si>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</si>
  <si>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</si>
  <si>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</si>
  <si>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</si>
  <si>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</si>
  <si>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</si>
  <si>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</si>
  <si>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</si>
  <si>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</si>
  <si>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</si>
  <si>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</si>
  <si>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</si>
  <si>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</si>
  <si>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</si>
  <si>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</si>
  <si>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</si>
  <si>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</si>
  <si>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</si>
  <si>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</si>
  <si>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</si>
  <si>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</si>
  <si>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</si>
  <si>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</si>
  <si>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</si>
  <si>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</si>
  <si>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</si>
  <si>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</si>
  <si>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</si>
  <si>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</si>
  <si>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</si>
  <si>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</si>
  <si>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</si>
  <si>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</si>
  <si>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</si>
  <si>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</si>
  <si>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</si>
  <si>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</si>
  <si>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</si>
  <si>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</si>
  <si>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</si>
  <si>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</si>
  <si>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</si>
  <si>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</si>
  <si>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</si>
  <si>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</si>
  <si>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</si>
  <si>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</si>
  <si>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</si>
  <si>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</si>
  <si>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</si>
  <si>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</si>
  <si>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</si>
  <si>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</si>
  <si>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</si>
  <si>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</si>
  <si>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</si>
  <si>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</si>
  <si>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</si>
  <si>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</si>
  <si>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</si>
  <si>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</si>
  <si>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</si>
  <si>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</si>
  <si>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</si>
  <si>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</si>
  <si>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</si>
  <si>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</si>
  <si>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</si>
  <si>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</si>
  <si>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</si>
  <si>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</si>
  <si>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</si>
  <si>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</si>
  <si>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</si>
  <si>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</si>
  <si>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</si>
  <si>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</si>
  <si>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</si>
  <si>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</si>
  <si>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</si>
  <si>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</si>
  <si>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</si>
  <si>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</si>
  <si>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</si>
  <si>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</si>
  <si>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</si>
  <si>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</si>
  <si>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</si>
  <si>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</si>
  <si>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</si>
  <si>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</si>
  <si>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</si>
  <si>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</si>
  <si>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</si>
  <si>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</si>
  <si>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</si>
  <si>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</si>
  <si>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</si>
  <si>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</si>
  <si>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</si>
  <si>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</si>
  <si>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</si>
  <si>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</si>
  <si>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</si>
  <si>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</si>
  <si>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</si>
  <si>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</si>
  <si>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</si>
  <si>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</si>
  <si>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</si>
  <si>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</si>
  <si>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</si>
  <si>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</si>
  <si>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</si>
  <si>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</si>
  <si>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</si>
  <si>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</si>
  <si>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</si>
  <si>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</si>
  <si>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</si>
  <si>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</si>
  <si>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</si>
  <si>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</si>
  <si>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</si>
  <si>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</si>
  <si>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</si>
  <si>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</si>
  <si>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</si>
  <si>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</si>
  <si>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</si>
  <si>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</si>
  <si>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</si>
  <si>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</si>
  <si>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</si>
  <si>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</si>
  <si>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</si>
  <si>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</si>
  <si>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</si>
  <si>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</si>
  <si>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</si>
  <si>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</si>
  <si>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</si>
  <si>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</si>
  <si>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</si>
  <si>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</si>
  <si>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</si>
  <si>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</si>
  <si>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</si>
  <si>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</si>
  <si>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</si>
  <si>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</si>
  <si>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</si>
  <si>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</si>
  <si>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</si>
  <si>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</si>
  <si>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</si>
  <si>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</si>
  <si>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</si>
  <si>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</si>
  <si>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</si>
  <si>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</si>
  <si>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</si>
  <si>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</si>
  <si>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</si>
  <si>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</si>
  <si>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</si>
  <si>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</si>
  <si>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</si>
  <si>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</si>
  <si>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</si>
  <si>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</si>
  <si>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</si>
  <si>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</si>
  <si>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</si>
  <si>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</si>
  <si>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</si>
  <si>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</si>
  <si>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</si>
  <si>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</si>
  <si>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</si>
  <si>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</si>
  <si>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</si>
  <si>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</si>
  <si>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</si>
  <si>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</si>
  <si>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</si>
  <si>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</si>
  <si>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</si>
  <si>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</si>
  <si>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</si>
  <si>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</si>
  <si>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</si>
  <si>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</si>
  <si>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</si>
  <si>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</si>
  <si>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</si>
  <si>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</si>
  <si>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</si>
  <si>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</si>
  <si>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</si>
  <si>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</si>
  <si>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</si>
  <si>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</si>
  <si>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</si>
  <si>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</si>
  <si>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</si>
  <si>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</si>
  <si>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</si>
  <si>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</si>
  <si>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</si>
  <si>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</si>
  <si>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</si>
  <si>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</si>
  <si>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</si>
  <si>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</si>
  <si>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</si>
  <si>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</si>
  <si>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</si>
  <si>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</si>
  <si>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</si>
  <si>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</si>
  <si>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</si>
  <si>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</si>
  <si>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</si>
  <si>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</si>
  <si>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</si>
  <si>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</si>
  <si>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</si>
  <si>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</si>
  <si>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</si>
  <si>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</si>
  <si>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</si>
  <si>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</si>
  <si>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</si>
  <si>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</si>
  <si>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</si>
  <si>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</si>
  <si>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</si>
  <si>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</si>
  <si>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</si>
  <si>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</si>
  <si>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</si>
  <si>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</si>
  <si>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</si>
  <si>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</si>
  <si>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</si>
  <si>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</si>
  <si>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</si>
  <si>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</si>
  <si>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</si>
  <si>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</si>
  <si>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</si>
  <si>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</si>
  <si>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</si>
  <si>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</si>
  <si>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</si>
  <si>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</si>
  <si>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</si>
  <si>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</si>
  <si>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</si>
  <si>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</si>
  <si>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</si>
  <si>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</si>
  <si>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</si>
  <si>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</si>
  <si>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</si>
  <si>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</si>
  <si>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</si>
  <si>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</si>
  <si>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</si>
  <si>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</si>
  <si>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</si>
  <si>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</si>
  <si>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</si>
  <si>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</si>
  <si>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</si>
  <si>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</si>
  <si>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</si>
  <si>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</si>
  <si>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</si>
  <si>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</si>
  <si>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</si>
  <si>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</si>
  <si>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</si>
  <si>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</si>
  <si>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</si>
  <si>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</si>
  <si>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</si>
  <si>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</si>
  <si>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</si>
  <si>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</si>
  <si>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</si>
  <si>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</si>
  <si>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</si>
  <si>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</si>
  <si>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</si>
  <si>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</si>
  <si>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</si>
  <si>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</si>
  <si>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</si>
  <si>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</si>
  <si>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</si>
  <si>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</si>
  <si>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</si>
  <si>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</si>
  <si>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</si>
  <si>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</si>
  <si>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</si>
  <si>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</si>
  <si>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</si>
  <si>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</si>
  <si>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</si>
  <si>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</si>
  <si>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</si>
  <si>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</si>
  <si>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</si>
  <si>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</si>
  <si>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</si>
  <si>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</si>
  <si>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</si>
  <si>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</si>
  <si>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</si>
  <si>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</si>
  <si>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</si>
  <si>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</si>
  <si>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</si>
  <si>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</si>
  <si>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</si>
  <si>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</si>
  <si>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</si>
  <si>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</si>
  <si>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</si>
  <si>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</si>
  <si>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</si>
  <si>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</si>
  <si>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</si>
  <si>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</si>
  <si>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</si>
  <si>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</si>
  <si>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</si>
  <si>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</si>
  <si>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</si>
  <si>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</si>
  <si>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</si>
  <si>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</si>
  <si>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</si>
  <si>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</si>
  <si>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</si>
  <si>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</si>
  <si>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</si>
  <si>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</si>
  <si>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</si>
  <si>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</si>
  <si>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</si>
  <si>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</si>
  <si>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</si>
  <si>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</si>
  <si>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</si>
  <si>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</si>
  <si>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</si>
  <si>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</si>
  <si>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</si>
  <si>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</si>
  <si>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</si>
  <si>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</si>
  <si>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</si>
  <si>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</si>
  <si>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</si>
  <si>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</si>
  <si>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</si>
  <si>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</si>
  <si>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</si>
  <si>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</si>
  <si>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</si>
  <si>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</si>
  <si>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</si>
  <si>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</si>
  <si>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</si>
  <si>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</si>
  <si>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</si>
  <si>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</si>
  <si>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</si>
  <si>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</si>
  <si>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</si>
  <si>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</si>
  <si>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</si>
  <si>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</si>
  <si>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</si>
  <si>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</si>
  <si>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</si>
  <si>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</si>
  <si>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</si>
  <si>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</si>
  <si>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</si>
  <si>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</si>
  <si>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</si>
  <si>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</si>
  <si>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</si>
  <si>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</si>
  <si>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</si>
  <si>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</si>
  <si>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</si>
  <si>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</si>
  <si>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</si>
  <si>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</si>
  <si>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</si>
  <si>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</si>
  <si>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</si>
  <si>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</si>
  <si>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</si>
  <si>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</si>
  <si>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</si>
  <si>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</si>
  <si>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</si>
  <si>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</si>
  <si>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</si>
  <si>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</si>
  <si>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</si>
  <si>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</si>
  <si>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</si>
  <si>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</si>
  <si>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</si>
  <si>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</si>
  <si>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</si>
  <si>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</si>
  <si>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</si>
  <si>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</si>
  <si>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</si>
  <si>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</si>
  <si>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</si>
  <si>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</si>
  <si>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</si>
  <si>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</si>
  <si>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</si>
  <si>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</si>
  <si>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</si>
  <si>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</si>
  <si>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</si>
  <si>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</si>
  <si>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</si>
  <si>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</si>
  <si>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</si>
  <si>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</si>
  <si>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</si>
  <si>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</si>
  <si>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</si>
  <si>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</si>
  <si>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</si>
  <si>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AGR_NON_MOT-Tech1</t>
  </si>
  <si>
    <t>AGR_NON_MOT</t>
  </si>
  <si>
    <t>AGRELC</t>
  </si>
  <si>
    <t>AGRGAS</t>
  </si>
  <si>
    <t>AGRLFO</t>
  </si>
  <si>
    <t>AGR_MOT-Tech1</t>
  </si>
  <si>
    <t>AGRKER</t>
  </si>
  <si>
    <t>AGRHFO</t>
  </si>
  <si>
    <t>AGRPROP</t>
  </si>
  <si>
    <t>AGRSTM</t>
  </si>
  <si>
    <t>AGR_MOT</t>
  </si>
  <si>
    <t>AGRDST</t>
  </si>
  <si>
    <t>AGRGSL</t>
  </si>
  <si>
    <t>*For a new tech, there shouldn't be regional difference for a specific tech</t>
  </si>
  <si>
    <t>AT</t>
  </si>
  <si>
    <t>QU</t>
  </si>
  <si>
    <t>ON</t>
  </si>
  <si>
    <t>MA</t>
  </si>
  <si>
    <t>SA</t>
  </si>
  <si>
    <t>AL</t>
  </si>
  <si>
    <t>BC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</si>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</sst>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0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1" applyNumberFormat="0" applyAlignment="0" applyProtection="0"/>
    <xf numFmtId="0" fontId="22" fillId="11" borderId="12" applyNumberFormat="0" applyAlignment="0" applyProtection="0"/>
    <xf numFmtId="0" fontId="23" fillId="11" borderId="11" applyNumberFormat="0" applyAlignment="0" applyProtection="0"/>
    <xf numFmtId="0" fontId="24" fillId="12" borderId="13" applyNumberFormat="0" applyAlignment="0" applyProtection="0"/>
    <xf numFmtId="0" fontId="25" fillId="0" borderId="14" applyNumberFormat="0" applyFill="0" applyAlignment="0" applyProtection="0"/>
    <xf numFmtId="0" fontId="5" fillId="0" borderId="15" applyNumberFormat="0" applyFill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0" fillId="6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0" fillId="6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0" fillId="19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0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0" fillId="23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0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0" fillId="27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0" fillId="34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49" fontId="33" fillId="0" borderId="3" applyNumberFormat="0" applyFont="0" applyFill="0" applyBorder="0" applyProtection="0">
      <alignment horizontal="left" vertical="center" indent="2"/>
    </xf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16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16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0" fillId="24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0" fillId="24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0" fillId="2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3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0" fillId="3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0" fillId="3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6" fillId="41" borderId="0" applyBorder="0" applyAlignment="0"/>
    <xf numFmtId="0" fontId="33" fillId="41" borderId="0" applyBorder="0">
      <alignment horizontal="right" vertical="center"/>
    </xf>
    <xf numFmtId="0" fontId="33" fillId="39" borderId="0" applyBorder="0">
      <alignment horizontal="right" vertical="center"/>
    </xf>
    <xf numFmtId="0" fontId="33" fillId="39" borderId="0" applyBorder="0">
      <alignment horizontal="right" vertical="center"/>
    </xf>
    <xf numFmtId="0" fontId="37" fillId="39" borderId="3">
      <alignment horizontal="right" vertical="center"/>
    </xf>
    <xf numFmtId="0" fontId="38" fillId="39" borderId="3">
      <alignment horizontal="right" vertical="center"/>
    </xf>
    <xf numFmtId="0" fontId="37" fillId="42" borderId="3">
      <alignment horizontal="right" vertical="center"/>
    </xf>
    <xf numFmtId="0" fontId="37" fillId="42" borderId="3">
      <alignment horizontal="right" vertical="center"/>
    </xf>
    <xf numFmtId="0" fontId="37" fillId="42" borderId="16">
      <alignment horizontal="right" vertical="center"/>
    </xf>
    <xf numFmtId="0" fontId="37" fillId="42" borderId="17">
      <alignment horizontal="right" vertical="center"/>
    </xf>
    <xf numFmtId="0" fontId="37" fillId="42" borderId="18">
      <alignment horizontal="right" vertical="center"/>
    </xf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9" fillId="58" borderId="19" applyNumberFormat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7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1" fillId="58" borderId="20" applyNumberFormat="0" applyAlignment="0" applyProtection="0"/>
    <xf numFmtId="0" fontId="42" fillId="42" borderId="20" applyNumberFormat="0" applyAlignment="0" applyProtection="0"/>
    <xf numFmtId="4" fontId="36" fillId="0" borderId="21" applyFill="0" applyBorder="0" applyProtection="0">
      <alignment horizontal="right" vertical="center"/>
    </xf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49" fontId="6" fillId="41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3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3" fillId="42" borderId="27">
      <alignment horizontal="left" vertical="center" wrapText="1" indent="2"/>
    </xf>
    <xf numFmtId="0" fontId="33" fillId="0" borderId="27">
      <alignment horizontal="left" vertical="center" wrapText="1" indent="2"/>
    </xf>
    <xf numFmtId="0" fontId="33" fillId="39" borderId="17">
      <alignment horizontal="left" vertical="center"/>
    </xf>
    <xf numFmtId="0" fontId="37" fillId="0" borderId="28">
      <alignment horizontal="left" vertical="top" wrapText="1"/>
    </xf>
    <xf numFmtId="3" fontId="51" fillId="0" borderId="26">
      <alignment horizontal="right" vertical="top"/>
    </xf>
    <xf numFmtId="0" fontId="52" fillId="42" borderId="20" applyNumberFormat="0" applyAlignment="0" applyProtection="0"/>
    <xf numFmtId="0" fontId="53" fillId="60" borderId="22" applyNumberFormat="0" applyAlignment="0" applyProtection="0"/>
    <xf numFmtId="0" fontId="54" fillId="0" borderId="29"/>
    <xf numFmtId="0" fontId="3" fillId="50" borderId="3">
      <alignment horizontal="centerContinuous" vertical="top" wrapText="1"/>
    </xf>
    <xf numFmtId="0" fontId="55" fillId="0" borderId="0">
      <alignment vertical="top" wrapText="1"/>
    </xf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13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71" fillId="10" borderId="11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4" fontId="33" fillId="0" borderId="0" applyBorder="0">
      <alignment horizontal="right" vertical="center"/>
    </xf>
    <xf numFmtId="0" fontId="33" fillId="0" borderId="3">
      <alignment horizontal="right" vertical="center"/>
    </xf>
    <xf numFmtId="1" fontId="72" fillId="39" borderId="0" applyBorder="0">
      <alignment horizontal="right" vertical="center"/>
    </xf>
    <xf numFmtId="0" fontId="31" fillId="45" borderId="35" applyNumberFormat="0" applyFont="0" applyAlignment="0" applyProtection="0"/>
    <xf numFmtId="0" fontId="34" fillId="53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73" fillId="39" borderId="0" applyNumberFormat="0" applyBorder="0" applyAlignment="0" applyProtection="0"/>
    <xf numFmtId="0" fontId="74" fillId="58" borderId="19" applyNumberFormat="0" applyAlignment="0" applyProtection="0"/>
    <xf numFmtId="0" fontId="68" fillId="0" borderId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7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32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0" borderId="0">
      <alignment vertical="center"/>
    </xf>
    <xf numFmtId="179" fontId="82" fillId="0" borderId="0">
      <alignment vertical="center"/>
    </xf>
    <xf numFmtId="0" fontId="6" fillId="0" borderId="0"/>
    <xf numFmtId="0" fontId="0" fillId="0" borderId="0"/>
    <xf numFmtId="179" fontId="82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2" fillId="0" borderId="0">
      <alignment vertical="center"/>
    </xf>
    <xf numFmtId="179" fontId="82" fillId="0" borderId="0">
      <alignment vertical="center"/>
    </xf>
    <xf numFmtId="0" fontId="0" fillId="0" borderId="0">
      <alignment vertical="center"/>
    </xf>
    <xf numFmtId="179" fontId="82" fillId="0" borderId="0">
      <alignment vertical="center"/>
    </xf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84" fillId="0" borderId="0"/>
    <xf numFmtId="0" fontId="84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2" fillId="0" borderId="0">
      <alignment vertical="center"/>
    </xf>
    <xf numFmtId="0" fontId="85" fillId="0" borderId="0"/>
    <xf numFmtId="190" fontId="82" fillId="0" borderId="0">
      <alignment vertical="center"/>
    </xf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6" fillId="0" borderId="0"/>
    <xf numFmtId="0" fontId="84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32" fillId="0" borderId="0" applyFill="0" applyProtection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32" fillId="0" borderId="0"/>
    <xf numFmtId="0" fontId="32" fillId="0" borderId="0"/>
    <xf numFmtId="0" fontId="89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4" fontId="33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3" applyNumberFormat="0" applyFill="0" applyAlignment="0" applyProtection="0"/>
    <xf numFmtId="0" fontId="6" fillId="60" borderId="0" applyNumberFormat="0" applyFont="0" applyBorder="0" applyAlignment="0" applyProtection="0"/>
    <xf numFmtId="0" fontId="6" fillId="0" borderId="0"/>
    <xf numFmtId="0" fontId="6" fillId="0" borderId="0"/>
    <xf numFmtId="0" fontId="91" fillId="0" borderId="0"/>
    <xf numFmtId="0" fontId="58" fillId="0" borderId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191" fontId="92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3" fillId="0" borderId="30" applyNumberFormat="0" applyFill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193" fontId="33" fillId="61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8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0" fontId="95" fillId="38" borderId="0" applyNumberFormat="0" applyBorder="0" applyAlignment="0" applyProtection="0"/>
    <xf numFmtId="0" fontId="6" fillId="0" borderId="0"/>
    <xf numFmtId="0" fontId="6" fillId="0" borderId="0"/>
    <xf numFmtId="0" fontId="96" fillId="3" borderId="0" applyNumberFormat="0" applyBorder="0" applyAlignment="0" applyProtection="0"/>
    <xf numFmtId="0" fontId="6" fillId="0" borderId="0"/>
    <xf numFmtId="0" fontId="6" fillId="0" borderId="0"/>
    <xf numFmtId="0" fontId="55" fillId="0" borderId="0">
      <alignment vertical="top" wrapText="1"/>
    </xf>
    <xf numFmtId="0" fontId="55" fillId="0" borderId="0">
      <alignment vertical="top" wrapText="1"/>
    </xf>
    <xf numFmtId="0" fontId="6" fillId="0" borderId="0"/>
    <xf numFmtId="0" fontId="6" fillId="0" borderId="0"/>
    <xf numFmtId="0" fontId="5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62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53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8" borderId="20" applyNumberFormat="0" applyAlignment="0" applyProtection="0"/>
    <xf numFmtId="196" fontId="100" fillId="63" borderId="37">
      <alignment vertical="center"/>
    </xf>
    <xf numFmtId="0" fontId="6" fillId="0" borderId="0"/>
    <xf numFmtId="0" fontId="6" fillId="0" borderId="0"/>
    <xf numFmtId="179" fontId="101" fillId="63" borderId="37">
      <alignment vertical="center"/>
    </xf>
    <xf numFmtId="0" fontId="6" fillId="0" borderId="0"/>
    <xf numFmtId="0" fontId="6" fillId="0" borderId="0"/>
    <xf numFmtId="196" fontId="102" fillId="64" borderId="37">
      <alignment vertical="center"/>
    </xf>
    <xf numFmtId="0" fontId="6" fillId="0" borderId="0"/>
    <xf numFmtId="0" fontId="6" fillId="0" borderId="0"/>
    <xf numFmtId="0" fontId="6" fillId="65" borderId="38" applyBorder="0">
      <alignment horizontal="left" vertical="center"/>
    </xf>
    <xf numFmtId="0" fontId="6" fillId="0" borderId="0"/>
    <xf numFmtId="0" fontId="6" fillId="0" borderId="0"/>
    <xf numFmtId="49" fontId="6" fillId="66" borderId="3">
      <alignment vertical="center" wrapText="1"/>
    </xf>
    <xf numFmtId="0" fontId="6" fillId="0" borderId="0"/>
    <xf numFmtId="0" fontId="6" fillId="0" borderId="0"/>
    <xf numFmtId="0" fontId="6" fillId="67" borderId="39">
      <alignment horizontal="left" vertical="center" wrapText="1"/>
    </xf>
    <xf numFmtId="0" fontId="6" fillId="0" borderId="0"/>
    <xf numFmtId="0" fontId="6" fillId="0" borderId="0"/>
    <xf numFmtId="0" fontId="103" fillId="68" borderId="3">
      <alignment horizontal="left" vertical="center" wrapText="1"/>
    </xf>
    <xf numFmtId="0" fontId="6" fillId="0" borderId="0"/>
    <xf numFmtId="0" fontId="6" fillId="0" borderId="0"/>
    <xf numFmtId="0" fontId="6" fillId="51" borderId="3">
      <alignment horizontal="left" vertical="center" wrapText="1"/>
    </xf>
    <xf numFmtId="0" fontId="6" fillId="0" borderId="0"/>
    <xf numFmtId="0" fontId="6" fillId="0" borderId="0"/>
    <xf numFmtId="0" fontId="6" fillId="69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4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Z31"/>
  <sheetViews>
    <sheetView zoomScale="73" zoomScaleNormal="73" topLeftCell="G1" workbookViewId="0">
      <selection activeCell="T29" sqref="T29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3" width="9.27272727272727" customWidth="1"/>
    <col min="16" max="16" width="12" customWidth="1"/>
    <col min="20" max="20" width="18" customWidth="1"/>
  </cols>
  <sheetData>
    <row r="2" ht="15.5" spans="12:12">
      <c r="L2" s="26" t="s">
        <v>0</v>
      </c>
    </row>
    <row r="3" spans="5:26">
      <c r="E3" s="1" t="s">
        <v>1</v>
      </c>
      <c r="R3" s="29" t="s">
        <v>2</v>
      </c>
      <c r="S3" s="29"/>
      <c r="T3" s="30"/>
      <c r="U3" s="30"/>
      <c r="V3" s="30"/>
      <c r="W3" s="30"/>
      <c r="X3" s="30"/>
      <c r="Y3" s="30"/>
      <c r="Z3" s="30"/>
    </row>
    <row r="4" ht="15.25" spans="3:26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24" t="s">
        <v>14</v>
      </c>
      <c r="O4" s="24" t="s">
        <v>15</v>
      </c>
      <c r="P4" s="24" t="s">
        <v>16</v>
      </c>
      <c r="R4" s="31" t="s">
        <v>17</v>
      </c>
      <c r="S4" s="32" t="s">
        <v>18</v>
      </c>
      <c r="T4" s="31" t="s">
        <v>3</v>
      </c>
      <c r="U4" s="31" t="s">
        <v>19</v>
      </c>
      <c r="V4" s="31" t="s">
        <v>20</v>
      </c>
      <c r="W4" s="31" t="s">
        <v>21</v>
      </c>
      <c r="X4" s="31" t="s">
        <v>22</v>
      </c>
      <c r="Y4" s="31" t="s">
        <v>23</v>
      </c>
      <c r="Z4" s="31" t="s">
        <v>24</v>
      </c>
    </row>
    <row r="5" ht="40.75" spans="3:26">
      <c r="C5" s="38" t="s">
        <v>25</v>
      </c>
      <c r="D5" s="38" t="s">
        <v>26</v>
      </c>
      <c r="E5" s="38" t="s">
        <v>27</v>
      </c>
      <c r="F5">
        <v>2021</v>
      </c>
      <c r="G5">
        <v>0.148694462618212</v>
      </c>
      <c r="H5">
        <v>21.6467268538789</v>
      </c>
      <c r="I5">
        <v>5.78</v>
      </c>
      <c r="J5" s="25">
        <f>27*1.45</f>
        <v>39.15</v>
      </c>
      <c r="K5" s="25">
        <f>J5/100</f>
        <v>0.3915</v>
      </c>
      <c r="L5" s="25">
        <f>J5*90%</f>
        <v>35.235</v>
      </c>
      <c r="M5" s="25">
        <f>L5/100</f>
        <v>0.35235</v>
      </c>
      <c r="N5">
        <v>0.001</v>
      </c>
      <c r="O5">
        <v>15</v>
      </c>
      <c r="R5" s="33" t="s">
        <v>28</v>
      </c>
      <c r="S5" s="33" t="s">
        <v>29</v>
      </c>
      <c r="T5" s="33" t="s">
        <v>30</v>
      </c>
      <c r="U5" s="33" t="s">
        <v>31</v>
      </c>
      <c r="V5" s="33" t="s">
        <v>32</v>
      </c>
      <c r="W5" s="33" t="s">
        <v>33</v>
      </c>
      <c r="X5" s="33" t="s">
        <v>34</v>
      </c>
      <c r="Y5" s="33" t="s">
        <v>35</v>
      </c>
      <c r="Z5" s="33" t="s">
        <v>36</v>
      </c>
    </row>
    <row r="6" spans="3:26">
      <c r="C6" s="38" t="s">
        <v>37</v>
      </c>
      <c r="D6" s="38" t="s">
        <v>38</v>
      </c>
      <c r="E6" s="38" t="s">
        <v>27</v>
      </c>
      <c r="F6">
        <v>2021</v>
      </c>
      <c r="G6">
        <v>0.148694462618212</v>
      </c>
      <c r="H6">
        <v>21.6467268538789</v>
      </c>
      <c r="I6">
        <v>5.78</v>
      </c>
      <c r="J6" s="25">
        <f t="shared" ref="J6:J9" si="0">27*1.45</f>
        <v>39.15</v>
      </c>
      <c r="K6" s="25">
        <f t="shared" ref="K6:K18" si="1">J6/100</f>
        <v>0.3915</v>
      </c>
      <c r="L6" s="25">
        <f t="shared" ref="L6:L27" si="2">J6*90%</f>
        <v>35.235</v>
      </c>
      <c r="M6" s="25">
        <f t="shared" ref="M6:M18" si="3">L6/100</f>
        <v>0.35235</v>
      </c>
      <c r="N6">
        <v>0.001</v>
      </c>
      <c r="O6">
        <v>15</v>
      </c>
      <c r="R6" s="34" t="s">
        <v>39</v>
      </c>
      <c r="S6" s="35"/>
      <c r="T6" s="35"/>
      <c r="U6" s="35"/>
      <c r="V6" s="35"/>
      <c r="W6" s="35"/>
      <c r="X6" s="35"/>
      <c r="Y6" s="35"/>
      <c r="Z6" s="35"/>
    </row>
    <row r="7" spans="3:26">
      <c r="C7" s="38" t="s">
        <v>40</v>
      </c>
      <c r="D7" s="38" t="s">
        <v>26</v>
      </c>
      <c r="E7" s="38" t="s">
        <v>27</v>
      </c>
      <c r="F7">
        <v>2021</v>
      </c>
      <c r="G7">
        <v>0.0377284457389493</v>
      </c>
      <c r="H7">
        <v>21.6467268538789</v>
      </c>
      <c r="I7">
        <v>5.78</v>
      </c>
      <c r="J7" s="25">
        <f t="shared" si="0"/>
        <v>39.15</v>
      </c>
      <c r="K7" s="25">
        <f t="shared" si="1"/>
        <v>0.3915</v>
      </c>
      <c r="L7" s="25">
        <f t="shared" si="2"/>
        <v>35.235</v>
      </c>
      <c r="M7" s="25">
        <f t="shared" si="3"/>
        <v>0.35235</v>
      </c>
      <c r="N7">
        <v>0.001</v>
      </c>
      <c r="O7">
        <v>15</v>
      </c>
      <c r="R7" s="37" t="s">
        <v>41</v>
      </c>
      <c r="S7" s="30"/>
      <c r="T7" s="38" t="s">
        <v>25</v>
      </c>
      <c r="U7" s="37"/>
      <c r="V7" s="30" t="s">
        <v>42</v>
      </c>
      <c r="W7" s="30" t="s">
        <v>43</v>
      </c>
      <c r="X7" s="30"/>
      <c r="Y7" s="30" t="s">
        <v>44</v>
      </c>
      <c r="Z7" s="30"/>
    </row>
    <row r="8" spans="3:26">
      <c r="C8" s="38" t="s">
        <v>45</v>
      </c>
      <c r="D8" s="38" t="s">
        <v>26</v>
      </c>
      <c r="E8" s="38" t="s">
        <v>27</v>
      </c>
      <c r="F8">
        <v>2021</v>
      </c>
      <c r="G8">
        <v>0.0377284457389493</v>
      </c>
      <c r="H8">
        <v>21.6467268538789</v>
      </c>
      <c r="I8">
        <v>5.78</v>
      </c>
      <c r="J8" s="25">
        <f t="shared" si="0"/>
        <v>39.15</v>
      </c>
      <c r="K8" s="25">
        <f t="shared" si="1"/>
        <v>0.3915</v>
      </c>
      <c r="L8" s="25">
        <f t="shared" si="2"/>
        <v>35.235</v>
      </c>
      <c r="M8" s="25">
        <f t="shared" si="3"/>
        <v>0.35235</v>
      </c>
      <c r="N8">
        <v>0.001</v>
      </c>
      <c r="O8">
        <v>15</v>
      </c>
      <c r="R8" s="30"/>
      <c r="S8" s="30"/>
      <c r="T8" s="38" t="s">
        <v>37</v>
      </c>
      <c r="U8" s="37"/>
      <c r="V8" s="30" t="s">
        <v>42</v>
      </c>
      <c r="W8" s="30" t="s">
        <v>43</v>
      </c>
      <c r="X8" s="30"/>
      <c r="Y8" s="30" t="s">
        <v>44</v>
      </c>
      <c r="Z8" s="30"/>
    </row>
    <row r="9" spans="3:26">
      <c r="C9" s="38" t="s">
        <v>46</v>
      </c>
      <c r="D9" s="38" t="s">
        <v>38</v>
      </c>
      <c r="E9" s="38" t="s">
        <v>27</v>
      </c>
      <c r="F9">
        <v>2021</v>
      </c>
      <c r="G9">
        <v>0.114900266568618</v>
      </c>
      <c r="H9">
        <v>43.0512748032933</v>
      </c>
      <c r="I9">
        <v>5.78</v>
      </c>
      <c r="J9" s="25">
        <f t="shared" si="0"/>
        <v>39.15</v>
      </c>
      <c r="K9" s="25">
        <f t="shared" si="1"/>
        <v>0.3915</v>
      </c>
      <c r="L9" s="25">
        <f t="shared" si="2"/>
        <v>35.235</v>
      </c>
      <c r="M9" s="25">
        <f t="shared" si="3"/>
        <v>0.35235</v>
      </c>
      <c r="N9">
        <v>0.001</v>
      </c>
      <c r="O9">
        <v>15</v>
      </c>
      <c r="R9" s="30"/>
      <c r="S9" s="30"/>
      <c r="T9" s="38" t="s">
        <v>40</v>
      </c>
      <c r="U9" s="37"/>
      <c r="V9" s="30" t="s">
        <v>42</v>
      </c>
      <c r="W9" s="30" t="s">
        <v>43</v>
      </c>
      <c r="X9" s="30"/>
      <c r="Y9" s="30" t="s">
        <v>44</v>
      </c>
      <c r="Z9" s="30"/>
    </row>
    <row r="10" spans="3:26">
      <c r="C10" s="38" t="s">
        <v>47</v>
      </c>
      <c r="D10" s="38" t="s">
        <v>26</v>
      </c>
      <c r="E10" s="47" t="s">
        <v>48</v>
      </c>
      <c r="F10">
        <v>2021</v>
      </c>
      <c r="G10">
        <v>0.114900266568618</v>
      </c>
      <c r="H10">
        <v>5.33773673141234</v>
      </c>
      <c r="I10">
        <v>1.1</v>
      </c>
      <c r="J10" s="25">
        <f>14.5</f>
        <v>14.5</v>
      </c>
      <c r="K10" s="25">
        <f t="shared" si="1"/>
        <v>0.145</v>
      </c>
      <c r="L10" s="25">
        <f t="shared" si="2"/>
        <v>13.05</v>
      </c>
      <c r="M10" s="25">
        <f t="shared" si="3"/>
        <v>0.1305</v>
      </c>
      <c r="N10">
        <v>0.001</v>
      </c>
      <c r="O10">
        <v>12</v>
      </c>
      <c r="R10" s="30"/>
      <c r="S10" s="30"/>
      <c r="T10" s="38" t="s">
        <v>45</v>
      </c>
      <c r="U10" s="37"/>
      <c r="V10" s="30" t="s">
        <v>42</v>
      </c>
      <c r="W10" s="30" t="s">
        <v>43</v>
      </c>
      <c r="X10" s="30"/>
      <c r="Y10" s="30" t="s">
        <v>44</v>
      </c>
      <c r="Z10" s="30"/>
    </row>
    <row r="11" spans="3:26">
      <c r="C11" s="38" t="s">
        <v>49</v>
      </c>
      <c r="D11" s="38" t="s">
        <v>38</v>
      </c>
      <c r="E11" t="s">
        <v>50</v>
      </c>
      <c r="F11">
        <v>2021</v>
      </c>
      <c r="G11">
        <v>0.07760925856048</v>
      </c>
      <c r="H11" s="15">
        <v>54.9267931287107</v>
      </c>
      <c r="I11">
        <v>19.78</v>
      </c>
      <c r="J11" s="25">
        <f t="shared" ref="J11:J16" si="4">45</f>
        <v>45</v>
      </c>
      <c r="K11" s="25">
        <f t="shared" si="1"/>
        <v>0.45</v>
      </c>
      <c r="L11" s="25">
        <f t="shared" si="2"/>
        <v>40.5</v>
      </c>
      <c r="M11" s="25">
        <f t="shared" si="3"/>
        <v>0.405</v>
      </c>
      <c r="N11">
        <v>0.001</v>
      </c>
      <c r="O11">
        <v>20</v>
      </c>
      <c r="R11" s="30"/>
      <c r="S11" s="30"/>
      <c r="T11" s="38" t="s">
        <v>46</v>
      </c>
      <c r="U11" s="37"/>
      <c r="V11" s="30" t="s">
        <v>42</v>
      </c>
      <c r="W11" s="30" t="s">
        <v>43</v>
      </c>
      <c r="X11" s="30"/>
      <c r="Y11" s="30" t="s">
        <v>44</v>
      </c>
      <c r="Z11" s="30"/>
    </row>
    <row r="12" spans="3:26">
      <c r="C12" s="38" t="s">
        <v>51</v>
      </c>
      <c r="D12" s="38" t="s">
        <v>26</v>
      </c>
      <c r="E12" t="s">
        <v>50</v>
      </c>
      <c r="F12">
        <v>2021</v>
      </c>
      <c r="G12">
        <v>0.07760925856048</v>
      </c>
      <c r="H12" s="15">
        <v>54.9267931287107</v>
      </c>
      <c r="I12">
        <v>19.78</v>
      </c>
      <c r="J12" s="25">
        <f t="shared" si="4"/>
        <v>45</v>
      </c>
      <c r="K12" s="25">
        <f t="shared" si="1"/>
        <v>0.45</v>
      </c>
      <c r="L12" s="25">
        <f t="shared" si="2"/>
        <v>40.5</v>
      </c>
      <c r="M12" s="25">
        <f t="shared" si="3"/>
        <v>0.405</v>
      </c>
      <c r="N12">
        <v>0.001</v>
      </c>
      <c r="O12">
        <v>20</v>
      </c>
      <c r="R12" s="39"/>
      <c r="S12" s="39"/>
      <c r="T12" s="38" t="s">
        <v>47</v>
      </c>
      <c r="U12" s="40"/>
      <c r="V12" s="39" t="s">
        <v>52</v>
      </c>
      <c r="W12" s="39" t="s">
        <v>43</v>
      </c>
      <c r="X12" s="39"/>
      <c r="Y12" s="39" t="s">
        <v>44</v>
      </c>
      <c r="Z12" s="39"/>
    </row>
    <row r="13" spans="3:26">
      <c r="C13" s="38" t="s">
        <v>53</v>
      </c>
      <c r="D13" s="38" t="s">
        <v>38</v>
      </c>
      <c r="E13" t="s">
        <v>50</v>
      </c>
      <c r="F13">
        <v>2021</v>
      </c>
      <c r="G13">
        <v>0.0248992912896511</v>
      </c>
      <c r="H13" s="15">
        <v>54.9267931287107</v>
      </c>
      <c r="I13">
        <v>19.78</v>
      </c>
      <c r="J13" s="25">
        <f t="shared" si="4"/>
        <v>45</v>
      </c>
      <c r="K13" s="25">
        <f t="shared" si="1"/>
        <v>0.45</v>
      </c>
      <c r="L13" s="25">
        <f t="shared" si="2"/>
        <v>40.5</v>
      </c>
      <c r="M13" s="25">
        <f t="shared" si="3"/>
        <v>0.405</v>
      </c>
      <c r="N13">
        <v>0.001</v>
      </c>
      <c r="O13">
        <v>20</v>
      </c>
      <c r="R13" s="30"/>
      <c r="S13" s="30"/>
      <c r="T13" s="38" t="s">
        <v>49</v>
      </c>
      <c r="U13" s="37"/>
      <c r="V13" s="30" t="s">
        <v>52</v>
      </c>
      <c r="W13" s="30" t="s">
        <v>43</v>
      </c>
      <c r="X13" s="30"/>
      <c r="Y13" s="30" t="s">
        <v>44</v>
      </c>
      <c r="Z13" s="30"/>
    </row>
    <row r="14" spans="3:26">
      <c r="C14" s="38" t="s">
        <v>54</v>
      </c>
      <c r="D14" s="38" t="s">
        <v>26</v>
      </c>
      <c r="E14" t="s">
        <v>50</v>
      </c>
      <c r="F14">
        <v>2021</v>
      </c>
      <c r="G14">
        <v>0.0303283657901035</v>
      </c>
      <c r="H14" s="15">
        <v>54.9267931287107</v>
      </c>
      <c r="I14">
        <v>19.78</v>
      </c>
      <c r="J14" s="25">
        <f t="shared" si="4"/>
        <v>45</v>
      </c>
      <c r="K14" s="25">
        <f t="shared" si="1"/>
        <v>0.45</v>
      </c>
      <c r="L14" s="25">
        <f t="shared" si="2"/>
        <v>40.5</v>
      </c>
      <c r="M14" s="25">
        <f t="shared" si="3"/>
        <v>0.405</v>
      </c>
      <c r="N14">
        <v>0.001</v>
      </c>
      <c r="O14">
        <v>20</v>
      </c>
      <c r="R14" s="30"/>
      <c r="S14" s="30"/>
      <c r="T14" s="38" t="s">
        <v>51</v>
      </c>
      <c r="U14" s="37"/>
      <c r="V14" s="30" t="s">
        <v>52</v>
      </c>
      <c r="W14" s="30" t="s">
        <v>43</v>
      </c>
      <c r="X14" s="30"/>
      <c r="Y14" s="30" t="s">
        <v>44</v>
      </c>
      <c r="Z14" s="30"/>
    </row>
    <row r="15" spans="3:26">
      <c r="C15" s="38" t="s">
        <v>55</v>
      </c>
      <c r="D15" s="38" t="s">
        <v>38</v>
      </c>
      <c r="E15" t="s">
        <v>50</v>
      </c>
      <c r="F15">
        <v>2021</v>
      </c>
      <c r="G15">
        <v>0.0303283657901035</v>
      </c>
      <c r="H15" s="15">
        <v>54.9267931287107</v>
      </c>
      <c r="I15">
        <v>19.78</v>
      </c>
      <c r="J15" s="25">
        <f t="shared" si="4"/>
        <v>45</v>
      </c>
      <c r="K15" s="25">
        <f t="shared" si="1"/>
        <v>0.45</v>
      </c>
      <c r="L15" s="25">
        <f t="shared" si="2"/>
        <v>40.5</v>
      </c>
      <c r="M15" s="25">
        <f t="shared" si="3"/>
        <v>0.405</v>
      </c>
      <c r="N15">
        <v>0.001</v>
      </c>
      <c r="O15">
        <v>20</v>
      </c>
      <c r="R15" s="30"/>
      <c r="S15" s="30"/>
      <c r="T15" s="38" t="s">
        <v>53</v>
      </c>
      <c r="U15" s="37"/>
      <c r="V15" s="30" t="s">
        <v>52</v>
      </c>
      <c r="W15" s="30" t="s">
        <v>43</v>
      </c>
      <c r="X15" s="30"/>
      <c r="Y15" s="30" t="s">
        <v>44</v>
      </c>
      <c r="Z15" s="30"/>
    </row>
    <row r="16" spans="3:26">
      <c r="C16" s="38" t="s">
        <v>56</v>
      </c>
      <c r="D16" s="38" t="s">
        <v>26</v>
      </c>
      <c r="E16" t="s">
        <v>50</v>
      </c>
      <c r="F16">
        <v>2021</v>
      </c>
      <c r="G16">
        <v>0.0988400878231777</v>
      </c>
      <c r="H16" s="15">
        <v>54.9267931287107</v>
      </c>
      <c r="I16">
        <v>19.78</v>
      </c>
      <c r="J16" s="25">
        <f t="shared" si="4"/>
        <v>45</v>
      </c>
      <c r="K16" s="25">
        <f t="shared" si="1"/>
        <v>0.45</v>
      </c>
      <c r="L16" s="25">
        <f t="shared" si="2"/>
        <v>40.5</v>
      </c>
      <c r="M16" s="25">
        <f t="shared" si="3"/>
        <v>0.405</v>
      </c>
      <c r="N16">
        <v>0.001</v>
      </c>
      <c r="O16">
        <v>20</v>
      </c>
      <c r="R16" s="30"/>
      <c r="S16" s="30"/>
      <c r="T16" s="38" t="s">
        <v>54</v>
      </c>
      <c r="U16" s="37"/>
      <c r="V16" s="30" t="s">
        <v>52</v>
      </c>
      <c r="W16" s="30" t="s">
        <v>43</v>
      </c>
      <c r="X16" s="30"/>
      <c r="Y16" s="30" t="s">
        <v>44</v>
      </c>
      <c r="Z16" s="30"/>
    </row>
    <row r="17" spans="3:26">
      <c r="C17" s="38" t="s">
        <v>57</v>
      </c>
      <c r="D17" s="38" t="s">
        <v>26</v>
      </c>
      <c r="E17" s="38" t="s">
        <v>58</v>
      </c>
      <c r="F17">
        <v>2021</v>
      </c>
      <c r="G17">
        <v>0.590318772136954</v>
      </c>
      <c r="H17">
        <v>19.9820466700097</v>
      </c>
      <c r="I17">
        <v>1.58</v>
      </c>
      <c r="J17" s="25">
        <f>15*1.45</f>
        <v>21.75</v>
      </c>
      <c r="K17" s="25">
        <f t="shared" si="1"/>
        <v>0.2175</v>
      </c>
      <c r="L17" s="25">
        <f t="shared" si="2"/>
        <v>19.575</v>
      </c>
      <c r="M17" s="25">
        <f t="shared" si="3"/>
        <v>0.19575</v>
      </c>
      <c r="N17">
        <v>0.001</v>
      </c>
      <c r="O17">
        <v>12</v>
      </c>
      <c r="R17" s="30"/>
      <c r="S17" s="30"/>
      <c r="T17" s="38" t="s">
        <v>55</v>
      </c>
      <c r="U17" s="37"/>
      <c r="V17" s="30" t="s">
        <v>52</v>
      </c>
      <c r="W17" s="30" t="s">
        <v>43</v>
      </c>
      <c r="X17" s="30"/>
      <c r="Y17" s="30" t="s">
        <v>44</v>
      </c>
      <c r="Z17" s="30"/>
    </row>
    <row r="18" spans="3:26">
      <c r="C18" s="38" t="s">
        <v>59</v>
      </c>
      <c r="D18" s="38" t="s">
        <v>38</v>
      </c>
      <c r="E18" s="38" t="s">
        <v>58</v>
      </c>
      <c r="F18">
        <v>2021</v>
      </c>
      <c r="G18">
        <v>0.362515368686507</v>
      </c>
      <c r="H18">
        <v>19.9820466700097</v>
      </c>
      <c r="I18">
        <v>1.58</v>
      </c>
      <c r="J18" s="25">
        <f>15*1.45</f>
        <v>21.75</v>
      </c>
      <c r="K18" s="25">
        <f t="shared" si="1"/>
        <v>0.2175</v>
      </c>
      <c r="L18" s="25">
        <f t="shared" si="2"/>
        <v>19.575</v>
      </c>
      <c r="M18" s="25">
        <f t="shared" si="3"/>
        <v>0.19575</v>
      </c>
      <c r="N18">
        <v>0.001</v>
      </c>
      <c r="O18">
        <v>12</v>
      </c>
      <c r="R18" s="30"/>
      <c r="S18" s="30"/>
      <c r="T18" s="38" t="s">
        <v>56</v>
      </c>
      <c r="U18" s="37"/>
      <c r="V18" s="30" t="s">
        <v>52</v>
      </c>
      <c r="W18" s="30" t="s">
        <v>43</v>
      </c>
      <c r="X18" s="30"/>
      <c r="Y18" s="30" t="s">
        <v>44</v>
      </c>
      <c r="Z18" s="30"/>
    </row>
    <row r="19" spans="3:25">
      <c r="C19" s="81" t="s">
        <v>60</v>
      </c>
      <c r="D19" s="38" t="s">
        <v>61</v>
      </c>
      <c r="E19" s="38" t="s">
        <v>58</v>
      </c>
      <c r="F19">
        <v>2021</v>
      </c>
      <c r="G19" s="82">
        <v>3.304</v>
      </c>
      <c r="H19">
        <v>19.9820466700097</v>
      </c>
      <c r="I19">
        <v>1.58</v>
      </c>
      <c r="J19">
        <f>38*1.35</f>
        <v>51.3</v>
      </c>
      <c r="K19" s="25">
        <f>K17</f>
        <v>0.2175</v>
      </c>
      <c r="L19" s="25">
        <f t="shared" si="2"/>
        <v>46.17</v>
      </c>
      <c r="M19" s="25">
        <f>M17</f>
        <v>0.19575</v>
      </c>
      <c r="N19">
        <v>0.001</v>
      </c>
      <c r="O19">
        <v>12</v>
      </c>
      <c r="P19" s="50">
        <v>1</v>
      </c>
      <c r="T19" s="38" t="s">
        <v>57</v>
      </c>
      <c r="V19" s="30" t="s">
        <v>52</v>
      </c>
      <c r="W19" s="30" t="s">
        <v>43</v>
      </c>
      <c r="Y19" s="30" t="s">
        <v>44</v>
      </c>
    </row>
    <row r="20" spans="3:25">
      <c r="C20" s="81" t="s">
        <v>62</v>
      </c>
      <c r="D20" s="38" t="s">
        <v>61</v>
      </c>
      <c r="E20" s="38" t="s">
        <v>58</v>
      </c>
      <c r="F20">
        <v>2021</v>
      </c>
      <c r="G20" s="82">
        <v>3.304</v>
      </c>
      <c r="H20">
        <v>19.9820466700097</v>
      </c>
      <c r="I20">
        <v>1.58</v>
      </c>
      <c r="J20">
        <f t="shared" ref="J20:J22" si="5">38*1.35</f>
        <v>51.3</v>
      </c>
      <c r="K20" s="25">
        <f>K19</f>
        <v>0.2175</v>
      </c>
      <c r="L20" s="25">
        <f t="shared" si="2"/>
        <v>46.17</v>
      </c>
      <c r="M20" s="25">
        <f>M19</f>
        <v>0.19575</v>
      </c>
      <c r="N20">
        <v>0.001</v>
      </c>
      <c r="O20">
        <v>12</v>
      </c>
      <c r="P20" s="50">
        <v>0.9</v>
      </c>
      <c r="T20" s="38" t="s">
        <v>59</v>
      </c>
      <c r="V20" s="30" t="s">
        <v>52</v>
      </c>
      <c r="W20" s="30" t="s">
        <v>43</v>
      </c>
      <c r="Y20" s="30" t="s">
        <v>44</v>
      </c>
    </row>
    <row r="21" spans="3:25">
      <c r="C21" s="81"/>
      <c r="D21" s="38" t="s">
        <v>26</v>
      </c>
      <c r="E21" s="38"/>
      <c r="G21" s="82"/>
      <c r="K21" s="25"/>
      <c r="L21" s="25"/>
      <c r="M21" s="25"/>
      <c r="P21" s="50">
        <v>0.1</v>
      </c>
      <c r="T21" s="81" t="s">
        <v>60</v>
      </c>
      <c r="V21" s="30" t="s">
        <v>52</v>
      </c>
      <c r="W21" s="30" t="s">
        <v>43</v>
      </c>
      <c r="Y21" s="30" t="s">
        <v>44</v>
      </c>
    </row>
    <row r="22" spans="3:25">
      <c r="C22" s="81" t="s">
        <v>63</v>
      </c>
      <c r="D22" s="38" t="s">
        <v>61</v>
      </c>
      <c r="E22" s="38" t="s">
        <v>58</v>
      </c>
      <c r="F22">
        <v>2021</v>
      </c>
      <c r="G22" s="82">
        <v>1.947</v>
      </c>
      <c r="H22">
        <v>19.9820466700097</v>
      </c>
      <c r="I22">
        <v>1.58</v>
      </c>
      <c r="J22">
        <f t="shared" si="5"/>
        <v>51.3</v>
      </c>
      <c r="K22" s="25">
        <f>K20</f>
        <v>0.2175</v>
      </c>
      <c r="L22" s="25">
        <f t="shared" si="2"/>
        <v>46.17</v>
      </c>
      <c r="M22" s="25">
        <f>M20</f>
        <v>0.19575</v>
      </c>
      <c r="N22">
        <v>0.001</v>
      </c>
      <c r="O22">
        <v>12</v>
      </c>
      <c r="P22" s="50">
        <v>0.5</v>
      </c>
      <c r="T22" s="81" t="s">
        <v>62</v>
      </c>
      <c r="V22" s="30" t="s">
        <v>52</v>
      </c>
      <c r="W22" s="30" t="s">
        <v>43</v>
      </c>
      <c r="Y22" s="30" t="s">
        <v>44</v>
      </c>
    </row>
    <row r="23" spans="3:25">
      <c r="C23" s="81"/>
      <c r="D23" s="38" t="s">
        <v>26</v>
      </c>
      <c r="E23" s="38"/>
      <c r="G23" s="82"/>
      <c r="K23" s="25"/>
      <c r="L23" s="25"/>
      <c r="M23" s="25"/>
      <c r="P23" s="50">
        <v>0.5</v>
      </c>
      <c r="T23" s="81" t="s">
        <v>63</v>
      </c>
      <c r="V23" s="30" t="s">
        <v>52</v>
      </c>
      <c r="W23" s="30" t="s">
        <v>43</v>
      </c>
      <c r="Y23" s="30" t="s">
        <v>44</v>
      </c>
    </row>
    <row r="24" spans="3:25">
      <c r="C24" s="81" t="s">
        <v>64</v>
      </c>
      <c r="D24" s="38" t="s">
        <v>61</v>
      </c>
      <c r="E24" s="38" t="s">
        <v>27</v>
      </c>
      <c r="F24">
        <v>2021</v>
      </c>
      <c r="G24" s="82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5">
        <f t="shared" si="2"/>
        <v>83.106</v>
      </c>
      <c r="M24">
        <f>M5</f>
        <v>0.35235</v>
      </c>
      <c r="N24">
        <v>0.001</v>
      </c>
      <c r="O24">
        <v>15</v>
      </c>
      <c r="P24" s="50">
        <v>1</v>
      </c>
      <c r="T24" s="81" t="s">
        <v>64</v>
      </c>
      <c r="V24" s="30" t="s">
        <v>42</v>
      </c>
      <c r="W24" s="30" t="s">
        <v>43</v>
      </c>
      <c r="Y24" s="30" t="s">
        <v>44</v>
      </c>
    </row>
    <row r="25" spans="3:25">
      <c r="C25" s="81" t="s">
        <v>65</v>
      </c>
      <c r="D25" s="38" t="s">
        <v>61</v>
      </c>
      <c r="E25" s="38" t="s">
        <v>27</v>
      </c>
      <c r="F25">
        <v>2021</v>
      </c>
      <c r="G25" s="82">
        <v>0.448</v>
      </c>
      <c r="H25">
        <v>21.6467268538789</v>
      </c>
      <c r="I25">
        <v>5.78</v>
      </c>
      <c r="J25">
        <f>J24</f>
        <v>92.34</v>
      </c>
      <c r="K25">
        <f t="shared" ref="K25:M25" si="6">K6</f>
        <v>0.3915</v>
      </c>
      <c r="L25" s="25">
        <f t="shared" si="2"/>
        <v>83.106</v>
      </c>
      <c r="M25">
        <f t="shared" si="6"/>
        <v>0.35235</v>
      </c>
      <c r="N25">
        <v>0.001</v>
      </c>
      <c r="O25">
        <v>15</v>
      </c>
      <c r="P25" s="50">
        <v>0.9</v>
      </c>
      <c r="T25" s="81" t="s">
        <v>65</v>
      </c>
      <c r="V25" s="30" t="s">
        <v>42</v>
      </c>
      <c r="W25" s="30" t="s">
        <v>43</v>
      </c>
      <c r="Y25" s="30" t="s">
        <v>44</v>
      </c>
    </row>
    <row r="26" spans="3:25">
      <c r="C26" s="81"/>
      <c r="D26" s="38" t="s">
        <v>26</v>
      </c>
      <c r="E26" s="38"/>
      <c r="G26" s="82"/>
      <c r="L26" s="25"/>
      <c r="P26" s="50">
        <v>0.1</v>
      </c>
      <c r="T26" s="81" t="s">
        <v>66</v>
      </c>
      <c r="V26" s="30" t="s">
        <v>42</v>
      </c>
      <c r="W26" s="30" t="s">
        <v>43</v>
      </c>
      <c r="Y26" s="30" t="s">
        <v>44</v>
      </c>
    </row>
    <row r="27" spans="3:16">
      <c r="C27" s="81" t="s">
        <v>66</v>
      </c>
      <c r="D27" s="38" t="s">
        <v>61</v>
      </c>
      <c r="E27" s="38" t="s">
        <v>27</v>
      </c>
      <c r="F27">
        <v>2021</v>
      </c>
      <c r="G27" s="82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5">
        <f t="shared" si="2"/>
        <v>83.106</v>
      </c>
      <c r="M27">
        <f>M7</f>
        <v>0.35235</v>
      </c>
      <c r="N27">
        <v>0.001</v>
      </c>
      <c r="O27">
        <v>15</v>
      </c>
      <c r="P27" s="50">
        <v>0.5</v>
      </c>
    </row>
    <row r="28" spans="4:20">
      <c r="D28" s="38" t="s">
        <v>26</v>
      </c>
      <c r="P28" s="50">
        <v>0.5</v>
      </c>
      <c r="T28" s="83"/>
    </row>
    <row r="29" spans="7:7">
      <c r="G29" s="82"/>
    </row>
    <row r="30" spans="10:10">
      <c r="J30" t="s">
        <v>67</v>
      </c>
    </row>
    <row r="31" spans="10:10">
      <c r="J31" t="s">
        <v>68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33"/>
  <sheetViews>
    <sheetView topLeftCell="A3" workbookViewId="0">
      <selection activeCell="E23" sqref="E23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9" width="14.7272727272727" customWidth="1"/>
    <col min="10" max="10" width="14" customWidth="1"/>
    <col min="12" max="12" width="14" customWidth="1"/>
    <col min="15" max="15" width="8.45454545454546" customWidth="1"/>
    <col min="20" max="20" width="18" customWidth="1"/>
  </cols>
  <sheetData>
    <row r="1" spans="8:8">
      <c r="H1" t="s">
        <v>69</v>
      </c>
    </row>
    <row r="2" spans="5:8">
      <c r="E2" t="s">
        <v>70</v>
      </c>
      <c r="H2" t="s">
        <v>71</v>
      </c>
    </row>
    <row r="3" s="62" customFormat="1" spans="5:26">
      <c r="E3" s="63" t="s">
        <v>72</v>
      </c>
      <c r="R3" s="71" t="s">
        <v>73</v>
      </c>
      <c r="S3" s="71"/>
      <c r="T3" s="72"/>
      <c r="U3" s="72"/>
      <c r="V3" s="72"/>
      <c r="W3" s="72"/>
      <c r="X3" s="72"/>
      <c r="Y3" s="72"/>
      <c r="Z3" s="72"/>
    </row>
    <row r="4" s="62" customFormat="1" ht="26.75" spans="3:26">
      <c r="C4" s="64" t="s">
        <v>3</v>
      </c>
      <c r="D4" s="64" t="s">
        <v>4</v>
      </c>
      <c r="E4" s="64" t="s">
        <v>5</v>
      </c>
      <c r="F4" s="65" t="s">
        <v>6</v>
      </c>
      <c r="G4" s="66" t="s">
        <v>7</v>
      </c>
      <c r="H4" s="66" t="s">
        <v>8</v>
      </c>
      <c r="I4" s="66" t="s">
        <v>9</v>
      </c>
      <c r="J4" s="66" t="s">
        <v>10</v>
      </c>
      <c r="K4" s="66" t="s">
        <v>11</v>
      </c>
      <c r="L4" s="66" t="s">
        <v>12</v>
      </c>
      <c r="M4" s="66" t="s">
        <v>13</v>
      </c>
      <c r="N4" s="69" t="s">
        <v>15</v>
      </c>
      <c r="O4" s="69" t="s">
        <v>14</v>
      </c>
      <c r="R4" s="73" t="s">
        <v>17</v>
      </c>
      <c r="S4" s="74" t="s">
        <v>18</v>
      </c>
      <c r="T4" s="73" t="s">
        <v>3</v>
      </c>
      <c r="U4" s="73" t="s">
        <v>19</v>
      </c>
      <c r="V4" s="73" t="s">
        <v>20</v>
      </c>
      <c r="W4" s="73" t="s">
        <v>21</v>
      </c>
      <c r="X4" s="73" t="s">
        <v>22</v>
      </c>
      <c r="Y4" s="73" t="s">
        <v>23</v>
      </c>
      <c r="Z4" s="73" t="s">
        <v>24</v>
      </c>
    </row>
    <row r="5" s="62" customFormat="1" ht="40.75" spans="3:26">
      <c r="C5" s="67" t="s">
        <v>74</v>
      </c>
      <c r="D5" s="67" t="s">
        <v>26</v>
      </c>
      <c r="E5" s="67" t="s">
        <v>75</v>
      </c>
      <c r="F5" s="62">
        <v>2021</v>
      </c>
      <c r="G5" s="68">
        <v>0.1692</v>
      </c>
      <c r="H5" s="62">
        <v>1</v>
      </c>
      <c r="I5" s="62">
        <v>1</v>
      </c>
      <c r="J5" s="70">
        <v>4000</v>
      </c>
      <c r="K5" s="70">
        <f>J5/100</f>
        <v>40</v>
      </c>
      <c r="L5" s="70">
        <v>4000</v>
      </c>
      <c r="M5" s="70">
        <f>L5/100</f>
        <v>40</v>
      </c>
      <c r="N5" s="70">
        <v>30</v>
      </c>
      <c r="O5" s="62">
        <v>1</v>
      </c>
      <c r="R5" s="75" t="s">
        <v>28</v>
      </c>
      <c r="S5" s="75" t="s">
        <v>29</v>
      </c>
      <c r="T5" s="75" t="s">
        <v>30</v>
      </c>
      <c r="U5" s="75" t="s">
        <v>31</v>
      </c>
      <c r="V5" s="75" t="s">
        <v>32</v>
      </c>
      <c r="W5" s="75" t="s">
        <v>33</v>
      </c>
      <c r="X5" s="75" t="s">
        <v>34</v>
      </c>
      <c r="Y5" s="75" t="s">
        <v>35</v>
      </c>
      <c r="Z5" s="75" t="s">
        <v>36</v>
      </c>
    </row>
    <row r="6" s="62" customFormat="1" spans="3:26">
      <c r="C6" s="67" t="s">
        <v>76</v>
      </c>
      <c r="D6" s="67" t="s">
        <v>77</v>
      </c>
      <c r="E6" s="67" t="s">
        <v>78</v>
      </c>
      <c r="F6" s="62">
        <v>2021</v>
      </c>
      <c r="G6" s="68">
        <v>0.1692</v>
      </c>
      <c r="H6" s="62">
        <v>1</v>
      </c>
      <c r="I6" s="62">
        <v>1</v>
      </c>
      <c r="J6" s="70">
        <v>4000</v>
      </c>
      <c r="K6" s="70">
        <f t="shared" ref="K6:K12" si="0">J6/100</f>
        <v>40</v>
      </c>
      <c r="L6" s="70">
        <v>4000</v>
      </c>
      <c r="M6" s="70">
        <f t="shared" ref="M6:M9" si="1">L6/100</f>
        <v>40</v>
      </c>
      <c r="N6" s="70">
        <v>30</v>
      </c>
      <c r="O6" s="62">
        <v>1</v>
      </c>
      <c r="R6" s="76" t="s">
        <v>39</v>
      </c>
      <c r="S6" s="77"/>
      <c r="T6" s="77"/>
      <c r="U6" s="77"/>
      <c r="V6" s="77"/>
      <c r="W6" s="77"/>
      <c r="X6" s="77"/>
      <c r="Y6" s="77"/>
      <c r="Z6" s="77"/>
    </row>
    <row r="7" s="62" customFormat="1" spans="3:26">
      <c r="C7" s="67" t="s">
        <v>79</v>
      </c>
      <c r="D7" s="67" t="s">
        <v>26</v>
      </c>
      <c r="E7" s="67" t="s">
        <v>80</v>
      </c>
      <c r="F7" s="62">
        <v>2021</v>
      </c>
      <c r="G7" s="68">
        <v>0.6251</v>
      </c>
      <c r="H7" s="62">
        <v>1</v>
      </c>
      <c r="I7" s="62">
        <v>1</v>
      </c>
      <c r="J7" s="70">
        <v>4000</v>
      </c>
      <c r="K7" s="70">
        <f t="shared" si="0"/>
        <v>40</v>
      </c>
      <c r="L7" s="70">
        <v>4000</v>
      </c>
      <c r="M7" s="70">
        <f t="shared" si="1"/>
        <v>40</v>
      </c>
      <c r="N7" s="70">
        <v>30</v>
      </c>
      <c r="O7" s="62">
        <v>1</v>
      </c>
      <c r="R7" s="78" t="s">
        <v>41</v>
      </c>
      <c r="S7" s="72"/>
      <c r="T7" s="67" t="s">
        <v>74</v>
      </c>
      <c r="U7" s="78"/>
      <c r="V7" s="72" t="s">
        <v>42</v>
      </c>
      <c r="W7" s="72" t="s">
        <v>81</v>
      </c>
      <c r="X7" s="72"/>
      <c r="Y7" s="72" t="s">
        <v>44</v>
      </c>
      <c r="Z7" s="72"/>
    </row>
    <row r="8" s="62" customFormat="1" spans="3:26">
      <c r="C8" s="67" t="s">
        <v>82</v>
      </c>
      <c r="D8" s="67" t="s">
        <v>77</v>
      </c>
      <c r="E8" s="67" t="s">
        <v>83</v>
      </c>
      <c r="F8" s="62">
        <v>2021</v>
      </c>
      <c r="G8" s="68">
        <v>0.6251</v>
      </c>
      <c r="H8" s="62">
        <v>1</v>
      </c>
      <c r="I8" s="62">
        <v>1</v>
      </c>
      <c r="J8" s="70">
        <v>4000</v>
      </c>
      <c r="K8" s="70">
        <f t="shared" si="0"/>
        <v>40</v>
      </c>
      <c r="L8" s="70">
        <v>4000</v>
      </c>
      <c r="M8" s="70">
        <f t="shared" si="1"/>
        <v>40</v>
      </c>
      <c r="N8" s="70">
        <v>30</v>
      </c>
      <c r="O8" s="62">
        <v>1</v>
      </c>
      <c r="R8" s="72"/>
      <c r="S8" s="72"/>
      <c r="T8" s="67" t="s">
        <v>76</v>
      </c>
      <c r="U8" s="78"/>
      <c r="V8" s="72" t="s">
        <v>42</v>
      </c>
      <c r="W8" s="72" t="s">
        <v>81</v>
      </c>
      <c r="X8" s="72"/>
      <c r="Y8" s="72" t="s">
        <v>44</v>
      </c>
      <c r="Z8" s="72"/>
    </row>
    <row r="9" s="62" customFormat="1" spans="3:26">
      <c r="C9" s="67" t="s">
        <v>84</v>
      </c>
      <c r="D9" s="67" t="s">
        <v>38</v>
      </c>
      <c r="E9" s="67" t="s">
        <v>85</v>
      </c>
      <c r="F9" s="62">
        <v>2021</v>
      </c>
      <c r="G9" s="62">
        <f>1/0.31</f>
        <v>3.2258064516129</v>
      </c>
      <c r="H9" s="62">
        <v>1</v>
      </c>
      <c r="I9" s="62">
        <v>1</v>
      </c>
      <c r="J9" s="70">
        <v>4000</v>
      </c>
      <c r="K9" s="70">
        <f t="shared" si="0"/>
        <v>40</v>
      </c>
      <c r="L9" s="70">
        <v>4000</v>
      </c>
      <c r="M9" s="70">
        <f t="shared" si="1"/>
        <v>40</v>
      </c>
      <c r="N9" s="70">
        <v>30</v>
      </c>
      <c r="O9" s="62">
        <v>1</v>
      </c>
      <c r="R9" s="72"/>
      <c r="S9" s="72"/>
      <c r="T9" s="67" t="s">
        <v>79</v>
      </c>
      <c r="U9" s="78"/>
      <c r="V9" s="72" t="s">
        <v>52</v>
      </c>
      <c r="W9" s="72" t="s">
        <v>86</v>
      </c>
      <c r="X9" s="72"/>
      <c r="Y9" s="72" t="s">
        <v>44</v>
      </c>
      <c r="Z9" s="72"/>
    </row>
    <row r="10" s="62" customFormat="1" spans="3:26">
      <c r="C10" s="67"/>
      <c r="D10" s="67" t="s">
        <v>87</v>
      </c>
      <c r="E10" s="67"/>
      <c r="J10" s="70"/>
      <c r="K10" s="70"/>
      <c r="L10" s="70"/>
      <c r="M10" s="70"/>
      <c r="N10" s="70"/>
      <c r="R10" s="72"/>
      <c r="S10" s="72"/>
      <c r="T10" s="67" t="s">
        <v>82</v>
      </c>
      <c r="U10" s="78"/>
      <c r="V10" s="72" t="s">
        <v>52</v>
      </c>
      <c r="W10" s="72" t="s">
        <v>86</v>
      </c>
      <c r="X10" s="72"/>
      <c r="Y10" s="72" t="s">
        <v>44</v>
      </c>
      <c r="Z10" s="72"/>
    </row>
    <row r="11" s="62" customFormat="1" spans="3:26">
      <c r="C11" s="67" t="s">
        <v>88</v>
      </c>
      <c r="D11" s="67" t="s">
        <v>38</v>
      </c>
      <c r="E11" s="67" t="s">
        <v>89</v>
      </c>
      <c r="F11" s="62">
        <v>2021</v>
      </c>
      <c r="G11" s="68">
        <v>0.04</v>
      </c>
      <c r="H11" s="62">
        <v>1</v>
      </c>
      <c r="I11" s="62">
        <v>1</v>
      </c>
      <c r="J11" s="70">
        <v>4000</v>
      </c>
      <c r="K11" s="70">
        <f t="shared" si="0"/>
        <v>40</v>
      </c>
      <c r="L11" s="70">
        <v>4000</v>
      </c>
      <c r="M11" s="70">
        <f t="shared" ref="M11:M12" si="2">L11/100</f>
        <v>40</v>
      </c>
      <c r="N11" s="70">
        <v>30</v>
      </c>
      <c r="O11" s="62">
        <v>1</v>
      </c>
      <c r="R11" s="72"/>
      <c r="S11" s="72"/>
      <c r="T11" s="67" t="s">
        <v>84</v>
      </c>
      <c r="U11" s="78"/>
      <c r="V11" s="72" t="s">
        <v>52</v>
      </c>
      <c r="W11" s="72" t="s">
        <v>86</v>
      </c>
      <c r="X11" s="72"/>
      <c r="Y11" s="72" t="s">
        <v>44</v>
      </c>
      <c r="Z11" s="72"/>
    </row>
    <row r="12" s="62" customFormat="1" spans="3:26">
      <c r="C12" s="67" t="s">
        <v>90</v>
      </c>
      <c r="D12" s="67" t="s">
        <v>38</v>
      </c>
      <c r="E12" s="67" t="s">
        <v>91</v>
      </c>
      <c r="F12" s="62">
        <v>2021</v>
      </c>
      <c r="G12" s="68">
        <v>0.12</v>
      </c>
      <c r="H12" s="62">
        <v>1</v>
      </c>
      <c r="I12" s="62">
        <v>1</v>
      </c>
      <c r="J12" s="70">
        <v>4000</v>
      </c>
      <c r="K12" s="70">
        <f t="shared" si="0"/>
        <v>40</v>
      </c>
      <c r="L12" s="70">
        <v>4000</v>
      </c>
      <c r="M12" s="70">
        <f t="shared" si="2"/>
        <v>40</v>
      </c>
      <c r="N12" s="70">
        <v>30</v>
      </c>
      <c r="O12" s="62">
        <v>1</v>
      </c>
      <c r="R12" s="79"/>
      <c r="S12" s="79"/>
      <c r="T12" s="67" t="s">
        <v>88</v>
      </c>
      <c r="U12" s="80"/>
      <c r="V12" s="72" t="s">
        <v>52</v>
      </c>
      <c r="W12" s="72" t="s">
        <v>86</v>
      </c>
      <c r="X12" s="72"/>
      <c r="Y12" s="72" t="s">
        <v>44</v>
      </c>
      <c r="Z12" s="79"/>
    </row>
    <row r="13" spans="3:26">
      <c r="C13" s="38"/>
      <c r="D13" s="38"/>
      <c r="H13" s="15"/>
      <c r="J13" s="25"/>
      <c r="K13" s="25"/>
      <c r="L13" s="25"/>
      <c r="M13" s="25"/>
      <c r="N13" s="25"/>
      <c r="S13" s="38"/>
      <c r="T13" s="38" t="s">
        <v>90</v>
      </c>
      <c r="U13" s="37"/>
      <c r="V13" s="30" t="s">
        <v>42</v>
      </c>
      <c r="W13" s="30" t="s">
        <v>81</v>
      </c>
      <c r="X13" s="30"/>
      <c r="Y13" s="30" t="s">
        <v>44</v>
      </c>
      <c r="Z13" s="30"/>
    </row>
    <row r="14" spans="3:26">
      <c r="C14" s="38"/>
      <c r="D14" s="38"/>
      <c r="H14" s="15"/>
      <c r="J14" s="25"/>
      <c r="K14" s="25"/>
      <c r="L14" s="25"/>
      <c r="M14" s="25"/>
      <c r="N14" s="25"/>
      <c r="S14" s="38"/>
      <c r="T14" s="38"/>
      <c r="U14" s="37"/>
      <c r="V14" s="30"/>
      <c r="W14" s="30"/>
      <c r="X14" s="30"/>
      <c r="Y14" s="30"/>
      <c r="Z14" s="30"/>
    </row>
    <row r="15" spans="3:26">
      <c r="C15" s="38"/>
      <c r="D15" s="38"/>
      <c r="H15" s="15"/>
      <c r="J15" s="25"/>
      <c r="K15" s="25"/>
      <c r="L15" s="25"/>
      <c r="M15" s="25"/>
      <c r="N15" s="25"/>
      <c r="S15" s="38"/>
      <c r="T15" s="38"/>
      <c r="U15" s="37"/>
      <c r="V15" s="30"/>
      <c r="W15" s="30"/>
      <c r="X15" s="30"/>
      <c r="Y15" s="30"/>
      <c r="Z15" s="30"/>
    </row>
    <row r="16" spans="5:26">
      <c r="E16" s="1" t="s">
        <v>1</v>
      </c>
      <c r="S16" s="38"/>
      <c r="T16" s="38"/>
      <c r="U16" s="37"/>
      <c r="V16" s="30"/>
      <c r="W16" s="30"/>
      <c r="X16" s="30"/>
      <c r="Y16" s="30"/>
      <c r="Z16" s="30"/>
    </row>
    <row r="17" ht="15.25" spans="3:24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23" t="s">
        <v>15</v>
      </c>
      <c r="M17" s="23" t="s">
        <v>14</v>
      </c>
      <c r="P17" s="30"/>
      <c r="Q17" s="30"/>
      <c r="R17" s="38"/>
      <c r="S17" s="37"/>
      <c r="T17" s="30"/>
      <c r="U17" s="30"/>
      <c r="V17" s="30"/>
      <c r="W17" s="30"/>
      <c r="X17" s="30"/>
    </row>
    <row r="18" spans="3:13">
      <c r="C18" s="38" t="s">
        <v>92</v>
      </c>
      <c r="D18" s="38" t="s">
        <v>61</v>
      </c>
      <c r="E18" s="38" t="s">
        <v>89</v>
      </c>
      <c r="F18">
        <v>2020</v>
      </c>
      <c r="G18" s="13">
        <v>0.04</v>
      </c>
      <c r="H18" s="25">
        <v>4000</v>
      </c>
      <c r="I18" s="25">
        <f>H18/100</f>
        <v>40</v>
      </c>
      <c r="J18" s="25">
        <v>4000</v>
      </c>
      <c r="K18" s="25">
        <f t="shared" ref="K18:K19" si="3">J18/100</f>
        <v>40</v>
      </c>
      <c r="L18" s="25">
        <v>30</v>
      </c>
      <c r="M18">
        <v>1</v>
      </c>
    </row>
    <row r="19" spans="3:13">
      <c r="C19" s="38" t="s">
        <v>93</v>
      </c>
      <c r="D19" s="38" t="s">
        <v>61</v>
      </c>
      <c r="E19" s="38" t="s">
        <v>91</v>
      </c>
      <c r="F19">
        <v>2020</v>
      </c>
      <c r="G19" s="13">
        <v>0.12</v>
      </c>
      <c r="H19" s="25">
        <v>4000</v>
      </c>
      <c r="I19" s="25">
        <f>H19/100</f>
        <v>40</v>
      </c>
      <c r="J19" s="25">
        <v>4000</v>
      </c>
      <c r="K19" s="25">
        <f t="shared" si="3"/>
        <v>40</v>
      </c>
      <c r="L19" s="25">
        <v>30</v>
      </c>
      <c r="M19">
        <v>1</v>
      </c>
    </row>
    <row r="20" spans="3:25">
      <c r="C20" s="38"/>
      <c r="D20" s="38"/>
      <c r="E20" s="38"/>
      <c r="G20" s="7"/>
      <c r="J20" s="25"/>
      <c r="K20" s="25"/>
      <c r="L20" s="25"/>
      <c r="M20" s="25"/>
      <c r="N20" s="25"/>
      <c r="T20" s="38"/>
      <c r="V20" s="30"/>
      <c r="W20" s="30"/>
      <c r="Y20" s="30"/>
    </row>
    <row r="21" spans="3:14">
      <c r="C21" s="38"/>
      <c r="D21" s="38"/>
      <c r="E21" s="38"/>
      <c r="G21" s="7"/>
      <c r="J21" s="25"/>
      <c r="K21" s="25"/>
      <c r="L21" s="25"/>
      <c r="M21" s="25"/>
      <c r="N21" s="25"/>
    </row>
    <row r="22" spans="3:14">
      <c r="C22" s="38"/>
      <c r="D22" s="38"/>
      <c r="E22" s="38"/>
      <c r="J22" s="25"/>
      <c r="K22" s="25"/>
      <c r="L22" s="25"/>
      <c r="M22" s="25"/>
      <c r="N22" s="25"/>
    </row>
    <row r="23" spans="3:14">
      <c r="C23" s="38"/>
      <c r="D23" s="38"/>
      <c r="E23" s="38"/>
      <c r="J23" s="25"/>
      <c r="K23" s="25"/>
      <c r="L23" s="25"/>
      <c r="M23" s="25"/>
      <c r="N23" s="25"/>
    </row>
    <row r="26" spans="3:14">
      <c r="C26" s="38"/>
      <c r="D26" s="38"/>
      <c r="H26" s="15"/>
      <c r="J26" s="25"/>
      <c r="K26" s="25"/>
      <c r="L26" s="25"/>
      <c r="M26" s="25"/>
      <c r="N26" s="25"/>
    </row>
    <row r="30" spans="3:9">
      <c r="C30" s="19" t="s">
        <v>2</v>
      </c>
      <c r="D30" s="43"/>
      <c r="E30" s="58"/>
      <c r="F30" s="58"/>
      <c r="G30" s="58"/>
      <c r="H30" s="58"/>
      <c r="I30" s="58"/>
    </row>
    <row r="31" ht="15.25" spans="3:9">
      <c r="C31" s="59" t="s">
        <v>17</v>
      </c>
      <c r="D31" s="59" t="s">
        <v>3</v>
      </c>
      <c r="E31" s="59" t="s">
        <v>19</v>
      </c>
      <c r="F31" s="59" t="s">
        <v>20</v>
      </c>
      <c r="G31" s="59" t="s">
        <v>21</v>
      </c>
      <c r="H31" s="59" t="s">
        <v>22</v>
      </c>
      <c r="I31" s="59" t="s">
        <v>23</v>
      </c>
    </row>
    <row r="32" spans="3:9">
      <c r="C32" s="60" t="s">
        <v>41</v>
      </c>
      <c r="D32" s="38" t="s">
        <v>93</v>
      </c>
      <c r="E32" s="60" t="s">
        <v>94</v>
      </c>
      <c r="F32" s="60" t="s">
        <v>95</v>
      </c>
      <c r="G32" s="60" t="s">
        <v>96</v>
      </c>
      <c r="H32" s="60"/>
      <c r="I32" s="60"/>
    </row>
    <row r="33" spans="3:9">
      <c r="C33" s="60"/>
      <c r="D33" s="38" t="s">
        <v>92</v>
      </c>
      <c r="E33" s="60" t="s">
        <v>97</v>
      </c>
      <c r="F33" s="60" t="s">
        <v>98</v>
      </c>
      <c r="G33" s="60" t="s">
        <v>99</v>
      </c>
      <c r="H33" s="60"/>
      <c r="I33" s="60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workbookViewId="0">
      <selection activeCell="D14" sqref="D14"/>
    </sheetView>
  </sheetViews>
  <sheetFormatPr defaultColWidth="9" defaultRowHeight="14.5"/>
  <cols>
    <col min="2" max="3" width="15.3636363636364" customWidth="1"/>
    <col min="8" max="8" width="14.7272727272727" customWidth="1"/>
    <col min="10" max="10" width="6.54545454545455" customWidth="1"/>
    <col min="11" max="11" width="14" customWidth="1"/>
    <col min="12" max="12" width="11.6363636363636" customWidth="1"/>
    <col min="14" max="14" width="16.1818181818182" customWidth="1"/>
  </cols>
  <sheetData>
    <row r="1" ht="21" spans="5:5">
      <c r="E1" s="56" t="s">
        <v>100</v>
      </c>
    </row>
    <row r="2" spans="5:5">
      <c r="E2" s="57" t="s">
        <v>101</v>
      </c>
    </row>
    <row r="3" spans="4:4">
      <c r="D3" s="1" t="s">
        <v>1</v>
      </c>
    </row>
    <row r="4" ht="15.25" spans="2:14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24" t="s">
        <v>14</v>
      </c>
      <c r="N4" s="24" t="s">
        <v>16</v>
      </c>
    </row>
    <row r="5" spans="2:13">
      <c r="B5" s="38" t="s">
        <v>102</v>
      </c>
      <c r="C5" t="s">
        <v>61</v>
      </c>
      <c r="D5" t="s">
        <v>50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I5*90%</f>
        <v>1537.83563873068</v>
      </c>
      <c r="L5">
        <f>J5*90%</f>
        <v>15.3783563873068</v>
      </c>
      <c r="M5">
        <v>0.001</v>
      </c>
    </row>
    <row r="6" spans="2:14">
      <c r="B6" s="38" t="s">
        <v>103</v>
      </c>
      <c r="C6" t="s">
        <v>61</v>
      </c>
      <c r="D6" t="s">
        <v>50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 t="shared" ref="K6:K8" si="1">I6*90%</f>
        <v>1537.83563873068</v>
      </c>
      <c r="L6">
        <f t="shared" ref="L6:L8" si="2">J6*90%</f>
        <v>15.3783563873068</v>
      </c>
      <c r="M6">
        <v>0.001</v>
      </c>
      <c r="N6" s="50">
        <v>0.9</v>
      </c>
    </row>
    <row r="7" spans="2:3">
      <c r="B7" s="38"/>
      <c r="C7" t="s">
        <v>26</v>
      </c>
    </row>
    <row r="8" spans="2:14">
      <c r="B8" s="38" t="s">
        <v>104</v>
      </c>
      <c r="C8" t="s">
        <v>61</v>
      </c>
      <c r="D8" t="s">
        <v>50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 t="shared" si="1"/>
        <v>1537.83563873068</v>
      </c>
      <c r="L8">
        <f t="shared" si="2"/>
        <v>15.3783563873068</v>
      </c>
      <c r="M8">
        <v>0.001</v>
      </c>
      <c r="N8" s="50">
        <v>0.5</v>
      </c>
    </row>
    <row r="9" spans="3:3">
      <c r="C9" t="s">
        <v>26</v>
      </c>
    </row>
    <row r="10" spans="2:13">
      <c r="B10" s="38" t="s">
        <v>105</v>
      </c>
      <c r="C10" t="s">
        <v>61</v>
      </c>
      <c r="D10" s="47" t="s">
        <v>48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5">
        <f>14.5</f>
        <v>14.5</v>
      </c>
      <c r="J10" s="25">
        <f t="shared" ref="J10" si="3">I10/100</f>
        <v>0.145</v>
      </c>
      <c r="K10" s="25">
        <f t="shared" ref="K10" si="4">I10*90%</f>
        <v>13.05</v>
      </c>
      <c r="L10" s="25">
        <f t="shared" ref="L10" si="5">K10/100</f>
        <v>0.1305</v>
      </c>
      <c r="M10">
        <v>0.001</v>
      </c>
    </row>
    <row r="16" spans="2:8">
      <c r="B16" s="19" t="s">
        <v>2</v>
      </c>
      <c r="C16" s="43"/>
      <c r="D16" s="58"/>
      <c r="E16" s="58"/>
      <c r="F16" s="58"/>
      <c r="G16" s="58"/>
      <c r="H16" s="58"/>
    </row>
    <row r="17" ht="15.25" spans="2:8">
      <c r="B17" s="59" t="s">
        <v>17</v>
      </c>
      <c r="C17" s="59" t="s">
        <v>3</v>
      </c>
      <c r="D17" s="59" t="s">
        <v>19</v>
      </c>
      <c r="E17" s="59" t="s">
        <v>20</v>
      </c>
      <c r="F17" s="59" t="s">
        <v>21</v>
      </c>
      <c r="G17" s="59" t="s">
        <v>22</v>
      </c>
      <c r="H17" s="59" t="s">
        <v>23</v>
      </c>
    </row>
    <row r="18" spans="2:8">
      <c r="B18" s="60" t="s">
        <v>41</v>
      </c>
      <c r="C18" s="38" t="s">
        <v>102</v>
      </c>
      <c r="D18" s="61"/>
      <c r="E18" s="61" t="s">
        <v>106</v>
      </c>
      <c r="F18" s="61" t="s">
        <v>107</v>
      </c>
      <c r="G18" s="60"/>
      <c r="H18" s="60"/>
    </row>
    <row r="19" spans="2:8">
      <c r="B19" s="60"/>
      <c r="C19" s="38" t="s">
        <v>103</v>
      </c>
      <c r="D19" s="61"/>
      <c r="E19" s="61" t="s">
        <v>106</v>
      </c>
      <c r="F19" s="61" t="s">
        <v>107</v>
      </c>
      <c r="G19" s="60"/>
      <c r="H19" s="60"/>
    </row>
    <row r="20" spans="3:6">
      <c r="C20" s="38" t="s">
        <v>104</v>
      </c>
      <c r="D20" s="61"/>
      <c r="E20" s="61" t="s">
        <v>106</v>
      </c>
      <c r="F20" s="61" t="s">
        <v>107</v>
      </c>
    </row>
    <row r="21" spans="3:6">
      <c r="C21" s="38" t="s">
        <v>105</v>
      </c>
      <c r="E21" s="61" t="s">
        <v>106</v>
      </c>
      <c r="F21" s="61" t="s">
        <v>107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workbookViewId="0">
      <pane ySplit="5" topLeftCell="A6" activePane="bottomLeft" state="frozen"/>
      <selection/>
      <selection pane="bottomLeft" activeCell="H17" sqref="H17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5" max="15" width="11" customWidth="1"/>
    <col min="19" max="19" width="29.7272727272727" customWidth="1"/>
    <col min="20" max="20" width="9.27272727272727" customWidth="1"/>
  </cols>
  <sheetData>
    <row r="2" spans="8:10">
      <c r="H2" s="22" t="s">
        <v>108</v>
      </c>
      <c r="J2" t="s">
        <v>109</v>
      </c>
    </row>
    <row r="4" spans="5:25">
      <c r="E4" s="1" t="s">
        <v>1</v>
      </c>
      <c r="R4" s="43" t="s">
        <v>2</v>
      </c>
      <c r="S4" s="43"/>
      <c r="T4" s="51"/>
      <c r="U4" s="51"/>
      <c r="V4" s="51"/>
      <c r="W4" s="51"/>
      <c r="X4" s="51"/>
      <c r="Y4" s="51"/>
    </row>
    <row r="5" ht="15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12</v>
      </c>
      <c r="L5" s="4" t="s">
        <v>13</v>
      </c>
      <c r="M5" s="23" t="s">
        <v>15</v>
      </c>
      <c r="N5" s="23" t="s">
        <v>14</v>
      </c>
      <c r="O5" s="24" t="s">
        <v>110</v>
      </c>
      <c r="R5" s="52" t="s">
        <v>17</v>
      </c>
      <c r="S5" s="52" t="s">
        <v>3</v>
      </c>
      <c r="T5" s="52" t="s">
        <v>19</v>
      </c>
      <c r="U5" s="52" t="s">
        <v>20</v>
      </c>
      <c r="V5" s="52" t="s">
        <v>21</v>
      </c>
      <c r="W5" s="52" t="s">
        <v>22</v>
      </c>
      <c r="X5" s="52" t="s">
        <v>23</v>
      </c>
      <c r="Y5" s="52" t="s">
        <v>24</v>
      </c>
    </row>
    <row r="6" spans="3:25">
      <c r="C6" t="s">
        <v>111</v>
      </c>
      <c r="D6" t="s">
        <v>112</v>
      </c>
      <c r="E6" t="s">
        <v>113</v>
      </c>
      <c r="F6">
        <v>2021</v>
      </c>
      <c r="G6" s="46">
        <v>0.6</v>
      </c>
      <c r="H6">
        <v>1.91122946141536</v>
      </c>
      <c r="I6" s="22">
        <v>400</v>
      </c>
      <c r="J6" s="22">
        <v>20</v>
      </c>
      <c r="K6" s="22">
        <f>I6</f>
        <v>400</v>
      </c>
      <c r="L6" s="22">
        <f>J6</f>
        <v>20</v>
      </c>
      <c r="M6">
        <v>20</v>
      </c>
      <c r="N6" s="49">
        <v>31.54</v>
      </c>
      <c r="O6">
        <v>1</v>
      </c>
      <c r="R6" s="53" t="s">
        <v>41</v>
      </c>
      <c r="S6" t="s">
        <v>111</v>
      </c>
      <c r="T6" s="53"/>
      <c r="U6" s="53" t="s">
        <v>114</v>
      </c>
      <c r="V6" s="53" t="s">
        <v>115</v>
      </c>
      <c r="W6" s="53"/>
      <c r="X6" s="53"/>
      <c r="Y6" s="53" t="s">
        <v>116</v>
      </c>
    </row>
    <row r="7" spans="3:25">
      <c r="C7" t="s">
        <v>117</v>
      </c>
      <c r="D7" t="s">
        <v>112</v>
      </c>
      <c r="E7" t="s">
        <v>113</v>
      </c>
      <c r="F7">
        <v>2021</v>
      </c>
      <c r="G7" s="46">
        <v>0.78</v>
      </c>
      <c r="H7">
        <v>1.91122946141536</v>
      </c>
      <c r="I7" s="22">
        <v>400</v>
      </c>
      <c r="J7" s="22">
        <v>20</v>
      </c>
      <c r="K7" s="22">
        <f t="shared" ref="K7:K70" si="0">I7</f>
        <v>400</v>
      </c>
      <c r="L7" s="22">
        <f t="shared" ref="L7:L70" si="1">J7</f>
        <v>20</v>
      </c>
      <c r="M7">
        <v>20</v>
      </c>
      <c r="N7" s="49">
        <v>31.54</v>
      </c>
      <c r="O7">
        <v>1</v>
      </c>
      <c r="R7" s="53"/>
      <c r="S7" t="s">
        <v>117</v>
      </c>
      <c r="T7" s="53"/>
      <c r="U7" s="53" t="s">
        <v>114</v>
      </c>
      <c r="V7" s="53" t="s">
        <v>115</v>
      </c>
      <c r="W7" s="53"/>
      <c r="X7" s="53"/>
      <c r="Y7" s="53" t="s">
        <v>116</v>
      </c>
    </row>
    <row r="8" spans="3:25">
      <c r="C8" t="s">
        <v>118</v>
      </c>
      <c r="D8" t="s">
        <v>112</v>
      </c>
      <c r="E8" t="s">
        <v>113</v>
      </c>
      <c r="F8">
        <v>2021</v>
      </c>
      <c r="G8" s="46">
        <v>0.85</v>
      </c>
      <c r="H8">
        <v>1.91122946141536</v>
      </c>
      <c r="I8" s="22">
        <v>400</v>
      </c>
      <c r="J8" s="22">
        <v>20</v>
      </c>
      <c r="K8" s="22">
        <f t="shared" si="0"/>
        <v>400</v>
      </c>
      <c r="L8" s="22">
        <f t="shared" si="1"/>
        <v>20</v>
      </c>
      <c r="M8">
        <v>20</v>
      </c>
      <c r="N8" s="49">
        <v>31.54</v>
      </c>
      <c r="O8">
        <v>1</v>
      </c>
      <c r="R8" s="53"/>
      <c r="S8" t="s">
        <v>118</v>
      </c>
      <c r="T8" s="53"/>
      <c r="U8" s="53" t="s">
        <v>114</v>
      </c>
      <c r="V8" s="53" t="s">
        <v>115</v>
      </c>
      <c r="W8" s="53"/>
      <c r="X8" s="53"/>
      <c r="Y8" s="53" t="s">
        <v>116</v>
      </c>
    </row>
    <row r="9" spans="3:25">
      <c r="C9" t="s">
        <v>119</v>
      </c>
      <c r="D9" t="s">
        <v>120</v>
      </c>
      <c r="E9" t="s">
        <v>113</v>
      </c>
      <c r="F9">
        <v>2021</v>
      </c>
      <c r="G9" s="46">
        <v>0.62</v>
      </c>
      <c r="H9">
        <v>2.76441257319111</v>
      </c>
      <c r="I9" s="22">
        <v>400</v>
      </c>
      <c r="J9" s="22">
        <v>20</v>
      </c>
      <c r="K9" s="22">
        <f t="shared" si="0"/>
        <v>400</v>
      </c>
      <c r="L9" s="22">
        <f t="shared" si="1"/>
        <v>20</v>
      </c>
      <c r="M9">
        <v>20</v>
      </c>
      <c r="N9" s="49">
        <v>31.54</v>
      </c>
      <c r="O9">
        <v>1</v>
      </c>
      <c r="R9" s="53"/>
      <c r="S9" t="s">
        <v>119</v>
      </c>
      <c r="T9" s="53"/>
      <c r="U9" s="53" t="s">
        <v>114</v>
      </c>
      <c r="V9" s="53" t="s">
        <v>115</v>
      </c>
      <c r="W9" s="53"/>
      <c r="X9" s="53"/>
      <c r="Y9" s="53" t="s">
        <v>116</v>
      </c>
    </row>
    <row r="10" spans="3:25">
      <c r="C10" t="s">
        <v>121</v>
      </c>
      <c r="D10" t="s">
        <v>120</v>
      </c>
      <c r="E10" t="s">
        <v>113</v>
      </c>
      <c r="F10">
        <v>2021</v>
      </c>
      <c r="G10" s="46">
        <v>0.8</v>
      </c>
      <c r="H10">
        <v>2.76441257319111</v>
      </c>
      <c r="I10" s="22">
        <v>400</v>
      </c>
      <c r="J10" s="22">
        <v>20</v>
      </c>
      <c r="K10" s="22">
        <f t="shared" si="0"/>
        <v>400</v>
      </c>
      <c r="L10" s="22">
        <f t="shared" si="1"/>
        <v>20</v>
      </c>
      <c r="M10">
        <v>20</v>
      </c>
      <c r="N10" s="49">
        <v>31.54</v>
      </c>
      <c r="O10">
        <v>1</v>
      </c>
      <c r="R10" s="53"/>
      <c r="S10" t="s">
        <v>121</v>
      </c>
      <c r="T10" s="53"/>
      <c r="U10" s="53" t="s">
        <v>114</v>
      </c>
      <c r="V10" s="53" t="s">
        <v>115</v>
      </c>
      <c r="W10" s="53"/>
      <c r="X10" s="53"/>
      <c r="Y10" s="53" t="s">
        <v>116</v>
      </c>
    </row>
    <row r="11" spans="3:25">
      <c r="C11" t="s">
        <v>122</v>
      </c>
      <c r="D11" t="s">
        <v>120</v>
      </c>
      <c r="E11" t="s">
        <v>113</v>
      </c>
      <c r="F11">
        <v>2021</v>
      </c>
      <c r="G11" s="46">
        <v>0.9</v>
      </c>
      <c r="H11">
        <v>2.76441257319111</v>
      </c>
      <c r="I11" s="22">
        <v>400</v>
      </c>
      <c r="J11" s="22">
        <v>20</v>
      </c>
      <c r="K11" s="22">
        <f t="shared" si="0"/>
        <v>400</v>
      </c>
      <c r="L11" s="22">
        <f t="shared" si="1"/>
        <v>20</v>
      </c>
      <c r="M11">
        <v>20</v>
      </c>
      <c r="N11" s="49">
        <v>31.54</v>
      </c>
      <c r="O11">
        <v>1</v>
      </c>
      <c r="R11" s="53"/>
      <c r="S11" t="s">
        <v>122</v>
      </c>
      <c r="T11" s="53"/>
      <c r="U11" s="53" t="s">
        <v>114</v>
      </c>
      <c r="V11" s="53" t="s">
        <v>115</v>
      </c>
      <c r="W11" s="53"/>
      <c r="X11" s="53"/>
      <c r="Y11" s="53" t="s">
        <v>116</v>
      </c>
    </row>
    <row r="12" spans="3:25">
      <c r="C12" t="s">
        <v>123</v>
      </c>
      <c r="D12" t="s">
        <v>124</v>
      </c>
      <c r="E12" t="s">
        <v>113</v>
      </c>
      <c r="F12">
        <v>2021</v>
      </c>
      <c r="G12" s="46">
        <v>1</v>
      </c>
      <c r="H12">
        <v>2.47313988564565</v>
      </c>
      <c r="I12" s="22">
        <v>400</v>
      </c>
      <c r="J12" s="22">
        <v>20</v>
      </c>
      <c r="K12" s="22">
        <f t="shared" si="0"/>
        <v>400</v>
      </c>
      <c r="L12" s="22">
        <f t="shared" si="1"/>
        <v>20</v>
      </c>
      <c r="M12">
        <v>20</v>
      </c>
      <c r="N12" s="49">
        <v>31.54</v>
      </c>
      <c r="O12">
        <v>1</v>
      </c>
      <c r="R12" s="53"/>
      <c r="S12" t="s">
        <v>123</v>
      </c>
      <c r="T12" s="53"/>
      <c r="U12" s="53" t="s">
        <v>114</v>
      </c>
      <c r="V12" s="53" t="s">
        <v>115</v>
      </c>
      <c r="W12" s="53"/>
      <c r="X12" s="53"/>
      <c r="Y12" s="53" t="s">
        <v>116</v>
      </c>
    </row>
    <row r="13" spans="3:25">
      <c r="C13" t="s">
        <v>125</v>
      </c>
      <c r="D13" t="s">
        <v>126</v>
      </c>
      <c r="E13" t="s">
        <v>113</v>
      </c>
      <c r="F13">
        <v>2021</v>
      </c>
      <c r="G13" s="46">
        <v>1.9</v>
      </c>
      <c r="H13">
        <v>1</v>
      </c>
      <c r="I13" s="22">
        <v>400</v>
      </c>
      <c r="J13" s="22">
        <v>20</v>
      </c>
      <c r="K13" s="22">
        <f t="shared" si="0"/>
        <v>400</v>
      </c>
      <c r="L13" s="22">
        <f t="shared" si="1"/>
        <v>20</v>
      </c>
      <c r="M13">
        <v>20</v>
      </c>
      <c r="N13" s="49">
        <v>31.54</v>
      </c>
      <c r="O13">
        <v>1</v>
      </c>
      <c r="R13" s="53"/>
      <c r="S13" t="s">
        <v>125</v>
      </c>
      <c r="T13" s="53"/>
      <c r="U13" s="53" t="s">
        <v>114</v>
      </c>
      <c r="V13" s="53" t="s">
        <v>115</v>
      </c>
      <c r="W13" s="53"/>
      <c r="X13" s="53"/>
      <c r="Y13" s="53" t="s">
        <v>116</v>
      </c>
    </row>
    <row r="14" spans="3:25">
      <c r="C14" t="s">
        <v>127</v>
      </c>
      <c r="D14" t="s">
        <v>128</v>
      </c>
      <c r="E14" t="s">
        <v>113</v>
      </c>
      <c r="F14">
        <v>2021</v>
      </c>
      <c r="G14" s="46">
        <v>0.5</v>
      </c>
      <c r="H14">
        <v>3.2209180925706</v>
      </c>
      <c r="I14" s="22">
        <v>400</v>
      </c>
      <c r="J14" s="22">
        <v>20</v>
      </c>
      <c r="K14" s="22">
        <f t="shared" si="0"/>
        <v>400</v>
      </c>
      <c r="L14" s="22">
        <f t="shared" si="1"/>
        <v>20</v>
      </c>
      <c r="M14">
        <v>20</v>
      </c>
      <c r="N14" s="49">
        <v>31.54</v>
      </c>
      <c r="O14">
        <v>1</v>
      </c>
      <c r="R14" s="53"/>
      <c r="S14" t="s">
        <v>127</v>
      </c>
      <c r="T14" s="53"/>
      <c r="U14" s="53" t="s">
        <v>114</v>
      </c>
      <c r="V14" s="53" t="s">
        <v>115</v>
      </c>
      <c r="W14" s="53"/>
      <c r="X14" s="53"/>
      <c r="Y14" s="53" t="s">
        <v>116</v>
      </c>
    </row>
    <row r="15" spans="3:29">
      <c r="C15" t="s">
        <v>129</v>
      </c>
      <c r="D15" t="s">
        <v>130</v>
      </c>
      <c r="E15" t="s">
        <v>113</v>
      </c>
      <c r="F15">
        <v>2021</v>
      </c>
      <c r="G15" s="46">
        <v>0.5</v>
      </c>
      <c r="H15">
        <v>0.492984723712866</v>
      </c>
      <c r="I15" s="22">
        <v>400</v>
      </c>
      <c r="J15" s="22">
        <v>20</v>
      </c>
      <c r="K15" s="22">
        <f t="shared" si="0"/>
        <v>400</v>
      </c>
      <c r="L15" s="22">
        <f t="shared" si="1"/>
        <v>20</v>
      </c>
      <c r="M15">
        <v>20</v>
      </c>
      <c r="N15" s="49">
        <v>31.54</v>
      </c>
      <c r="O15">
        <v>1</v>
      </c>
      <c r="R15" s="53"/>
      <c r="S15" t="s">
        <v>129</v>
      </c>
      <c r="T15" s="53"/>
      <c r="U15" s="53" t="s">
        <v>114</v>
      </c>
      <c r="V15" s="53" t="s">
        <v>115</v>
      </c>
      <c r="W15" s="53"/>
      <c r="X15" s="53"/>
      <c r="Y15" s="53" t="s">
        <v>116</v>
      </c>
      <c r="AC15" s="46">
        <v>0.6</v>
      </c>
    </row>
    <row r="16" spans="3:29">
      <c r="C16" s="47" t="s">
        <v>131</v>
      </c>
      <c r="D16" s="47" t="s">
        <v>124</v>
      </c>
      <c r="E16" t="s">
        <v>113</v>
      </c>
      <c r="F16">
        <v>2021</v>
      </c>
      <c r="G16" s="48">
        <v>0.75</v>
      </c>
      <c r="H16" s="22">
        <v>0.1</v>
      </c>
      <c r="I16" s="22">
        <v>400</v>
      </c>
      <c r="J16" s="22">
        <v>20</v>
      </c>
      <c r="K16" s="22">
        <f t="shared" si="0"/>
        <v>400</v>
      </c>
      <c r="L16" s="22">
        <f t="shared" si="1"/>
        <v>20</v>
      </c>
      <c r="M16">
        <v>20</v>
      </c>
      <c r="N16" s="49">
        <v>31.54</v>
      </c>
      <c r="O16" s="50">
        <v>0.5</v>
      </c>
      <c r="R16" s="53"/>
      <c r="S16" s="47" t="s">
        <v>131</v>
      </c>
      <c r="T16" s="53"/>
      <c r="U16" s="53" t="s">
        <v>114</v>
      </c>
      <c r="V16" s="53" t="s">
        <v>115</v>
      </c>
      <c r="W16" s="53"/>
      <c r="X16" s="53"/>
      <c r="Y16" s="53" t="s">
        <v>116</v>
      </c>
      <c r="AC16" s="46">
        <v>0.78</v>
      </c>
    </row>
    <row r="17" spans="4:29">
      <c r="D17" s="47" t="s">
        <v>130</v>
      </c>
      <c r="G17" s="48"/>
      <c r="H17" s="22"/>
      <c r="I17" s="22"/>
      <c r="J17" s="22"/>
      <c r="K17" s="22"/>
      <c r="L17" s="22"/>
      <c r="N17" s="49"/>
      <c r="R17" s="53"/>
      <c r="S17" t="s">
        <v>39</v>
      </c>
      <c r="T17" s="53"/>
      <c r="U17" s="53"/>
      <c r="V17" s="53"/>
      <c r="W17" s="53"/>
      <c r="X17" s="53"/>
      <c r="Y17" s="53"/>
      <c r="AC17" s="46">
        <v>0.85</v>
      </c>
    </row>
    <row r="18" spans="3:29">
      <c r="C18" s="47" t="s">
        <v>132</v>
      </c>
      <c r="D18" s="47" t="s">
        <v>112</v>
      </c>
      <c r="E18" t="s">
        <v>113</v>
      </c>
      <c r="F18">
        <v>2021</v>
      </c>
      <c r="G18" s="48">
        <v>0.675</v>
      </c>
      <c r="H18" s="22">
        <v>0.1</v>
      </c>
      <c r="I18" s="22">
        <v>400</v>
      </c>
      <c r="J18" s="22">
        <v>20</v>
      </c>
      <c r="K18" s="22">
        <f t="shared" si="0"/>
        <v>400</v>
      </c>
      <c r="L18" s="22">
        <f t="shared" si="1"/>
        <v>20</v>
      </c>
      <c r="M18">
        <v>20</v>
      </c>
      <c r="N18" s="49">
        <v>31.54</v>
      </c>
      <c r="O18" s="50">
        <v>0.5</v>
      </c>
      <c r="R18" s="53"/>
      <c r="S18" s="47" t="s">
        <v>132</v>
      </c>
      <c r="T18" s="53"/>
      <c r="U18" s="53" t="s">
        <v>114</v>
      </c>
      <c r="V18" s="53" t="s">
        <v>115</v>
      </c>
      <c r="W18" s="53"/>
      <c r="X18" s="53"/>
      <c r="Y18" s="53" t="s">
        <v>116</v>
      </c>
      <c r="AC18" s="46">
        <v>0.62</v>
      </c>
    </row>
    <row r="19" spans="4:29">
      <c r="D19" s="47" t="s">
        <v>130</v>
      </c>
      <c r="G19" s="48"/>
      <c r="H19" s="22"/>
      <c r="I19" s="22"/>
      <c r="J19" s="22"/>
      <c r="K19" s="22"/>
      <c r="L19" s="22"/>
      <c r="N19" s="49"/>
      <c r="R19" s="53"/>
      <c r="S19" t="s">
        <v>39</v>
      </c>
      <c r="T19" s="53"/>
      <c r="U19" s="53"/>
      <c r="V19" s="53"/>
      <c r="W19" s="53"/>
      <c r="X19" s="53"/>
      <c r="Y19" s="53"/>
      <c r="AC19" s="46">
        <v>0.8</v>
      </c>
    </row>
    <row r="20" spans="3:29">
      <c r="C20" s="47" t="s">
        <v>133</v>
      </c>
      <c r="D20" s="47" t="s">
        <v>124</v>
      </c>
      <c r="E20" t="s">
        <v>113</v>
      </c>
      <c r="F20">
        <v>2021</v>
      </c>
      <c r="G20" s="48">
        <v>0.9</v>
      </c>
      <c r="H20" s="22">
        <v>0.1</v>
      </c>
      <c r="I20" s="22">
        <v>400</v>
      </c>
      <c r="J20" s="22">
        <v>20</v>
      </c>
      <c r="K20" s="22">
        <f t="shared" si="0"/>
        <v>400</v>
      </c>
      <c r="L20" s="22">
        <f t="shared" si="1"/>
        <v>20</v>
      </c>
      <c r="M20">
        <v>20</v>
      </c>
      <c r="N20" s="49">
        <v>31.54</v>
      </c>
      <c r="O20" s="50">
        <v>0.5</v>
      </c>
      <c r="R20" s="53"/>
      <c r="S20" s="47" t="s">
        <v>133</v>
      </c>
      <c r="T20" s="53"/>
      <c r="U20" s="53" t="s">
        <v>114</v>
      </c>
      <c r="V20" s="53" t="s">
        <v>115</v>
      </c>
      <c r="W20" s="53"/>
      <c r="X20" s="53"/>
      <c r="Y20" s="53" t="s">
        <v>116</v>
      </c>
      <c r="AC20" s="46">
        <v>0.9</v>
      </c>
    </row>
    <row r="21" spans="4:29">
      <c r="D21" s="47" t="s">
        <v>120</v>
      </c>
      <c r="G21" s="48"/>
      <c r="H21" s="22"/>
      <c r="I21" s="22"/>
      <c r="J21" s="22"/>
      <c r="K21" s="22"/>
      <c r="L21" s="22"/>
      <c r="N21" s="49"/>
      <c r="R21" s="53"/>
      <c r="S21" t="s">
        <v>39</v>
      </c>
      <c r="T21" s="53"/>
      <c r="U21" s="53"/>
      <c r="V21" s="53"/>
      <c r="W21" s="53"/>
      <c r="X21" s="53"/>
      <c r="Y21" s="53"/>
      <c r="AC21" s="46">
        <v>1</v>
      </c>
    </row>
    <row r="22" spans="3:29">
      <c r="C22" s="47" t="s">
        <v>134</v>
      </c>
      <c r="D22" s="47" t="s">
        <v>124</v>
      </c>
      <c r="E22" t="s">
        <v>113</v>
      </c>
      <c r="F22">
        <v>2021</v>
      </c>
      <c r="G22" s="48">
        <v>0.89</v>
      </c>
      <c r="H22" s="22">
        <v>0.1</v>
      </c>
      <c r="I22" s="22">
        <v>400</v>
      </c>
      <c r="J22" s="22">
        <v>20</v>
      </c>
      <c r="K22" s="22">
        <f t="shared" si="0"/>
        <v>400</v>
      </c>
      <c r="L22" s="22">
        <f t="shared" si="1"/>
        <v>20</v>
      </c>
      <c r="M22">
        <v>20</v>
      </c>
      <c r="N22" s="49">
        <v>31.54</v>
      </c>
      <c r="O22" s="50">
        <v>0.5</v>
      </c>
      <c r="R22" s="53"/>
      <c r="S22" s="47" t="s">
        <v>134</v>
      </c>
      <c r="T22" s="53"/>
      <c r="U22" s="53" t="s">
        <v>114</v>
      </c>
      <c r="V22" s="53" t="s">
        <v>115</v>
      </c>
      <c r="W22" s="53"/>
      <c r="X22" s="53"/>
      <c r="Y22" s="53" t="s">
        <v>116</v>
      </c>
      <c r="AC22" s="46">
        <v>1.9</v>
      </c>
    </row>
    <row r="23" spans="4:29">
      <c r="D23" s="47" t="s">
        <v>112</v>
      </c>
      <c r="K23" s="22"/>
      <c r="L23" s="22"/>
      <c r="R23" s="53"/>
      <c r="S23" t="s">
        <v>39</v>
      </c>
      <c r="T23" s="53"/>
      <c r="U23" s="53"/>
      <c r="V23" s="53"/>
      <c r="W23" s="53"/>
      <c r="X23" s="53"/>
      <c r="Y23" s="53"/>
      <c r="AC23" s="46">
        <v>0.5</v>
      </c>
    </row>
    <row r="24" spans="3:29">
      <c r="C24" t="s">
        <v>135</v>
      </c>
      <c r="D24" t="s">
        <v>112</v>
      </c>
      <c r="E24" t="s">
        <v>136</v>
      </c>
      <c r="F24">
        <v>2021</v>
      </c>
      <c r="G24" s="46">
        <v>0.6</v>
      </c>
      <c r="H24">
        <v>2.63853844230718</v>
      </c>
      <c r="I24">
        <v>400</v>
      </c>
      <c r="J24">
        <v>20</v>
      </c>
      <c r="K24" s="22">
        <f t="shared" si="0"/>
        <v>400</v>
      </c>
      <c r="L24" s="22">
        <f t="shared" si="1"/>
        <v>20</v>
      </c>
      <c r="M24">
        <v>20</v>
      </c>
      <c r="N24">
        <v>31.54</v>
      </c>
      <c r="O24">
        <v>1</v>
      </c>
      <c r="R24" s="53"/>
      <c r="S24" t="s">
        <v>135</v>
      </c>
      <c r="T24" s="53"/>
      <c r="U24" s="53" t="s">
        <v>114</v>
      </c>
      <c r="V24" s="53" t="s">
        <v>115</v>
      </c>
      <c r="W24" s="53"/>
      <c r="X24" s="53"/>
      <c r="Y24" s="53" t="s">
        <v>116</v>
      </c>
      <c r="AC24" s="46">
        <v>0.5</v>
      </c>
    </row>
    <row r="25" spans="3:29">
      <c r="C25" t="s">
        <v>137</v>
      </c>
      <c r="D25" t="s">
        <v>112</v>
      </c>
      <c r="E25" t="s">
        <v>136</v>
      </c>
      <c r="F25">
        <v>2021</v>
      </c>
      <c r="G25" s="46">
        <v>0.78</v>
      </c>
      <c r="H25">
        <v>2.63853844230718</v>
      </c>
      <c r="I25">
        <v>400</v>
      </c>
      <c r="J25">
        <v>20</v>
      </c>
      <c r="K25" s="22">
        <f t="shared" si="0"/>
        <v>400</v>
      </c>
      <c r="L25" s="22">
        <f t="shared" si="1"/>
        <v>20</v>
      </c>
      <c r="M25">
        <v>20</v>
      </c>
      <c r="N25">
        <v>31.54</v>
      </c>
      <c r="O25">
        <v>1</v>
      </c>
      <c r="R25" s="53"/>
      <c r="S25" t="s">
        <v>137</v>
      </c>
      <c r="T25" s="53"/>
      <c r="U25" s="53" t="s">
        <v>114</v>
      </c>
      <c r="V25" s="53" t="s">
        <v>115</v>
      </c>
      <c r="W25" s="53"/>
      <c r="X25" s="53"/>
      <c r="Y25" s="53" t="s">
        <v>116</v>
      </c>
      <c r="AC25" s="48">
        <v>0.75</v>
      </c>
    </row>
    <row r="26" spans="3:29">
      <c r="C26" t="s">
        <v>138</v>
      </c>
      <c r="D26" t="s">
        <v>112</v>
      </c>
      <c r="E26" t="s">
        <v>136</v>
      </c>
      <c r="F26">
        <v>2021</v>
      </c>
      <c r="G26" s="46">
        <v>0.85</v>
      </c>
      <c r="H26">
        <v>2.63853844230718</v>
      </c>
      <c r="I26">
        <v>400</v>
      </c>
      <c r="J26">
        <v>20</v>
      </c>
      <c r="K26" s="22">
        <f t="shared" si="0"/>
        <v>400</v>
      </c>
      <c r="L26" s="22">
        <f t="shared" si="1"/>
        <v>20</v>
      </c>
      <c r="M26">
        <v>20</v>
      </c>
      <c r="N26">
        <v>31.54</v>
      </c>
      <c r="O26">
        <v>1</v>
      </c>
      <c r="R26" s="53"/>
      <c r="S26" t="s">
        <v>138</v>
      </c>
      <c r="T26" s="53"/>
      <c r="U26" s="53" t="s">
        <v>114</v>
      </c>
      <c r="V26" s="53" t="s">
        <v>115</v>
      </c>
      <c r="W26" s="53"/>
      <c r="X26" s="53"/>
      <c r="Y26" s="53" t="s">
        <v>116</v>
      </c>
      <c r="AC26" s="48"/>
    </row>
    <row r="27" spans="3:29">
      <c r="C27" t="s">
        <v>139</v>
      </c>
      <c r="D27" t="s">
        <v>120</v>
      </c>
      <c r="E27" t="s">
        <v>136</v>
      </c>
      <c r="F27">
        <v>2021</v>
      </c>
      <c r="G27" s="46">
        <v>0.62</v>
      </c>
      <c r="H27">
        <v>0.590125899436826</v>
      </c>
      <c r="I27">
        <v>400</v>
      </c>
      <c r="J27">
        <v>20</v>
      </c>
      <c r="K27" s="22">
        <f t="shared" si="0"/>
        <v>400</v>
      </c>
      <c r="L27" s="22">
        <f t="shared" si="1"/>
        <v>20</v>
      </c>
      <c r="M27">
        <v>20</v>
      </c>
      <c r="N27">
        <v>31.54</v>
      </c>
      <c r="O27">
        <v>1</v>
      </c>
      <c r="R27" s="53"/>
      <c r="S27" t="s">
        <v>139</v>
      </c>
      <c r="T27" s="53"/>
      <c r="U27" s="53" t="s">
        <v>114</v>
      </c>
      <c r="V27" s="53" t="s">
        <v>115</v>
      </c>
      <c r="W27" s="53"/>
      <c r="X27" s="53"/>
      <c r="Y27" s="53" t="s">
        <v>116</v>
      </c>
      <c r="AC27" s="48">
        <v>0.675</v>
      </c>
    </row>
    <row r="28" spans="3:29">
      <c r="C28" t="s">
        <v>140</v>
      </c>
      <c r="D28" t="s">
        <v>120</v>
      </c>
      <c r="E28" t="s">
        <v>136</v>
      </c>
      <c r="F28">
        <v>2021</v>
      </c>
      <c r="G28" s="46">
        <v>0.8</v>
      </c>
      <c r="H28">
        <v>0.590125899436826</v>
      </c>
      <c r="I28">
        <v>400</v>
      </c>
      <c r="J28">
        <v>20</v>
      </c>
      <c r="K28" s="22">
        <f t="shared" si="0"/>
        <v>400</v>
      </c>
      <c r="L28" s="22">
        <f t="shared" si="1"/>
        <v>20</v>
      </c>
      <c r="M28">
        <v>20</v>
      </c>
      <c r="N28">
        <v>31.54</v>
      </c>
      <c r="O28">
        <v>1</v>
      </c>
      <c r="R28" s="53"/>
      <c r="S28" t="s">
        <v>140</v>
      </c>
      <c r="T28" s="53"/>
      <c r="U28" s="53" t="s">
        <v>114</v>
      </c>
      <c r="V28" s="53" t="s">
        <v>115</v>
      </c>
      <c r="W28" s="53"/>
      <c r="X28" s="53"/>
      <c r="Y28" s="53" t="s">
        <v>116</v>
      </c>
      <c r="AC28" s="48"/>
    </row>
    <row r="29" spans="3:29">
      <c r="C29" t="s">
        <v>141</v>
      </c>
      <c r="D29" t="s">
        <v>120</v>
      </c>
      <c r="E29" t="s">
        <v>136</v>
      </c>
      <c r="F29">
        <v>2021</v>
      </c>
      <c r="G29" s="46">
        <v>0.9</v>
      </c>
      <c r="H29">
        <v>0.590125899436826</v>
      </c>
      <c r="I29">
        <v>400</v>
      </c>
      <c r="J29">
        <v>20</v>
      </c>
      <c r="K29" s="22">
        <f t="shared" si="0"/>
        <v>400</v>
      </c>
      <c r="L29" s="22">
        <f t="shared" si="1"/>
        <v>20</v>
      </c>
      <c r="M29">
        <v>20</v>
      </c>
      <c r="N29">
        <v>31.54</v>
      </c>
      <c r="O29">
        <v>1</v>
      </c>
      <c r="R29" s="53"/>
      <c r="S29" t="s">
        <v>141</v>
      </c>
      <c r="T29" s="53"/>
      <c r="U29" s="53" t="s">
        <v>114</v>
      </c>
      <c r="V29" s="53" t="s">
        <v>115</v>
      </c>
      <c r="W29" s="53"/>
      <c r="X29" s="53"/>
      <c r="Y29" s="53" t="s">
        <v>116</v>
      </c>
      <c r="AC29" s="48">
        <v>0.9</v>
      </c>
    </row>
    <row r="30" spans="3:29">
      <c r="C30" t="s">
        <v>142</v>
      </c>
      <c r="D30" t="s">
        <v>124</v>
      </c>
      <c r="E30" t="s">
        <v>136</v>
      </c>
      <c r="F30">
        <v>2021</v>
      </c>
      <c r="G30" s="46">
        <v>1</v>
      </c>
      <c r="H30">
        <v>1.01879202925254</v>
      </c>
      <c r="I30">
        <v>400</v>
      </c>
      <c r="J30">
        <v>20</v>
      </c>
      <c r="K30" s="22">
        <f t="shared" si="0"/>
        <v>400</v>
      </c>
      <c r="L30" s="22">
        <f t="shared" si="1"/>
        <v>20</v>
      </c>
      <c r="M30">
        <v>20</v>
      </c>
      <c r="N30">
        <v>31.54</v>
      </c>
      <c r="O30">
        <v>1</v>
      </c>
      <c r="R30" s="53"/>
      <c r="S30" t="s">
        <v>142</v>
      </c>
      <c r="T30" s="53"/>
      <c r="U30" s="53" t="s">
        <v>114</v>
      </c>
      <c r="V30" s="53" t="s">
        <v>115</v>
      </c>
      <c r="W30" s="53"/>
      <c r="X30" s="53"/>
      <c r="Y30" s="53" t="s">
        <v>116</v>
      </c>
      <c r="AC30" s="48"/>
    </row>
    <row r="31" spans="3:29">
      <c r="C31" t="s">
        <v>143</v>
      </c>
      <c r="D31" t="s">
        <v>126</v>
      </c>
      <c r="E31" t="s">
        <v>136</v>
      </c>
      <c r="F31">
        <v>2021</v>
      </c>
      <c r="G31" s="46">
        <v>1.9</v>
      </c>
      <c r="H31">
        <v>1</v>
      </c>
      <c r="I31">
        <v>400</v>
      </c>
      <c r="J31">
        <v>20</v>
      </c>
      <c r="K31" s="22">
        <f t="shared" si="0"/>
        <v>400</v>
      </c>
      <c r="L31" s="22">
        <f t="shared" si="1"/>
        <v>20</v>
      </c>
      <c r="M31">
        <v>20</v>
      </c>
      <c r="N31">
        <v>31.54</v>
      </c>
      <c r="O31">
        <v>1</v>
      </c>
      <c r="R31" s="53"/>
      <c r="S31" t="s">
        <v>143</v>
      </c>
      <c r="T31" s="53"/>
      <c r="U31" s="53" t="s">
        <v>114</v>
      </c>
      <c r="V31" s="53" t="s">
        <v>115</v>
      </c>
      <c r="W31" s="53"/>
      <c r="X31" s="53"/>
      <c r="Y31" s="53" t="s">
        <v>116</v>
      </c>
      <c r="AC31" s="48">
        <v>0.89</v>
      </c>
    </row>
    <row r="32" spans="3:25">
      <c r="C32" t="s">
        <v>144</v>
      </c>
      <c r="D32" t="s">
        <v>128</v>
      </c>
      <c r="E32" t="s">
        <v>136</v>
      </c>
      <c r="F32">
        <v>2021</v>
      </c>
      <c r="G32" s="46">
        <v>0.5</v>
      </c>
      <c r="H32">
        <v>0.991881995438332</v>
      </c>
      <c r="I32">
        <v>400</v>
      </c>
      <c r="J32">
        <v>20</v>
      </c>
      <c r="K32" s="22">
        <f t="shared" si="0"/>
        <v>400</v>
      </c>
      <c r="L32" s="22">
        <f t="shared" si="1"/>
        <v>20</v>
      </c>
      <c r="M32">
        <v>20</v>
      </c>
      <c r="N32">
        <v>31.54</v>
      </c>
      <c r="O32">
        <v>1</v>
      </c>
      <c r="R32" s="53"/>
      <c r="S32" t="s">
        <v>144</v>
      </c>
      <c r="T32" s="53"/>
      <c r="U32" s="53" t="s">
        <v>114</v>
      </c>
      <c r="V32" s="53" t="s">
        <v>115</v>
      </c>
      <c r="W32" s="53"/>
      <c r="X32" s="53"/>
      <c r="Y32" s="53" t="s">
        <v>116</v>
      </c>
    </row>
    <row r="33" spans="3:29">
      <c r="C33" t="s">
        <v>145</v>
      </c>
      <c r="D33" t="s">
        <v>130</v>
      </c>
      <c r="E33" t="s">
        <v>136</v>
      </c>
      <c r="F33">
        <v>2021</v>
      </c>
      <c r="G33" s="46">
        <v>0.5</v>
      </c>
      <c r="H33">
        <v>0.0515259603400463</v>
      </c>
      <c r="I33">
        <v>400</v>
      </c>
      <c r="J33">
        <v>20</v>
      </c>
      <c r="K33" s="22">
        <f t="shared" si="0"/>
        <v>400</v>
      </c>
      <c r="L33" s="22">
        <f t="shared" si="1"/>
        <v>20</v>
      </c>
      <c r="M33">
        <v>20</v>
      </c>
      <c r="N33">
        <v>31.54</v>
      </c>
      <c r="O33">
        <v>1</v>
      </c>
      <c r="R33" s="53"/>
      <c r="S33" t="s">
        <v>145</v>
      </c>
      <c r="T33" s="53"/>
      <c r="U33" s="53" t="s">
        <v>114</v>
      </c>
      <c r="V33" s="53" t="s">
        <v>115</v>
      </c>
      <c r="W33" s="53"/>
      <c r="X33" s="53"/>
      <c r="Y33" s="53" t="s">
        <v>116</v>
      </c>
      <c r="AC33" s="46">
        <v>0.6</v>
      </c>
    </row>
    <row r="34" spans="3:29">
      <c r="C34" s="47" t="s">
        <v>146</v>
      </c>
      <c r="D34" s="47" t="s">
        <v>124</v>
      </c>
      <c r="E34" t="s">
        <v>136</v>
      </c>
      <c r="F34">
        <v>2021</v>
      </c>
      <c r="G34" s="46">
        <v>0.75</v>
      </c>
      <c r="H34">
        <v>0.1</v>
      </c>
      <c r="I34">
        <v>400</v>
      </c>
      <c r="J34">
        <v>20</v>
      </c>
      <c r="K34" s="22">
        <f t="shared" si="0"/>
        <v>400</v>
      </c>
      <c r="L34" s="22">
        <f t="shared" si="1"/>
        <v>20</v>
      </c>
      <c r="M34">
        <v>20</v>
      </c>
      <c r="N34">
        <v>31.54</v>
      </c>
      <c r="O34">
        <v>0.5</v>
      </c>
      <c r="R34" s="53"/>
      <c r="S34" s="47" t="s">
        <v>146</v>
      </c>
      <c r="T34" s="53"/>
      <c r="U34" s="53" t="s">
        <v>114</v>
      </c>
      <c r="V34" s="53" t="s">
        <v>115</v>
      </c>
      <c r="W34" s="53"/>
      <c r="X34" s="53"/>
      <c r="Y34" s="53" t="s">
        <v>116</v>
      </c>
      <c r="AC34" s="46">
        <v>0.78</v>
      </c>
    </row>
    <row r="35" spans="4:29">
      <c r="D35" s="47" t="s">
        <v>130</v>
      </c>
      <c r="G35" s="46"/>
      <c r="K35" s="22"/>
      <c r="L35" s="22"/>
      <c r="R35" s="53"/>
      <c r="S35" t="s">
        <v>39</v>
      </c>
      <c r="T35" s="53"/>
      <c r="U35" s="53"/>
      <c r="V35" s="53"/>
      <c r="W35" s="53"/>
      <c r="X35" s="53"/>
      <c r="Y35" s="53"/>
      <c r="AC35" s="46">
        <v>0.85</v>
      </c>
    </row>
    <row r="36" spans="3:29">
      <c r="C36" s="47" t="s">
        <v>147</v>
      </c>
      <c r="D36" s="47" t="s">
        <v>112</v>
      </c>
      <c r="E36" t="s">
        <v>136</v>
      </c>
      <c r="F36">
        <v>2021</v>
      </c>
      <c r="G36" s="46">
        <v>0.675</v>
      </c>
      <c r="H36">
        <v>0.1</v>
      </c>
      <c r="I36">
        <v>400</v>
      </c>
      <c r="J36">
        <v>20</v>
      </c>
      <c r="K36" s="22">
        <f t="shared" si="0"/>
        <v>400</v>
      </c>
      <c r="L36" s="22">
        <f t="shared" si="1"/>
        <v>20</v>
      </c>
      <c r="M36">
        <v>20</v>
      </c>
      <c r="N36">
        <v>31.54</v>
      </c>
      <c r="O36">
        <v>0.5</v>
      </c>
      <c r="R36" s="53"/>
      <c r="S36" s="47" t="s">
        <v>147</v>
      </c>
      <c r="T36" s="53"/>
      <c r="U36" s="53" t="s">
        <v>114</v>
      </c>
      <c r="V36" s="53" t="s">
        <v>115</v>
      </c>
      <c r="W36" s="53"/>
      <c r="X36" s="53"/>
      <c r="Y36" s="53" t="s">
        <v>116</v>
      </c>
      <c r="AC36" s="46">
        <v>0.62</v>
      </c>
    </row>
    <row r="37" spans="4:29">
      <c r="D37" s="47" t="s">
        <v>130</v>
      </c>
      <c r="G37" s="46"/>
      <c r="K37" s="22"/>
      <c r="L37" s="22"/>
      <c r="R37" s="53"/>
      <c r="S37" t="s">
        <v>39</v>
      </c>
      <c r="T37" s="53"/>
      <c r="U37" s="53"/>
      <c r="V37" s="53"/>
      <c r="W37" s="53"/>
      <c r="X37" s="53"/>
      <c r="Y37" s="53"/>
      <c r="AC37" s="46">
        <v>0.8</v>
      </c>
    </row>
    <row r="38" spans="3:29">
      <c r="C38" s="47" t="s">
        <v>148</v>
      </c>
      <c r="D38" s="47" t="s">
        <v>124</v>
      </c>
      <c r="E38" t="s">
        <v>136</v>
      </c>
      <c r="F38">
        <v>2021</v>
      </c>
      <c r="G38" s="46">
        <v>0.9</v>
      </c>
      <c r="H38">
        <v>0.1</v>
      </c>
      <c r="I38">
        <v>400</v>
      </c>
      <c r="J38">
        <v>20</v>
      </c>
      <c r="K38" s="22">
        <f t="shared" si="0"/>
        <v>400</v>
      </c>
      <c r="L38" s="22">
        <f t="shared" si="1"/>
        <v>20</v>
      </c>
      <c r="M38">
        <v>20</v>
      </c>
      <c r="N38">
        <v>31.54</v>
      </c>
      <c r="O38">
        <v>0.5</v>
      </c>
      <c r="R38" s="53"/>
      <c r="S38" s="47" t="s">
        <v>148</v>
      </c>
      <c r="T38" s="53"/>
      <c r="U38" s="53" t="s">
        <v>114</v>
      </c>
      <c r="V38" s="53" t="s">
        <v>115</v>
      </c>
      <c r="W38" s="53"/>
      <c r="X38" s="53"/>
      <c r="Y38" s="53" t="s">
        <v>116</v>
      </c>
      <c r="AC38" s="46">
        <v>0.9</v>
      </c>
    </row>
    <row r="39" spans="4:29">
      <c r="D39" s="47" t="s">
        <v>120</v>
      </c>
      <c r="G39" s="46"/>
      <c r="K39" s="22"/>
      <c r="L39" s="22"/>
      <c r="R39" s="53"/>
      <c r="S39" t="s">
        <v>39</v>
      </c>
      <c r="T39" s="53"/>
      <c r="U39" s="53"/>
      <c r="V39" s="53"/>
      <c r="W39" s="53"/>
      <c r="X39" s="53"/>
      <c r="Y39" s="53"/>
      <c r="AC39" s="46">
        <v>1</v>
      </c>
    </row>
    <row r="40" spans="3:29">
      <c r="C40" s="47" t="s">
        <v>149</v>
      </c>
      <c r="D40" s="47" t="s">
        <v>124</v>
      </c>
      <c r="E40" t="s">
        <v>136</v>
      </c>
      <c r="F40">
        <v>2021</v>
      </c>
      <c r="G40" s="46">
        <v>0.89</v>
      </c>
      <c r="H40">
        <v>0.1</v>
      </c>
      <c r="I40">
        <v>400</v>
      </c>
      <c r="J40">
        <v>20</v>
      </c>
      <c r="K40" s="22">
        <f t="shared" si="0"/>
        <v>400</v>
      </c>
      <c r="L40" s="22">
        <f t="shared" si="1"/>
        <v>20</v>
      </c>
      <c r="M40">
        <v>20</v>
      </c>
      <c r="N40">
        <v>31.54</v>
      </c>
      <c r="O40">
        <v>0.5</v>
      </c>
      <c r="R40" s="53"/>
      <c r="S40" s="47" t="s">
        <v>149</v>
      </c>
      <c r="T40" s="53"/>
      <c r="U40" s="53" t="s">
        <v>114</v>
      </c>
      <c r="V40" s="53" t="s">
        <v>115</v>
      </c>
      <c r="W40" s="53"/>
      <c r="X40" s="53"/>
      <c r="Y40" s="53" t="s">
        <v>116</v>
      </c>
      <c r="AC40" s="46">
        <v>1.9</v>
      </c>
    </row>
    <row r="41" spans="4:29">
      <c r="D41" s="47" t="s">
        <v>112</v>
      </c>
      <c r="K41" s="22"/>
      <c r="L41" s="22"/>
      <c r="R41" s="53"/>
      <c r="S41" t="s">
        <v>39</v>
      </c>
      <c r="T41" s="53"/>
      <c r="U41" s="53"/>
      <c r="V41" s="53"/>
      <c r="W41" s="53"/>
      <c r="X41" s="53"/>
      <c r="Y41" s="53"/>
      <c r="AC41" s="46">
        <v>0.5</v>
      </c>
    </row>
    <row r="42" spans="3:29">
      <c r="C42" t="s">
        <v>150</v>
      </c>
      <c r="D42" t="s">
        <v>112</v>
      </c>
      <c r="E42" t="s">
        <v>151</v>
      </c>
      <c r="F42">
        <v>2021</v>
      </c>
      <c r="G42">
        <v>0.6</v>
      </c>
      <c r="H42">
        <v>0.57346278208808</v>
      </c>
      <c r="I42">
        <v>400</v>
      </c>
      <c r="J42">
        <v>20</v>
      </c>
      <c r="K42" s="22">
        <f t="shared" si="0"/>
        <v>400</v>
      </c>
      <c r="L42" s="22">
        <f t="shared" si="1"/>
        <v>20</v>
      </c>
      <c r="M42">
        <v>20</v>
      </c>
      <c r="N42">
        <v>31.54</v>
      </c>
      <c r="O42">
        <v>1</v>
      </c>
      <c r="R42" s="53"/>
      <c r="S42" t="s">
        <v>150</v>
      </c>
      <c r="T42" s="53"/>
      <c r="U42" s="53" t="s">
        <v>114</v>
      </c>
      <c r="V42" s="53" t="s">
        <v>115</v>
      </c>
      <c r="W42" s="53"/>
      <c r="X42" s="53"/>
      <c r="Y42" s="53" t="s">
        <v>116</v>
      </c>
      <c r="AC42" s="46">
        <v>0.5</v>
      </c>
    </row>
    <row r="43" spans="3:29">
      <c r="C43" t="s">
        <v>152</v>
      </c>
      <c r="D43" t="s">
        <v>112</v>
      </c>
      <c r="E43" t="s">
        <v>151</v>
      </c>
      <c r="F43">
        <v>2021</v>
      </c>
      <c r="G43">
        <v>0.78</v>
      </c>
      <c r="H43">
        <v>0.57346278208808</v>
      </c>
      <c r="I43">
        <v>400</v>
      </c>
      <c r="J43">
        <v>20</v>
      </c>
      <c r="K43" s="22">
        <f t="shared" si="0"/>
        <v>400</v>
      </c>
      <c r="L43" s="22">
        <f t="shared" si="1"/>
        <v>20</v>
      </c>
      <c r="M43">
        <v>20</v>
      </c>
      <c r="N43">
        <v>31.54</v>
      </c>
      <c r="O43">
        <v>1</v>
      </c>
      <c r="R43" s="53"/>
      <c r="S43" t="s">
        <v>152</v>
      </c>
      <c r="T43" s="53"/>
      <c r="U43" s="53" t="s">
        <v>114</v>
      </c>
      <c r="V43" s="53" t="s">
        <v>115</v>
      </c>
      <c r="W43" s="53"/>
      <c r="X43" s="53"/>
      <c r="Y43" s="53" t="s">
        <v>116</v>
      </c>
      <c r="AC43" s="46">
        <v>0.75</v>
      </c>
    </row>
    <row r="44" spans="3:29">
      <c r="C44" t="s">
        <v>153</v>
      </c>
      <c r="D44" t="s">
        <v>112</v>
      </c>
      <c r="E44" t="s">
        <v>151</v>
      </c>
      <c r="F44">
        <v>2021</v>
      </c>
      <c r="G44">
        <v>0.85</v>
      </c>
      <c r="H44">
        <v>0.57346278208808</v>
      </c>
      <c r="I44">
        <v>400</v>
      </c>
      <c r="J44">
        <v>20</v>
      </c>
      <c r="K44" s="22">
        <f t="shared" si="0"/>
        <v>400</v>
      </c>
      <c r="L44" s="22">
        <f t="shared" si="1"/>
        <v>20</v>
      </c>
      <c r="M44">
        <v>20</v>
      </c>
      <c r="N44">
        <v>31.54</v>
      </c>
      <c r="O44">
        <v>1</v>
      </c>
      <c r="R44" s="53"/>
      <c r="S44" t="s">
        <v>153</v>
      </c>
      <c r="T44" s="53"/>
      <c r="U44" s="53" t="s">
        <v>114</v>
      </c>
      <c r="V44" s="53" t="s">
        <v>115</v>
      </c>
      <c r="W44" s="53"/>
      <c r="X44" s="53"/>
      <c r="Y44" s="53" t="s">
        <v>116</v>
      </c>
      <c r="AC44" s="46"/>
    </row>
    <row r="45" spans="3:29">
      <c r="C45" t="s">
        <v>154</v>
      </c>
      <c r="D45" t="s">
        <v>120</v>
      </c>
      <c r="E45" t="s">
        <v>151</v>
      </c>
      <c r="F45">
        <v>2021</v>
      </c>
      <c r="G45">
        <v>0.62</v>
      </c>
      <c r="H45">
        <v>0.945038616349249</v>
      </c>
      <c r="I45">
        <v>400</v>
      </c>
      <c r="J45">
        <v>20</v>
      </c>
      <c r="K45" s="22">
        <f t="shared" si="0"/>
        <v>400</v>
      </c>
      <c r="L45" s="22">
        <f t="shared" si="1"/>
        <v>20</v>
      </c>
      <c r="M45">
        <v>20</v>
      </c>
      <c r="N45">
        <v>31.54</v>
      </c>
      <c r="O45">
        <v>1</v>
      </c>
      <c r="R45" s="53"/>
      <c r="S45" t="s">
        <v>154</v>
      </c>
      <c r="T45" s="53"/>
      <c r="U45" s="53" t="s">
        <v>114</v>
      </c>
      <c r="V45" s="53" t="s">
        <v>115</v>
      </c>
      <c r="W45" s="53"/>
      <c r="X45" s="53"/>
      <c r="Y45" s="53" t="s">
        <v>116</v>
      </c>
      <c r="AC45" s="46">
        <v>0.675</v>
      </c>
    </row>
    <row r="46" spans="3:29">
      <c r="C46" t="s">
        <v>155</v>
      </c>
      <c r="D46" t="s">
        <v>120</v>
      </c>
      <c r="E46" t="s">
        <v>151</v>
      </c>
      <c r="F46">
        <v>2021</v>
      </c>
      <c r="G46">
        <v>0.8</v>
      </c>
      <c r="H46">
        <v>0.945038616349249</v>
      </c>
      <c r="I46">
        <v>400</v>
      </c>
      <c r="J46">
        <v>20</v>
      </c>
      <c r="K46" s="22">
        <f t="shared" si="0"/>
        <v>400</v>
      </c>
      <c r="L46" s="22">
        <f t="shared" si="1"/>
        <v>20</v>
      </c>
      <c r="M46">
        <v>20</v>
      </c>
      <c r="N46">
        <v>31.54</v>
      </c>
      <c r="O46">
        <v>1</v>
      </c>
      <c r="R46" s="53"/>
      <c r="S46" t="s">
        <v>155</v>
      </c>
      <c r="T46" s="53"/>
      <c r="U46" s="53" t="s">
        <v>114</v>
      </c>
      <c r="V46" s="53" t="s">
        <v>115</v>
      </c>
      <c r="W46" s="53"/>
      <c r="X46" s="53"/>
      <c r="Y46" s="53" t="s">
        <v>116</v>
      </c>
      <c r="AC46" s="46"/>
    </row>
    <row r="47" spans="3:29">
      <c r="C47" t="s">
        <v>156</v>
      </c>
      <c r="D47" t="s">
        <v>120</v>
      </c>
      <c r="E47" t="s">
        <v>151</v>
      </c>
      <c r="F47">
        <v>2021</v>
      </c>
      <c r="G47">
        <v>0.9</v>
      </c>
      <c r="H47">
        <v>0.945038616349249</v>
      </c>
      <c r="I47">
        <v>400</v>
      </c>
      <c r="J47">
        <v>20</v>
      </c>
      <c r="K47" s="22">
        <f t="shared" si="0"/>
        <v>400</v>
      </c>
      <c r="L47" s="22">
        <f t="shared" si="1"/>
        <v>20</v>
      </c>
      <c r="M47">
        <v>20</v>
      </c>
      <c r="N47">
        <v>31.54</v>
      </c>
      <c r="O47">
        <v>1</v>
      </c>
      <c r="R47" s="53"/>
      <c r="S47" t="s">
        <v>156</v>
      </c>
      <c r="T47" s="53"/>
      <c r="U47" s="53" t="s">
        <v>114</v>
      </c>
      <c r="V47" s="53" t="s">
        <v>115</v>
      </c>
      <c r="W47" s="53"/>
      <c r="X47" s="53"/>
      <c r="Y47" s="53" t="s">
        <v>116</v>
      </c>
      <c r="AC47" s="46">
        <v>0.9</v>
      </c>
    </row>
    <row r="48" spans="3:29">
      <c r="C48" t="s">
        <v>157</v>
      </c>
      <c r="D48" t="s">
        <v>124</v>
      </c>
      <c r="E48" t="s">
        <v>151</v>
      </c>
      <c r="F48">
        <v>2021</v>
      </c>
      <c r="G48">
        <v>1</v>
      </c>
      <c r="H48">
        <v>0.715173008352386</v>
      </c>
      <c r="I48">
        <v>400</v>
      </c>
      <c r="J48">
        <v>20</v>
      </c>
      <c r="K48" s="22">
        <f t="shared" si="0"/>
        <v>400</v>
      </c>
      <c r="L48" s="22">
        <f t="shared" si="1"/>
        <v>20</v>
      </c>
      <c r="M48">
        <v>20</v>
      </c>
      <c r="N48">
        <v>31.54</v>
      </c>
      <c r="O48">
        <v>1</v>
      </c>
      <c r="R48" s="53"/>
      <c r="S48" t="s">
        <v>157</v>
      </c>
      <c r="T48" s="53"/>
      <c r="U48" s="53" t="s">
        <v>114</v>
      </c>
      <c r="V48" s="53" t="s">
        <v>115</v>
      </c>
      <c r="W48" s="53"/>
      <c r="X48" s="53"/>
      <c r="Y48" s="53" t="s">
        <v>116</v>
      </c>
      <c r="AC48" s="46"/>
    </row>
    <row r="49" spans="3:29">
      <c r="C49" t="s">
        <v>158</v>
      </c>
      <c r="D49" t="s">
        <v>126</v>
      </c>
      <c r="E49" t="s">
        <v>151</v>
      </c>
      <c r="F49">
        <v>2021</v>
      </c>
      <c r="G49">
        <v>1.9</v>
      </c>
      <c r="H49">
        <v>1</v>
      </c>
      <c r="I49">
        <v>400</v>
      </c>
      <c r="J49">
        <v>20</v>
      </c>
      <c r="K49" s="22">
        <f t="shared" si="0"/>
        <v>400</v>
      </c>
      <c r="L49" s="22">
        <f t="shared" si="1"/>
        <v>20</v>
      </c>
      <c r="M49">
        <v>20</v>
      </c>
      <c r="N49">
        <v>31.54</v>
      </c>
      <c r="O49">
        <v>1</v>
      </c>
      <c r="R49" s="53"/>
      <c r="S49" t="s">
        <v>158</v>
      </c>
      <c r="T49" s="53"/>
      <c r="U49" s="53" t="s">
        <v>114</v>
      </c>
      <c r="V49" s="53" t="s">
        <v>115</v>
      </c>
      <c r="W49" s="53"/>
      <c r="X49" s="53"/>
      <c r="Y49" s="53" t="s">
        <v>116</v>
      </c>
      <c r="AC49" s="46">
        <v>0.89</v>
      </c>
    </row>
    <row r="50" spans="3:25">
      <c r="C50" t="s">
        <v>159</v>
      </c>
      <c r="D50" t="s">
        <v>128</v>
      </c>
      <c r="E50" t="s">
        <v>151</v>
      </c>
      <c r="F50">
        <v>2021</v>
      </c>
      <c r="G50">
        <v>0.5</v>
      </c>
      <c r="H50">
        <v>1.09918336251243</v>
      </c>
      <c r="I50">
        <v>400</v>
      </c>
      <c r="J50">
        <v>20</v>
      </c>
      <c r="K50" s="22">
        <f t="shared" si="0"/>
        <v>400</v>
      </c>
      <c r="L50" s="22">
        <f t="shared" si="1"/>
        <v>20</v>
      </c>
      <c r="M50">
        <v>20</v>
      </c>
      <c r="N50">
        <v>31.54</v>
      </c>
      <c r="O50">
        <v>1</v>
      </c>
      <c r="R50" s="53"/>
      <c r="S50" t="s">
        <v>159</v>
      </c>
      <c r="T50" s="53"/>
      <c r="U50" s="53" t="s">
        <v>114</v>
      </c>
      <c r="V50" s="53" t="s">
        <v>115</v>
      </c>
      <c r="W50" s="53"/>
      <c r="X50" s="53"/>
      <c r="Y50" s="53" t="s">
        <v>116</v>
      </c>
    </row>
    <row r="51" spans="3:29">
      <c r="C51" t="s">
        <v>160</v>
      </c>
      <c r="D51" t="s">
        <v>130</v>
      </c>
      <c r="E51" t="s">
        <v>151</v>
      </c>
      <c r="F51">
        <v>2021</v>
      </c>
      <c r="G51">
        <v>0.5</v>
      </c>
      <c r="H51">
        <v>0.141564047836952</v>
      </c>
      <c r="I51">
        <v>400</v>
      </c>
      <c r="J51">
        <v>20</v>
      </c>
      <c r="K51" s="22">
        <f t="shared" si="0"/>
        <v>400</v>
      </c>
      <c r="L51" s="22">
        <f t="shared" si="1"/>
        <v>20</v>
      </c>
      <c r="M51">
        <v>20</v>
      </c>
      <c r="N51">
        <v>31.54</v>
      </c>
      <c r="O51">
        <v>1</v>
      </c>
      <c r="R51" s="53"/>
      <c r="S51" t="s">
        <v>160</v>
      </c>
      <c r="T51" s="53"/>
      <c r="U51" s="53" t="s">
        <v>114</v>
      </c>
      <c r="V51" s="53" t="s">
        <v>115</v>
      </c>
      <c r="W51" s="53"/>
      <c r="X51" s="53"/>
      <c r="Y51" s="53" t="s">
        <v>116</v>
      </c>
      <c r="AC51">
        <v>0.6</v>
      </c>
    </row>
    <row r="52" spans="3:29">
      <c r="C52" s="47" t="s">
        <v>161</v>
      </c>
      <c r="D52" s="47" t="s">
        <v>124</v>
      </c>
      <c r="E52" t="s">
        <v>151</v>
      </c>
      <c r="F52">
        <v>2021</v>
      </c>
      <c r="G52">
        <v>0.75</v>
      </c>
      <c r="H52">
        <v>0.1</v>
      </c>
      <c r="I52">
        <v>400</v>
      </c>
      <c r="J52">
        <v>20</v>
      </c>
      <c r="K52" s="22">
        <f t="shared" si="0"/>
        <v>400</v>
      </c>
      <c r="L52" s="22">
        <f t="shared" si="1"/>
        <v>20</v>
      </c>
      <c r="M52">
        <v>20</v>
      </c>
      <c r="N52">
        <v>31.54</v>
      </c>
      <c r="O52">
        <v>0.5</v>
      </c>
      <c r="R52" s="53"/>
      <c r="S52" s="47" t="s">
        <v>161</v>
      </c>
      <c r="T52" s="53"/>
      <c r="U52" s="53" t="s">
        <v>114</v>
      </c>
      <c r="V52" s="53" t="s">
        <v>115</v>
      </c>
      <c r="W52" s="53"/>
      <c r="X52" s="53"/>
      <c r="Y52" s="53" t="s">
        <v>116</v>
      </c>
      <c r="AC52">
        <v>0.78</v>
      </c>
    </row>
    <row r="53" spans="4:29">
      <c r="D53" s="47" t="s">
        <v>130</v>
      </c>
      <c r="K53" s="22"/>
      <c r="L53" s="22"/>
      <c r="R53" s="53"/>
      <c r="S53" t="s">
        <v>39</v>
      </c>
      <c r="T53" s="53"/>
      <c r="U53" s="53"/>
      <c r="V53" s="53"/>
      <c r="W53" s="53"/>
      <c r="X53" s="53"/>
      <c r="Y53" s="53"/>
      <c r="AC53">
        <v>0.85</v>
      </c>
    </row>
    <row r="54" spans="3:29">
      <c r="C54" s="47" t="s">
        <v>162</v>
      </c>
      <c r="D54" s="47" t="s">
        <v>112</v>
      </c>
      <c r="E54" t="s">
        <v>151</v>
      </c>
      <c r="F54">
        <v>2021</v>
      </c>
      <c r="G54">
        <v>0.675</v>
      </c>
      <c r="H54">
        <v>0.1</v>
      </c>
      <c r="I54">
        <v>400</v>
      </c>
      <c r="J54">
        <v>20</v>
      </c>
      <c r="K54" s="22">
        <f t="shared" si="0"/>
        <v>400</v>
      </c>
      <c r="L54" s="22">
        <f t="shared" si="1"/>
        <v>20</v>
      </c>
      <c r="M54">
        <v>20</v>
      </c>
      <c r="N54">
        <v>31.54</v>
      </c>
      <c r="O54">
        <v>0.5</v>
      </c>
      <c r="R54" s="53"/>
      <c r="S54" s="47" t="s">
        <v>162</v>
      </c>
      <c r="T54" s="53"/>
      <c r="U54" s="53" t="s">
        <v>114</v>
      </c>
      <c r="V54" s="53" t="s">
        <v>115</v>
      </c>
      <c r="W54" s="53"/>
      <c r="X54" s="53"/>
      <c r="Y54" s="53" t="s">
        <v>116</v>
      </c>
      <c r="AC54">
        <v>0.62</v>
      </c>
    </row>
    <row r="55" spans="4:29">
      <c r="D55" s="47" t="s">
        <v>130</v>
      </c>
      <c r="K55" s="22"/>
      <c r="L55" s="22"/>
      <c r="R55" s="53"/>
      <c r="S55" t="s">
        <v>39</v>
      </c>
      <c r="T55" s="53"/>
      <c r="U55" s="53"/>
      <c r="V55" s="53"/>
      <c r="W55" s="53"/>
      <c r="X55" s="53"/>
      <c r="Y55" s="53"/>
      <c r="AC55">
        <v>0.8</v>
      </c>
    </row>
    <row r="56" spans="3:29">
      <c r="C56" s="47" t="s">
        <v>163</v>
      </c>
      <c r="D56" s="47" t="s">
        <v>124</v>
      </c>
      <c r="E56" t="s">
        <v>151</v>
      </c>
      <c r="F56">
        <v>2021</v>
      </c>
      <c r="G56">
        <v>0.9</v>
      </c>
      <c r="H56">
        <v>0.1</v>
      </c>
      <c r="I56">
        <v>400</v>
      </c>
      <c r="J56">
        <v>20</v>
      </c>
      <c r="K56" s="22">
        <f t="shared" si="0"/>
        <v>400</v>
      </c>
      <c r="L56" s="22">
        <f t="shared" si="1"/>
        <v>20</v>
      </c>
      <c r="M56">
        <v>20</v>
      </c>
      <c r="N56">
        <v>31.54</v>
      </c>
      <c r="O56">
        <v>0.5</v>
      </c>
      <c r="R56" s="53"/>
      <c r="S56" s="47" t="s">
        <v>163</v>
      </c>
      <c r="T56" s="53"/>
      <c r="U56" s="53" t="s">
        <v>114</v>
      </c>
      <c r="V56" s="53" t="s">
        <v>115</v>
      </c>
      <c r="W56" s="53"/>
      <c r="X56" s="53"/>
      <c r="Y56" s="53" t="s">
        <v>116</v>
      </c>
      <c r="AC56">
        <v>0.9</v>
      </c>
    </row>
    <row r="57" spans="4:29">
      <c r="D57" s="47" t="s">
        <v>120</v>
      </c>
      <c r="K57" s="22"/>
      <c r="L57" s="22"/>
      <c r="R57" s="53"/>
      <c r="S57" t="s">
        <v>39</v>
      </c>
      <c r="T57" s="53"/>
      <c r="U57" s="53"/>
      <c r="V57" s="53"/>
      <c r="W57" s="53"/>
      <c r="X57" s="53"/>
      <c r="Y57" s="53"/>
      <c r="AC57">
        <v>1</v>
      </c>
    </row>
    <row r="58" spans="3:29">
      <c r="C58" s="47" t="s">
        <v>164</v>
      </c>
      <c r="D58" s="47" t="s">
        <v>124</v>
      </c>
      <c r="E58" t="s">
        <v>151</v>
      </c>
      <c r="F58">
        <v>2021</v>
      </c>
      <c r="G58">
        <v>0.89</v>
      </c>
      <c r="H58">
        <v>0.1</v>
      </c>
      <c r="I58">
        <v>400</v>
      </c>
      <c r="J58">
        <v>20</v>
      </c>
      <c r="K58" s="22">
        <f t="shared" si="0"/>
        <v>400</v>
      </c>
      <c r="L58" s="22">
        <f t="shared" si="1"/>
        <v>20</v>
      </c>
      <c r="M58">
        <v>20</v>
      </c>
      <c r="N58">
        <v>31.54</v>
      </c>
      <c r="O58">
        <v>0.5</v>
      </c>
      <c r="R58" s="53"/>
      <c r="S58" s="47" t="s">
        <v>164</v>
      </c>
      <c r="T58" s="53"/>
      <c r="U58" s="53" t="s">
        <v>114</v>
      </c>
      <c r="V58" s="53" t="s">
        <v>115</v>
      </c>
      <c r="W58" s="53"/>
      <c r="X58" s="53"/>
      <c r="Y58" s="53" t="s">
        <v>116</v>
      </c>
      <c r="AC58">
        <v>1.9</v>
      </c>
    </row>
    <row r="59" spans="4:29">
      <c r="D59" s="47" t="s">
        <v>112</v>
      </c>
      <c r="K59" s="22"/>
      <c r="L59" s="22"/>
      <c r="R59" s="53"/>
      <c r="S59" t="s">
        <v>39</v>
      </c>
      <c r="T59" s="53"/>
      <c r="U59" s="53"/>
      <c r="V59" s="53"/>
      <c r="W59" s="53"/>
      <c r="X59" s="53"/>
      <c r="Y59" s="53"/>
      <c r="AC59">
        <v>0.5</v>
      </c>
    </row>
    <row r="60" spans="3:29">
      <c r="C60" t="s">
        <v>165</v>
      </c>
      <c r="D60" t="s">
        <v>112</v>
      </c>
      <c r="E60" t="s">
        <v>166</v>
      </c>
      <c r="F60">
        <v>2021</v>
      </c>
      <c r="G60">
        <v>0.6</v>
      </c>
      <c r="H60">
        <v>1.43446950593208</v>
      </c>
      <c r="I60">
        <v>400</v>
      </c>
      <c r="J60">
        <v>20</v>
      </c>
      <c r="K60" s="22">
        <f t="shared" si="0"/>
        <v>400</v>
      </c>
      <c r="L60" s="22">
        <f t="shared" si="1"/>
        <v>20</v>
      </c>
      <c r="M60">
        <v>20</v>
      </c>
      <c r="N60">
        <v>31.54</v>
      </c>
      <c r="O60">
        <v>1</v>
      </c>
      <c r="R60" s="53"/>
      <c r="S60" t="s">
        <v>165</v>
      </c>
      <c r="T60" s="53"/>
      <c r="U60" s="53" t="s">
        <v>114</v>
      </c>
      <c r="V60" s="53" t="s">
        <v>115</v>
      </c>
      <c r="W60" s="53"/>
      <c r="X60" s="53"/>
      <c r="Y60" s="53" t="s">
        <v>116</v>
      </c>
      <c r="AC60">
        <v>0.5</v>
      </c>
    </row>
    <row r="61" spans="3:29">
      <c r="C61" t="s">
        <v>167</v>
      </c>
      <c r="D61" t="s">
        <v>112</v>
      </c>
      <c r="E61" t="s">
        <v>166</v>
      </c>
      <c r="F61">
        <v>2021</v>
      </c>
      <c r="G61">
        <v>0.78</v>
      </c>
      <c r="H61">
        <v>1.43446950593208</v>
      </c>
      <c r="I61">
        <v>400</v>
      </c>
      <c r="J61">
        <v>20</v>
      </c>
      <c r="K61" s="22">
        <f t="shared" si="0"/>
        <v>400</v>
      </c>
      <c r="L61" s="22">
        <f t="shared" si="1"/>
        <v>20</v>
      </c>
      <c r="M61">
        <v>20</v>
      </c>
      <c r="N61">
        <v>31.54</v>
      </c>
      <c r="O61">
        <v>1</v>
      </c>
      <c r="R61" s="53"/>
      <c r="S61" t="s">
        <v>167</v>
      </c>
      <c r="T61" s="53"/>
      <c r="U61" s="53" t="s">
        <v>114</v>
      </c>
      <c r="V61" s="53" t="s">
        <v>115</v>
      </c>
      <c r="W61" s="53"/>
      <c r="X61" s="53"/>
      <c r="Y61" s="53" t="s">
        <v>116</v>
      </c>
      <c r="AC61">
        <v>0.75</v>
      </c>
    </row>
    <row r="62" spans="3:25">
      <c r="C62" t="s">
        <v>168</v>
      </c>
      <c r="D62" t="s">
        <v>112</v>
      </c>
      <c r="E62" t="s">
        <v>166</v>
      </c>
      <c r="F62">
        <v>2021</v>
      </c>
      <c r="G62">
        <v>0.85</v>
      </c>
      <c r="H62">
        <v>1.43446950593208</v>
      </c>
      <c r="I62">
        <v>400</v>
      </c>
      <c r="J62">
        <v>20</v>
      </c>
      <c r="K62" s="22">
        <f t="shared" si="0"/>
        <v>400</v>
      </c>
      <c r="L62" s="22">
        <f t="shared" si="1"/>
        <v>20</v>
      </c>
      <c r="M62">
        <v>20</v>
      </c>
      <c r="N62">
        <v>31.54</v>
      </c>
      <c r="O62">
        <v>1</v>
      </c>
      <c r="R62" s="53"/>
      <c r="S62" t="s">
        <v>168</v>
      </c>
      <c r="T62" s="53"/>
      <c r="U62" s="53" t="s">
        <v>114</v>
      </c>
      <c r="V62" s="53" t="s">
        <v>115</v>
      </c>
      <c r="W62" s="53"/>
      <c r="X62" s="53"/>
      <c r="Y62" s="53" t="s">
        <v>116</v>
      </c>
    </row>
    <row r="63" spans="3:29">
      <c r="C63" t="s">
        <v>169</v>
      </c>
      <c r="D63" t="s">
        <v>120</v>
      </c>
      <c r="E63" t="s">
        <v>166</v>
      </c>
      <c r="F63">
        <v>2021</v>
      </c>
      <c r="G63">
        <v>0.62</v>
      </c>
      <c r="H63">
        <v>2.71332817610788</v>
      </c>
      <c r="I63">
        <v>400</v>
      </c>
      <c r="J63">
        <v>20</v>
      </c>
      <c r="K63" s="22">
        <f t="shared" si="0"/>
        <v>400</v>
      </c>
      <c r="L63" s="22">
        <f t="shared" si="1"/>
        <v>20</v>
      </c>
      <c r="M63">
        <v>20</v>
      </c>
      <c r="N63">
        <v>31.54</v>
      </c>
      <c r="O63">
        <v>1</v>
      </c>
      <c r="R63" s="53"/>
      <c r="S63" t="s">
        <v>169</v>
      </c>
      <c r="T63" s="53"/>
      <c r="U63" s="53" t="s">
        <v>114</v>
      </c>
      <c r="V63" s="53" t="s">
        <v>115</v>
      </c>
      <c r="W63" s="53"/>
      <c r="X63" s="53"/>
      <c r="Y63" s="53" t="s">
        <v>116</v>
      </c>
      <c r="AC63">
        <v>0.675</v>
      </c>
    </row>
    <row r="64" spans="3:25">
      <c r="C64" t="s">
        <v>170</v>
      </c>
      <c r="D64" t="s">
        <v>120</v>
      </c>
      <c r="E64" t="s">
        <v>166</v>
      </c>
      <c r="F64">
        <v>2021</v>
      </c>
      <c r="G64">
        <v>0.8</v>
      </c>
      <c r="H64">
        <v>2.71332817610788</v>
      </c>
      <c r="I64">
        <v>400</v>
      </c>
      <c r="J64">
        <v>20</v>
      </c>
      <c r="K64" s="22">
        <f t="shared" si="0"/>
        <v>400</v>
      </c>
      <c r="L64" s="22">
        <f t="shared" si="1"/>
        <v>20</v>
      </c>
      <c r="M64">
        <v>20</v>
      </c>
      <c r="N64">
        <v>31.54</v>
      </c>
      <c r="O64">
        <v>1</v>
      </c>
      <c r="R64" s="53"/>
      <c r="S64" t="s">
        <v>170</v>
      </c>
      <c r="T64" s="53"/>
      <c r="U64" s="53" t="s">
        <v>114</v>
      </c>
      <c r="V64" s="53" t="s">
        <v>115</v>
      </c>
      <c r="W64" s="53"/>
      <c r="X64" s="53"/>
      <c r="Y64" s="53" t="s">
        <v>116</v>
      </c>
    </row>
    <row r="65" spans="3:29">
      <c r="C65" t="s">
        <v>171</v>
      </c>
      <c r="D65" t="s">
        <v>120</v>
      </c>
      <c r="E65" t="s">
        <v>166</v>
      </c>
      <c r="F65">
        <v>2021</v>
      </c>
      <c r="G65">
        <v>0.9</v>
      </c>
      <c r="H65">
        <v>2.71332817610788</v>
      </c>
      <c r="I65">
        <v>400</v>
      </c>
      <c r="J65">
        <v>20</v>
      </c>
      <c r="K65" s="22">
        <f t="shared" si="0"/>
        <v>400</v>
      </c>
      <c r="L65" s="22">
        <f t="shared" si="1"/>
        <v>20</v>
      </c>
      <c r="M65">
        <v>20</v>
      </c>
      <c r="N65">
        <v>31.54</v>
      </c>
      <c r="O65">
        <v>1</v>
      </c>
      <c r="R65" s="53"/>
      <c r="S65" t="s">
        <v>171</v>
      </c>
      <c r="T65" s="53"/>
      <c r="U65" s="53" t="s">
        <v>114</v>
      </c>
      <c r="V65" s="53" t="s">
        <v>115</v>
      </c>
      <c r="W65" s="53"/>
      <c r="X65" s="53"/>
      <c r="Y65" s="53" t="s">
        <v>116</v>
      </c>
      <c r="AC65">
        <v>0.9</v>
      </c>
    </row>
    <row r="66" spans="3:25">
      <c r="C66" t="s">
        <v>172</v>
      </c>
      <c r="D66" t="s">
        <v>124</v>
      </c>
      <c r="E66" t="s">
        <v>166</v>
      </c>
      <c r="F66">
        <v>2021</v>
      </c>
      <c r="G66">
        <v>1</v>
      </c>
      <c r="H66">
        <v>2.18799548586976</v>
      </c>
      <c r="I66">
        <v>400</v>
      </c>
      <c r="J66">
        <v>20</v>
      </c>
      <c r="K66" s="22">
        <f t="shared" si="0"/>
        <v>400</v>
      </c>
      <c r="L66" s="22">
        <f t="shared" si="1"/>
        <v>20</v>
      </c>
      <c r="M66">
        <v>20</v>
      </c>
      <c r="N66">
        <v>31.54</v>
      </c>
      <c r="O66">
        <v>1</v>
      </c>
      <c r="R66" s="53"/>
      <c r="S66" t="s">
        <v>172</v>
      </c>
      <c r="T66" s="53"/>
      <c r="U66" s="53" t="s">
        <v>114</v>
      </c>
      <c r="V66" s="53" t="s">
        <v>115</v>
      </c>
      <c r="W66" s="53"/>
      <c r="X66" s="53"/>
      <c r="Y66" s="53" t="s">
        <v>116</v>
      </c>
    </row>
    <row r="67" spans="3:29">
      <c r="C67" t="s">
        <v>173</v>
      </c>
      <c r="D67" t="s">
        <v>126</v>
      </c>
      <c r="E67" t="s">
        <v>166</v>
      </c>
      <c r="F67">
        <v>2021</v>
      </c>
      <c r="G67">
        <v>1.9</v>
      </c>
      <c r="H67">
        <v>1</v>
      </c>
      <c r="I67">
        <v>400</v>
      </c>
      <c r="J67">
        <v>20</v>
      </c>
      <c r="K67" s="22">
        <f t="shared" si="0"/>
        <v>400</v>
      </c>
      <c r="L67" s="22">
        <f t="shared" si="1"/>
        <v>20</v>
      </c>
      <c r="M67">
        <v>20</v>
      </c>
      <c r="N67">
        <v>31.54</v>
      </c>
      <c r="O67">
        <v>1</v>
      </c>
      <c r="R67" s="53"/>
      <c r="S67" t="s">
        <v>173</v>
      </c>
      <c r="T67" s="53"/>
      <c r="U67" s="53" t="s">
        <v>114</v>
      </c>
      <c r="V67" s="53" t="s">
        <v>115</v>
      </c>
      <c r="W67" s="53"/>
      <c r="X67" s="53"/>
      <c r="Y67" s="53" t="s">
        <v>116</v>
      </c>
      <c r="AC67">
        <v>0.89</v>
      </c>
    </row>
    <row r="68" spans="3:25">
      <c r="C68" t="s">
        <v>174</v>
      </c>
      <c r="D68" t="s">
        <v>128</v>
      </c>
      <c r="E68" t="s">
        <v>166</v>
      </c>
      <c r="F68">
        <v>2021</v>
      </c>
      <c r="G68">
        <v>0.5</v>
      </c>
      <c r="H68">
        <v>2.32698296092683</v>
      </c>
      <c r="I68">
        <v>400</v>
      </c>
      <c r="J68">
        <v>20</v>
      </c>
      <c r="K68" s="22">
        <f t="shared" si="0"/>
        <v>400</v>
      </c>
      <c r="L68" s="22">
        <f t="shared" si="1"/>
        <v>20</v>
      </c>
      <c r="M68">
        <v>20</v>
      </c>
      <c r="N68">
        <v>31.54</v>
      </c>
      <c r="O68">
        <v>1</v>
      </c>
      <c r="R68" s="53"/>
      <c r="S68" t="s">
        <v>174</v>
      </c>
      <c r="T68" s="53"/>
      <c r="U68" s="53" t="s">
        <v>114</v>
      </c>
      <c r="V68" s="53" t="s">
        <v>115</v>
      </c>
      <c r="W68" s="53"/>
      <c r="X68" s="53"/>
      <c r="Y68" s="53" t="s">
        <v>116</v>
      </c>
    </row>
    <row r="69" spans="3:29">
      <c r="C69" t="s">
        <v>175</v>
      </c>
      <c r="D69" t="s">
        <v>130</v>
      </c>
      <c r="E69" t="s">
        <v>166</v>
      </c>
      <c r="F69">
        <v>2021</v>
      </c>
      <c r="G69">
        <v>0.5</v>
      </c>
      <c r="H69">
        <v>0.0146099085878195</v>
      </c>
      <c r="I69">
        <v>400</v>
      </c>
      <c r="J69">
        <v>20</v>
      </c>
      <c r="K69" s="22">
        <f t="shared" si="0"/>
        <v>400</v>
      </c>
      <c r="L69" s="22">
        <f t="shared" si="1"/>
        <v>20</v>
      </c>
      <c r="M69">
        <v>20</v>
      </c>
      <c r="N69">
        <v>31.54</v>
      </c>
      <c r="O69">
        <v>1</v>
      </c>
      <c r="R69" s="53"/>
      <c r="S69" t="s">
        <v>175</v>
      </c>
      <c r="T69" s="53"/>
      <c r="U69" s="53" t="s">
        <v>114</v>
      </c>
      <c r="V69" s="53" t="s">
        <v>115</v>
      </c>
      <c r="W69" s="53"/>
      <c r="X69" s="53"/>
      <c r="Y69" s="53" t="s">
        <v>116</v>
      </c>
      <c r="AC69">
        <v>0.6</v>
      </c>
    </row>
    <row r="70" spans="3:29">
      <c r="C70" s="47" t="s">
        <v>176</v>
      </c>
      <c r="D70" s="47" t="s">
        <v>124</v>
      </c>
      <c r="E70" t="s">
        <v>166</v>
      </c>
      <c r="F70">
        <v>2021</v>
      </c>
      <c r="G70">
        <v>0.75</v>
      </c>
      <c r="H70">
        <v>0.1</v>
      </c>
      <c r="I70">
        <v>400</v>
      </c>
      <c r="J70">
        <v>20</v>
      </c>
      <c r="K70" s="22">
        <f t="shared" si="0"/>
        <v>400</v>
      </c>
      <c r="L70" s="22">
        <f t="shared" si="1"/>
        <v>20</v>
      </c>
      <c r="M70">
        <v>20</v>
      </c>
      <c r="N70">
        <v>31.54</v>
      </c>
      <c r="O70">
        <v>0.5</v>
      </c>
      <c r="R70" s="53"/>
      <c r="S70" s="47" t="s">
        <v>176</v>
      </c>
      <c r="T70" s="53"/>
      <c r="U70" s="53" t="s">
        <v>114</v>
      </c>
      <c r="V70" s="53" t="s">
        <v>115</v>
      </c>
      <c r="W70" s="53"/>
      <c r="X70" s="53"/>
      <c r="Y70" s="53" t="s">
        <v>116</v>
      </c>
      <c r="AC70">
        <v>0.78</v>
      </c>
    </row>
    <row r="71" spans="4:29">
      <c r="D71" s="47" t="s">
        <v>130</v>
      </c>
      <c r="K71" s="22"/>
      <c r="L71" s="22"/>
      <c r="R71" s="53"/>
      <c r="S71" t="s">
        <v>39</v>
      </c>
      <c r="T71" s="53"/>
      <c r="U71" s="53"/>
      <c r="V71" s="53"/>
      <c r="W71" s="53"/>
      <c r="X71" s="53"/>
      <c r="Y71" s="53"/>
      <c r="AC71">
        <v>0.85</v>
      </c>
    </row>
    <row r="72" spans="3:29">
      <c r="C72" s="47" t="s">
        <v>177</v>
      </c>
      <c r="D72" s="47" t="s">
        <v>112</v>
      </c>
      <c r="E72" t="s">
        <v>166</v>
      </c>
      <c r="F72">
        <v>2021</v>
      </c>
      <c r="G72">
        <v>0.675</v>
      </c>
      <c r="H72">
        <v>0.1</v>
      </c>
      <c r="I72">
        <v>400</v>
      </c>
      <c r="J72">
        <v>20</v>
      </c>
      <c r="K72" s="22">
        <f t="shared" ref="K72:K117" si="2">I72</f>
        <v>400</v>
      </c>
      <c r="L72" s="22">
        <f t="shared" ref="L72:L117" si="3">J72</f>
        <v>20</v>
      </c>
      <c r="M72">
        <v>20</v>
      </c>
      <c r="N72">
        <v>31.54</v>
      </c>
      <c r="O72">
        <v>0.5</v>
      </c>
      <c r="R72" s="53"/>
      <c r="S72" s="47" t="s">
        <v>177</v>
      </c>
      <c r="T72" s="53"/>
      <c r="U72" s="53" t="s">
        <v>114</v>
      </c>
      <c r="V72" s="53" t="s">
        <v>115</v>
      </c>
      <c r="W72" s="53"/>
      <c r="X72" s="53"/>
      <c r="Y72" s="53" t="s">
        <v>116</v>
      </c>
      <c r="AC72">
        <v>0.62</v>
      </c>
    </row>
    <row r="73" spans="4:29">
      <c r="D73" s="47" t="s">
        <v>130</v>
      </c>
      <c r="K73" s="22"/>
      <c r="L73" s="22"/>
      <c r="R73" s="53"/>
      <c r="S73" t="s">
        <v>39</v>
      </c>
      <c r="T73" s="53"/>
      <c r="U73" s="53"/>
      <c r="V73" s="53"/>
      <c r="W73" s="53"/>
      <c r="X73" s="53"/>
      <c r="Y73" s="53"/>
      <c r="AC73">
        <v>0.8</v>
      </c>
    </row>
    <row r="74" spans="3:29">
      <c r="C74" s="47" t="s">
        <v>178</v>
      </c>
      <c r="D74" s="47" t="s">
        <v>124</v>
      </c>
      <c r="E74" t="s">
        <v>166</v>
      </c>
      <c r="F74">
        <v>2021</v>
      </c>
      <c r="G74">
        <v>0.9</v>
      </c>
      <c r="H74">
        <v>0.1</v>
      </c>
      <c r="I74">
        <v>400</v>
      </c>
      <c r="J74">
        <v>20</v>
      </c>
      <c r="K74" s="22">
        <f t="shared" si="2"/>
        <v>400</v>
      </c>
      <c r="L74" s="22">
        <f t="shared" si="3"/>
        <v>20</v>
      </c>
      <c r="M74">
        <v>20</v>
      </c>
      <c r="N74">
        <v>31.54</v>
      </c>
      <c r="O74">
        <v>0.5</v>
      </c>
      <c r="R74" s="53"/>
      <c r="S74" s="47" t="s">
        <v>178</v>
      </c>
      <c r="T74" s="53"/>
      <c r="U74" s="53" t="s">
        <v>114</v>
      </c>
      <c r="V74" s="53" t="s">
        <v>115</v>
      </c>
      <c r="W74" s="53"/>
      <c r="X74" s="53"/>
      <c r="Y74" s="53" t="s">
        <v>116</v>
      </c>
      <c r="AC74">
        <v>0.9</v>
      </c>
    </row>
    <row r="75" spans="4:29">
      <c r="D75" s="47" t="s">
        <v>120</v>
      </c>
      <c r="K75" s="22"/>
      <c r="L75" s="22"/>
      <c r="R75" s="53"/>
      <c r="S75" t="s">
        <v>39</v>
      </c>
      <c r="T75" s="53"/>
      <c r="U75" s="53"/>
      <c r="V75" s="53"/>
      <c r="W75" s="53"/>
      <c r="X75" s="53"/>
      <c r="Y75" s="53"/>
      <c r="AC75">
        <v>1</v>
      </c>
    </row>
    <row r="76" spans="3:29">
      <c r="C76" s="47" t="s">
        <v>179</v>
      </c>
      <c r="D76" s="47" t="s">
        <v>124</v>
      </c>
      <c r="E76" t="s">
        <v>166</v>
      </c>
      <c r="F76">
        <v>2021</v>
      </c>
      <c r="G76">
        <v>0.89</v>
      </c>
      <c r="H76">
        <v>0.1</v>
      </c>
      <c r="I76">
        <v>400</v>
      </c>
      <c r="J76">
        <v>20</v>
      </c>
      <c r="K76" s="22">
        <f t="shared" si="2"/>
        <v>400</v>
      </c>
      <c r="L76" s="22">
        <f t="shared" si="3"/>
        <v>20</v>
      </c>
      <c r="M76">
        <v>20</v>
      </c>
      <c r="N76">
        <v>31.54</v>
      </c>
      <c r="O76">
        <v>0.5</v>
      </c>
      <c r="R76" s="53"/>
      <c r="S76" s="47" t="s">
        <v>179</v>
      </c>
      <c r="T76" s="53"/>
      <c r="U76" s="53" t="s">
        <v>114</v>
      </c>
      <c r="V76" s="53" t="s">
        <v>115</v>
      </c>
      <c r="W76" s="53"/>
      <c r="X76" s="53"/>
      <c r="Y76" s="53" t="s">
        <v>116</v>
      </c>
      <c r="AC76">
        <v>1.9</v>
      </c>
    </row>
    <row r="77" spans="4:29">
      <c r="D77" s="47" t="s">
        <v>112</v>
      </c>
      <c r="K77" s="22"/>
      <c r="L77" s="22"/>
      <c r="R77" s="53"/>
      <c r="S77" t="s">
        <v>39</v>
      </c>
      <c r="T77" s="53"/>
      <c r="U77" s="53"/>
      <c r="V77" s="53"/>
      <c r="W77" s="53"/>
      <c r="X77" s="53"/>
      <c r="Y77" s="53"/>
      <c r="AC77">
        <v>0.5</v>
      </c>
    </row>
    <row r="78" spans="3:29">
      <c r="C78" s="47" t="s">
        <v>180</v>
      </c>
      <c r="D78" s="47" t="s">
        <v>124</v>
      </c>
      <c r="E78" s="47" t="s">
        <v>181</v>
      </c>
      <c r="F78">
        <v>2021</v>
      </c>
      <c r="G78" s="46">
        <v>0.124</v>
      </c>
      <c r="H78">
        <v>0.0231112496140292</v>
      </c>
      <c r="I78">
        <v>400</v>
      </c>
      <c r="J78">
        <v>20</v>
      </c>
      <c r="K78" s="22">
        <f t="shared" si="2"/>
        <v>400</v>
      </c>
      <c r="L78" s="22">
        <f t="shared" si="3"/>
        <v>20</v>
      </c>
      <c r="M78">
        <v>20</v>
      </c>
      <c r="N78">
        <v>31.54</v>
      </c>
      <c r="O78">
        <v>1</v>
      </c>
      <c r="R78" s="53"/>
      <c r="S78" s="47" t="s">
        <v>180</v>
      </c>
      <c r="T78" s="53"/>
      <c r="U78" s="53" t="s">
        <v>114</v>
      </c>
      <c r="V78" s="53" t="s">
        <v>115</v>
      </c>
      <c r="W78" s="53"/>
      <c r="X78" s="53"/>
      <c r="Y78" s="53" t="s">
        <v>116</v>
      </c>
      <c r="AC78">
        <v>0.5</v>
      </c>
    </row>
    <row r="79" spans="3:29">
      <c r="C79" s="47" t="s">
        <v>39</v>
      </c>
      <c r="D79" s="47"/>
      <c r="E79" s="47"/>
      <c r="G79" s="46"/>
      <c r="K79" s="22"/>
      <c r="L79" s="22"/>
      <c r="R79" s="53"/>
      <c r="S79" s="47" t="s">
        <v>39</v>
      </c>
      <c r="T79" s="53"/>
      <c r="U79" s="53"/>
      <c r="V79" s="53"/>
      <c r="W79" s="53"/>
      <c r="X79" s="53"/>
      <c r="Y79" s="53"/>
      <c r="AC79">
        <v>0.75</v>
      </c>
    </row>
    <row r="80" spans="3:25">
      <c r="C80" s="47" t="s">
        <v>182</v>
      </c>
      <c r="D80" s="47" t="s">
        <v>124</v>
      </c>
      <c r="E80" s="47" t="s">
        <v>183</v>
      </c>
      <c r="F80">
        <v>2021</v>
      </c>
      <c r="G80" s="46">
        <v>0.124</v>
      </c>
      <c r="H80">
        <v>0.0231112496140292</v>
      </c>
      <c r="I80">
        <v>400</v>
      </c>
      <c r="J80">
        <v>20</v>
      </c>
      <c r="K80" s="22">
        <f t="shared" si="2"/>
        <v>400</v>
      </c>
      <c r="L80" s="22">
        <f t="shared" si="3"/>
        <v>20</v>
      </c>
      <c r="M80">
        <v>20</v>
      </c>
      <c r="N80">
        <v>31.54</v>
      </c>
      <c r="O80">
        <v>1</v>
      </c>
      <c r="R80" s="53"/>
      <c r="S80" s="47" t="s">
        <v>182</v>
      </c>
      <c r="T80" s="53"/>
      <c r="U80" s="53" t="s">
        <v>114</v>
      </c>
      <c r="V80" s="53" t="s">
        <v>115</v>
      </c>
      <c r="W80" s="53"/>
      <c r="X80" s="53"/>
      <c r="Y80" s="53" t="s">
        <v>116</v>
      </c>
    </row>
    <row r="81" spans="3:29">
      <c r="C81" s="47" t="s">
        <v>39</v>
      </c>
      <c r="D81" s="47"/>
      <c r="E81" s="47"/>
      <c r="G81" s="46"/>
      <c r="K81" s="22"/>
      <c r="L81" s="22"/>
      <c r="R81" s="53"/>
      <c r="S81" s="47" t="s">
        <v>39</v>
      </c>
      <c r="T81" s="53"/>
      <c r="U81" s="53"/>
      <c r="V81" s="53"/>
      <c r="W81" s="53"/>
      <c r="X81" s="53"/>
      <c r="Y81" s="53"/>
      <c r="AC81">
        <v>0.675</v>
      </c>
    </row>
    <row r="82" spans="3:25">
      <c r="C82" s="47" t="s">
        <v>184</v>
      </c>
      <c r="D82" s="47" t="s">
        <v>124</v>
      </c>
      <c r="E82" s="47" t="s">
        <v>185</v>
      </c>
      <c r="F82">
        <v>2021</v>
      </c>
      <c r="G82" s="46">
        <v>0.124</v>
      </c>
      <c r="H82">
        <v>0.0231112496140292</v>
      </c>
      <c r="I82">
        <v>400</v>
      </c>
      <c r="J82">
        <v>20</v>
      </c>
      <c r="K82" s="22">
        <f t="shared" si="2"/>
        <v>400</v>
      </c>
      <c r="L82" s="22">
        <f t="shared" si="3"/>
        <v>20</v>
      </c>
      <c r="M82">
        <v>20</v>
      </c>
      <c r="N82">
        <v>31.54</v>
      </c>
      <c r="O82">
        <v>1</v>
      </c>
      <c r="R82" s="53"/>
      <c r="S82" s="47" t="s">
        <v>184</v>
      </c>
      <c r="T82" s="53"/>
      <c r="U82" s="53" t="s">
        <v>114</v>
      </c>
      <c r="V82" s="53" t="s">
        <v>115</v>
      </c>
      <c r="W82" s="53"/>
      <c r="X82" s="53"/>
      <c r="Y82" s="53" t="s">
        <v>116</v>
      </c>
    </row>
    <row r="83" spans="3:29">
      <c r="C83" s="47" t="s">
        <v>39</v>
      </c>
      <c r="D83" s="47"/>
      <c r="E83" s="47"/>
      <c r="G83" s="46"/>
      <c r="K83" s="22"/>
      <c r="L83" s="22"/>
      <c r="R83" s="53"/>
      <c r="S83" s="47" t="s">
        <v>39</v>
      </c>
      <c r="T83" s="53"/>
      <c r="U83" s="53"/>
      <c r="V83" s="53"/>
      <c r="W83" s="53"/>
      <c r="X83" s="53"/>
      <c r="Y83" s="53"/>
      <c r="AC83">
        <v>0.9</v>
      </c>
    </row>
    <row r="84" spans="3:25">
      <c r="C84" s="47" t="s">
        <v>186</v>
      </c>
      <c r="D84" s="47" t="s">
        <v>124</v>
      </c>
      <c r="E84" s="47" t="s">
        <v>187</v>
      </c>
      <c r="F84">
        <v>2021</v>
      </c>
      <c r="G84" s="46">
        <v>0.124</v>
      </c>
      <c r="H84">
        <v>0.0231112496140292</v>
      </c>
      <c r="I84">
        <v>400</v>
      </c>
      <c r="J84">
        <v>20</v>
      </c>
      <c r="K84" s="22">
        <f t="shared" si="2"/>
        <v>400</v>
      </c>
      <c r="L84" s="22">
        <f t="shared" si="3"/>
        <v>20</v>
      </c>
      <c r="M84">
        <v>20</v>
      </c>
      <c r="N84">
        <v>31.54</v>
      </c>
      <c r="O84">
        <v>1</v>
      </c>
      <c r="R84" s="53"/>
      <c r="S84" s="47" t="s">
        <v>186</v>
      </c>
      <c r="T84" s="53"/>
      <c r="U84" s="53" t="s">
        <v>114</v>
      </c>
      <c r="V84" s="53" t="s">
        <v>115</v>
      </c>
      <c r="W84" s="53"/>
      <c r="X84" s="53"/>
      <c r="Y84" s="53" t="s">
        <v>116</v>
      </c>
    </row>
    <row r="85" spans="3:29">
      <c r="C85" s="47" t="s">
        <v>39</v>
      </c>
      <c r="D85" s="47"/>
      <c r="E85" s="47"/>
      <c r="G85" s="46"/>
      <c r="K85" s="22"/>
      <c r="L85" s="22"/>
      <c r="R85" s="53"/>
      <c r="S85" s="47" t="s">
        <v>39</v>
      </c>
      <c r="T85" s="53"/>
      <c r="U85" s="53"/>
      <c r="V85" s="53"/>
      <c r="W85" s="53"/>
      <c r="X85" s="53"/>
      <c r="Y85" s="53"/>
      <c r="AC85">
        <v>0.89</v>
      </c>
    </row>
    <row r="86" spans="3:25">
      <c r="C86" s="47" t="s">
        <v>188</v>
      </c>
      <c r="D86" s="47" t="s">
        <v>124</v>
      </c>
      <c r="E86" s="47" t="s">
        <v>189</v>
      </c>
      <c r="F86">
        <v>2021</v>
      </c>
      <c r="G86">
        <v>0.65</v>
      </c>
      <c r="H86">
        <v>0.171767776689682</v>
      </c>
      <c r="I86">
        <v>400</v>
      </c>
      <c r="J86">
        <v>20</v>
      </c>
      <c r="K86" s="22">
        <f t="shared" si="2"/>
        <v>400</v>
      </c>
      <c r="L86" s="22">
        <f t="shared" si="3"/>
        <v>20</v>
      </c>
      <c r="M86">
        <v>20</v>
      </c>
      <c r="N86">
        <v>31.54</v>
      </c>
      <c r="O86">
        <v>1</v>
      </c>
      <c r="R86" s="53"/>
      <c r="S86" s="47" t="s">
        <v>188</v>
      </c>
      <c r="T86" s="53"/>
      <c r="U86" s="53" t="s">
        <v>114</v>
      </c>
      <c r="V86" s="53" t="s">
        <v>115</v>
      </c>
      <c r="W86" s="53"/>
      <c r="X86" s="53"/>
      <c r="Y86" s="53" t="s">
        <v>116</v>
      </c>
    </row>
    <row r="87" spans="3:29">
      <c r="C87" s="47" t="s">
        <v>190</v>
      </c>
      <c r="D87" s="47" t="s">
        <v>120</v>
      </c>
      <c r="E87" s="47" t="s">
        <v>189</v>
      </c>
      <c r="F87">
        <v>2021</v>
      </c>
      <c r="G87">
        <v>0.65</v>
      </c>
      <c r="H87">
        <v>0.436692238879344</v>
      </c>
      <c r="I87">
        <v>400</v>
      </c>
      <c r="J87">
        <v>20</v>
      </c>
      <c r="K87" s="22">
        <f t="shared" si="2"/>
        <v>400</v>
      </c>
      <c r="L87" s="22">
        <f t="shared" si="3"/>
        <v>20</v>
      </c>
      <c r="M87">
        <v>20</v>
      </c>
      <c r="N87">
        <v>31.54</v>
      </c>
      <c r="O87">
        <v>1</v>
      </c>
      <c r="R87" s="53"/>
      <c r="S87" s="47" t="s">
        <v>190</v>
      </c>
      <c r="T87" s="53"/>
      <c r="U87" s="53" t="s">
        <v>114</v>
      </c>
      <c r="V87" s="53" t="s">
        <v>115</v>
      </c>
      <c r="W87" s="53"/>
      <c r="X87" s="53"/>
      <c r="Y87" s="53" t="s">
        <v>116</v>
      </c>
      <c r="AC87" s="46">
        <v>0.124</v>
      </c>
    </row>
    <row r="88" spans="3:29">
      <c r="C88" s="47" t="s">
        <v>191</v>
      </c>
      <c r="D88" s="47" t="s">
        <v>112</v>
      </c>
      <c r="E88" s="47" t="s">
        <v>189</v>
      </c>
      <c r="F88">
        <v>2021</v>
      </c>
      <c r="G88">
        <v>0.65</v>
      </c>
      <c r="H88">
        <v>0.146564546538015</v>
      </c>
      <c r="I88">
        <v>400</v>
      </c>
      <c r="J88">
        <v>20</v>
      </c>
      <c r="K88" s="22">
        <f t="shared" si="2"/>
        <v>400</v>
      </c>
      <c r="L88" s="22">
        <f t="shared" si="3"/>
        <v>20</v>
      </c>
      <c r="M88">
        <v>20</v>
      </c>
      <c r="N88">
        <v>31.54</v>
      </c>
      <c r="O88">
        <v>1</v>
      </c>
      <c r="R88" s="53"/>
      <c r="S88" s="47" t="s">
        <v>191</v>
      </c>
      <c r="T88" s="53"/>
      <c r="U88" s="53" t="s">
        <v>114</v>
      </c>
      <c r="V88" s="53" t="s">
        <v>115</v>
      </c>
      <c r="W88" s="53"/>
      <c r="X88" s="53"/>
      <c r="Y88" s="53" t="s">
        <v>116</v>
      </c>
      <c r="AC88" s="46"/>
    </row>
    <row r="89" spans="3:29">
      <c r="C89" s="47" t="s">
        <v>192</v>
      </c>
      <c r="D89" s="47" t="s">
        <v>193</v>
      </c>
      <c r="E89" s="47" t="s">
        <v>189</v>
      </c>
      <c r="F89">
        <v>2021</v>
      </c>
      <c r="G89">
        <v>0.65</v>
      </c>
      <c r="H89">
        <v>0.315287923478673</v>
      </c>
      <c r="I89">
        <v>400</v>
      </c>
      <c r="J89">
        <v>20</v>
      </c>
      <c r="K89" s="22">
        <f t="shared" si="2"/>
        <v>400</v>
      </c>
      <c r="L89" s="22">
        <f t="shared" si="3"/>
        <v>20</v>
      </c>
      <c r="M89">
        <v>20</v>
      </c>
      <c r="N89">
        <v>31.54</v>
      </c>
      <c r="O89">
        <v>1</v>
      </c>
      <c r="R89" s="53"/>
      <c r="S89" s="47" t="s">
        <v>192</v>
      </c>
      <c r="T89" s="53"/>
      <c r="U89" s="53" t="s">
        <v>114</v>
      </c>
      <c r="V89" s="53" t="s">
        <v>115</v>
      </c>
      <c r="W89" s="53"/>
      <c r="X89" s="53"/>
      <c r="Y89" s="53" t="s">
        <v>116</v>
      </c>
      <c r="AC89" s="46">
        <v>0.124</v>
      </c>
    </row>
    <row r="90" spans="3:29">
      <c r="C90" s="47" t="s">
        <v>194</v>
      </c>
      <c r="D90" s="47" t="s">
        <v>128</v>
      </c>
      <c r="E90" s="47" t="s">
        <v>189</v>
      </c>
      <c r="F90">
        <v>2021</v>
      </c>
      <c r="G90">
        <v>0.65</v>
      </c>
      <c r="H90">
        <v>0.821415055286326</v>
      </c>
      <c r="I90">
        <v>400</v>
      </c>
      <c r="J90">
        <v>20</v>
      </c>
      <c r="K90" s="22">
        <f t="shared" si="2"/>
        <v>400</v>
      </c>
      <c r="L90" s="22">
        <f t="shared" si="3"/>
        <v>20</v>
      </c>
      <c r="M90">
        <v>20</v>
      </c>
      <c r="N90">
        <v>31.54</v>
      </c>
      <c r="O90">
        <v>1</v>
      </c>
      <c r="R90" s="53"/>
      <c r="S90" s="47" t="s">
        <v>194</v>
      </c>
      <c r="T90" s="53"/>
      <c r="U90" s="53" t="s">
        <v>114</v>
      </c>
      <c r="V90" s="53" t="s">
        <v>115</v>
      </c>
      <c r="W90" s="53"/>
      <c r="X90" s="53"/>
      <c r="Y90" s="53" t="s">
        <v>116</v>
      </c>
      <c r="AC90" s="46"/>
    </row>
    <row r="91" spans="3:29">
      <c r="C91" s="47" t="s">
        <v>195</v>
      </c>
      <c r="D91" s="47" t="s">
        <v>130</v>
      </c>
      <c r="E91" s="47" t="s">
        <v>189</v>
      </c>
      <c r="F91">
        <v>2021</v>
      </c>
      <c r="G91">
        <v>0.65</v>
      </c>
      <c r="H91">
        <v>0.1</v>
      </c>
      <c r="I91">
        <v>400</v>
      </c>
      <c r="J91">
        <v>20</v>
      </c>
      <c r="K91" s="22">
        <f t="shared" si="2"/>
        <v>400</v>
      </c>
      <c r="L91" s="22">
        <f t="shared" si="3"/>
        <v>20</v>
      </c>
      <c r="M91">
        <v>20</v>
      </c>
      <c r="N91">
        <v>31.54</v>
      </c>
      <c r="O91">
        <v>1</v>
      </c>
      <c r="R91" s="53"/>
      <c r="S91" s="47" t="s">
        <v>195</v>
      </c>
      <c r="T91" s="53"/>
      <c r="U91" s="53" t="s">
        <v>114</v>
      </c>
      <c r="V91" s="53" t="s">
        <v>115</v>
      </c>
      <c r="W91" s="53"/>
      <c r="X91" s="53"/>
      <c r="Y91" s="53" t="s">
        <v>116</v>
      </c>
      <c r="AC91" s="46">
        <v>0.124</v>
      </c>
    </row>
    <row r="92" spans="3:29">
      <c r="C92" s="47" t="s">
        <v>196</v>
      </c>
      <c r="D92" s="47" t="s">
        <v>124</v>
      </c>
      <c r="E92" s="47" t="s">
        <v>197</v>
      </c>
      <c r="F92">
        <v>2021</v>
      </c>
      <c r="G92">
        <v>0.65</v>
      </c>
      <c r="H92">
        <v>0.138117250646714</v>
      </c>
      <c r="I92">
        <v>400</v>
      </c>
      <c r="J92">
        <v>20</v>
      </c>
      <c r="K92" s="22">
        <f t="shared" si="2"/>
        <v>400</v>
      </c>
      <c r="L92" s="22">
        <f t="shared" si="3"/>
        <v>20</v>
      </c>
      <c r="M92">
        <v>20</v>
      </c>
      <c r="N92">
        <v>31.54</v>
      </c>
      <c r="O92">
        <v>1</v>
      </c>
      <c r="R92" s="53"/>
      <c r="S92" s="47" t="s">
        <v>196</v>
      </c>
      <c r="T92" s="53"/>
      <c r="U92" s="53" t="s">
        <v>114</v>
      </c>
      <c r="V92" s="53" t="s">
        <v>115</v>
      </c>
      <c r="W92" s="53"/>
      <c r="X92" s="53"/>
      <c r="Y92" s="53" t="s">
        <v>116</v>
      </c>
      <c r="AC92" s="46"/>
    </row>
    <row r="93" spans="3:29">
      <c r="C93" s="47" t="s">
        <v>198</v>
      </c>
      <c r="D93" s="47" t="s">
        <v>120</v>
      </c>
      <c r="E93" s="47" t="s">
        <v>197</v>
      </c>
      <c r="F93">
        <v>2021</v>
      </c>
      <c r="G93">
        <v>0.65</v>
      </c>
      <c r="H93">
        <v>0.354678591350925</v>
      </c>
      <c r="I93">
        <v>400</v>
      </c>
      <c r="J93">
        <v>20</v>
      </c>
      <c r="K93" s="22">
        <f t="shared" si="2"/>
        <v>400</v>
      </c>
      <c r="L93" s="22">
        <f t="shared" si="3"/>
        <v>20</v>
      </c>
      <c r="M93">
        <v>20</v>
      </c>
      <c r="N93">
        <v>31.54</v>
      </c>
      <c r="O93">
        <v>1</v>
      </c>
      <c r="R93" s="53"/>
      <c r="S93" s="47" t="s">
        <v>198</v>
      </c>
      <c r="T93" s="53"/>
      <c r="U93" s="53" t="s">
        <v>114</v>
      </c>
      <c r="V93" s="53" t="s">
        <v>115</v>
      </c>
      <c r="W93" s="53"/>
      <c r="X93" s="53"/>
      <c r="Y93" s="53" t="s">
        <v>116</v>
      </c>
      <c r="AC93" s="46">
        <v>0.124</v>
      </c>
    </row>
    <row r="94" spans="3:29">
      <c r="C94" s="47" t="s">
        <v>199</v>
      </c>
      <c r="D94" s="47" t="s">
        <v>112</v>
      </c>
      <c r="E94" s="47" t="s">
        <v>197</v>
      </c>
      <c r="F94">
        <v>2021</v>
      </c>
      <c r="G94">
        <v>0.65</v>
      </c>
      <c r="H94">
        <v>0.132783850326185</v>
      </c>
      <c r="I94">
        <v>400</v>
      </c>
      <c r="J94">
        <v>20</v>
      </c>
      <c r="K94" s="22">
        <f t="shared" si="2"/>
        <v>400</v>
      </c>
      <c r="L94" s="22">
        <f t="shared" si="3"/>
        <v>20</v>
      </c>
      <c r="M94">
        <v>20</v>
      </c>
      <c r="N94">
        <v>31.54</v>
      </c>
      <c r="O94">
        <v>1</v>
      </c>
      <c r="R94" s="53"/>
      <c r="S94" s="47" t="s">
        <v>199</v>
      </c>
      <c r="T94" s="53"/>
      <c r="U94" s="53" t="s">
        <v>114</v>
      </c>
      <c r="V94" s="53" t="s">
        <v>115</v>
      </c>
      <c r="W94" s="53"/>
      <c r="X94" s="53"/>
      <c r="Y94" s="53" t="s">
        <v>116</v>
      </c>
      <c r="AC94" s="46"/>
    </row>
    <row r="95" spans="3:29">
      <c r="C95" s="47" t="s">
        <v>200</v>
      </c>
      <c r="D95" s="47" t="s">
        <v>193</v>
      </c>
      <c r="E95" s="47" t="s">
        <v>197</v>
      </c>
      <c r="F95">
        <v>2021</v>
      </c>
      <c r="G95">
        <v>0.65</v>
      </c>
      <c r="H95">
        <v>0.209532473451036</v>
      </c>
      <c r="I95">
        <v>400</v>
      </c>
      <c r="J95">
        <v>20</v>
      </c>
      <c r="K95" s="22">
        <f t="shared" si="2"/>
        <v>400</v>
      </c>
      <c r="L95" s="22">
        <f t="shared" si="3"/>
        <v>20</v>
      </c>
      <c r="M95">
        <v>20</v>
      </c>
      <c r="N95">
        <v>31.54</v>
      </c>
      <c r="O95">
        <v>1</v>
      </c>
      <c r="R95" s="53"/>
      <c r="S95" s="47" t="s">
        <v>200</v>
      </c>
      <c r="T95" s="53"/>
      <c r="U95" s="53" t="s">
        <v>114</v>
      </c>
      <c r="V95" s="53" t="s">
        <v>115</v>
      </c>
      <c r="W95" s="53"/>
      <c r="X95" s="53"/>
      <c r="Y95" s="53" t="s">
        <v>116</v>
      </c>
      <c r="AC95">
        <v>0.65</v>
      </c>
    </row>
    <row r="96" spans="3:29">
      <c r="C96" s="47" t="s">
        <v>201</v>
      </c>
      <c r="D96" s="47" t="s">
        <v>128</v>
      </c>
      <c r="E96" s="47" t="s">
        <v>197</v>
      </c>
      <c r="F96">
        <v>2021</v>
      </c>
      <c r="G96">
        <v>0.65</v>
      </c>
      <c r="H96">
        <v>0.404827071490822</v>
      </c>
      <c r="I96">
        <v>400</v>
      </c>
      <c r="J96">
        <v>20</v>
      </c>
      <c r="K96" s="22">
        <f t="shared" si="2"/>
        <v>400</v>
      </c>
      <c r="L96" s="22">
        <f t="shared" si="3"/>
        <v>20</v>
      </c>
      <c r="M96">
        <v>20</v>
      </c>
      <c r="N96">
        <v>31.54</v>
      </c>
      <c r="O96">
        <v>1</v>
      </c>
      <c r="R96" s="53"/>
      <c r="S96" s="47" t="s">
        <v>201</v>
      </c>
      <c r="T96" s="53"/>
      <c r="U96" s="53" t="s">
        <v>114</v>
      </c>
      <c r="V96" s="53" t="s">
        <v>115</v>
      </c>
      <c r="W96" s="53"/>
      <c r="X96" s="53"/>
      <c r="Y96" s="53" t="s">
        <v>116</v>
      </c>
      <c r="AC96">
        <v>0.65</v>
      </c>
    </row>
    <row r="97" spans="3:29">
      <c r="C97" s="47" t="s">
        <v>202</v>
      </c>
      <c r="D97" s="47" t="s">
        <v>130</v>
      </c>
      <c r="E97" s="47" t="s">
        <v>197</v>
      </c>
      <c r="F97">
        <v>2021</v>
      </c>
      <c r="G97">
        <v>0.65</v>
      </c>
      <c r="H97">
        <v>0.102969889154817</v>
      </c>
      <c r="I97">
        <v>400</v>
      </c>
      <c r="J97">
        <v>20</v>
      </c>
      <c r="K97" s="22">
        <f t="shared" si="2"/>
        <v>400</v>
      </c>
      <c r="L97" s="22">
        <f t="shared" si="3"/>
        <v>20</v>
      </c>
      <c r="M97">
        <v>20</v>
      </c>
      <c r="N97">
        <v>31.54</v>
      </c>
      <c r="O97">
        <v>1</v>
      </c>
      <c r="R97" s="53"/>
      <c r="S97" s="47" t="s">
        <v>202</v>
      </c>
      <c r="T97" s="53"/>
      <c r="U97" s="53" t="s">
        <v>114</v>
      </c>
      <c r="V97" s="53" t="s">
        <v>115</v>
      </c>
      <c r="W97" s="53"/>
      <c r="X97" s="53"/>
      <c r="Y97" s="53" t="s">
        <v>116</v>
      </c>
      <c r="AC97">
        <v>0.65</v>
      </c>
    </row>
    <row r="98" spans="3:29">
      <c r="C98" s="47" t="s">
        <v>203</v>
      </c>
      <c r="D98" s="47" t="s">
        <v>124</v>
      </c>
      <c r="E98" s="47" t="s">
        <v>204</v>
      </c>
      <c r="F98">
        <v>2021</v>
      </c>
      <c r="G98">
        <v>0.65</v>
      </c>
      <c r="H98">
        <v>0.101179774061464</v>
      </c>
      <c r="I98">
        <v>400</v>
      </c>
      <c r="J98">
        <v>20</v>
      </c>
      <c r="K98" s="22">
        <f t="shared" si="2"/>
        <v>400</v>
      </c>
      <c r="L98" s="22">
        <f t="shared" si="3"/>
        <v>20</v>
      </c>
      <c r="M98">
        <v>20</v>
      </c>
      <c r="N98">
        <v>31.54</v>
      </c>
      <c r="O98">
        <v>1</v>
      </c>
      <c r="R98" s="53"/>
      <c r="S98" s="47" t="s">
        <v>203</v>
      </c>
      <c r="T98" s="53"/>
      <c r="U98" s="53" t="s">
        <v>114</v>
      </c>
      <c r="V98" s="53" t="s">
        <v>115</v>
      </c>
      <c r="W98" s="53"/>
      <c r="X98" s="53"/>
      <c r="Y98" s="53" t="s">
        <v>116</v>
      </c>
      <c r="AC98">
        <v>0.65</v>
      </c>
    </row>
    <row r="99" spans="3:29">
      <c r="C99" s="47" t="s">
        <v>205</v>
      </c>
      <c r="D99" s="47" t="s">
        <v>120</v>
      </c>
      <c r="E99" s="47" t="s">
        <v>204</v>
      </c>
      <c r="F99">
        <v>2021</v>
      </c>
      <c r="G99">
        <v>0.65</v>
      </c>
      <c r="H99">
        <v>0.24860663198917</v>
      </c>
      <c r="I99">
        <v>400</v>
      </c>
      <c r="J99">
        <v>20</v>
      </c>
      <c r="K99" s="22">
        <f t="shared" si="2"/>
        <v>400</v>
      </c>
      <c r="L99" s="22">
        <f t="shared" si="3"/>
        <v>20</v>
      </c>
      <c r="M99">
        <v>20</v>
      </c>
      <c r="N99">
        <v>31.54</v>
      </c>
      <c r="O99">
        <v>1</v>
      </c>
      <c r="R99" s="53"/>
      <c r="S99" s="47" t="s">
        <v>205</v>
      </c>
      <c r="T99" s="53"/>
      <c r="U99" s="53" t="s">
        <v>114</v>
      </c>
      <c r="V99" s="53" t="s">
        <v>115</v>
      </c>
      <c r="W99" s="53"/>
      <c r="X99" s="53"/>
      <c r="Y99" s="53" t="s">
        <v>116</v>
      </c>
      <c r="AC99">
        <v>0.65</v>
      </c>
    </row>
    <row r="100" spans="3:29">
      <c r="C100" s="47" t="s">
        <v>206</v>
      </c>
      <c r="D100" s="47" t="s">
        <v>112</v>
      </c>
      <c r="E100" s="47" t="s">
        <v>204</v>
      </c>
      <c r="F100">
        <v>2021</v>
      </c>
      <c r="G100">
        <v>0.65</v>
      </c>
      <c r="H100">
        <v>0.0885606517857261</v>
      </c>
      <c r="I100">
        <v>400</v>
      </c>
      <c r="J100">
        <v>20</v>
      </c>
      <c r="K100" s="22">
        <f t="shared" si="2"/>
        <v>400</v>
      </c>
      <c r="L100" s="22">
        <f t="shared" si="3"/>
        <v>20</v>
      </c>
      <c r="M100">
        <v>20</v>
      </c>
      <c r="N100">
        <v>31.54</v>
      </c>
      <c r="O100">
        <v>1</v>
      </c>
      <c r="R100" s="53"/>
      <c r="S100" s="47" t="s">
        <v>206</v>
      </c>
      <c r="T100" s="53"/>
      <c r="U100" s="53" t="s">
        <v>114</v>
      </c>
      <c r="V100" s="53" t="s">
        <v>115</v>
      </c>
      <c r="W100" s="53"/>
      <c r="X100" s="53"/>
      <c r="Y100" s="53" t="s">
        <v>116</v>
      </c>
      <c r="AC100">
        <v>0.65</v>
      </c>
    </row>
    <row r="101" spans="3:29">
      <c r="C101" s="47" t="s">
        <v>207</v>
      </c>
      <c r="D101" s="47" t="s">
        <v>193</v>
      </c>
      <c r="E101" s="47" t="s">
        <v>204</v>
      </c>
      <c r="F101">
        <v>2021</v>
      </c>
      <c r="G101">
        <v>0.65</v>
      </c>
      <c r="H101">
        <v>0.143923107198767</v>
      </c>
      <c r="I101">
        <v>400</v>
      </c>
      <c r="J101">
        <v>20</v>
      </c>
      <c r="K101" s="22">
        <f t="shared" si="2"/>
        <v>400</v>
      </c>
      <c r="L101" s="22">
        <f t="shared" si="3"/>
        <v>20</v>
      </c>
      <c r="M101">
        <v>20</v>
      </c>
      <c r="N101">
        <v>31.54</v>
      </c>
      <c r="O101">
        <v>1</v>
      </c>
      <c r="R101" s="54"/>
      <c r="S101" s="47" t="s">
        <v>207</v>
      </c>
      <c r="T101" s="55"/>
      <c r="U101" s="54" t="s">
        <v>114</v>
      </c>
      <c r="V101" s="54" t="s">
        <v>115</v>
      </c>
      <c r="W101" s="54"/>
      <c r="X101" s="54"/>
      <c r="Y101" s="54" t="s">
        <v>116</v>
      </c>
      <c r="AC101">
        <v>0.65</v>
      </c>
    </row>
    <row r="102" spans="3:29">
      <c r="C102" s="47" t="s">
        <v>208</v>
      </c>
      <c r="D102" s="47" t="s">
        <v>128</v>
      </c>
      <c r="E102" s="47" t="s">
        <v>204</v>
      </c>
      <c r="F102">
        <v>2021</v>
      </c>
      <c r="G102">
        <v>0.65</v>
      </c>
      <c r="H102">
        <v>0.281268478157475</v>
      </c>
      <c r="I102">
        <v>400</v>
      </c>
      <c r="J102">
        <v>20</v>
      </c>
      <c r="K102" s="22">
        <f t="shared" si="2"/>
        <v>400</v>
      </c>
      <c r="L102" s="22">
        <f t="shared" si="3"/>
        <v>20</v>
      </c>
      <c r="M102">
        <v>20</v>
      </c>
      <c r="N102">
        <v>31.54</v>
      </c>
      <c r="O102">
        <v>1</v>
      </c>
      <c r="S102" s="47" t="s">
        <v>208</v>
      </c>
      <c r="U102" s="54" t="s">
        <v>114</v>
      </c>
      <c r="V102" s="54" t="s">
        <v>115</v>
      </c>
      <c r="W102" s="54"/>
      <c r="X102" s="54"/>
      <c r="Y102" s="54" t="s">
        <v>116</v>
      </c>
      <c r="AC102">
        <v>0.65</v>
      </c>
    </row>
    <row r="103" spans="3:29">
      <c r="C103" s="47" t="s">
        <v>209</v>
      </c>
      <c r="D103" s="47" t="s">
        <v>130</v>
      </c>
      <c r="E103" s="47" t="s">
        <v>204</v>
      </c>
      <c r="F103">
        <v>2021</v>
      </c>
      <c r="G103">
        <v>0.65</v>
      </c>
      <c r="H103">
        <v>0.1</v>
      </c>
      <c r="I103">
        <v>400</v>
      </c>
      <c r="J103">
        <v>20</v>
      </c>
      <c r="K103" s="22">
        <f t="shared" si="2"/>
        <v>400</v>
      </c>
      <c r="L103" s="22">
        <f t="shared" si="3"/>
        <v>20</v>
      </c>
      <c r="M103">
        <v>20</v>
      </c>
      <c r="N103">
        <v>31.54</v>
      </c>
      <c r="O103">
        <v>1</v>
      </c>
      <c r="S103" s="47" t="s">
        <v>209</v>
      </c>
      <c r="U103" s="54" t="s">
        <v>114</v>
      </c>
      <c r="V103" s="54" t="s">
        <v>115</v>
      </c>
      <c r="W103" s="54"/>
      <c r="X103" s="54"/>
      <c r="Y103" s="54" t="s">
        <v>116</v>
      </c>
      <c r="AC103">
        <v>0.65</v>
      </c>
    </row>
    <row r="104" spans="3:29">
      <c r="C104" s="47" t="s">
        <v>210</v>
      </c>
      <c r="D104" s="47" t="s">
        <v>124</v>
      </c>
      <c r="E104" s="47" t="s">
        <v>211</v>
      </c>
      <c r="F104">
        <v>2021</v>
      </c>
      <c r="G104">
        <v>0.65</v>
      </c>
      <c r="H104">
        <v>0.0964593420357701</v>
      </c>
      <c r="I104">
        <v>400</v>
      </c>
      <c r="J104">
        <v>20</v>
      </c>
      <c r="K104" s="22">
        <f t="shared" si="2"/>
        <v>400</v>
      </c>
      <c r="L104" s="22">
        <f t="shared" si="3"/>
        <v>20</v>
      </c>
      <c r="M104">
        <v>20</v>
      </c>
      <c r="N104">
        <v>31.54</v>
      </c>
      <c r="O104">
        <v>1</v>
      </c>
      <c r="S104" s="47" t="s">
        <v>210</v>
      </c>
      <c r="U104" s="54" t="s">
        <v>114</v>
      </c>
      <c r="V104" s="54" t="s">
        <v>115</v>
      </c>
      <c r="W104" s="54"/>
      <c r="X104" s="54"/>
      <c r="Y104" s="54" t="s">
        <v>116</v>
      </c>
      <c r="AC104">
        <v>0.65</v>
      </c>
    </row>
    <row r="105" spans="3:29">
      <c r="C105" s="47" t="s">
        <v>212</v>
      </c>
      <c r="D105" s="47" t="s">
        <v>120</v>
      </c>
      <c r="E105" s="47" t="s">
        <v>211</v>
      </c>
      <c r="F105">
        <v>2021</v>
      </c>
      <c r="G105">
        <v>0.65</v>
      </c>
      <c r="H105">
        <v>0.238284635968276</v>
      </c>
      <c r="I105">
        <v>400</v>
      </c>
      <c r="J105">
        <v>20</v>
      </c>
      <c r="K105" s="22">
        <f t="shared" si="2"/>
        <v>400</v>
      </c>
      <c r="L105" s="22">
        <f t="shared" si="3"/>
        <v>20</v>
      </c>
      <c r="M105">
        <v>20</v>
      </c>
      <c r="N105">
        <v>31.54</v>
      </c>
      <c r="O105">
        <v>1</v>
      </c>
      <c r="S105" s="47" t="s">
        <v>212</v>
      </c>
      <c r="U105" s="54" t="s">
        <v>114</v>
      </c>
      <c r="V105" s="54" t="s">
        <v>115</v>
      </c>
      <c r="W105" s="54"/>
      <c r="X105" s="54"/>
      <c r="Y105" s="54" t="s">
        <v>116</v>
      </c>
      <c r="AC105">
        <v>0.65</v>
      </c>
    </row>
    <row r="106" spans="3:29">
      <c r="C106" s="47" t="s">
        <v>213</v>
      </c>
      <c r="D106" s="47" t="s">
        <v>112</v>
      </c>
      <c r="E106" s="47" t="s">
        <v>211</v>
      </c>
      <c r="F106">
        <v>2021</v>
      </c>
      <c r="G106">
        <v>0.65</v>
      </c>
      <c r="H106">
        <v>0.0970861518499944</v>
      </c>
      <c r="I106">
        <v>400</v>
      </c>
      <c r="J106">
        <v>20</v>
      </c>
      <c r="K106" s="22">
        <f t="shared" si="2"/>
        <v>400</v>
      </c>
      <c r="L106" s="22">
        <f t="shared" si="3"/>
        <v>20</v>
      </c>
      <c r="M106">
        <v>20</v>
      </c>
      <c r="N106">
        <v>31.54</v>
      </c>
      <c r="O106">
        <v>1</v>
      </c>
      <c r="S106" s="47" t="s">
        <v>213</v>
      </c>
      <c r="U106" s="54" t="s">
        <v>114</v>
      </c>
      <c r="V106" s="54" t="s">
        <v>115</v>
      </c>
      <c r="W106" s="54"/>
      <c r="X106" s="54"/>
      <c r="Y106" s="54" t="s">
        <v>116</v>
      </c>
      <c r="AC106">
        <v>0.65</v>
      </c>
    </row>
    <row r="107" spans="3:29">
      <c r="C107" s="47" t="s">
        <v>214</v>
      </c>
      <c r="D107" s="47" t="s">
        <v>193</v>
      </c>
      <c r="E107" s="47" t="s">
        <v>211</v>
      </c>
      <c r="F107">
        <v>2021</v>
      </c>
      <c r="G107">
        <v>0.65</v>
      </c>
      <c r="H107">
        <v>0.156352937048249</v>
      </c>
      <c r="I107">
        <v>400</v>
      </c>
      <c r="J107">
        <v>20</v>
      </c>
      <c r="K107" s="22">
        <f t="shared" si="2"/>
        <v>400</v>
      </c>
      <c r="L107" s="22">
        <f t="shared" si="3"/>
        <v>20</v>
      </c>
      <c r="M107">
        <v>20</v>
      </c>
      <c r="N107">
        <v>31.54</v>
      </c>
      <c r="O107">
        <v>1</v>
      </c>
      <c r="S107" s="47" t="s">
        <v>214</v>
      </c>
      <c r="U107" s="54" t="s">
        <v>114</v>
      </c>
      <c r="V107" s="54" t="s">
        <v>115</v>
      </c>
      <c r="W107" s="54"/>
      <c r="X107" s="54"/>
      <c r="Y107" s="54" t="s">
        <v>116</v>
      </c>
      <c r="AC107">
        <v>0.65</v>
      </c>
    </row>
    <row r="108" spans="3:29">
      <c r="C108" s="47" t="s">
        <v>215</v>
      </c>
      <c r="D108" s="47" t="s">
        <v>128</v>
      </c>
      <c r="E108" s="47" t="s">
        <v>211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22">
        <f t="shared" si="2"/>
        <v>400</v>
      </c>
      <c r="L108" s="22">
        <f t="shared" si="3"/>
        <v>20</v>
      </c>
      <c r="M108">
        <v>20</v>
      </c>
      <c r="N108">
        <v>31.54</v>
      </c>
      <c r="O108">
        <v>1</v>
      </c>
      <c r="S108" s="47" t="s">
        <v>215</v>
      </c>
      <c r="U108" s="54" t="s">
        <v>114</v>
      </c>
      <c r="V108" s="54" t="s">
        <v>115</v>
      </c>
      <c r="W108" s="54"/>
      <c r="X108" s="54"/>
      <c r="Y108" s="54" t="s">
        <v>116</v>
      </c>
      <c r="AC108">
        <v>0.65</v>
      </c>
    </row>
    <row r="109" spans="3:29">
      <c r="C109" s="47" t="s">
        <v>216</v>
      </c>
      <c r="D109" s="47" t="s">
        <v>130</v>
      </c>
      <c r="E109" s="47" t="s">
        <v>211</v>
      </c>
      <c r="F109">
        <v>2021</v>
      </c>
      <c r="G109">
        <v>0.65</v>
      </c>
      <c r="H109">
        <v>0.0989370552521446</v>
      </c>
      <c r="I109">
        <v>400</v>
      </c>
      <c r="J109">
        <v>20</v>
      </c>
      <c r="K109" s="22">
        <f t="shared" si="2"/>
        <v>400</v>
      </c>
      <c r="L109" s="22">
        <f t="shared" si="3"/>
        <v>20</v>
      </c>
      <c r="M109">
        <v>20</v>
      </c>
      <c r="N109">
        <v>31.54</v>
      </c>
      <c r="O109">
        <v>1</v>
      </c>
      <c r="S109" s="47" t="s">
        <v>216</v>
      </c>
      <c r="U109" s="54" t="s">
        <v>114</v>
      </c>
      <c r="V109" s="54" t="s">
        <v>115</v>
      </c>
      <c r="W109" s="54"/>
      <c r="X109" s="54"/>
      <c r="Y109" s="54" t="s">
        <v>116</v>
      </c>
      <c r="AC109">
        <v>0.65</v>
      </c>
    </row>
    <row r="110" spans="3:29">
      <c r="C110" s="47" t="s">
        <v>217</v>
      </c>
      <c r="D110" s="47" t="s">
        <v>124</v>
      </c>
      <c r="E110" s="47" t="s">
        <v>218</v>
      </c>
      <c r="F110">
        <v>2021</v>
      </c>
      <c r="G110">
        <v>0.8</v>
      </c>
      <c r="H110">
        <v>0.0454585176842925</v>
      </c>
      <c r="I110">
        <v>400</v>
      </c>
      <c r="J110">
        <v>20</v>
      </c>
      <c r="K110" s="22">
        <f t="shared" si="2"/>
        <v>400</v>
      </c>
      <c r="L110" s="22">
        <f t="shared" si="3"/>
        <v>20</v>
      </c>
      <c r="M110">
        <v>20</v>
      </c>
      <c r="N110">
        <v>31.54</v>
      </c>
      <c r="O110">
        <v>1</v>
      </c>
      <c r="S110" s="47" t="s">
        <v>217</v>
      </c>
      <c r="U110" s="54" t="s">
        <v>114</v>
      </c>
      <c r="V110" s="54" t="s">
        <v>115</v>
      </c>
      <c r="W110" s="54"/>
      <c r="X110" s="54"/>
      <c r="Y110" s="54" t="s">
        <v>116</v>
      </c>
      <c r="AC110">
        <v>0.65</v>
      </c>
    </row>
    <row r="111" spans="3:29">
      <c r="C111" s="47" t="s">
        <v>219</v>
      </c>
      <c r="D111" s="47" t="s">
        <v>124</v>
      </c>
      <c r="E111" s="47" t="s">
        <v>220</v>
      </c>
      <c r="F111">
        <v>2021</v>
      </c>
      <c r="G111">
        <v>0.8</v>
      </c>
      <c r="H111">
        <v>0.0454585176842925</v>
      </c>
      <c r="I111">
        <v>400</v>
      </c>
      <c r="J111">
        <v>20</v>
      </c>
      <c r="K111" s="22">
        <f t="shared" si="2"/>
        <v>400</v>
      </c>
      <c r="L111" s="22">
        <f t="shared" si="3"/>
        <v>20</v>
      </c>
      <c r="M111">
        <v>20</v>
      </c>
      <c r="N111">
        <v>31.54</v>
      </c>
      <c r="O111">
        <v>1</v>
      </c>
      <c r="S111" s="47" t="s">
        <v>219</v>
      </c>
      <c r="U111" s="54" t="s">
        <v>114</v>
      </c>
      <c r="V111" s="54" t="s">
        <v>115</v>
      </c>
      <c r="W111" s="54"/>
      <c r="X111" s="54"/>
      <c r="Y111" s="54" t="s">
        <v>116</v>
      </c>
      <c r="AC111">
        <v>0.65</v>
      </c>
    </row>
    <row r="112" spans="3:29">
      <c r="C112" s="47" t="s">
        <v>221</v>
      </c>
      <c r="D112" s="47" t="s">
        <v>124</v>
      </c>
      <c r="E112" s="47" t="s">
        <v>222</v>
      </c>
      <c r="F112">
        <v>2021</v>
      </c>
      <c r="G112">
        <v>0.8</v>
      </c>
      <c r="H112">
        <v>0.0454585176842925</v>
      </c>
      <c r="I112">
        <v>400</v>
      </c>
      <c r="J112">
        <v>20</v>
      </c>
      <c r="K112" s="22">
        <f t="shared" si="2"/>
        <v>400</v>
      </c>
      <c r="L112" s="22">
        <f t="shared" si="3"/>
        <v>20</v>
      </c>
      <c r="M112">
        <v>20</v>
      </c>
      <c r="N112">
        <v>31.54</v>
      </c>
      <c r="O112">
        <v>1</v>
      </c>
      <c r="S112" s="47" t="s">
        <v>221</v>
      </c>
      <c r="U112" s="54" t="s">
        <v>114</v>
      </c>
      <c r="V112" s="54" t="s">
        <v>115</v>
      </c>
      <c r="W112" s="54"/>
      <c r="X112" s="54"/>
      <c r="Y112" s="54" t="s">
        <v>116</v>
      </c>
      <c r="AC112">
        <v>0.65</v>
      </c>
    </row>
    <row r="113" spans="3:29">
      <c r="C113" s="47" t="s">
        <v>223</v>
      </c>
      <c r="D113" s="47" t="s">
        <v>124</v>
      </c>
      <c r="E113" s="47" t="s">
        <v>224</v>
      </c>
      <c r="F113">
        <v>2021</v>
      </c>
      <c r="G113">
        <v>0.8</v>
      </c>
      <c r="H113">
        <v>0.0454585176842925</v>
      </c>
      <c r="I113">
        <v>400</v>
      </c>
      <c r="J113">
        <v>20</v>
      </c>
      <c r="K113" s="22">
        <f t="shared" si="2"/>
        <v>400</v>
      </c>
      <c r="L113" s="22">
        <f t="shared" si="3"/>
        <v>20</v>
      </c>
      <c r="M113">
        <v>20</v>
      </c>
      <c r="N113">
        <v>31.54</v>
      </c>
      <c r="O113">
        <v>1</v>
      </c>
      <c r="S113" s="47" t="s">
        <v>223</v>
      </c>
      <c r="U113" s="54" t="s">
        <v>114</v>
      </c>
      <c r="V113" s="54" t="s">
        <v>115</v>
      </c>
      <c r="W113" s="54"/>
      <c r="X113" s="54"/>
      <c r="Y113" s="54" t="s">
        <v>116</v>
      </c>
      <c r="AC113">
        <v>0.65</v>
      </c>
    </row>
    <row r="114" spans="3:29">
      <c r="C114" s="47" t="s">
        <v>225</v>
      </c>
      <c r="D114" s="47" t="s">
        <v>124</v>
      </c>
      <c r="E114" s="47" t="s">
        <v>226</v>
      </c>
      <c r="F114">
        <v>2021</v>
      </c>
      <c r="G114">
        <v>0.8</v>
      </c>
      <c r="H114">
        <v>0.0454585176842925</v>
      </c>
      <c r="I114">
        <v>400</v>
      </c>
      <c r="J114">
        <v>20</v>
      </c>
      <c r="K114" s="22">
        <f t="shared" si="2"/>
        <v>400</v>
      </c>
      <c r="L114" s="22">
        <f t="shared" si="3"/>
        <v>20</v>
      </c>
      <c r="M114">
        <v>20</v>
      </c>
      <c r="N114">
        <v>31.54</v>
      </c>
      <c r="O114">
        <v>1</v>
      </c>
      <c r="S114" s="47" t="s">
        <v>225</v>
      </c>
      <c r="U114" s="54" t="s">
        <v>114</v>
      </c>
      <c r="V114" s="54" t="s">
        <v>115</v>
      </c>
      <c r="W114" s="54"/>
      <c r="X114" s="54"/>
      <c r="Y114" s="54" t="s">
        <v>116</v>
      </c>
      <c r="AC114">
        <v>0.65</v>
      </c>
    </row>
    <row r="115" spans="3:29">
      <c r="C115" s="47" t="s">
        <v>227</v>
      </c>
      <c r="D115" s="47" t="s">
        <v>124</v>
      </c>
      <c r="E115" s="47" t="s">
        <v>228</v>
      </c>
      <c r="F115">
        <v>2021</v>
      </c>
      <c r="G115">
        <v>0.8</v>
      </c>
      <c r="H115">
        <v>0.0454585176842925</v>
      </c>
      <c r="I115">
        <v>400</v>
      </c>
      <c r="J115">
        <v>20</v>
      </c>
      <c r="K115" s="22">
        <f t="shared" si="2"/>
        <v>400</v>
      </c>
      <c r="L115" s="22">
        <f t="shared" si="3"/>
        <v>20</v>
      </c>
      <c r="M115">
        <v>20</v>
      </c>
      <c r="N115">
        <v>31.54</v>
      </c>
      <c r="O115">
        <v>1</v>
      </c>
      <c r="S115" s="47" t="s">
        <v>227</v>
      </c>
      <c r="U115" s="54" t="s">
        <v>114</v>
      </c>
      <c r="V115" s="54" t="s">
        <v>115</v>
      </c>
      <c r="W115" s="54"/>
      <c r="X115" s="54"/>
      <c r="Y115" s="54" t="s">
        <v>116</v>
      </c>
      <c r="AC115">
        <v>0.65</v>
      </c>
    </row>
    <row r="116" spans="3:29">
      <c r="C116" s="47" t="s">
        <v>229</v>
      </c>
      <c r="D116" s="47" t="s">
        <v>124</v>
      </c>
      <c r="E116" s="47" t="s">
        <v>230</v>
      </c>
      <c r="F116">
        <v>2021</v>
      </c>
      <c r="G116">
        <v>0.8</v>
      </c>
      <c r="H116">
        <v>0.0454585176842925</v>
      </c>
      <c r="I116">
        <v>400</v>
      </c>
      <c r="J116">
        <v>20</v>
      </c>
      <c r="K116" s="22">
        <f t="shared" si="2"/>
        <v>400</v>
      </c>
      <c r="L116" s="22">
        <f t="shared" si="3"/>
        <v>20</v>
      </c>
      <c r="M116">
        <v>20</v>
      </c>
      <c r="N116">
        <v>31.54</v>
      </c>
      <c r="O116">
        <v>1</v>
      </c>
      <c r="S116" s="47" t="s">
        <v>229</v>
      </c>
      <c r="U116" s="54" t="s">
        <v>114</v>
      </c>
      <c r="V116" s="54" t="s">
        <v>115</v>
      </c>
      <c r="W116" s="54"/>
      <c r="X116" s="54"/>
      <c r="Y116" s="54" t="s">
        <v>116</v>
      </c>
      <c r="AC116">
        <v>0.65</v>
      </c>
    </row>
    <row r="117" spans="3:29">
      <c r="C117" s="47" t="s">
        <v>231</v>
      </c>
      <c r="D117" s="47" t="s">
        <v>124</v>
      </c>
      <c r="E117" s="47" t="s">
        <v>232</v>
      </c>
      <c r="F117">
        <v>2021</v>
      </c>
      <c r="G117">
        <v>0.8</v>
      </c>
      <c r="H117">
        <v>0.02343</v>
      </c>
      <c r="I117">
        <v>400</v>
      </c>
      <c r="J117">
        <v>20</v>
      </c>
      <c r="K117" s="22">
        <f t="shared" si="2"/>
        <v>400</v>
      </c>
      <c r="L117" s="22">
        <f t="shared" si="3"/>
        <v>20</v>
      </c>
      <c r="M117">
        <v>20</v>
      </c>
      <c r="N117">
        <v>31.54</v>
      </c>
      <c r="O117">
        <v>1</v>
      </c>
      <c r="S117" s="47" t="s">
        <v>231</v>
      </c>
      <c r="U117" s="54" t="s">
        <v>114</v>
      </c>
      <c r="V117" s="54" t="s">
        <v>115</v>
      </c>
      <c r="W117" s="54"/>
      <c r="X117" s="54"/>
      <c r="Y117" s="54" t="s">
        <v>116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D3" sqref="D3"/>
    </sheetView>
  </sheetViews>
  <sheetFormatPr defaultColWidth="9" defaultRowHeight="14.5"/>
  <cols>
    <col min="2" max="2" width="23.8181818181818" customWidth="1"/>
    <col min="4" max="4" width="17.3636363636364" customWidth="1"/>
    <col min="10" max="10" width="14" customWidth="1"/>
    <col min="11" max="11" width="11.6363636363636" customWidth="1"/>
    <col min="14" max="14" width="10.4545454545455" customWidth="1"/>
    <col min="18" max="18" width="24.8181818181818" customWidth="1"/>
    <col min="19" max="19" width="9.27272727272727" customWidth="1"/>
  </cols>
  <sheetData>
    <row r="4" spans="4:24">
      <c r="D4" s="1" t="s">
        <v>1</v>
      </c>
      <c r="Q4" s="43" t="s">
        <v>2</v>
      </c>
      <c r="R4" s="43"/>
      <c r="S4" s="44"/>
      <c r="T4" s="44"/>
      <c r="U4" s="44"/>
      <c r="V4" s="44"/>
      <c r="W4" s="44"/>
      <c r="X4" s="44"/>
    </row>
    <row r="5" ht="15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12</v>
      </c>
      <c r="K5" s="4" t="s">
        <v>13</v>
      </c>
      <c r="L5" s="23" t="s">
        <v>15</v>
      </c>
      <c r="M5" s="23" t="s">
        <v>14</v>
      </c>
      <c r="N5" s="24" t="s">
        <v>110</v>
      </c>
      <c r="Q5" s="45" t="s">
        <v>17</v>
      </c>
      <c r="R5" s="45" t="s">
        <v>3</v>
      </c>
      <c r="S5" s="45" t="s">
        <v>19</v>
      </c>
      <c r="T5" s="45" t="s">
        <v>20</v>
      </c>
      <c r="U5" s="45" t="s">
        <v>21</v>
      </c>
      <c r="V5" s="45" t="s">
        <v>22</v>
      </c>
      <c r="W5" s="45" t="s">
        <v>23</v>
      </c>
      <c r="X5" s="45" t="s">
        <v>24</v>
      </c>
    </row>
    <row r="6" spans="2:21">
      <c r="B6" s="41" t="s">
        <v>233</v>
      </c>
      <c r="C6" s="41" t="s">
        <v>234</v>
      </c>
      <c r="D6" s="41" t="s">
        <v>235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41</v>
      </c>
      <c r="R6" s="41" t="s">
        <v>233</v>
      </c>
      <c r="T6" s="41" t="s">
        <v>114</v>
      </c>
      <c r="U6" s="41" t="s">
        <v>115</v>
      </c>
    </row>
    <row r="7" spans="2:21">
      <c r="B7" s="41" t="s">
        <v>236</v>
      </c>
      <c r="C7" s="41" t="s">
        <v>234</v>
      </c>
      <c r="D7" s="41" t="s">
        <v>237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1" t="s">
        <v>236</v>
      </c>
      <c r="T7" s="41" t="s">
        <v>114</v>
      </c>
      <c r="U7" s="41" t="s">
        <v>115</v>
      </c>
    </row>
    <row r="8" spans="2:21">
      <c r="B8" s="41" t="s">
        <v>238</v>
      </c>
      <c r="C8" s="41" t="s">
        <v>234</v>
      </c>
      <c r="D8" s="41" t="s">
        <v>239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1" t="s">
        <v>238</v>
      </c>
      <c r="T8" s="41" t="s">
        <v>114</v>
      </c>
      <c r="U8" s="41" t="s">
        <v>115</v>
      </c>
    </row>
    <row r="9" spans="2:21">
      <c r="B9" s="41" t="s">
        <v>240</v>
      </c>
      <c r="C9" s="41" t="s">
        <v>234</v>
      </c>
      <c r="D9" s="41" t="s">
        <v>241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1" t="s">
        <v>240</v>
      </c>
      <c r="T9" s="41" t="s">
        <v>114</v>
      </c>
      <c r="U9" s="41" t="s">
        <v>115</v>
      </c>
    </row>
    <row r="10" spans="2:21">
      <c r="B10" s="41" t="s">
        <v>242</v>
      </c>
      <c r="C10" s="41" t="s">
        <v>234</v>
      </c>
      <c r="D10" s="41" t="s">
        <v>243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1" t="s">
        <v>242</v>
      </c>
      <c r="T10" s="41" t="s">
        <v>114</v>
      </c>
      <c r="U10" s="41" t="s">
        <v>115</v>
      </c>
    </row>
    <row r="11" spans="2:21">
      <c r="B11" s="41" t="s">
        <v>244</v>
      </c>
      <c r="C11" s="41" t="s">
        <v>234</v>
      </c>
      <c r="D11" s="41" t="s">
        <v>245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1" t="s">
        <v>244</v>
      </c>
      <c r="T11" s="41" t="s">
        <v>114</v>
      </c>
      <c r="U11" s="41" t="s">
        <v>115</v>
      </c>
    </row>
    <row r="12" spans="2:21">
      <c r="B12" s="41" t="s">
        <v>246</v>
      </c>
      <c r="C12" s="41" t="s">
        <v>234</v>
      </c>
      <c r="D12" s="41" t="s">
        <v>247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1" t="s">
        <v>246</v>
      </c>
      <c r="T12" s="41" t="s">
        <v>114</v>
      </c>
      <c r="U12" s="41" t="s">
        <v>115</v>
      </c>
    </row>
    <row r="13" spans="2:21">
      <c r="B13" s="41" t="s">
        <v>248</v>
      </c>
      <c r="C13" s="41" t="s">
        <v>234</v>
      </c>
      <c r="D13" s="41" t="s">
        <v>249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1" t="s">
        <v>248</v>
      </c>
      <c r="T13" s="41" t="s">
        <v>114</v>
      </c>
      <c r="U13" s="41" t="s">
        <v>115</v>
      </c>
    </row>
    <row r="14" spans="2:21">
      <c r="B14" s="41" t="s">
        <v>250</v>
      </c>
      <c r="C14" s="41" t="s">
        <v>234</v>
      </c>
      <c r="D14" s="41" t="s">
        <v>251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1" t="s">
        <v>250</v>
      </c>
      <c r="T14" s="41" t="s">
        <v>114</v>
      </c>
      <c r="U14" s="41" t="s">
        <v>115</v>
      </c>
    </row>
    <row r="15" spans="2:21">
      <c r="B15" s="41" t="s">
        <v>252</v>
      </c>
      <c r="C15" s="41" t="s">
        <v>234</v>
      </c>
      <c r="D15" s="41" t="s">
        <v>253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1" t="s">
        <v>252</v>
      </c>
      <c r="T15" s="41" t="s">
        <v>114</v>
      </c>
      <c r="U15" s="41" t="s">
        <v>115</v>
      </c>
    </row>
    <row r="16" spans="2:21">
      <c r="B16" s="41" t="s">
        <v>254</v>
      </c>
      <c r="C16" s="41" t="s">
        <v>234</v>
      </c>
      <c r="D16" s="41" t="s">
        <v>255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1" t="s">
        <v>254</v>
      </c>
      <c r="T16" s="41" t="s">
        <v>114</v>
      </c>
      <c r="U16" s="41" t="s">
        <v>115</v>
      </c>
    </row>
    <row r="17" spans="2:21">
      <c r="B17" s="41" t="s">
        <v>256</v>
      </c>
      <c r="C17" s="41" t="s">
        <v>234</v>
      </c>
      <c r="D17" s="41" t="s">
        <v>257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1" t="s">
        <v>256</v>
      </c>
      <c r="T17" s="41" t="s">
        <v>114</v>
      </c>
      <c r="U17" s="41" t="s">
        <v>115</v>
      </c>
    </row>
    <row r="18" spans="2:21">
      <c r="B18" s="41" t="s">
        <v>258</v>
      </c>
      <c r="C18" s="41" t="s">
        <v>234</v>
      </c>
      <c r="D18" s="41" t="s">
        <v>259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1" t="s">
        <v>258</v>
      </c>
      <c r="T18" s="41" t="s">
        <v>114</v>
      </c>
      <c r="U18" s="41" t="s">
        <v>115</v>
      </c>
    </row>
    <row r="19" spans="2:21">
      <c r="B19" s="41" t="s">
        <v>260</v>
      </c>
      <c r="C19" s="41" t="s">
        <v>234</v>
      </c>
      <c r="D19" s="41" t="s">
        <v>261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1" t="s">
        <v>260</v>
      </c>
      <c r="T19" s="41" t="s">
        <v>114</v>
      </c>
      <c r="U19" s="41" t="s">
        <v>115</v>
      </c>
    </row>
    <row r="20" spans="2:21">
      <c r="B20" s="41" t="s">
        <v>262</v>
      </c>
      <c r="C20" s="41" t="s">
        <v>234</v>
      </c>
      <c r="D20" s="41" t="s">
        <v>263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1" t="s">
        <v>262</v>
      </c>
      <c r="T20" s="41" t="s">
        <v>114</v>
      </c>
      <c r="U20" s="41" t="s">
        <v>115</v>
      </c>
    </row>
    <row r="21" spans="2:21">
      <c r="B21" s="41" t="s">
        <v>264</v>
      </c>
      <c r="C21" s="41" t="s">
        <v>234</v>
      </c>
      <c r="D21" s="41" t="s">
        <v>265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1" t="s">
        <v>264</v>
      </c>
      <c r="T21" s="41" t="s">
        <v>114</v>
      </c>
      <c r="U21" s="41" t="s">
        <v>115</v>
      </c>
    </row>
    <row r="22" spans="2:21">
      <c r="B22" s="41" t="s">
        <v>266</v>
      </c>
      <c r="C22" s="41" t="s">
        <v>234</v>
      </c>
      <c r="D22" s="41" t="s">
        <v>267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1" t="s">
        <v>266</v>
      </c>
      <c r="T22" s="41" t="s">
        <v>114</v>
      </c>
      <c r="U22" s="41" t="s">
        <v>115</v>
      </c>
    </row>
    <row r="23" spans="2:21">
      <c r="B23" s="41" t="s">
        <v>268</v>
      </c>
      <c r="C23" s="41" t="s">
        <v>234</v>
      </c>
      <c r="D23" s="41" t="s">
        <v>269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1" t="s">
        <v>268</v>
      </c>
      <c r="T23" s="41" t="s">
        <v>114</v>
      </c>
      <c r="U23" s="41" t="s">
        <v>115</v>
      </c>
    </row>
    <row r="24" spans="2:21">
      <c r="B24" s="41" t="s">
        <v>270</v>
      </c>
      <c r="C24" s="41" t="s">
        <v>234</v>
      </c>
      <c r="D24" s="41" t="s">
        <v>271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1" t="s">
        <v>270</v>
      </c>
      <c r="T24" s="41" t="s">
        <v>114</v>
      </c>
      <c r="U24" s="41" t="s">
        <v>115</v>
      </c>
    </row>
    <row r="25" spans="2:21">
      <c r="B25" s="41" t="s">
        <v>272</v>
      </c>
      <c r="C25" s="41" t="s">
        <v>234</v>
      </c>
      <c r="D25" s="41" t="s">
        <v>273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1" t="s">
        <v>272</v>
      </c>
      <c r="T25" s="41" t="s">
        <v>114</v>
      </c>
      <c r="U25" s="41" t="s">
        <v>115</v>
      </c>
    </row>
    <row r="26" spans="2:21">
      <c r="B26" s="41" t="s">
        <v>274</v>
      </c>
      <c r="C26" s="41" t="s">
        <v>234</v>
      </c>
      <c r="D26" s="41" t="s">
        <v>275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2">
        <v>31.54</v>
      </c>
      <c r="R26" s="41" t="s">
        <v>274</v>
      </c>
      <c r="T26" s="41" t="s">
        <v>114</v>
      </c>
      <c r="U26" s="41" t="s">
        <v>115</v>
      </c>
    </row>
    <row r="27" spans="2:21">
      <c r="B27" s="41" t="s">
        <v>276</v>
      </c>
      <c r="C27" s="41" t="s">
        <v>277</v>
      </c>
      <c r="D27" s="41" t="s">
        <v>275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2">
        <v>1</v>
      </c>
      <c r="R27" s="41" t="s">
        <v>276</v>
      </c>
      <c r="T27" s="41" t="s">
        <v>114</v>
      </c>
      <c r="U27" s="41" t="s">
        <v>278</v>
      </c>
    </row>
    <row r="28" spans="2:21">
      <c r="B28" s="41" t="s">
        <v>279</v>
      </c>
      <c r="C28" s="41" t="s">
        <v>280</v>
      </c>
      <c r="D28" s="41" t="s">
        <v>275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2">
        <v>1</v>
      </c>
      <c r="R28" s="41" t="s">
        <v>279</v>
      </c>
      <c r="T28" s="41" t="s">
        <v>114</v>
      </c>
      <c r="U28" s="41" t="s">
        <v>278</v>
      </c>
    </row>
    <row r="29" spans="2:21">
      <c r="B29" s="41" t="s">
        <v>281</v>
      </c>
      <c r="C29" s="41" t="s">
        <v>282</v>
      </c>
      <c r="D29" s="41" t="s">
        <v>275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2">
        <v>1</v>
      </c>
      <c r="R29" s="41" t="s">
        <v>281</v>
      </c>
      <c r="T29" s="41" t="s">
        <v>114</v>
      </c>
      <c r="U29" s="41" t="s">
        <v>278</v>
      </c>
    </row>
    <row r="30" spans="2:21">
      <c r="B30" s="41" t="s">
        <v>283</v>
      </c>
      <c r="C30" s="41" t="s">
        <v>284</v>
      </c>
      <c r="D30" s="41" t="s">
        <v>275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2">
        <v>1</v>
      </c>
      <c r="R30" s="41" t="s">
        <v>283</v>
      </c>
      <c r="T30" s="41" t="s">
        <v>114</v>
      </c>
      <c r="U30" s="41" t="s">
        <v>278</v>
      </c>
    </row>
    <row r="31" spans="2:21">
      <c r="B31" s="41" t="s">
        <v>285</v>
      </c>
      <c r="C31" s="41" t="s">
        <v>286</v>
      </c>
      <c r="D31" s="41" t="s">
        <v>275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2">
        <v>1</v>
      </c>
      <c r="R31" s="41" t="s">
        <v>285</v>
      </c>
      <c r="T31" s="41" t="s">
        <v>114</v>
      </c>
      <c r="U31" s="41" t="s">
        <v>278</v>
      </c>
    </row>
    <row r="32" spans="2:21">
      <c r="B32" s="41" t="s">
        <v>287</v>
      </c>
      <c r="C32" s="41" t="s">
        <v>234</v>
      </c>
      <c r="D32" s="41" t="s">
        <v>288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2">
        <v>31.54</v>
      </c>
      <c r="R32" s="41" t="s">
        <v>287</v>
      </c>
      <c r="T32" s="41" t="s">
        <v>114</v>
      </c>
      <c r="U32" s="41" t="s">
        <v>115</v>
      </c>
    </row>
    <row r="33" spans="2:21">
      <c r="B33" s="41" t="s">
        <v>289</v>
      </c>
      <c r="C33" s="41" t="s">
        <v>277</v>
      </c>
      <c r="D33" s="41" t="s">
        <v>288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2">
        <v>1</v>
      </c>
      <c r="R33" s="41" t="s">
        <v>289</v>
      </c>
      <c r="T33" s="41" t="s">
        <v>114</v>
      </c>
      <c r="U33" s="41" t="s">
        <v>278</v>
      </c>
    </row>
    <row r="34" spans="2:21">
      <c r="B34" s="41" t="s">
        <v>290</v>
      </c>
      <c r="C34" s="41" t="s">
        <v>280</v>
      </c>
      <c r="D34" s="41" t="s">
        <v>288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2">
        <v>1</v>
      </c>
      <c r="R34" s="41" t="s">
        <v>290</v>
      </c>
      <c r="T34" s="41" t="s">
        <v>114</v>
      </c>
      <c r="U34" s="41" t="s">
        <v>278</v>
      </c>
    </row>
    <row r="35" spans="2:21">
      <c r="B35" s="41" t="s">
        <v>291</v>
      </c>
      <c r="C35" s="41" t="s">
        <v>282</v>
      </c>
      <c r="D35" s="41" t="s">
        <v>288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2">
        <v>1</v>
      </c>
      <c r="R35" s="41" t="s">
        <v>291</v>
      </c>
      <c r="T35" s="41" t="s">
        <v>114</v>
      </c>
      <c r="U35" s="41" t="s">
        <v>278</v>
      </c>
    </row>
    <row r="36" spans="2:21">
      <c r="B36" s="41" t="s">
        <v>292</v>
      </c>
      <c r="C36" s="41" t="s">
        <v>284</v>
      </c>
      <c r="D36" s="41" t="s">
        <v>288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2">
        <v>1</v>
      </c>
      <c r="R36" s="41" t="s">
        <v>292</v>
      </c>
      <c r="T36" s="41" t="s">
        <v>114</v>
      </c>
      <c r="U36" s="41" t="s">
        <v>278</v>
      </c>
    </row>
    <row r="37" spans="2:21">
      <c r="B37" s="41" t="s">
        <v>293</v>
      </c>
      <c r="C37" s="41" t="s">
        <v>286</v>
      </c>
      <c r="D37" s="41" t="s">
        <v>288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2">
        <v>1</v>
      </c>
      <c r="R37" s="41" t="s">
        <v>293</v>
      </c>
      <c r="T37" s="41" t="s">
        <v>114</v>
      </c>
      <c r="U37" s="41" t="s">
        <v>278</v>
      </c>
    </row>
    <row r="38" spans="2:21">
      <c r="B38" s="41" t="s">
        <v>294</v>
      </c>
      <c r="C38" s="41" t="s">
        <v>234</v>
      </c>
      <c r="D38" s="41" t="s">
        <v>295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2">
        <v>31.54</v>
      </c>
      <c r="R38" s="41" t="s">
        <v>294</v>
      </c>
      <c r="T38" s="41" t="s">
        <v>114</v>
      </c>
      <c r="U38" s="41" t="s">
        <v>115</v>
      </c>
    </row>
    <row r="39" spans="2:21">
      <c r="B39" s="41" t="s">
        <v>296</v>
      </c>
      <c r="C39" s="41" t="s">
        <v>277</v>
      </c>
      <c r="D39" s="41" t="s">
        <v>295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2">
        <v>1</v>
      </c>
      <c r="R39" s="41" t="s">
        <v>296</v>
      </c>
      <c r="T39" s="41" t="s">
        <v>114</v>
      </c>
      <c r="U39" s="41" t="s">
        <v>278</v>
      </c>
    </row>
    <row r="40" spans="2:21">
      <c r="B40" s="41" t="s">
        <v>297</v>
      </c>
      <c r="C40" s="41" t="s">
        <v>280</v>
      </c>
      <c r="D40" s="41" t="s">
        <v>295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2">
        <v>1</v>
      </c>
      <c r="R40" s="41" t="s">
        <v>297</v>
      </c>
      <c r="T40" s="41" t="s">
        <v>114</v>
      </c>
      <c r="U40" s="41" t="s">
        <v>278</v>
      </c>
    </row>
    <row r="41" spans="2:21">
      <c r="B41" s="41" t="s">
        <v>298</v>
      </c>
      <c r="C41" s="41" t="s">
        <v>282</v>
      </c>
      <c r="D41" s="41" t="s">
        <v>295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2">
        <v>1</v>
      </c>
      <c r="R41" s="41" t="s">
        <v>298</v>
      </c>
      <c r="T41" s="41" t="s">
        <v>114</v>
      </c>
      <c r="U41" s="41" t="s">
        <v>278</v>
      </c>
    </row>
    <row r="42" spans="2:21">
      <c r="B42" s="41" t="s">
        <v>299</v>
      </c>
      <c r="C42" s="41" t="s">
        <v>284</v>
      </c>
      <c r="D42" s="41" t="s">
        <v>295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2">
        <v>1</v>
      </c>
      <c r="R42" s="41" t="s">
        <v>299</v>
      </c>
      <c r="T42" s="41" t="s">
        <v>114</v>
      </c>
      <c r="U42" s="41" t="s">
        <v>278</v>
      </c>
    </row>
    <row r="43" spans="2:21">
      <c r="B43" s="41" t="s">
        <v>300</v>
      </c>
      <c r="C43" s="41" t="s">
        <v>286</v>
      </c>
      <c r="D43" s="41" t="s">
        <v>295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2">
        <v>1</v>
      </c>
      <c r="R43" s="41" t="s">
        <v>300</v>
      </c>
      <c r="T43" s="41" t="s">
        <v>114</v>
      </c>
      <c r="U43" s="41" t="s">
        <v>278</v>
      </c>
    </row>
    <row r="44" spans="2:21">
      <c r="B44" s="41" t="s">
        <v>301</v>
      </c>
      <c r="C44" s="41" t="s">
        <v>234</v>
      </c>
      <c r="D44" s="41" t="s">
        <v>302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2">
        <v>31.54</v>
      </c>
      <c r="R44" s="41" t="s">
        <v>301</v>
      </c>
      <c r="T44" s="41" t="s">
        <v>114</v>
      </c>
      <c r="U44" s="41" t="s">
        <v>115</v>
      </c>
    </row>
    <row r="45" spans="2:21">
      <c r="B45" s="41" t="s">
        <v>303</v>
      </c>
      <c r="C45" s="41" t="s">
        <v>277</v>
      </c>
      <c r="D45" s="41" t="s">
        <v>302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2">
        <v>1</v>
      </c>
      <c r="R45" s="41" t="s">
        <v>303</v>
      </c>
      <c r="T45" s="41" t="s">
        <v>114</v>
      </c>
      <c r="U45" s="41" t="s">
        <v>278</v>
      </c>
    </row>
    <row r="46" spans="2:21">
      <c r="B46" s="41" t="s">
        <v>304</v>
      </c>
      <c r="C46" s="41" t="s">
        <v>280</v>
      </c>
      <c r="D46" s="41" t="s">
        <v>302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2">
        <v>1</v>
      </c>
      <c r="R46" s="41" t="s">
        <v>304</v>
      </c>
      <c r="T46" s="41" t="s">
        <v>114</v>
      </c>
      <c r="U46" s="41" t="s">
        <v>278</v>
      </c>
    </row>
    <row r="47" spans="2:21">
      <c r="B47" s="41" t="s">
        <v>305</v>
      </c>
      <c r="C47" s="41" t="s">
        <v>282</v>
      </c>
      <c r="D47" s="41" t="s">
        <v>302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2">
        <v>1</v>
      </c>
      <c r="R47" s="41" t="s">
        <v>305</v>
      </c>
      <c r="T47" s="41" t="s">
        <v>114</v>
      </c>
      <c r="U47" s="41" t="s">
        <v>278</v>
      </c>
    </row>
    <row r="48" spans="2:21">
      <c r="B48" s="41" t="s">
        <v>306</v>
      </c>
      <c r="C48" s="41" t="s">
        <v>284</v>
      </c>
      <c r="D48" s="41" t="s">
        <v>302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2">
        <v>1</v>
      </c>
      <c r="R48" s="41" t="s">
        <v>306</v>
      </c>
      <c r="T48" s="41" t="s">
        <v>114</v>
      </c>
      <c r="U48" s="41" t="s">
        <v>278</v>
      </c>
    </row>
    <row r="49" spans="2:21">
      <c r="B49" s="41" t="s">
        <v>307</v>
      </c>
      <c r="C49" s="41" t="s">
        <v>286</v>
      </c>
      <c r="D49" s="41" t="s">
        <v>302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2">
        <v>1</v>
      </c>
      <c r="R49" s="41" t="s">
        <v>307</v>
      </c>
      <c r="T49" s="41" t="s">
        <v>114</v>
      </c>
      <c r="U49" s="41" t="s">
        <v>278</v>
      </c>
    </row>
    <row r="50" spans="2:21">
      <c r="B50" s="41" t="s">
        <v>308</v>
      </c>
      <c r="C50" s="41" t="s">
        <v>234</v>
      </c>
      <c r="D50" s="41" t="s">
        <v>309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2">
        <v>31.54</v>
      </c>
      <c r="R50" s="41" t="s">
        <v>308</v>
      </c>
      <c r="T50" s="41" t="s">
        <v>114</v>
      </c>
      <c r="U50" s="41" t="s">
        <v>115</v>
      </c>
    </row>
    <row r="51" spans="2:21">
      <c r="B51" s="41" t="s">
        <v>310</v>
      </c>
      <c r="C51" s="41" t="s">
        <v>277</v>
      </c>
      <c r="D51" s="41" t="s">
        <v>309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2">
        <v>1</v>
      </c>
      <c r="R51" s="41" t="s">
        <v>310</v>
      </c>
      <c r="T51" s="41" t="s">
        <v>114</v>
      </c>
      <c r="U51" s="41" t="s">
        <v>278</v>
      </c>
    </row>
    <row r="52" spans="2:21">
      <c r="B52" s="41" t="s">
        <v>311</v>
      </c>
      <c r="C52" s="41" t="s">
        <v>280</v>
      </c>
      <c r="D52" s="41" t="s">
        <v>309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2">
        <v>1</v>
      </c>
      <c r="R52" s="41" t="s">
        <v>311</v>
      </c>
      <c r="T52" s="41" t="s">
        <v>114</v>
      </c>
      <c r="U52" s="41" t="s">
        <v>278</v>
      </c>
    </row>
    <row r="53" spans="2:21">
      <c r="B53" s="41" t="s">
        <v>312</v>
      </c>
      <c r="C53" s="41" t="s">
        <v>282</v>
      </c>
      <c r="D53" s="41" t="s">
        <v>309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2">
        <v>1</v>
      </c>
      <c r="R53" s="41" t="s">
        <v>312</v>
      </c>
      <c r="T53" s="41" t="s">
        <v>114</v>
      </c>
      <c r="U53" s="41" t="s">
        <v>278</v>
      </c>
    </row>
    <row r="54" spans="2:21">
      <c r="B54" s="41" t="s">
        <v>313</v>
      </c>
      <c r="C54" s="41" t="s">
        <v>284</v>
      </c>
      <c r="D54" s="41" t="s">
        <v>309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2">
        <v>1</v>
      </c>
      <c r="R54" s="41" t="s">
        <v>313</v>
      </c>
      <c r="T54" s="41" t="s">
        <v>114</v>
      </c>
      <c r="U54" s="41" t="s">
        <v>278</v>
      </c>
    </row>
    <row r="55" spans="2:21">
      <c r="B55" s="41" t="s">
        <v>314</v>
      </c>
      <c r="C55" s="41" t="s">
        <v>286</v>
      </c>
      <c r="D55" s="41" t="s">
        <v>309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2">
        <v>1</v>
      </c>
      <c r="R55" s="41" t="s">
        <v>314</v>
      </c>
      <c r="T55" s="41" t="s">
        <v>114</v>
      </c>
      <c r="U55" s="41" t="s">
        <v>278</v>
      </c>
    </row>
    <row r="56" spans="2:21">
      <c r="B56" s="41" t="s">
        <v>315</v>
      </c>
      <c r="C56" s="41" t="s">
        <v>234</v>
      </c>
      <c r="D56" s="41" t="s">
        <v>316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2">
        <v>31.54</v>
      </c>
      <c r="R56" s="41" t="s">
        <v>315</v>
      </c>
      <c r="T56" s="41" t="s">
        <v>114</v>
      </c>
      <c r="U56" s="41" t="s">
        <v>115</v>
      </c>
    </row>
    <row r="57" spans="2:21">
      <c r="B57" s="41" t="s">
        <v>317</v>
      </c>
      <c r="C57" s="41" t="s">
        <v>277</v>
      </c>
      <c r="D57" s="41" t="s">
        <v>316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2">
        <v>1</v>
      </c>
      <c r="R57" s="41" t="s">
        <v>317</v>
      </c>
      <c r="T57" s="41" t="s">
        <v>114</v>
      </c>
      <c r="U57" s="41" t="s">
        <v>278</v>
      </c>
    </row>
    <row r="58" spans="2:21">
      <c r="B58" s="41" t="s">
        <v>318</v>
      </c>
      <c r="C58" s="41" t="s">
        <v>280</v>
      </c>
      <c r="D58" s="41" t="s">
        <v>316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2">
        <v>1</v>
      </c>
      <c r="R58" s="41" t="s">
        <v>318</v>
      </c>
      <c r="T58" s="41" t="s">
        <v>114</v>
      </c>
      <c r="U58" s="41" t="s">
        <v>278</v>
      </c>
    </row>
    <row r="59" spans="2:21">
      <c r="B59" s="41" t="s">
        <v>319</v>
      </c>
      <c r="C59" s="41" t="s">
        <v>282</v>
      </c>
      <c r="D59" s="41" t="s">
        <v>316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2">
        <v>1</v>
      </c>
      <c r="R59" s="41" t="s">
        <v>319</v>
      </c>
      <c r="T59" s="41" t="s">
        <v>114</v>
      </c>
      <c r="U59" s="41" t="s">
        <v>278</v>
      </c>
    </row>
    <row r="60" spans="2:21">
      <c r="B60" s="41" t="s">
        <v>320</v>
      </c>
      <c r="C60" s="41" t="s">
        <v>284</v>
      </c>
      <c r="D60" s="41" t="s">
        <v>316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2">
        <v>1</v>
      </c>
      <c r="R60" s="41" t="s">
        <v>320</v>
      </c>
      <c r="T60" s="41" t="s">
        <v>114</v>
      </c>
      <c r="U60" s="41" t="s">
        <v>278</v>
      </c>
    </row>
    <row r="61" spans="2:21">
      <c r="B61" s="41" t="s">
        <v>321</v>
      </c>
      <c r="C61" s="41" t="s">
        <v>286</v>
      </c>
      <c r="D61" s="41" t="s">
        <v>316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2">
        <v>1</v>
      </c>
      <c r="R61" s="41" t="s">
        <v>321</v>
      </c>
      <c r="T61" s="41" t="s">
        <v>114</v>
      </c>
      <c r="U61" s="41" t="s">
        <v>278</v>
      </c>
    </row>
    <row r="62" spans="2:21">
      <c r="B62" s="41" t="s">
        <v>322</v>
      </c>
      <c r="C62" s="41" t="s">
        <v>234</v>
      </c>
      <c r="D62" s="41" t="s">
        <v>323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2">
        <v>31.54</v>
      </c>
      <c r="R62" s="41" t="s">
        <v>322</v>
      </c>
      <c r="T62" s="41" t="s">
        <v>114</v>
      </c>
      <c r="U62" s="41" t="s">
        <v>115</v>
      </c>
    </row>
    <row r="63" spans="2:21">
      <c r="B63" s="41" t="s">
        <v>324</v>
      </c>
      <c r="C63" s="41" t="s">
        <v>277</v>
      </c>
      <c r="D63" s="41" t="s">
        <v>323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2">
        <v>1</v>
      </c>
      <c r="R63" s="41" t="s">
        <v>324</v>
      </c>
      <c r="T63" s="41" t="s">
        <v>114</v>
      </c>
      <c r="U63" s="41" t="s">
        <v>278</v>
      </c>
    </row>
    <row r="64" spans="2:21">
      <c r="B64" s="41" t="s">
        <v>325</v>
      </c>
      <c r="C64" s="41" t="s">
        <v>280</v>
      </c>
      <c r="D64" s="41" t="s">
        <v>323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2">
        <v>1</v>
      </c>
      <c r="R64" s="41" t="s">
        <v>325</v>
      </c>
      <c r="T64" s="41" t="s">
        <v>114</v>
      </c>
      <c r="U64" s="41" t="s">
        <v>278</v>
      </c>
    </row>
    <row r="65" spans="2:21">
      <c r="B65" s="41" t="s">
        <v>326</v>
      </c>
      <c r="C65" s="41" t="s">
        <v>282</v>
      </c>
      <c r="D65" s="41" t="s">
        <v>323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2">
        <v>1</v>
      </c>
      <c r="R65" s="41" t="s">
        <v>326</v>
      </c>
      <c r="T65" s="41" t="s">
        <v>114</v>
      </c>
      <c r="U65" s="41" t="s">
        <v>278</v>
      </c>
    </row>
    <row r="66" spans="2:21">
      <c r="B66" s="41" t="s">
        <v>327</v>
      </c>
      <c r="C66" s="41" t="s">
        <v>284</v>
      </c>
      <c r="D66" s="41" t="s">
        <v>323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2">
        <v>1</v>
      </c>
      <c r="R66" s="41" t="s">
        <v>327</v>
      </c>
      <c r="T66" s="41" t="s">
        <v>114</v>
      </c>
      <c r="U66" s="41" t="s">
        <v>278</v>
      </c>
    </row>
    <row r="67" spans="2:21">
      <c r="B67" s="41" t="s">
        <v>328</v>
      </c>
      <c r="C67" s="41" t="s">
        <v>286</v>
      </c>
      <c r="D67" s="41" t="s">
        <v>323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2">
        <v>1</v>
      </c>
      <c r="R67" s="41" t="s">
        <v>328</v>
      </c>
      <c r="T67" s="41" t="s">
        <v>114</v>
      </c>
      <c r="U67" s="41" t="s">
        <v>278</v>
      </c>
    </row>
    <row r="68" spans="2:21">
      <c r="B68" s="41" t="s">
        <v>329</v>
      </c>
      <c r="C68" s="41" t="s">
        <v>234</v>
      </c>
      <c r="D68" s="41" t="s">
        <v>330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2">
        <v>31.54</v>
      </c>
      <c r="R68" s="41" t="s">
        <v>329</v>
      </c>
      <c r="T68" s="41" t="s">
        <v>114</v>
      </c>
      <c r="U68" s="41" t="s">
        <v>115</v>
      </c>
    </row>
    <row r="69" spans="2:21">
      <c r="B69" s="41" t="s">
        <v>331</v>
      </c>
      <c r="C69" s="41" t="s">
        <v>277</v>
      </c>
      <c r="D69" s="41" t="s">
        <v>330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2">
        <v>1</v>
      </c>
      <c r="R69" s="41" t="s">
        <v>331</v>
      </c>
      <c r="T69" s="41" t="s">
        <v>114</v>
      </c>
      <c r="U69" s="41" t="s">
        <v>278</v>
      </c>
    </row>
    <row r="70" spans="2:21">
      <c r="B70" s="41" t="s">
        <v>332</v>
      </c>
      <c r="C70" s="41" t="s">
        <v>280</v>
      </c>
      <c r="D70" s="41" t="s">
        <v>330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2">
        <v>1</v>
      </c>
      <c r="R70" s="41" t="s">
        <v>332</v>
      </c>
      <c r="T70" s="41" t="s">
        <v>114</v>
      </c>
      <c r="U70" s="41" t="s">
        <v>278</v>
      </c>
    </row>
    <row r="71" spans="2:21">
      <c r="B71" s="41" t="s">
        <v>333</v>
      </c>
      <c r="C71" s="41" t="s">
        <v>282</v>
      </c>
      <c r="D71" s="41" t="s">
        <v>330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2">
        <v>1</v>
      </c>
      <c r="R71" s="41" t="s">
        <v>333</v>
      </c>
      <c r="T71" s="41" t="s">
        <v>114</v>
      </c>
      <c r="U71" s="41" t="s">
        <v>278</v>
      </c>
    </row>
    <row r="72" spans="2:21">
      <c r="B72" s="41" t="s">
        <v>334</v>
      </c>
      <c r="C72" s="41" t="s">
        <v>284</v>
      </c>
      <c r="D72" s="41" t="s">
        <v>330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2">
        <v>1</v>
      </c>
      <c r="R72" s="41" t="s">
        <v>334</v>
      </c>
      <c r="T72" s="41" t="s">
        <v>114</v>
      </c>
      <c r="U72" s="41" t="s">
        <v>278</v>
      </c>
    </row>
    <row r="73" spans="2:21">
      <c r="B73" s="41" t="s">
        <v>335</v>
      </c>
      <c r="C73" s="41" t="s">
        <v>286</v>
      </c>
      <c r="D73" s="41" t="s">
        <v>330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2">
        <v>1</v>
      </c>
      <c r="R73" s="41" t="s">
        <v>335</v>
      </c>
      <c r="T73" s="41" t="s">
        <v>114</v>
      </c>
      <c r="U73" s="41" t="s">
        <v>278</v>
      </c>
    </row>
    <row r="74" spans="2:21">
      <c r="B74" s="41" t="s">
        <v>336</v>
      </c>
      <c r="C74" s="41" t="s">
        <v>234</v>
      </c>
      <c r="D74" s="41" t="s">
        <v>337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2">
        <v>31.54</v>
      </c>
      <c r="R74" s="41" t="s">
        <v>336</v>
      </c>
      <c r="T74" s="41" t="s">
        <v>114</v>
      </c>
      <c r="U74" s="41" t="s">
        <v>115</v>
      </c>
    </row>
    <row r="75" spans="2:21">
      <c r="B75" s="41" t="s">
        <v>338</v>
      </c>
      <c r="C75" s="41" t="s">
        <v>277</v>
      </c>
      <c r="D75" s="41" t="s">
        <v>337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2">
        <v>1</v>
      </c>
      <c r="R75" s="41" t="s">
        <v>338</v>
      </c>
      <c r="T75" s="41" t="s">
        <v>114</v>
      </c>
      <c r="U75" s="41" t="s">
        <v>278</v>
      </c>
    </row>
    <row r="76" spans="2:21">
      <c r="B76" s="41" t="s">
        <v>339</v>
      </c>
      <c r="C76" s="41" t="s">
        <v>280</v>
      </c>
      <c r="D76" s="41" t="s">
        <v>337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2">
        <v>1</v>
      </c>
      <c r="R76" s="41" t="s">
        <v>339</v>
      </c>
      <c r="T76" s="41" t="s">
        <v>114</v>
      </c>
      <c r="U76" s="41" t="s">
        <v>278</v>
      </c>
    </row>
    <row r="77" spans="2:21">
      <c r="B77" s="41" t="s">
        <v>340</v>
      </c>
      <c r="C77" s="41" t="s">
        <v>282</v>
      </c>
      <c r="D77" s="41" t="s">
        <v>337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2">
        <v>1</v>
      </c>
      <c r="R77" s="41" t="s">
        <v>340</v>
      </c>
      <c r="T77" s="41" t="s">
        <v>114</v>
      </c>
      <c r="U77" s="41" t="s">
        <v>278</v>
      </c>
    </row>
    <row r="78" spans="2:21">
      <c r="B78" s="41" t="s">
        <v>341</v>
      </c>
      <c r="C78" s="41" t="s">
        <v>284</v>
      </c>
      <c r="D78" s="41" t="s">
        <v>337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2">
        <v>1</v>
      </c>
      <c r="R78" s="41" t="s">
        <v>341</v>
      </c>
      <c r="T78" s="41" t="s">
        <v>114</v>
      </c>
      <c r="U78" s="41" t="s">
        <v>278</v>
      </c>
    </row>
    <row r="79" spans="2:21">
      <c r="B79" s="41" t="s">
        <v>342</v>
      </c>
      <c r="C79" s="41" t="s">
        <v>286</v>
      </c>
      <c r="D79" s="41" t="s">
        <v>337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2">
        <v>1</v>
      </c>
      <c r="R79" s="41" t="s">
        <v>342</v>
      </c>
      <c r="T79" s="41" t="s">
        <v>114</v>
      </c>
      <c r="U79" s="41" t="s">
        <v>278</v>
      </c>
    </row>
    <row r="80" spans="2:21">
      <c r="B80" s="41" t="s">
        <v>343</v>
      </c>
      <c r="C80" s="41" t="s">
        <v>234</v>
      </c>
      <c r="D80" s="41" t="s">
        <v>344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2">
        <v>31.54</v>
      </c>
      <c r="R80" s="41" t="s">
        <v>343</v>
      </c>
      <c r="T80" s="41" t="s">
        <v>114</v>
      </c>
      <c r="U80" s="41" t="s">
        <v>115</v>
      </c>
    </row>
    <row r="81" spans="2:21">
      <c r="B81" s="41" t="s">
        <v>345</v>
      </c>
      <c r="C81" s="41" t="s">
        <v>277</v>
      </c>
      <c r="D81" s="41" t="s">
        <v>344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2">
        <v>1</v>
      </c>
      <c r="R81" s="41" t="s">
        <v>345</v>
      </c>
      <c r="T81" s="41" t="s">
        <v>114</v>
      </c>
      <c r="U81" s="41" t="s">
        <v>278</v>
      </c>
    </row>
    <row r="82" spans="2:21">
      <c r="B82" s="41" t="s">
        <v>346</v>
      </c>
      <c r="C82" s="41" t="s">
        <v>280</v>
      </c>
      <c r="D82" s="41" t="s">
        <v>344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2">
        <v>1</v>
      </c>
      <c r="R82" s="41" t="s">
        <v>346</v>
      </c>
      <c r="T82" s="41" t="s">
        <v>114</v>
      </c>
      <c r="U82" s="41" t="s">
        <v>278</v>
      </c>
    </row>
    <row r="83" spans="2:21">
      <c r="B83" s="41" t="s">
        <v>347</v>
      </c>
      <c r="C83" s="41" t="s">
        <v>282</v>
      </c>
      <c r="D83" s="41" t="s">
        <v>344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2">
        <v>1</v>
      </c>
      <c r="R83" s="41" t="s">
        <v>347</v>
      </c>
      <c r="T83" s="41" t="s">
        <v>114</v>
      </c>
      <c r="U83" s="41" t="s">
        <v>278</v>
      </c>
    </row>
    <row r="84" spans="2:21">
      <c r="B84" s="41" t="s">
        <v>348</v>
      </c>
      <c r="C84" s="41" t="s">
        <v>284</v>
      </c>
      <c r="D84" s="41" t="s">
        <v>344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2">
        <v>1</v>
      </c>
      <c r="R84" s="41" t="s">
        <v>348</v>
      </c>
      <c r="T84" s="41" t="s">
        <v>114</v>
      </c>
      <c r="U84" s="41" t="s">
        <v>278</v>
      </c>
    </row>
    <row r="85" spans="2:21">
      <c r="B85" s="41" t="s">
        <v>349</v>
      </c>
      <c r="C85" s="41" t="s">
        <v>286</v>
      </c>
      <c r="D85" s="41" t="s">
        <v>344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2">
        <v>1</v>
      </c>
      <c r="R85" s="41" t="s">
        <v>349</v>
      </c>
      <c r="T85" s="41" t="s">
        <v>114</v>
      </c>
      <c r="U85" s="41" t="s">
        <v>278</v>
      </c>
    </row>
    <row r="86" spans="2:21">
      <c r="B86" s="41" t="s">
        <v>350</v>
      </c>
      <c r="C86" s="41" t="s">
        <v>234</v>
      </c>
      <c r="D86" s="41" t="s">
        <v>351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2">
        <v>31.54</v>
      </c>
      <c r="R86" s="41" t="s">
        <v>350</v>
      </c>
      <c r="T86" s="41" t="s">
        <v>114</v>
      </c>
      <c r="U86" s="41" t="s">
        <v>115</v>
      </c>
    </row>
    <row r="87" spans="2:21">
      <c r="B87" s="41" t="s">
        <v>352</v>
      </c>
      <c r="C87" s="41" t="s">
        <v>277</v>
      </c>
      <c r="D87" s="41" t="s">
        <v>351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2">
        <v>1</v>
      </c>
      <c r="R87" s="41" t="s">
        <v>352</v>
      </c>
      <c r="T87" s="41" t="s">
        <v>114</v>
      </c>
      <c r="U87" s="41" t="s">
        <v>278</v>
      </c>
    </row>
    <row r="88" spans="2:21">
      <c r="B88" s="41" t="s">
        <v>353</v>
      </c>
      <c r="C88" s="41" t="s">
        <v>280</v>
      </c>
      <c r="D88" s="41" t="s">
        <v>351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2">
        <v>1</v>
      </c>
      <c r="R88" s="41" t="s">
        <v>353</v>
      </c>
      <c r="T88" s="41" t="s">
        <v>114</v>
      </c>
      <c r="U88" s="41" t="s">
        <v>278</v>
      </c>
    </row>
    <row r="89" spans="2:21">
      <c r="B89" s="41" t="s">
        <v>354</v>
      </c>
      <c r="C89" s="41" t="s">
        <v>282</v>
      </c>
      <c r="D89" s="41" t="s">
        <v>351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2">
        <v>1</v>
      </c>
      <c r="R89" s="41" t="s">
        <v>354</v>
      </c>
      <c r="T89" s="41" t="s">
        <v>114</v>
      </c>
      <c r="U89" s="41" t="s">
        <v>278</v>
      </c>
    </row>
    <row r="90" spans="2:21">
      <c r="B90" s="41" t="s">
        <v>355</v>
      </c>
      <c r="C90" s="41" t="s">
        <v>284</v>
      </c>
      <c r="D90" s="41" t="s">
        <v>351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2">
        <v>1</v>
      </c>
      <c r="R90" s="41" t="s">
        <v>355</v>
      </c>
      <c r="T90" s="41" t="s">
        <v>114</v>
      </c>
      <c r="U90" s="41" t="s">
        <v>278</v>
      </c>
    </row>
    <row r="91" spans="2:21">
      <c r="B91" s="41" t="s">
        <v>356</v>
      </c>
      <c r="C91" s="41" t="s">
        <v>286</v>
      </c>
      <c r="D91" s="41" t="s">
        <v>351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2">
        <v>1</v>
      </c>
      <c r="R91" s="41" t="s">
        <v>356</v>
      </c>
      <c r="T91" s="41" t="s">
        <v>114</v>
      </c>
      <c r="U91" s="41" t="s">
        <v>278</v>
      </c>
    </row>
    <row r="92" spans="2:21">
      <c r="B92" s="41" t="s">
        <v>357</v>
      </c>
      <c r="C92" s="41" t="s">
        <v>234</v>
      </c>
      <c r="D92" s="41" t="s">
        <v>358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2">
        <v>31.54</v>
      </c>
      <c r="R92" s="41" t="s">
        <v>357</v>
      </c>
      <c r="T92" s="41" t="s">
        <v>114</v>
      </c>
      <c r="U92" s="41" t="s">
        <v>115</v>
      </c>
    </row>
    <row r="93" spans="2:21">
      <c r="B93" s="41" t="s">
        <v>359</v>
      </c>
      <c r="C93" s="41" t="s">
        <v>277</v>
      </c>
      <c r="D93" s="41" t="s">
        <v>358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2">
        <v>1</v>
      </c>
      <c r="R93" s="41" t="s">
        <v>359</v>
      </c>
      <c r="T93" s="41" t="s">
        <v>114</v>
      </c>
      <c r="U93" s="41" t="s">
        <v>278</v>
      </c>
    </row>
    <row r="94" spans="2:21">
      <c r="B94" s="41" t="s">
        <v>360</v>
      </c>
      <c r="C94" s="41" t="s">
        <v>280</v>
      </c>
      <c r="D94" s="41" t="s">
        <v>358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2">
        <v>1</v>
      </c>
      <c r="R94" s="41" t="s">
        <v>360</v>
      </c>
      <c r="T94" s="41" t="s">
        <v>114</v>
      </c>
      <c r="U94" s="41" t="s">
        <v>278</v>
      </c>
    </row>
    <row r="95" spans="2:21">
      <c r="B95" s="41" t="s">
        <v>361</v>
      </c>
      <c r="C95" s="41" t="s">
        <v>282</v>
      </c>
      <c r="D95" s="41" t="s">
        <v>358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2">
        <v>1</v>
      </c>
      <c r="R95" s="41" t="s">
        <v>361</v>
      </c>
      <c r="T95" s="41" t="s">
        <v>114</v>
      </c>
      <c r="U95" s="41" t="s">
        <v>278</v>
      </c>
    </row>
    <row r="96" spans="2:21">
      <c r="B96" s="41" t="s">
        <v>362</v>
      </c>
      <c r="C96" s="41" t="s">
        <v>284</v>
      </c>
      <c r="D96" s="41" t="s">
        <v>358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2">
        <v>1</v>
      </c>
      <c r="R96" s="41" t="s">
        <v>362</v>
      </c>
      <c r="T96" s="41" t="s">
        <v>114</v>
      </c>
      <c r="U96" s="41" t="s">
        <v>278</v>
      </c>
    </row>
    <row r="97" spans="2:21">
      <c r="B97" s="41" t="s">
        <v>363</v>
      </c>
      <c r="C97" s="41" t="s">
        <v>286</v>
      </c>
      <c r="D97" s="41" t="s">
        <v>358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2">
        <v>1</v>
      </c>
      <c r="R97" s="41" t="s">
        <v>363</v>
      </c>
      <c r="T97" s="41" t="s">
        <v>114</v>
      </c>
      <c r="U97" s="41" t="s">
        <v>278</v>
      </c>
    </row>
    <row r="98" spans="2:21">
      <c r="B98" s="41" t="s">
        <v>364</v>
      </c>
      <c r="C98" s="41" t="s">
        <v>234</v>
      </c>
      <c r="D98" s="41" t="s">
        <v>365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2">
        <v>31.54</v>
      </c>
      <c r="R98" s="41" t="s">
        <v>364</v>
      </c>
      <c r="T98" s="41" t="s">
        <v>114</v>
      </c>
      <c r="U98" s="41" t="s">
        <v>115</v>
      </c>
    </row>
    <row r="99" spans="2:21">
      <c r="B99" s="41" t="s">
        <v>366</v>
      </c>
      <c r="C99" s="41" t="s">
        <v>277</v>
      </c>
      <c r="D99" s="41" t="s">
        <v>365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2">
        <v>1</v>
      </c>
      <c r="R99" s="41" t="s">
        <v>366</v>
      </c>
      <c r="T99" s="41" t="s">
        <v>114</v>
      </c>
      <c r="U99" s="41" t="s">
        <v>278</v>
      </c>
    </row>
    <row r="100" spans="2:21">
      <c r="B100" s="41" t="s">
        <v>367</v>
      </c>
      <c r="C100" s="41" t="s">
        <v>280</v>
      </c>
      <c r="D100" s="41" t="s">
        <v>365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2">
        <v>1</v>
      </c>
      <c r="R100" s="41" t="s">
        <v>367</v>
      </c>
      <c r="T100" s="41" t="s">
        <v>114</v>
      </c>
      <c r="U100" s="41" t="s">
        <v>278</v>
      </c>
    </row>
    <row r="101" spans="2:21">
      <c r="B101" s="41" t="s">
        <v>368</v>
      </c>
      <c r="C101" s="41" t="s">
        <v>282</v>
      </c>
      <c r="D101" s="41" t="s">
        <v>365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2">
        <v>1</v>
      </c>
      <c r="R101" s="41" t="s">
        <v>368</v>
      </c>
      <c r="T101" s="41" t="s">
        <v>114</v>
      </c>
      <c r="U101" s="41" t="s">
        <v>278</v>
      </c>
    </row>
    <row r="102" spans="2:21">
      <c r="B102" s="41" t="s">
        <v>369</v>
      </c>
      <c r="C102" s="41" t="s">
        <v>284</v>
      </c>
      <c r="D102" s="41" t="s">
        <v>365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2">
        <v>1</v>
      </c>
      <c r="R102" s="41" t="s">
        <v>369</v>
      </c>
      <c r="T102" s="41" t="s">
        <v>114</v>
      </c>
      <c r="U102" s="41" t="s">
        <v>278</v>
      </c>
    </row>
    <row r="103" spans="2:21">
      <c r="B103" s="41" t="s">
        <v>370</v>
      </c>
      <c r="C103" s="41" t="s">
        <v>286</v>
      </c>
      <c r="D103" s="41" t="s">
        <v>365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2">
        <v>1</v>
      </c>
      <c r="R103" s="41" t="s">
        <v>370</v>
      </c>
      <c r="T103" s="41" t="s">
        <v>114</v>
      </c>
      <c r="U103" s="41" t="s">
        <v>278</v>
      </c>
    </row>
    <row r="104" spans="2:21">
      <c r="B104" s="41" t="s">
        <v>371</v>
      </c>
      <c r="C104" s="41" t="s">
        <v>234</v>
      </c>
      <c r="D104" s="41" t="s">
        <v>372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2">
        <v>31.54</v>
      </c>
      <c r="R104" s="41" t="s">
        <v>371</v>
      </c>
      <c r="T104" s="41" t="s">
        <v>114</v>
      </c>
      <c r="U104" s="41" t="s">
        <v>115</v>
      </c>
    </row>
    <row r="105" spans="2:21">
      <c r="B105" s="41" t="s">
        <v>373</v>
      </c>
      <c r="C105" s="41" t="s">
        <v>277</v>
      </c>
      <c r="D105" s="41" t="s">
        <v>372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2">
        <v>1</v>
      </c>
      <c r="R105" s="41" t="s">
        <v>373</v>
      </c>
      <c r="T105" s="41" t="s">
        <v>114</v>
      </c>
      <c r="U105" s="41" t="s">
        <v>278</v>
      </c>
    </row>
    <row r="106" spans="2:21">
      <c r="B106" s="41" t="s">
        <v>374</v>
      </c>
      <c r="C106" s="41" t="s">
        <v>280</v>
      </c>
      <c r="D106" s="41" t="s">
        <v>372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2">
        <v>1</v>
      </c>
      <c r="R106" s="41" t="s">
        <v>374</v>
      </c>
      <c r="T106" s="41" t="s">
        <v>114</v>
      </c>
      <c r="U106" s="41" t="s">
        <v>278</v>
      </c>
    </row>
    <row r="107" spans="2:21">
      <c r="B107" s="41" t="s">
        <v>375</v>
      </c>
      <c r="C107" s="41" t="s">
        <v>282</v>
      </c>
      <c r="D107" s="41" t="s">
        <v>372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2">
        <v>1</v>
      </c>
      <c r="R107" s="41" t="s">
        <v>375</v>
      </c>
      <c r="T107" s="41" t="s">
        <v>114</v>
      </c>
      <c r="U107" s="41" t="s">
        <v>278</v>
      </c>
    </row>
    <row r="108" spans="2:21">
      <c r="B108" s="41" t="s">
        <v>376</v>
      </c>
      <c r="C108" s="41" t="s">
        <v>284</v>
      </c>
      <c r="D108" s="41" t="s">
        <v>372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2">
        <v>1</v>
      </c>
      <c r="R108" s="41" t="s">
        <v>376</v>
      </c>
      <c r="T108" s="41" t="s">
        <v>114</v>
      </c>
      <c r="U108" s="41" t="s">
        <v>278</v>
      </c>
    </row>
    <row r="109" spans="2:21">
      <c r="B109" s="41" t="s">
        <v>377</v>
      </c>
      <c r="C109" s="41" t="s">
        <v>286</v>
      </c>
      <c r="D109" s="41" t="s">
        <v>372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2">
        <v>1</v>
      </c>
      <c r="R109" s="41" t="s">
        <v>377</v>
      </c>
      <c r="T109" s="41" t="s">
        <v>114</v>
      </c>
      <c r="U109" s="41" t="s">
        <v>278</v>
      </c>
    </row>
    <row r="110" spans="2:21">
      <c r="B110" s="41" t="s">
        <v>378</v>
      </c>
      <c r="C110" s="41" t="s">
        <v>234</v>
      </c>
      <c r="D110" s="41" t="s">
        <v>379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2">
        <v>31.54</v>
      </c>
      <c r="R110" s="41" t="s">
        <v>378</v>
      </c>
      <c r="T110" s="41" t="s">
        <v>114</v>
      </c>
      <c r="U110" s="41" t="s">
        <v>115</v>
      </c>
    </row>
    <row r="111" spans="2:21">
      <c r="B111" s="41" t="s">
        <v>380</v>
      </c>
      <c r="C111" s="41" t="s">
        <v>277</v>
      </c>
      <c r="D111" s="41" t="s">
        <v>379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2">
        <v>1</v>
      </c>
      <c r="R111" s="41" t="s">
        <v>380</v>
      </c>
      <c r="T111" s="41" t="s">
        <v>114</v>
      </c>
      <c r="U111" s="41" t="s">
        <v>278</v>
      </c>
    </row>
    <row r="112" spans="2:21">
      <c r="B112" s="41" t="s">
        <v>381</v>
      </c>
      <c r="C112" s="41" t="s">
        <v>280</v>
      </c>
      <c r="D112" s="41" t="s">
        <v>379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2">
        <v>1</v>
      </c>
      <c r="R112" s="41" t="s">
        <v>381</v>
      </c>
      <c r="T112" s="41" t="s">
        <v>114</v>
      </c>
      <c r="U112" s="41" t="s">
        <v>278</v>
      </c>
    </row>
    <row r="113" spans="2:21">
      <c r="B113" s="41" t="s">
        <v>382</v>
      </c>
      <c r="C113" s="41" t="s">
        <v>282</v>
      </c>
      <c r="D113" s="41" t="s">
        <v>379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2">
        <v>1</v>
      </c>
      <c r="R113" s="41" t="s">
        <v>382</v>
      </c>
      <c r="T113" s="41" t="s">
        <v>114</v>
      </c>
      <c r="U113" s="41" t="s">
        <v>278</v>
      </c>
    </row>
    <row r="114" spans="2:21">
      <c r="B114" s="41" t="s">
        <v>383</v>
      </c>
      <c r="C114" s="41" t="s">
        <v>284</v>
      </c>
      <c r="D114" s="41" t="s">
        <v>379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2">
        <v>1</v>
      </c>
      <c r="R114" s="41" t="s">
        <v>383</v>
      </c>
      <c r="T114" s="41" t="s">
        <v>114</v>
      </c>
      <c r="U114" s="41" t="s">
        <v>278</v>
      </c>
    </row>
    <row r="115" spans="2:21">
      <c r="B115" s="41" t="s">
        <v>384</v>
      </c>
      <c r="C115" s="41" t="s">
        <v>286</v>
      </c>
      <c r="D115" s="41" t="s">
        <v>379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2">
        <v>1</v>
      </c>
      <c r="R115" s="41" t="s">
        <v>384</v>
      </c>
      <c r="T115" s="41" t="s">
        <v>114</v>
      </c>
      <c r="U115" s="41" t="s">
        <v>278</v>
      </c>
    </row>
    <row r="116" spans="2:21">
      <c r="B116" s="41" t="s">
        <v>385</v>
      </c>
      <c r="C116" s="41" t="s">
        <v>234</v>
      </c>
      <c r="D116" s="41" t="s">
        <v>386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2">
        <v>31.54</v>
      </c>
      <c r="R116" s="41" t="s">
        <v>385</v>
      </c>
      <c r="T116" s="41" t="s">
        <v>114</v>
      </c>
      <c r="U116" s="41" t="s">
        <v>115</v>
      </c>
    </row>
    <row r="117" spans="2:21">
      <c r="B117" s="41" t="s">
        <v>387</v>
      </c>
      <c r="C117" s="41" t="s">
        <v>277</v>
      </c>
      <c r="D117" s="41" t="s">
        <v>386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2">
        <v>1</v>
      </c>
      <c r="R117" s="41" t="s">
        <v>387</v>
      </c>
      <c r="T117" s="41" t="s">
        <v>114</v>
      </c>
      <c r="U117" s="41" t="s">
        <v>278</v>
      </c>
    </row>
    <row r="118" spans="2:21">
      <c r="B118" s="41" t="s">
        <v>388</v>
      </c>
      <c r="C118" s="41" t="s">
        <v>280</v>
      </c>
      <c r="D118" s="41" t="s">
        <v>386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2">
        <v>1</v>
      </c>
      <c r="R118" s="41" t="s">
        <v>388</v>
      </c>
      <c r="T118" s="41" t="s">
        <v>114</v>
      </c>
      <c r="U118" s="41" t="s">
        <v>278</v>
      </c>
    </row>
    <row r="119" spans="2:21">
      <c r="B119" s="41" t="s">
        <v>389</v>
      </c>
      <c r="C119" s="41" t="s">
        <v>282</v>
      </c>
      <c r="D119" s="41" t="s">
        <v>386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2">
        <v>1</v>
      </c>
      <c r="R119" s="41" t="s">
        <v>389</v>
      </c>
      <c r="T119" s="41" t="s">
        <v>114</v>
      </c>
      <c r="U119" s="41" t="s">
        <v>278</v>
      </c>
    </row>
    <row r="120" spans="2:21">
      <c r="B120" s="41" t="s">
        <v>390</v>
      </c>
      <c r="C120" s="41" t="s">
        <v>284</v>
      </c>
      <c r="D120" s="41" t="s">
        <v>386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2">
        <v>1</v>
      </c>
      <c r="R120" s="41" t="s">
        <v>390</v>
      </c>
      <c r="T120" s="41" t="s">
        <v>114</v>
      </c>
      <c r="U120" s="41" t="s">
        <v>278</v>
      </c>
    </row>
    <row r="121" spans="2:21">
      <c r="B121" s="41" t="s">
        <v>391</v>
      </c>
      <c r="C121" s="41" t="s">
        <v>286</v>
      </c>
      <c r="D121" s="41" t="s">
        <v>386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2">
        <v>1</v>
      </c>
      <c r="R121" s="41" t="s">
        <v>391</v>
      </c>
      <c r="T121" s="41" t="s">
        <v>114</v>
      </c>
      <c r="U121" s="41" t="s">
        <v>278</v>
      </c>
    </row>
    <row r="122" spans="2:21">
      <c r="B122" s="41" t="s">
        <v>392</v>
      </c>
      <c r="C122" s="41" t="s">
        <v>234</v>
      </c>
      <c r="D122" s="41" t="s">
        <v>393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2">
        <v>31.54</v>
      </c>
      <c r="R122" s="41" t="s">
        <v>392</v>
      </c>
      <c r="T122" s="41" t="s">
        <v>114</v>
      </c>
      <c r="U122" s="41" t="s">
        <v>115</v>
      </c>
    </row>
    <row r="123" spans="2:21">
      <c r="B123" s="41" t="s">
        <v>394</v>
      </c>
      <c r="C123" s="41" t="s">
        <v>277</v>
      </c>
      <c r="D123" s="41" t="s">
        <v>393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2">
        <v>1</v>
      </c>
      <c r="R123" s="41" t="s">
        <v>394</v>
      </c>
      <c r="T123" s="41" t="s">
        <v>114</v>
      </c>
      <c r="U123" s="41" t="s">
        <v>278</v>
      </c>
    </row>
    <row r="124" spans="2:21">
      <c r="B124" s="41" t="s">
        <v>395</v>
      </c>
      <c r="C124" s="41" t="s">
        <v>280</v>
      </c>
      <c r="D124" s="41" t="s">
        <v>393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2">
        <v>1</v>
      </c>
      <c r="R124" s="41" t="s">
        <v>395</v>
      </c>
      <c r="T124" s="41" t="s">
        <v>114</v>
      </c>
      <c r="U124" s="41" t="s">
        <v>278</v>
      </c>
    </row>
    <row r="125" spans="2:21">
      <c r="B125" s="41" t="s">
        <v>396</v>
      </c>
      <c r="C125" s="41" t="s">
        <v>282</v>
      </c>
      <c r="D125" s="41" t="s">
        <v>393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2">
        <v>1</v>
      </c>
      <c r="R125" s="41" t="s">
        <v>396</v>
      </c>
      <c r="T125" s="41" t="s">
        <v>114</v>
      </c>
      <c r="U125" s="41" t="s">
        <v>278</v>
      </c>
    </row>
    <row r="126" spans="2:21">
      <c r="B126" s="41" t="s">
        <v>397</v>
      </c>
      <c r="C126" s="41" t="s">
        <v>284</v>
      </c>
      <c r="D126" s="41" t="s">
        <v>393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2">
        <v>1</v>
      </c>
      <c r="R126" s="41" t="s">
        <v>397</v>
      </c>
      <c r="T126" s="41" t="s">
        <v>114</v>
      </c>
      <c r="U126" s="41" t="s">
        <v>278</v>
      </c>
    </row>
    <row r="127" spans="2:21">
      <c r="B127" s="41" t="s">
        <v>398</v>
      </c>
      <c r="C127" s="41" t="s">
        <v>286</v>
      </c>
      <c r="D127" s="41" t="s">
        <v>393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2">
        <v>1</v>
      </c>
      <c r="R127" s="41" t="s">
        <v>398</v>
      </c>
      <c r="T127" s="41" t="s">
        <v>114</v>
      </c>
      <c r="U127" s="41" t="s">
        <v>278</v>
      </c>
    </row>
    <row r="128" spans="2:21">
      <c r="B128" s="41" t="s">
        <v>399</v>
      </c>
      <c r="C128" s="41" t="s">
        <v>234</v>
      </c>
      <c r="D128" s="41" t="s">
        <v>400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2">
        <v>31.54</v>
      </c>
      <c r="R128" s="41" t="s">
        <v>399</v>
      </c>
      <c r="T128" s="41" t="s">
        <v>114</v>
      </c>
      <c r="U128" s="41" t="s">
        <v>115</v>
      </c>
    </row>
    <row r="129" spans="2:21">
      <c r="B129" s="41" t="s">
        <v>401</v>
      </c>
      <c r="C129" s="41" t="s">
        <v>277</v>
      </c>
      <c r="D129" s="41" t="s">
        <v>400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2">
        <v>1</v>
      </c>
      <c r="R129" s="41" t="s">
        <v>401</v>
      </c>
      <c r="T129" s="41" t="s">
        <v>114</v>
      </c>
      <c r="U129" s="41" t="s">
        <v>278</v>
      </c>
    </row>
    <row r="130" spans="2:21">
      <c r="B130" s="41" t="s">
        <v>402</v>
      </c>
      <c r="C130" s="41" t="s">
        <v>280</v>
      </c>
      <c r="D130" s="41" t="s">
        <v>400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2">
        <v>1</v>
      </c>
      <c r="R130" s="41" t="s">
        <v>402</v>
      </c>
      <c r="T130" s="41" t="s">
        <v>114</v>
      </c>
      <c r="U130" s="41" t="s">
        <v>278</v>
      </c>
    </row>
    <row r="131" spans="2:21">
      <c r="B131" s="41" t="s">
        <v>403</v>
      </c>
      <c r="C131" s="41" t="s">
        <v>282</v>
      </c>
      <c r="D131" s="41" t="s">
        <v>400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2">
        <v>1</v>
      </c>
      <c r="R131" s="41" t="s">
        <v>403</v>
      </c>
      <c r="T131" s="41" t="s">
        <v>114</v>
      </c>
      <c r="U131" s="41" t="s">
        <v>278</v>
      </c>
    </row>
    <row r="132" spans="2:21">
      <c r="B132" s="41" t="s">
        <v>404</v>
      </c>
      <c r="C132" s="41" t="s">
        <v>284</v>
      </c>
      <c r="D132" s="41" t="s">
        <v>400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2">
        <v>1</v>
      </c>
      <c r="R132" s="41" t="s">
        <v>404</v>
      </c>
      <c r="T132" s="41" t="s">
        <v>114</v>
      </c>
      <c r="U132" s="41" t="s">
        <v>278</v>
      </c>
    </row>
    <row r="133" spans="2:21">
      <c r="B133" s="41" t="s">
        <v>405</v>
      </c>
      <c r="C133" s="41" t="s">
        <v>286</v>
      </c>
      <c r="D133" s="41" t="s">
        <v>400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2">
        <v>1</v>
      </c>
      <c r="R133" s="41" t="s">
        <v>405</v>
      </c>
      <c r="T133" s="41" t="s">
        <v>114</v>
      </c>
      <c r="U133" s="41" t="s">
        <v>278</v>
      </c>
    </row>
    <row r="134" spans="2:21">
      <c r="B134" s="41" t="s">
        <v>406</v>
      </c>
      <c r="C134" s="41" t="s">
        <v>234</v>
      </c>
      <c r="D134" s="41" t="s">
        <v>407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2">
        <v>31.54</v>
      </c>
      <c r="R134" s="41" t="s">
        <v>406</v>
      </c>
      <c r="T134" s="41" t="s">
        <v>114</v>
      </c>
      <c r="U134" s="41" t="s">
        <v>115</v>
      </c>
    </row>
    <row r="135" spans="2:21">
      <c r="B135" s="41" t="s">
        <v>408</v>
      </c>
      <c r="C135" s="41" t="s">
        <v>277</v>
      </c>
      <c r="D135" s="41" t="s">
        <v>407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2">
        <v>1</v>
      </c>
      <c r="R135" s="41" t="s">
        <v>408</v>
      </c>
      <c r="T135" s="41" t="s">
        <v>114</v>
      </c>
      <c r="U135" s="41" t="s">
        <v>278</v>
      </c>
    </row>
    <row r="136" spans="2:21">
      <c r="B136" s="41" t="s">
        <v>409</v>
      </c>
      <c r="C136" s="41" t="s">
        <v>280</v>
      </c>
      <c r="D136" s="41" t="s">
        <v>407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2">
        <v>1</v>
      </c>
      <c r="R136" s="41" t="s">
        <v>409</v>
      </c>
      <c r="T136" s="41" t="s">
        <v>114</v>
      </c>
      <c r="U136" s="41" t="s">
        <v>278</v>
      </c>
    </row>
    <row r="137" spans="2:21">
      <c r="B137" s="41" t="s">
        <v>410</v>
      </c>
      <c r="C137" s="41" t="s">
        <v>282</v>
      </c>
      <c r="D137" s="41" t="s">
        <v>407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2">
        <v>1</v>
      </c>
      <c r="R137" s="41" t="s">
        <v>410</v>
      </c>
      <c r="T137" s="41" t="s">
        <v>114</v>
      </c>
      <c r="U137" s="41" t="s">
        <v>278</v>
      </c>
    </row>
    <row r="138" spans="2:21">
      <c r="B138" s="41" t="s">
        <v>411</v>
      </c>
      <c r="C138" s="41" t="s">
        <v>284</v>
      </c>
      <c r="D138" s="41" t="s">
        <v>407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2">
        <v>1</v>
      </c>
      <c r="R138" s="41" t="s">
        <v>411</v>
      </c>
      <c r="T138" s="41" t="s">
        <v>114</v>
      </c>
      <c r="U138" s="41" t="s">
        <v>278</v>
      </c>
    </row>
    <row r="139" spans="2:21">
      <c r="B139" s="41" t="s">
        <v>412</v>
      </c>
      <c r="C139" s="41" t="s">
        <v>286</v>
      </c>
      <c r="D139" s="41" t="s">
        <v>407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2">
        <v>1</v>
      </c>
      <c r="R139" s="41" t="s">
        <v>412</v>
      </c>
      <c r="T139" s="41" t="s">
        <v>114</v>
      </c>
      <c r="U139" s="41" t="s">
        <v>278</v>
      </c>
    </row>
    <row r="140" spans="2:21">
      <c r="B140" s="41" t="s">
        <v>413</v>
      </c>
      <c r="C140" s="41" t="s">
        <v>234</v>
      </c>
      <c r="D140" s="41" t="s">
        <v>414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2">
        <v>31.54</v>
      </c>
      <c r="R140" s="41" t="s">
        <v>413</v>
      </c>
      <c r="T140" s="41" t="s">
        <v>114</v>
      </c>
      <c r="U140" s="41" t="s">
        <v>115</v>
      </c>
    </row>
    <row r="141" spans="2:21">
      <c r="B141" s="41" t="s">
        <v>415</v>
      </c>
      <c r="C141" s="41" t="s">
        <v>277</v>
      </c>
      <c r="D141" s="41" t="s">
        <v>414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2">
        <v>1</v>
      </c>
      <c r="R141" s="41" t="s">
        <v>415</v>
      </c>
      <c r="T141" s="41" t="s">
        <v>114</v>
      </c>
      <c r="U141" s="41" t="s">
        <v>278</v>
      </c>
    </row>
    <row r="142" spans="2:21">
      <c r="B142" s="41" t="s">
        <v>416</v>
      </c>
      <c r="C142" s="41" t="s">
        <v>280</v>
      </c>
      <c r="D142" s="41" t="s">
        <v>414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2">
        <v>1</v>
      </c>
      <c r="R142" s="41" t="s">
        <v>416</v>
      </c>
      <c r="T142" s="41" t="s">
        <v>114</v>
      </c>
      <c r="U142" s="41" t="s">
        <v>278</v>
      </c>
    </row>
    <row r="143" spans="2:21">
      <c r="B143" s="41" t="s">
        <v>417</v>
      </c>
      <c r="C143" s="41" t="s">
        <v>282</v>
      </c>
      <c r="D143" s="41" t="s">
        <v>414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2">
        <v>1</v>
      </c>
      <c r="R143" s="41" t="s">
        <v>417</v>
      </c>
      <c r="T143" s="41" t="s">
        <v>114</v>
      </c>
      <c r="U143" s="41" t="s">
        <v>278</v>
      </c>
    </row>
    <row r="144" spans="2:21">
      <c r="B144" s="41" t="s">
        <v>418</v>
      </c>
      <c r="C144" s="41" t="s">
        <v>284</v>
      </c>
      <c r="D144" s="41" t="s">
        <v>414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2">
        <v>1</v>
      </c>
      <c r="R144" s="41" t="s">
        <v>418</v>
      </c>
      <c r="T144" s="41" t="s">
        <v>114</v>
      </c>
      <c r="U144" s="41" t="s">
        <v>278</v>
      </c>
    </row>
    <row r="145" spans="2:21">
      <c r="B145" s="41" t="s">
        <v>419</v>
      </c>
      <c r="C145" s="41" t="s">
        <v>286</v>
      </c>
      <c r="D145" s="41" t="s">
        <v>414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2">
        <v>1</v>
      </c>
      <c r="R145" s="41" t="s">
        <v>419</v>
      </c>
      <c r="T145" s="41" t="s">
        <v>114</v>
      </c>
      <c r="U145" s="41" t="s">
        <v>278</v>
      </c>
    </row>
    <row r="146" spans="2:21">
      <c r="B146" s="41" t="s">
        <v>420</v>
      </c>
      <c r="C146" s="41" t="s">
        <v>234</v>
      </c>
      <c r="D146" s="41" t="s">
        <v>421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2">
        <v>31.54</v>
      </c>
      <c r="R146" s="41" t="s">
        <v>420</v>
      </c>
      <c r="T146" s="41" t="s">
        <v>114</v>
      </c>
      <c r="U146" s="41" t="s">
        <v>115</v>
      </c>
    </row>
    <row r="147" spans="2:21">
      <c r="B147" s="41" t="s">
        <v>422</v>
      </c>
      <c r="C147" s="41" t="s">
        <v>277</v>
      </c>
      <c r="D147" s="41" t="s">
        <v>421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2">
        <v>1</v>
      </c>
      <c r="R147" s="41" t="s">
        <v>422</v>
      </c>
      <c r="T147" s="41" t="s">
        <v>114</v>
      </c>
      <c r="U147" s="41" t="s">
        <v>278</v>
      </c>
    </row>
    <row r="148" spans="2:21">
      <c r="B148" s="41" t="s">
        <v>423</v>
      </c>
      <c r="C148" s="41" t="s">
        <v>280</v>
      </c>
      <c r="D148" s="41" t="s">
        <v>421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2">
        <v>1</v>
      </c>
      <c r="R148" s="41" t="s">
        <v>423</v>
      </c>
      <c r="T148" s="41" t="s">
        <v>114</v>
      </c>
      <c r="U148" s="41" t="s">
        <v>278</v>
      </c>
    </row>
    <row r="149" spans="2:21">
      <c r="B149" s="41" t="s">
        <v>424</v>
      </c>
      <c r="C149" s="41" t="s">
        <v>282</v>
      </c>
      <c r="D149" s="41" t="s">
        <v>421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2">
        <v>1</v>
      </c>
      <c r="R149" s="41" t="s">
        <v>424</v>
      </c>
      <c r="T149" s="41" t="s">
        <v>114</v>
      </c>
      <c r="U149" s="41" t="s">
        <v>278</v>
      </c>
    </row>
    <row r="150" spans="2:21">
      <c r="B150" s="41" t="s">
        <v>425</v>
      </c>
      <c r="C150" s="41" t="s">
        <v>284</v>
      </c>
      <c r="D150" s="41" t="s">
        <v>421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2">
        <v>1</v>
      </c>
      <c r="R150" s="41" t="s">
        <v>425</v>
      </c>
      <c r="T150" s="41" t="s">
        <v>114</v>
      </c>
      <c r="U150" s="41" t="s">
        <v>278</v>
      </c>
    </row>
    <row r="151" spans="2:21">
      <c r="B151" s="41" t="s">
        <v>426</v>
      </c>
      <c r="C151" s="41" t="s">
        <v>286</v>
      </c>
      <c r="D151" s="41" t="s">
        <v>421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2">
        <v>1</v>
      </c>
      <c r="R151" s="41" t="s">
        <v>426</v>
      </c>
      <c r="T151" s="41" t="s">
        <v>114</v>
      </c>
      <c r="U151" s="41" t="s">
        <v>278</v>
      </c>
    </row>
    <row r="152" spans="2:21">
      <c r="B152" s="41" t="s">
        <v>427</v>
      </c>
      <c r="C152" s="41" t="s">
        <v>234</v>
      </c>
      <c r="D152" s="41" t="s">
        <v>428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2">
        <v>31.54</v>
      </c>
      <c r="R152" s="41" t="s">
        <v>427</v>
      </c>
      <c r="T152" s="41" t="s">
        <v>114</v>
      </c>
      <c r="U152" s="41" t="s">
        <v>115</v>
      </c>
    </row>
    <row r="153" spans="2:21">
      <c r="B153" s="41" t="s">
        <v>429</v>
      </c>
      <c r="C153" s="41" t="s">
        <v>277</v>
      </c>
      <c r="D153" s="41" t="s">
        <v>428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2">
        <v>1</v>
      </c>
      <c r="R153" s="41" t="s">
        <v>429</v>
      </c>
      <c r="T153" s="41" t="s">
        <v>114</v>
      </c>
      <c r="U153" s="41" t="s">
        <v>278</v>
      </c>
    </row>
    <row r="154" spans="2:21">
      <c r="B154" s="41" t="s">
        <v>430</v>
      </c>
      <c r="C154" s="41" t="s">
        <v>280</v>
      </c>
      <c r="D154" s="41" t="s">
        <v>428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2">
        <v>1</v>
      </c>
      <c r="R154" s="41" t="s">
        <v>430</v>
      </c>
      <c r="T154" s="41" t="s">
        <v>114</v>
      </c>
      <c r="U154" s="41" t="s">
        <v>278</v>
      </c>
    </row>
    <row r="155" spans="2:21">
      <c r="B155" s="41" t="s">
        <v>431</v>
      </c>
      <c r="C155" s="41" t="s">
        <v>282</v>
      </c>
      <c r="D155" s="41" t="s">
        <v>428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2">
        <v>1</v>
      </c>
      <c r="R155" s="41" t="s">
        <v>431</v>
      </c>
      <c r="T155" s="41" t="s">
        <v>114</v>
      </c>
      <c r="U155" s="41" t="s">
        <v>278</v>
      </c>
    </row>
    <row r="156" spans="2:21">
      <c r="B156" s="41" t="s">
        <v>432</v>
      </c>
      <c r="C156" s="41" t="s">
        <v>284</v>
      </c>
      <c r="D156" s="41" t="s">
        <v>428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2">
        <v>1</v>
      </c>
      <c r="R156" s="41" t="s">
        <v>432</v>
      </c>
      <c r="T156" s="41" t="s">
        <v>114</v>
      </c>
      <c r="U156" s="41" t="s">
        <v>278</v>
      </c>
    </row>
    <row r="157" spans="2:21">
      <c r="B157" s="41" t="s">
        <v>433</v>
      </c>
      <c r="C157" s="41" t="s">
        <v>286</v>
      </c>
      <c r="D157" s="41" t="s">
        <v>428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2">
        <v>1</v>
      </c>
      <c r="R157" s="41" t="s">
        <v>433</v>
      </c>
      <c r="T157" s="41" t="s">
        <v>114</v>
      </c>
      <c r="U157" s="41" t="s">
        <v>278</v>
      </c>
    </row>
    <row r="158" spans="2:21">
      <c r="B158" s="41" t="s">
        <v>434</v>
      </c>
      <c r="C158" s="41" t="s">
        <v>234</v>
      </c>
      <c r="D158" s="41" t="s">
        <v>435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2">
        <v>31.54</v>
      </c>
      <c r="R158" s="41" t="s">
        <v>434</v>
      </c>
      <c r="T158" s="41" t="s">
        <v>114</v>
      </c>
      <c r="U158" s="41" t="s">
        <v>115</v>
      </c>
    </row>
    <row r="159" spans="2:21">
      <c r="B159" s="41" t="s">
        <v>436</v>
      </c>
      <c r="C159" s="41" t="s">
        <v>277</v>
      </c>
      <c r="D159" s="41" t="s">
        <v>435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2">
        <v>1</v>
      </c>
      <c r="R159" s="41" t="s">
        <v>436</v>
      </c>
      <c r="T159" s="41" t="s">
        <v>114</v>
      </c>
      <c r="U159" s="41" t="s">
        <v>278</v>
      </c>
    </row>
    <row r="160" spans="2:21">
      <c r="B160" s="41" t="s">
        <v>437</v>
      </c>
      <c r="C160" s="41" t="s">
        <v>280</v>
      </c>
      <c r="D160" s="41" t="s">
        <v>435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2">
        <v>1</v>
      </c>
      <c r="R160" s="41" t="s">
        <v>437</v>
      </c>
      <c r="T160" s="41" t="s">
        <v>114</v>
      </c>
      <c r="U160" s="41" t="s">
        <v>278</v>
      </c>
    </row>
    <row r="161" spans="2:21">
      <c r="B161" s="41" t="s">
        <v>438</v>
      </c>
      <c r="C161" s="41" t="s">
        <v>282</v>
      </c>
      <c r="D161" s="41" t="s">
        <v>435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2">
        <v>1</v>
      </c>
      <c r="R161" s="41" t="s">
        <v>438</v>
      </c>
      <c r="T161" s="41" t="s">
        <v>114</v>
      </c>
      <c r="U161" s="41" t="s">
        <v>278</v>
      </c>
    </row>
    <row r="162" spans="2:21">
      <c r="B162" s="41" t="s">
        <v>439</v>
      </c>
      <c r="C162" s="41" t="s">
        <v>284</v>
      </c>
      <c r="D162" s="41" t="s">
        <v>435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2">
        <v>1</v>
      </c>
      <c r="R162" s="41" t="s">
        <v>439</v>
      </c>
      <c r="T162" s="41" t="s">
        <v>114</v>
      </c>
      <c r="U162" s="41" t="s">
        <v>278</v>
      </c>
    </row>
    <row r="163" spans="2:21">
      <c r="B163" s="41" t="s">
        <v>440</v>
      </c>
      <c r="C163" s="41" t="s">
        <v>286</v>
      </c>
      <c r="D163" s="41" t="s">
        <v>435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2">
        <v>1</v>
      </c>
      <c r="R163" s="41" t="s">
        <v>440</v>
      </c>
      <c r="T163" s="41" t="s">
        <v>114</v>
      </c>
      <c r="U163" s="41" t="s">
        <v>278</v>
      </c>
    </row>
    <row r="164" spans="2:21">
      <c r="B164" s="41" t="s">
        <v>441</v>
      </c>
      <c r="C164" s="41" t="s">
        <v>234</v>
      </c>
      <c r="D164" s="41" t="s">
        <v>442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2">
        <v>31.54</v>
      </c>
      <c r="R164" s="41" t="s">
        <v>441</v>
      </c>
      <c r="T164" s="41" t="s">
        <v>114</v>
      </c>
      <c r="U164" s="41" t="s">
        <v>115</v>
      </c>
    </row>
    <row r="165" spans="2:21">
      <c r="B165" s="41" t="s">
        <v>443</v>
      </c>
      <c r="C165" s="41" t="s">
        <v>277</v>
      </c>
      <c r="D165" s="41" t="s">
        <v>442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2">
        <v>1</v>
      </c>
      <c r="R165" s="41" t="s">
        <v>443</v>
      </c>
      <c r="T165" s="41" t="s">
        <v>114</v>
      </c>
      <c r="U165" s="41" t="s">
        <v>278</v>
      </c>
    </row>
    <row r="166" spans="2:21">
      <c r="B166" s="41" t="s">
        <v>444</v>
      </c>
      <c r="C166" s="41" t="s">
        <v>280</v>
      </c>
      <c r="D166" s="41" t="s">
        <v>442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2">
        <v>1</v>
      </c>
      <c r="R166" s="41" t="s">
        <v>444</v>
      </c>
      <c r="T166" s="41" t="s">
        <v>114</v>
      </c>
      <c r="U166" s="41" t="s">
        <v>278</v>
      </c>
    </row>
    <row r="167" spans="2:21">
      <c r="B167" s="41" t="s">
        <v>445</v>
      </c>
      <c r="C167" s="41" t="s">
        <v>282</v>
      </c>
      <c r="D167" s="41" t="s">
        <v>442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2">
        <v>1</v>
      </c>
      <c r="R167" s="41" t="s">
        <v>445</v>
      </c>
      <c r="T167" s="41" t="s">
        <v>114</v>
      </c>
      <c r="U167" s="41" t="s">
        <v>278</v>
      </c>
    </row>
    <row r="168" spans="2:21">
      <c r="B168" s="41" t="s">
        <v>446</v>
      </c>
      <c r="C168" s="41" t="s">
        <v>284</v>
      </c>
      <c r="D168" s="41" t="s">
        <v>442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2">
        <v>1</v>
      </c>
      <c r="R168" s="41" t="s">
        <v>446</v>
      </c>
      <c r="T168" s="41" t="s">
        <v>114</v>
      </c>
      <c r="U168" s="41" t="s">
        <v>278</v>
      </c>
    </row>
    <row r="169" spans="2:21">
      <c r="B169" s="41" t="s">
        <v>447</v>
      </c>
      <c r="C169" s="41" t="s">
        <v>286</v>
      </c>
      <c r="D169" s="41" t="s">
        <v>442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2">
        <v>1</v>
      </c>
      <c r="R169" s="41" t="s">
        <v>447</v>
      </c>
      <c r="T169" s="41" t="s">
        <v>114</v>
      </c>
      <c r="U169" s="41" t="s">
        <v>278</v>
      </c>
    </row>
    <row r="170" spans="2:21">
      <c r="B170" s="41" t="s">
        <v>448</v>
      </c>
      <c r="C170" s="41" t="s">
        <v>234</v>
      </c>
      <c r="D170" s="41" t="s">
        <v>449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2">
        <v>31.54</v>
      </c>
      <c r="R170" s="41" t="s">
        <v>448</v>
      </c>
      <c r="T170" s="41" t="s">
        <v>114</v>
      </c>
      <c r="U170" s="41" t="s">
        <v>115</v>
      </c>
    </row>
    <row r="171" spans="2:21">
      <c r="B171" s="41" t="s">
        <v>450</v>
      </c>
      <c r="C171" s="41" t="s">
        <v>277</v>
      </c>
      <c r="D171" s="41" t="s">
        <v>449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2">
        <v>1</v>
      </c>
      <c r="R171" s="41" t="s">
        <v>450</v>
      </c>
      <c r="T171" s="41" t="s">
        <v>114</v>
      </c>
      <c r="U171" s="41" t="s">
        <v>278</v>
      </c>
    </row>
    <row r="172" spans="2:21">
      <c r="B172" s="41" t="s">
        <v>451</v>
      </c>
      <c r="C172" s="41" t="s">
        <v>280</v>
      </c>
      <c r="D172" s="41" t="s">
        <v>449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2">
        <v>1</v>
      </c>
      <c r="R172" s="41" t="s">
        <v>451</v>
      </c>
      <c r="T172" s="41" t="s">
        <v>114</v>
      </c>
      <c r="U172" s="41" t="s">
        <v>278</v>
      </c>
    </row>
    <row r="173" spans="2:21">
      <c r="B173" s="41" t="s">
        <v>452</v>
      </c>
      <c r="C173" s="41" t="s">
        <v>282</v>
      </c>
      <c r="D173" s="41" t="s">
        <v>449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2">
        <v>1</v>
      </c>
      <c r="R173" s="41" t="s">
        <v>452</v>
      </c>
      <c r="T173" s="41" t="s">
        <v>114</v>
      </c>
      <c r="U173" s="41" t="s">
        <v>278</v>
      </c>
    </row>
    <row r="174" spans="2:21">
      <c r="B174" s="41" t="s">
        <v>453</v>
      </c>
      <c r="C174" s="41" t="s">
        <v>284</v>
      </c>
      <c r="D174" s="41" t="s">
        <v>449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2">
        <v>1</v>
      </c>
      <c r="R174" s="41" t="s">
        <v>453</v>
      </c>
      <c r="T174" s="41" t="s">
        <v>114</v>
      </c>
      <c r="U174" s="41" t="s">
        <v>278</v>
      </c>
    </row>
    <row r="175" spans="2:21">
      <c r="B175" s="41" t="s">
        <v>454</v>
      </c>
      <c r="C175" s="41" t="s">
        <v>286</v>
      </c>
      <c r="D175" s="41" t="s">
        <v>449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2">
        <v>1</v>
      </c>
      <c r="R175" s="41" t="s">
        <v>454</v>
      </c>
      <c r="T175" s="41" t="s">
        <v>114</v>
      </c>
      <c r="U175" s="41" t="s">
        <v>278</v>
      </c>
    </row>
    <row r="176" spans="2:21">
      <c r="B176" s="41" t="s">
        <v>455</v>
      </c>
      <c r="C176" s="41" t="s">
        <v>234</v>
      </c>
      <c r="D176" s="41" t="s">
        <v>456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2">
        <v>31.54</v>
      </c>
      <c r="R176" s="41" t="s">
        <v>455</v>
      </c>
      <c r="T176" s="41" t="s">
        <v>114</v>
      </c>
      <c r="U176" s="41" t="s">
        <v>115</v>
      </c>
    </row>
    <row r="177" spans="2:21">
      <c r="B177" s="41" t="s">
        <v>457</v>
      </c>
      <c r="C177" s="41" t="s">
        <v>277</v>
      </c>
      <c r="D177" s="41" t="s">
        <v>456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2">
        <v>1</v>
      </c>
      <c r="R177" s="41" t="s">
        <v>457</v>
      </c>
      <c r="T177" s="41" t="s">
        <v>114</v>
      </c>
      <c r="U177" s="41" t="s">
        <v>278</v>
      </c>
    </row>
    <row r="178" spans="2:21">
      <c r="B178" s="41" t="s">
        <v>458</v>
      </c>
      <c r="C178" s="41" t="s">
        <v>280</v>
      </c>
      <c r="D178" s="41" t="s">
        <v>456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2">
        <v>1</v>
      </c>
      <c r="R178" s="41" t="s">
        <v>458</v>
      </c>
      <c r="T178" s="41" t="s">
        <v>114</v>
      </c>
      <c r="U178" s="41" t="s">
        <v>278</v>
      </c>
    </row>
    <row r="179" spans="2:21">
      <c r="B179" s="41" t="s">
        <v>459</v>
      </c>
      <c r="C179" s="41" t="s">
        <v>282</v>
      </c>
      <c r="D179" s="41" t="s">
        <v>456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2">
        <v>1</v>
      </c>
      <c r="R179" s="41" t="s">
        <v>459</v>
      </c>
      <c r="T179" s="41" t="s">
        <v>114</v>
      </c>
      <c r="U179" s="41" t="s">
        <v>278</v>
      </c>
    </row>
    <row r="180" spans="2:21">
      <c r="B180" s="41" t="s">
        <v>460</v>
      </c>
      <c r="C180" s="41" t="s">
        <v>284</v>
      </c>
      <c r="D180" s="41" t="s">
        <v>456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2">
        <v>1</v>
      </c>
      <c r="R180" s="41" t="s">
        <v>460</v>
      </c>
      <c r="T180" s="41" t="s">
        <v>114</v>
      </c>
      <c r="U180" s="41" t="s">
        <v>278</v>
      </c>
    </row>
    <row r="181" spans="2:21">
      <c r="B181" s="41" t="s">
        <v>461</v>
      </c>
      <c r="C181" s="41" t="s">
        <v>286</v>
      </c>
      <c r="D181" s="41" t="s">
        <v>456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2">
        <v>1</v>
      </c>
      <c r="R181" s="41" t="s">
        <v>461</v>
      </c>
      <c r="T181" s="41" t="s">
        <v>114</v>
      </c>
      <c r="U181" s="41" t="s">
        <v>278</v>
      </c>
    </row>
    <row r="182" spans="2:21">
      <c r="B182" s="41" t="s">
        <v>462</v>
      </c>
      <c r="C182" s="41" t="s">
        <v>234</v>
      </c>
      <c r="D182" s="41" t="s">
        <v>463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2">
        <v>31.54</v>
      </c>
      <c r="R182" s="41" t="s">
        <v>462</v>
      </c>
      <c r="T182" s="41" t="s">
        <v>114</v>
      </c>
      <c r="U182" s="41" t="s">
        <v>115</v>
      </c>
    </row>
    <row r="183" spans="2:21">
      <c r="B183" s="41" t="s">
        <v>464</v>
      </c>
      <c r="C183" s="41" t="s">
        <v>277</v>
      </c>
      <c r="D183" s="41" t="s">
        <v>463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2">
        <v>1</v>
      </c>
      <c r="R183" s="41" t="s">
        <v>464</v>
      </c>
      <c r="T183" s="41" t="s">
        <v>114</v>
      </c>
      <c r="U183" s="41" t="s">
        <v>278</v>
      </c>
    </row>
    <row r="184" spans="2:21">
      <c r="B184" s="41" t="s">
        <v>465</v>
      </c>
      <c r="C184" s="41" t="s">
        <v>280</v>
      </c>
      <c r="D184" s="41" t="s">
        <v>463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2">
        <v>1</v>
      </c>
      <c r="R184" s="41" t="s">
        <v>465</v>
      </c>
      <c r="T184" s="41" t="s">
        <v>114</v>
      </c>
      <c r="U184" s="41" t="s">
        <v>278</v>
      </c>
    </row>
    <row r="185" spans="2:21">
      <c r="B185" s="41" t="s">
        <v>466</v>
      </c>
      <c r="C185" s="41" t="s">
        <v>282</v>
      </c>
      <c r="D185" s="41" t="s">
        <v>463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2">
        <v>1</v>
      </c>
      <c r="R185" s="41" t="s">
        <v>466</v>
      </c>
      <c r="T185" s="41" t="s">
        <v>114</v>
      </c>
      <c r="U185" s="41" t="s">
        <v>278</v>
      </c>
    </row>
    <row r="186" spans="2:21">
      <c r="B186" s="41" t="s">
        <v>467</v>
      </c>
      <c r="C186" s="41" t="s">
        <v>284</v>
      </c>
      <c r="D186" s="41" t="s">
        <v>463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2">
        <v>1</v>
      </c>
      <c r="R186" s="41" t="s">
        <v>467</v>
      </c>
      <c r="T186" s="41" t="s">
        <v>114</v>
      </c>
      <c r="U186" s="41" t="s">
        <v>278</v>
      </c>
    </row>
    <row r="187" spans="2:21">
      <c r="B187" s="41" t="s">
        <v>468</v>
      </c>
      <c r="C187" s="41" t="s">
        <v>286</v>
      </c>
      <c r="D187" s="41" t="s">
        <v>463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2">
        <v>1</v>
      </c>
      <c r="R187" s="41" t="s">
        <v>468</v>
      </c>
      <c r="T187" s="41" t="s">
        <v>114</v>
      </c>
      <c r="U187" s="41" t="s">
        <v>278</v>
      </c>
    </row>
    <row r="188" spans="2:21">
      <c r="B188" s="41" t="s">
        <v>469</v>
      </c>
      <c r="C188" s="41" t="s">
        <v>234</v>
      </c>
      <c r="D188" s="41" t="s">
        <v>470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2">
        <v>31.54</v>
      </c>
      <c r="R188" s="41" t="s">
        <v>469</v>
      </c>
      <c r="T188" s="41" t="s">
        <v>114</v>
      </c>
      <c r="U188" s="41" t="s">
        <v>115</v>
      </c>
    </row>
    <row r="189" spans="2:21">
      <c r="B189" s="41" t="s">
        <v>471</v>
      </c>
      <c r="C189" s="41" t="s">
        <v>277</v>
      </c>
      <c r="D189" s="41" t="s">
        <v>470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2">
        <v>1</v>
      </c>
      <c r="R189" s="41" t="s">
        <v>471</v>
      </c>
      <c r="T189" s="41" t="s">
        <v>114</v>
      </c>
      <c r="U189" s="41" t="s">
        <v>278</v>
      </c>
    </row>
    <row r="190" spans="2:21">
      <c r="B190" s="41" t="s">
        <v>472</v>
      </c>
      <c r="C190" s="41" t="s">
        <v>280</v>
      </c>
      <c r="D190" s="41" t="s">
        <v>470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2">
        <v>1</v>
      </c>
      <c r="R190" s="41" t="s">
        <v>472</v>
      </c>
      <c r="T190" s="41" t="s">
        <v>114</v>
      </c>
      <c r="U190" s="41" t="s">
        <v>278</v>
      </c>
    </row>
    <row r="191" spans="2:21">
      <c r="B191" s="41" t="s">
        <v>473</v>
      </c>
      <c r="C191" s="41" t="s">
        <v>282</v>
      </c>
      <c r="D191" s="41" t="s">
        <v>470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2">
        <v>1</v>
      </c>
      <c r="R191" s="41" t="s">
        <v>473</v>
      </c>
      <c r="T191" s="41" t="s">
        <v>114</v>
      </c>
      <c r="U191" s="41" t="s">
        <v>278</v>
      </c>
    </row>
    <row r="192" spans="2:21">
      <c r="B192" s="41" t="s">
        <v>474</v>
      </c>
      <c r="C192" s="41" t="s">
        <v>284</v>
      </c>
      <c r="D192" s="41" t="s">
        <v>470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2">
        <v>1</v>
      </c>
      <c r="R192" s="41" t="s">
        <v>474</v>
      </c>
      <c r="T192" s="41" t="s">
        <v>114</v>
      </c>
      <c r="U192" s="41" t="s">
        <v>278</v>
      </c>
    </row>
    <row r="193" spans="2:21">
      <c r="B193" s="41" t="s">
        <v>475</v>
      </c>
      <c r="C193" s="41" t="s">
        <v>286</v>
      </c>
      <c r="D193" s="41" t="s">
        <v>470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2">
        <v>1</v>
      </c>
      <c r="R193" s="41" t="s">
        <v>475</v>
      </c>
      <c r="T193" s="41" t="s">
        <v>114</v>
      </c>
      <c r="U193" s="41" t="s">
        <v>278</v>
      </c>
    </row>
    <row r="194" spans="2:21">
      <c r="B194" s="41" t="s">
        <v>476</v>
      </c>
      <c r="C194" s="41" t="s">
        <v>234</v>
      </c>
      <c r="D194" s="41" t="s">
        <v>477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2">
        <v>31.54</v>
      </c>
      <c r="R194" s="41" t="s">
        <v>476</v>
      </c>
      <c r="T194" s="41" t="s">
        <v>114</v>
      </c>
      <c r="U194" s="41" t="s">
        <v>115</v>
      </c>
    </row>
    <row r="195" spans="2:21">
      <c r="B195" s="41" t="s">
        <v>478</v>
      </c>
      <c r="C195" s="41" t="s">
        <v>277</v>
      </c>
      <c r="D195" s="41" t="s">
        <v>477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2">
        <v>1</v>
      </c>
      <c r="R195" s="41" t="s">
        <v>478</v>
      </c>
      <c r="T195" s="41" t="s">
        <v>114</v>
      </c>
      <c r="U195" s="41" t="s">
        <v>278</v>
      </c>
    </row>
    <row r="196" spans="2:21">
      <c r="B196" s="41" t="s">
        <v>479</v>
      </c>
      <c r="C196" s="41" t="s">
        <v>280</v>
      </c>
      <c r="D196" s="41" t="s">
        <v>477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2">
        <v>1</v>
      </c>
      <c r="R196" s="41" t="s">
        <v>479</v>
      </c>
      <c r="T196" s="41" t="s">
        <v>114</v>
      </c>
      <c r="U196" s="41" t="s">
        <v>278</v>
      </c>
    </row>
    <row r="197" spans="2:21">
      <c r="B197" s="41" t="s">
        <v>480</v>
      </c>
      <c r="C197" s="41" t="s">
        <v>282</v>
      </c>
      <c r="D197" s="41" t="s">
        <v>477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2">
        <v>1</v>
      </c>
      <c r="R197" s="41" t="s">
        <v>480</v>
      </c>
      <c r="T197" s="41" t="s">
        <v>114</v>
      </c>
      <c r="U197" s="41" t="s">
        <v>278</v>
      </c>
    </row>
    <row r="198" spans="2:21">
      <c r="B198" s="41" t="s">
        <v>481</v>
      </c>
      <c r="C198" s="41" t="s">
        <v>284</v>
      </c>
      <c r="D198" s="41" t="s">
        <v>477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2">
        <v>1</v>
      </c>
      <c r="R198" s="41" t="s">
        <v>481</v>
      </c>
      <c r="T198" s="41" t="s">
        <v>114</v>
      </c>
      <c r="U198" s="41" t="s">
        <v>278</v>
      </c>
    </row>
    <row r="199" spans="2:21">
      <c r="B199" s="41" t="s">
        <v>482</v>
      </c>
      <c r="C199" s="41" t="s">
        <v>286</v>
      </c>
      <c r="D199" s="41" t="s">
        <v>477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2">
        <v>1</v>
      </c>
      <c r="R199" s="41" t="s">
        <v>482</v>
      </c>
      <c r="T199" s="41" t="s">
        <v>114</v>
      </c>
      <c r="U199" s="41" t="s">
        <v>278</v>
      </c>
    </row>
    <row r="200" spans="2:21">
      <c r="B200" s="41" t="s">
        <v>483</v>
      </c>
      <c r="C200" s="41" t="s">
        <v>234</v>
      </c>
      <c r="D200" s="41" t="s">
        <v>484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2">
        <v>31.54</v>
      </c>
      <c r="R200" s="41" t="s">
        <v>483</v>
      </c>
      <c r="T200" s="41" t="s">
        <v>114</v>
      </c>
      <c r="U200" s="41" t="s">
        <v>115</v>
      </c>
    </row>
    <row r="201" spans="2:21">
      <c r="B201" s="41" t="s">
        <v>485</v>
      </c>
      <c r="C201" s="41" t="s">
        <v>277</v>
      </c>
      <c r="D201" s="41" t="s">
        <v>484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2">
        <v>1</v>
      </c>
      <c r="R201" s="41" t="s">
        <v>485</v>
      </c>
      <c r="T201" s="41" t="s">
        <v>114</v>
      </c>
      <c r="U201" s="41" t="s">
        <v>278</v>
      </c>
    </row>
    <row r="202" spans="2:21">
      <c r="B202" s="41" t="s">
        <v>486</v>
      </c>
      <c r="C202" s="41" t="s">
        <v>280</v>
      </c>
      <c r="D202" s="41" t="s">
        <v>484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2">
        <v>1</v>
      </c>
      <c r="R202" s="41" t="s">
        <v>486</v>
      </c>
      <c r="T202" s="41" t="s">
        <v>114</v>
      </c>
      <c r="U202" s="41" t="s">
        <v>278</v>
      </c>
    </row>
    <row r="203" spans="2:21">
      <c r="B203" s="41" t="s">
        <v>487</v>
      </c>
      <c r="C203" s="41" t="s">
        <v>282</v>
      </c>
      <c r="D203" s="41" t="s">
        <v>484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2">
        <v>1</v>
      </c>
      <c r="R203" s="41" t="s">
        <v>487</v>
      </c>
      <c r="T203" s="41" t="s">
        <v>114</v>
      </c>
      <c r="U203" s="41" t="s">
        <v>278</v>
      </c>
    </row>
    <row r="204" spans="2:21">
      <c r="B204" s="41" t="s">
        <v>488</v>
      </c>
      <c r="C204" s="41" t="s">
        <v>284</v>
      </c>
      <c r="D204" s="41" t="s">
        <v>484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2">
        <v>1</v>
      </c>
      <c r="R204" s="41" t="s">
        <v>488</v>
      </c>
      <c r="T204" s="41" t="s">
        <v>114</v>
      </c>
      <c r="U204" s="41" t="s">
        <v>278</v>
      </c>
    </row>
    <row r="205" spans="2:21">
      <c r="B205" s="41" t="s">
        <v>489</v>
      </c>
      <c r="C205" s="41" t="s">
        <v>286</v>
      </c>
      <c r="D205" s="41" t="s">
        <v>484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2">
        <v>1</v>
      </c>
      <c r="R205" s="41" t="s">
        <v>489</v>
      </c>
      <c r="T205" s="41" t="s">
        <v>114</v>
      </c>
      <c r="U205" s="41" t="s">
        <v>278</v>
      </c>
    </row>
    <row r="206" spans="2:21">
      <c r="B206" s="41" t="s">
        <v>490</v>
      </c>
      <c r="C206" s="41" t="s">
        <v>234</v>
      </c>
      <c r="D206" s="41" t="s">
        <v>491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2">
        <v>31.54</v>
      </c>
      <c r="R206" s="41" t="s">
        <v>490</v>
      </c>
      <c r="T206" s="41" t="s">
        <v>114</v>
      </c>
      <c r="U206" s="41" t="s">
        <v>115</v>
      </c>
    </row>
    <row r="207" spans="2:21">
      <c r="B207" s="41" t="s">
        <v>492</v>
      </c>
      <c r="C207" s="41" t="s">
        <v>277</v>
      </c>
      <c r="D207" s="41" t="s">
        <v>491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2">
        <v>1</v>
      </c>
      <c r="R207" s="41" t="s">
        <v>492</v>
      </c>
      <c r="T207" s="41" t="s">
        <v>114</v>
      </c>
      <c r="U207" s="41" t="s">
        <v>278</v>
      </c>
    </row>
    <row r="208" spans="2:21">
      <c r="B208" s="41" t="s">
        <v>493</v>
      </c>
      <c r="C208" s="41" t="s">
        <v>234</v>
      </c>
      <c r="D208" s="41" t="s">
        <v>494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2">
        <v>31.54</v>
      </c>
      <c r="R208" s="41" t="s">
        <v>493</v>
      </c>
      <c r="T208" s="41" t="s">
        <v>114</v>
      </c>
      <c r="U208" s="41" t="s">
        <v>115</v>
      </c>
    </row>
    <row r="209" spans="2:21">
      <c r="B209" s="41" t="s">
        <v>495</v>
      </c>
      <c r="C209" s="41" t="s">
        <v>277</v>
      </c>
      <c r="D209" s="41" t="s">
        <v>494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2">
        <v>1</v>
      </c>
      <c r="R209" s="41" t="s">
        <v>495</v>
      </c>
      <c r="T209" s="41" t="s">
        <v>114</v>
      </c>
      <c r="U209" s="41" t="s">
        <v>278</v>
      </c>
    </row>
    <row r="210" spans="2:21">
      <c r="B210" s="41" t="s">
        <v>496</v>
      </c>
      <c r="C210" s="41" t="s">
        <v>234</v>
      </c>
      <c r="D210" s="41" t="s">
        <v>497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2">
        <v>31.54</v>
      </c>
      <c r="R210" s="41" t="s">
        <v>496</v>
      </c>
      <c r="T210" s="41" t="s">
        <v>114</v>
      </c>
      <c r="U210" s="41" t="s">
        <v>115</v>
      </c>
    </row>
    <row r="211" spans="2:21">
      <c r="B211" s="41" t="s">
        <v>498</v>
      </c>
      <c r="C211" s="41" t="s">
        <v>277</v>
      </c>
      <c r="D211" s="41" t="s">
        <v>497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2">
        <v>1</v>
      </c>
      <c r="R211" s="41" t="s">
        <v>498</v>
      </c>
      <c r="T211" s="41" t="s">
        <v>114</v>
      </c>
      <c r="U211" s="41" t="s">
        <v>278</v>
      </c>
    </row>
    <row r="212" spans="2:21">
      <c r="B212" s="41" t="s">
        <v>499</v>
      </c>
      <c r="C212" s="41" t="s">
        <v>234</v>
      </c>
      <c r="D212" s="41" t="s">
        <v>500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2">
        <v>31.54</v>
      </c>
      <c r="R212" s="41" t="s">
        <v>499</v>
      </c>
      <c r="T212" s="41" t="s">
        <v>114</v>
      </c>
      <c r="U212" s="41" t="s">
        <v>115</v>
      </c>
    </row>
    <row r="213" spans="2:21">
      <c r="B213" s="41" t="s">
        <v>501</v>
      </c>
      <c r="C213" s="41" t="s">
        <v>277</v>
      </c>
      <c r="D213" s="41" t="s">
        <v>500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2">
        <v>1</v>
      </c>
      <c r="R213" s="41" t="s">
        <v>501</v>
      </c>
      <c r="T213" s="41" t="s">
        <v>114</v>
      </c>
      <c r="U213" s="41" t="s">
        <v>278</v>
      </c>
    </row>
    <row r="214" spans="2:21">
      <c r="B214" s="41" t="s">
        <v>502</v>
      </c>
      <c r="C214" s="41" t="s">
        <v>234</v>
      </c>
      <c r="D214" s="41" t="s">
        <v>503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2">
        <v>31.54</v>
      </c>
      <c r="R214" s="41" t="s">
        <v>502</v>
      </c>
      <c r="T214" s="41" t="s">
        <v>114</v>
      </c>
      <c r="U214" s="41" t="s">
        <v>115</v>
      </c>
    </row>
    <row r="215" spans="2:21">
      <c r="B215" s="41" t="s">
        <v>504</v>
      </c>
      <c r="C215" s="41" t="s">
        <v>277</v>
      </c>
      <c r="D215" s="41" t="s">
        <v>503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2">
        <v>1</v>
      </c>
      <c r="R215" s="41" t="s">
        <v>504</v>
      </c>
      <c r="T215" s="41" t="s">
        <v>114</v>
      </c>
      <c r="U215" s="41" t="s">
        <v>278</v>
      </c>
    </row>
    <row r="216" spans="2:21">
      <c r="B216" s="41" t="s">
        <v>505</v>
      </c>
      <c r="C216" s="41" t="s">
        <v>234</v>
      </c>
      <c r="D216" s="41" t="s">
        <v>506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2">
        <v>31.54</v>
      </c>
      <c r="R216" s="41" t="s">
        <v>505</v>
      </c>
      <c r="T216" s="41" t="s">
        <v>114</v>
      </c>
      <c r="U216" s="41" t="s">
        <v>115</v>
      </c>
    </row>
    <row r="217" spans="2:21">
      <c r="B217" s="41" t="s">
        <v>507</v>
      </c>
      <c r="C217" s="41" t="s">
        <v>277</v>
      </c>
      <c r="D217" s="41" t="s">
        <v>506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2">
        <v>1</v>
      </c>
      <c r="R217" s="41" t="s">
        <v>507</v>
      </c>
      <c r="T217" s="41" t="s">
        <v>114</v>
      </c>
      <c r="U217" s="41" t="s">
        <v>278</v>
      </c>
    </row>
    <row r="218" spans="2:21">
      <c r="B218" s="41" t="s">
        <v>508</v>
      </c>
      <c r="C218" s="41" t="s">
        <v>234</v>
      </c>
      <c r="D218" s="41" t="s">
        <v>509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2">
        <v>31.54</v>
      </c>
      <c r="R218" s="41" t="s">
        <v>508</v>
      </c>
      <c r="T218" s="41" t="s">
        <v>114</v>
      </c>
      <c r="U218" s="41" t="s">
        <v>115</v>
      </c>
    </row>
    <row r="219" spans="2:21">
      <c r="B219" s="41" t="s">
        <v>510</v>
      </c>
      <c r="C219" s="41" t="s">
        <v>277</v>
      </c>
      <c r="D219" s="41" t="s">
        <v>509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2">
        <v>1</v>
      </c>
      <c r="R219" s="41" t="s">
        <v>510</v>
      </c>
      <c r="T219" s="41" t="s">
        <v>114</v>
      </c>
      <c r="U219" s="41" t="s">
        <v>278</v>
      </c>
    </row>
    <row r="220" spans="2:21">
      <c r="B220" s="41" t="s">
        <v>511</v>
      </c>
      <c r="C220" s="41" t="s">
        <v>234</v>
      </c>
      <c r="D220" s="41" t="s">
        <v>512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2">
        <v>31.54</v>
      </c>
      <c r="R220" s="41" t="s">
        <v>511</v>
      </c>
      <c r="T220" s="41" t="s">
        <v>114</v>
      </c>
      <c r="U220" s="41" t="s">
        <v>115</v>
      </c>
    </row>
    <row r="221" spans="2:21">
      <c r="B221" s="41" t="s">
        <v>513</v>
      </c>
      <c r="C221" s="41" t="s">
        <v>277</v>
      </c>
      <c r="D221" s="41" t="s">
        <v>512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2">
        <v>1</v>
      </c>
      <c r="R221" s="41" t="s">
        <v>513</v>
      </c>
      <c r="T221" s="41" t="s">
        <v>114</v>
      </c>
      <c r="U221" s="41" t="s">
        <v>278</v>
      </c>
    </row>
    <row r="222" spans="2:21">
      <c r="B222" s="41" t="s">
        <v>514</v>
      </c>
      <c r="C222" s="41" t="s">
        <v>234</v>
      </c>
      <c r="D222" s="41" t="s">
        <v>515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2">
        <v>31.54</v>
      </c>
      <c r="R222" s="41" t="s">
        <v>514</v>
      </c>
      <c r="T222" s="41" t="s">
        <v>114</v>
      </c>
      <c r="U222" s="41" t="s">
        <v>115</v>
      </c>
    </row>
    <row r="223" spans="2:21">
      <c r="B223" s="41" t="s">
        <v>516</v>
      </c>
      <c r="C223" s="41" t="s">
        <v>277</v>
      </c>
      <c r="D223" s="41" t="s">
        <v>515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2">
        <v>1</v>
      </c>
      <c r="R223" s="41" t="s">
        <v>516</v>
      </c>
      <c r="T223" s="41" t="s">
        <v>114</v>
      </c>
      <c r="U223" s="41" t="s">
        <v>278</v>
      </c>
    </row>
    <row r="224" spans="2:21">
      <c r="B224" s="41" t="s">
        <v>517</v>
      </c>
      <c r="C224" s="41" t="s">
        <v>234</v>
      </c>
      <c r="D224" s="41" t="s">
        <v>518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2">
        <v>31.54</v>
      </c>
      <c r="R224" s="41" t="s">
        <v>517</v>
      </c>
      <c r="T224" s="41" t="s">
        <v>114</v>
      </c>
      <c r="U224" s="41" t="s">
        <v>115</v>
      </c>
    </row>
    <row r="225" spans="2:21">
      <c r="B225" s="41" t="s">
        <v>519</v>
      </c>
      <c r="C225" s="41" t="s">
        <v>277</v>
      </c>
      <c r="D225" s="41" t="s">
        <v>518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2">
        <v>1</v>
      </c>
      <c r="R225" s="41" t="s">
        <v>519</v>
      </c>
      <c r="T225" s="41" t="s">
        <v>114</v>
      </c>
      <c r="U225" s="41" t="s">
        <v>278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tabSelected="1" zoomScale="70" zoomScaleNormal="70" workbookViewId="0">
      <selection activeCell="E35" sqref="E35"/>
    </sheetView>
  </sheetViews>
  <sheetFormatPr defaultColWidth="9" defaultRowHeight="14.5"/>
  <cols>
    <col min="3" max="3" width="21.1818181818182" customWidth="1"/>
    <col min="4" max="5" width="15.2727272727273" customWidth="1"/>
    <col min="7" max="7" width="12" customWidth="1"/>
    <col min="14" max="14" width="8" customWidth="1"/>
    <col min="15" max="15" width="33.9090909090909" customWidth="1"/>
    <col min="19" max="19" width="18" customWidth="1"/>
  </cols>
  <sheetData>
    <row r="1" spans="15:15">
      <c r="O1" s="22"/>
    </row>
    <row r="3" spans="5:25">
      <c r="E3" s="1"/>
      <c r="Q3" s="29"/>
      <c r="R3" s="29"/>
      <c r="S3" s="30"/>
      <c r="T3" s="30"/>
      <c r="U3" s="30"/>
      <c r="V3" s="30"/>
      <c r="W3" s="30"/>
      <c r="X3" s="30"/>
      <c r="Y3" s="30"/>
    </row>
    <row r="4" ht="26.75" spans="3:25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10</v>
      </c>
      <c r="J4" s="4" t="s">
        <v>11</v>
      </c>
      <c r="K4" s="4" t="s">
        <v>12</v>
      </c>
      <c r="L4" s="4" t="s">
        <v>13</v>
      </c>
      <c r="M4" s="23" t="s">
        <v>15</v>
      </c>
      <c r="N4" s="23" t="s">
        <v>14</v>
      </c>
      <c r="O4" s="24"/>
      <c r="Q4" s="31" t="s">
        <v>17</v>
      </c>
      <c r="R4" s="32" t="s">
        <v>18</v>
      </c>
      <c r="S4" s="31" t="s">
        <v>3</v>
      </c>
      <c r="T4" s="31" t="s">
        <v>19</v>
      </c>
      <c r="U4" s="31" t="s">
        <v>20</v>
      </c>
      <c r="V4" s="31" t="s">
        <v>21</v>
      </c>
      <c r="W4" s="31" t="s">
        <v>22</v>
      </c>
      <c r="X4" s="31" t="s">
        <v>23</v>
      </c>
      <c r="Y4" s="31" t="s">
        <v>24</v>
      </c>
    </row>
    <row r="5" ht="40.75" spans="3:25">
      <c r="C5" s="5" t="s">
        <v>520</v>
      </c>
      <c r="D5" s="5"/>
      <c r="E5" s="6" t="s">
        <v>521</v>
      </c>
      <c r="F5">
        <v>2021</v>
      </c>
      <c r="G5" s="7">
        <v>0.1</v>
      </c>
      <c r="H5">
        <v>1</v>
      </c>
      <c r="I5" s="25">
        <v>10</v>
      </c>
      <c r="J5" s="25">
        <v>0.1</v>
      </c>
      <c r="K5" s="25">
        <v>10</v>
      </c>
      <c r="L5" s="25">
        <v>0.1</v>
      </c>
      <c r="M5" s="25">
        <v>20</v>
      </c>
      <c r="N5" s="25">
        <v>1</v>
      </c>
      <c r="Q5" s="33" t="s">
        <v>28</v>
      </c>
      <c r="R5" s="33" t="s">
        <v>29</v>
      </c>
      <c r="S5" s="33" t="s">
        <v>30</v>
      </c>
      <c r="T5" s="33" t="s">
        <v>31</v>
      </c>
      <c r="U5" s="33" t="s">
        <v>32</v>
      </c>
      <c r="V5" s="33" t="s">
        <v>33</v>
      </c>
      <c r="W5" s="33" t="s">
        <v>34</v>
      </c>
      <c r="X5" s="33" t="s">
        <v>35</v>
      </c>
      <c r="Y5" s="33" t="s">
        <v>36</v>
      </c>
    </row>
    <row r="6" spans="3:25">
      <c r="C6" s="8"/>
      <c r="D6" s="9" t="s">
        <v>522</v>
      </c>
      <c r="E6" s="8"/>
      <c r="I6" s="25"/>
      <c r="J6" s="25"/>
      <c r="K6" s="25"/>
      <c r="L6" s="25"/>
      <c r="M6" s="25"/>
      <c r="Q6" s="34" t="s">
        <v>39</v>
      </c>
      <c r="R6" s="35"/>
      <c r="S6" s="35"/>
      <c r="T6" s="35"/>
      <c r="U6" s="35"/>
      <c r="V6" s="35"/>
      <c r="W6" s="35"/>
      <c r="X6" s="35"/>
      <c r="Y6" s="35"/>
    </row>
    <row r="7" spans="3:25">
      <c r="C7" s="10"/>
      <c r="D7" s="11" t="s">
        <v>523</v>
      </c>
      <c r="E7" s="10"/>
      <c r="I7" s="25"/>
      <c r="J7" s="25"/>
      <c r="K7" s="25"/>
      <c r="L7" s="25"/>
      <c r="M7" s="25"/>
      <c r="Q7" s="36" t="s">
        <v>41</v>
      </c>
      <c r="S7" s="36" t="s">
        <v>520</v>
      </c>
      <c r="T7" s="37"/>
      <c r="U7" s="30"/>
      <c r="V7" s="36" t="s">
        <v>114</v>
      </c>
      <c r="W7" s="36" t="s">
        <v>278</v>
      </c>
      <c r="X7" s="30"/>
      <c r="Y7" s="30"/>
    </row>
    <row r="8" spans="3:25">
      <c r="C8" s="10"/>
      <c r="D8" s="12" t="s">
        <v>524</v>
      </c>
      <c r="E8" s="10"/>
      <c r="G8" s="13"/>
      <c r="I8" s="25"/>
      <c r="J8" s="25"/>
      <c r="K8" s="25"/>
      <c r="L8" s="25"/>
      <c r="M8" s="25"/>
      <c r="Q8" s="36"/>
      <c r="S8" s="36" t="s">
        <v>525</v>
      </c>
      <c r="T8" s="37"/>
      <c r="U8" s="30"/>
      <c r="V8" s="36" t="s">
        <v>114</v>
      </c>
      <c r="W8" s="36" t="s">
        <v>278</v>
      </c>
      <c r="X8" s="30"/>
      <c r="Y8" s="30"/>
    </row>
    <row r="9" spans="3:25">
      <c r="C9" s="10"/>
      <c r="D9" s="14" t="s">
        <v>526</v>
      </c>
      <c r="E9" s="10"/>
      <c r="G9" s="13"/>
      <c r="I9" s="25"/>
      <c r="J9" s="25"/>
      <c r="K9" s="25"/>
      <c r="L9" s="25"/>
      <c r="M9" s="25"/>
      <c r="Q9" s="30"/>
      <c r="R9" s="30"/>
      <c r="S9" s="38"/>
      <c r="T9" s="37"/>
      <c r="U9" s="30"/>
      <c r="V9" s="30"/>
      <c r="W9" s="30"/>
      <c r="X9" s="30"/>
      <c r="Y9" s="30"/>
    </row>
    <row r="10" spans="3:25">
      <c r="C10" s="10"/>
      <c r="D10" s="12" t="s">
        <v>527</v>
      </c>
      <c r="E10" s="10"/>
      <c r="H10" s="15"/>
      <c r="I10" s="25"/>
      <c r="J10" s="25"/>
      <c r="K10" s="25"/>
      <c r="L10" s="25"/>
      <c r="M10" s="25"/>
      <c r="Q10" s="30"/>
      <c r="R10" s="30"/>
      <c r="S10" s="38"/>
      <c r="T10" s="37"/>
      <c r="U10" s="30"/>
      <c r="V10" s="30"/>
      <c r="W10" s="30"/>
      <c r="X10" s="30"/>
      <c r="Y10" s="30"/>
    </row>
    <row r="11" spans="3:25">
      <c r="C11" s="10"/>
      <c r="D11" s="12" t="s">
        <v>528</v>
      </c>
      <c r="E11" s="10"/>
      <c r="H11" s="15"/>
      <c r="I11" s="25"/>
      <c r="J11" s="25"/>
      <c r="K11" s="25"/>
      <c r="L11" s="25"/>
      <c r="M11" s="25"/>
      <c r="Q11" s="39"/>
      <c r="R11" s="39"/>
      <c r="S11" s="38"/>
      <c r="T11" s="40"/>
      <c r="U11" s="30"/>
      <c r="V11" s="30"/>
      <c r="W11" s="30"/>
      <c r="X11" s="30"/>
      <c r="Y11" s="39"/>
    </row>
    <row r="12" spans="3:25">
      <c r="C12" s="8"/>
      <c r="D12" s="16" t="s">
        <v>529</v>
      </c>
      <c r="E12" s="8"/>
      <c r="H12" s="15"/>
      <c r="I12" s="25"/>
      <c r="J12" s="25"/>
      <c r="K12" s="25"/>
      <c r="L12" s="25"/>
      <c r="M12" s="25"/>
      <c r="R12" s="38"/>
      <c r="S12" s="38"/>
      <c r="T12" s="37"/>
      <c r="U12" s="30"/>
      <c r="V12" s="30"/>
      <c r="W12" s="30"/>
      <c r="X12" s="30"/>
      <c r="Y12" s="30"/>
    </row>
    <row r="13" spans="3:25">
      <c r="C13" s="10" t="s">
        <v>525</v>
      </c>
      <c r="D13" s="10"/>
      <c r="E13" s="12" t="s">
        <v>530</v>
      </c>
      <c r="F13">
        <v>2021</v>
      </c>
      <c r="G13">
        <v>0.8</v>
      </c>
      <c r="H13" s="15">
        <v>1</v>
      </c>
      <c r="I13" s="25">
        <v>10</v>
      </c>
      <c r="J13" s="25">
        <v>0.1</v>
      </c>
      <c r="K13" s="25">
        <v>10</v>
      </c>
      <c r="L13" s="25">
        <v>0.1</v>
      </c>
      <c r="M13" s="25">
        <v>20</v>
      </c>
      <c r="N13" s="25">
        <v>1</v>
      </c>
      <c r="R13" s="38"/>
      <c r="S13" s="38"/>
      <c r="T13" s="37"/>
      <c r="U13" s="30"/>
      <c r="V13" s="30"/>
      <c r="W13" s="30"/>
      <c r="X13" s="30"/>
      <c r="Y13" s="30"/>
    </row>
    <row r="14" spans="3:25">
      <c r="C14" s="8"/>
      <c r="D14" s="8" t="s">
        <v>531</v>
      </c>
      <c r="E14" s="8"/>
      <c r="I14" s="25"/>
      <c r="J14" s="25"/>
      <c r="K14" s="25"/>
      <c r="L14" s="25"/>
      <c r="M14" s="25"/>
      <c r="R14" s="38"/>
      <c r="S14" s="38"/>
      <c r="T14" s="37"/>
      <c r="U14" s="30"/>
      <c r="V14" s="30"/>
      <c r="W14" s="30"/>
      <c r="X14" s="30"/>
      <c r="Y14" s="30"/>
    </row>
    <row r="15" spans="3:25">
      <c r="C15" s="17"/>
      <c r="D15" s="18" t="s">
        <v>532</v>
      </c>
      <c r="E15" s="17"/>
      <c r="I15" s="25"/>
      <c r="J15" s="25"/>
      <c r="K15" s="25"/>
      <c r="L15" s="25"/>
      <c r="M15" s="25"/>
      <c r="R15" s="38"/>
      <c r="S15" s="38"/>
      <c r="T15" s="37"/>
      <c r="U15" s="30"/>
      <c r="V15" s="30"/>
      <c r="W15" s="30"/>
      <c r="X15" s="30"/>
      <c r="Y15" s="30"/>
    </row>
    <row r="16" spans="17:25">
      <c r="Q16" s="30"/>
      <c r="R16" s="30"/>
      <c r="S16" s="38"/>
      <c r="T16" s="37"/>
      <c r="U16" s="30"/>
      <c r="V16" s="30"/>
      <c r="W16" s="30"/>
      <c r="X16" s="30"/>
      <c r="Y16" s="30"/>
    </row>
    <row r="17" spans="17:25">
      <c r="Q17" s="30"/>
      <c r="R17" s="30"/>
      <c r="S17" s="38"/>
      <c r="T17" s="37"/>
      <c r="U17" s="30"/>
      <c r="V17" s="30"/>
      <c r="W17" s="30"/>
      <c r="X17" s="30"/>
      <c r="Y17" s="30"/>
    </row>
    <row r="18" spans="19:24">
      <c r="S18" s="38"/>
      <c r="U18" s="30"/>
      <c r="V18" s="30"/>
      <c r="X18" s="30"/>
    </row>
    <row r="19" spans="19:24">
      <c r="S19" s="38"/>
      <c r="U19" s="30"/>
      <c r="V19" s="30"/>
      <c r="X19" s="30"/>
    </row>
    <row r="21" ht="15.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6" t="s">
        <v>533</v>
      </c>
    </row>
    <row r="22" ht="15.25" spans="3:13">
      <c r="C22" s="20" t="s">
        <v>3</v>
      </c>
      <c r="D22" s="20" t="s">
        <v>4</v>
      </c>
      <c r="E22" s="20" t="s">
        <v>5</v>
      </c>
      <c r="F22" s="21" t="s">
        <v>534</v>
      </c>
      <c r="G22" s="21" t="s">
        <v>535</v>
      </c>
      <c r="H22" s="21" t="s">
        <v>536</v>
      </c>
      <c r="I22" s="21" t="s">
        <v>537</v>
      </c>
      <c r="J22" s="21" t="s">
        <v>538</v>
      </c>
      <c r="K22" s="21" t="s">
        <v>539</v>
      </c>
      <c r="L22" s="21" t="s">
        <v>540</v>
      </c>
      <c r="M22" s="27"/>
    </row>
    <row r="23" spans="3:12">
      <c r="C23" s="5" t="s">
        <v>520</v>
      </c>
      <c r="D23" s="5"/>
      <c r="E23" s="6" t="s">
        <v>521</v>
      </c>
      <c r="F23" s="5"/>
      <c r="G23" s="5"/>
      <c r="H23" s="5"/>
      <c r="I23" s="5"/>
      <c r="J23" s="5"/>
      <c r="K23" s="5"/>
      <c r="L23" s="5"/>
    </row>
    <row r="24" spans="3:13">
      <c r="C24" s="8"/>
      <c r="D24" s="9" t="s">
        <v>522</v>
      </c>
      <c r="E24" s="8"/>
      <c r="F24" s="8">
        <v>0.471407177</v>
      </c>
      <c r="G24" s="8">
        <v>0.569176356571429</v>
      </c>
      <c r="H24" s="8">
        <v>0.282517442761904</v>
      </c>
      <c r="I24" s="8">
        <v>0.822198721428571</v>
      </c>
      <c r="J24" s="8">
        <v>0.494479478571429</v>
      </c>
      <c r="K24" s="8">
        <v>0.58090050352381</v>
      </c>
      <c r="L24" s="8">
        <v>0.379393583238095</v>
      </c>
      <c r="M24" s="28"/>
    </row>
    <row r="25" spans="3:12">
      <c r="C25" s="10"/>
      <c r="D25" s="11" t="s">
        <v>523</v>
      </c>
      <c r="E25" s="10"/>
      <c r="F25" s="10">
        <v>0</v>
      </c>
      <c r="G25" s="10">
        <v>0.0571703222857143</v>
      </c>
      <c r="H25" s="10">
        <v>0.513830679666667</v>
      </c>
      <c r="I25" s="10">
        <v>0.0129978865714286</v>
      </c>
      <c r="J25" s="10">
        <v>0.479110414285714</v>
      </c>
      <c r="K25" s="10">
        <v>0.380899751904762</v>
      </c>
      <c r="L25" s="10">
        <v>0.543030614666667</v>
      </c>
    </row>
    <row r="26" spans="3:12">
      <c r="C26" s="10"/>
      <c r="D26" s="12" t="s">
        <v>524</v>
      </c>
      <c r="E26" s="10"/>
      <c r="F26" s="10">
        <v>0.389282040714286</v>
      </c>
      <c r="G26" s="10">
        <v>0.0395603748571429</v>
      </c>
      <c r="H26" s="10">
        <v>0.0483037066666667</v>
      </c>
      <c r="I26" s="10">
        <v>0.00858351</v>
      </c>
      <c r="J26" s="10">
        <v>0.01087475</v>
      </c>
      <c r="K26" s="10">
        <v>0.00680570161904762</v>
      </c>
      <c r="L26" s="10">
        <v>0.0461131702857143</v>
      </c>
    </row>
    <row r="27" spans="3:12">
      <c r="C27" s="10"/>
      <c r="D27" s="14" t="s">
        <v>526</v>
      </c>
      <c r="E27" s="10"/>
      <c r="F27" s="10">
        <v>0.00553834914285714</v>
      </c>
      <c r="G27" s="10">
        <v>0.00372041142857143</v>
      </c>
      <c r="H27" s="10">
        <v>0.003622778</v>
      </c>
      <c r="I27" s="10">
        <v>0.00245243142857143</v>
      </c>
      <c r="J27" s="10">
        <v>0.0043499</v>
      </c>
      <c r="K27" s="10">
        <v>0.000658616285714286</v>
      </c>
      <c r="L27" s="10">
        <v>0.00576414628571428</v>
      </c>
    </row>
    <row r="28" spans="3:12">
      <c r="C28" s="10"/>
      <c r="D28" s="12" t="s">
        <v>527</v>
      </c>
      <c r="E28" s="10"/>
      <c r="F28" s="10">
        <v>0.108530341857143</v>
      </c>
      <c r="G28" s="10">
        <v>0.00706878171428572</v>
      </c>
      <c r="H28" s="10">
        <v>0.0520127412857143</v>
      </c>
      <c r="I28" s="10">
        <v>0.0161860474285714</v>
      </c>
      <c r="J28" s="10">
        <v>0.000932121428571429</v>
      </c>
      <c r="K28" s="10">
        <v>0.00109769380952381</v>
      </c>
      <c r="L28" s="10">
        <v>0.00204146847619048</v>
      </c>
    </row>
    <row r="29" spans="3:12">
      <c r="C29" s="10"/>
      <c r="D29" s="12" t="s">
        <v>528</v>
      </c>
      <c r="E29" s="10"/>
      <c r="F29" s="10">
        <v>0.0252420912857143</v>
      </c>
      <c r="G29" s="10">
        <v>0.323303753142857</v>
      </c>
      <c r="H29" s="10">
        <v>0.0990225986666667</v>
      </c>
      <c r="I29" s="10">
        <v>0.137581403142857</v>
      </c>
      <c r="J29" s="10">
        <v>0.0102533357142857</v>
      </c>
      <c r="K29" s="10">
        <v>0.0296377328571429</v>
      </c>
      <c r="L29" s="10">
        <v>0.023657017047619</v>
      </c>
    </row>
    <row r="30" spans="3:13">
      <c r="C30" s="8"/>
      <c r="D30" s="16" t="s">
        <v>529</v>
      </c>
      <c r="E30" s="8"/>
      <c r="F30" s="8">
        <v>0</v>
      </c>
      <c r="G30" s="8">
        <v>0</v>
      </c>
      <c r="H30" s="8">
        <v>0.000690052952380952</v>
      </c>
      <c r="I30" s="8">
        <v>0</v>
      </c>
      <c r="J30" s="8">
        <v>0</v>
      </c>
      <c r="K30" s="8">
        <v>0</v>
      </c>
      <c r="L30" s="8">
        <v>0</v>
      </c>
      <c r="M30" s="28"/>
    </row>
    <row r="31" spans="3:12">
      <c r="C31" s="10" t="s">
        <v>525</v>
      </c>
      <c r="D31" s="10"/>
      <c r="E31" s="12" t="s">
        <v>530</v>
      </c>
      <c r="F31" s="10"/>
      <c r="G31" s="10"/>
      <c r="H31" s="10"/>
      <c r="I31" s="10"/>
      <c r="J31" s="10"/>
      <c r="K31" s="10"/>
      <c r="L31" s="10"/>
    </row>
    <row r="32" spans="3:13">
      <c r="C32" s="8"/>
      <c r="D32" s="8" t="s">
        <v>531</v>
      </c>
      <c r="E32" s="8"/>
      <c r="F32" s="8">
        <v>0.27404556144655</v>
      </c>
      <c r="G32" s="8">
        <v>0.297253023234096</v>
      </c>
      <c r="H32" s="8">
        <v>0.426578428233849</v>
      </c>
      <c r="I32" s="8">
        <v>0.33514212935829</v>
      </c>
      <c r="J32" s="8">
        <v>0.261785041041617</v>
      </c>
      <c r="K32" s="8">
        <v>0.325497468196711</v>
      </c>
      <c r="L32" s="8">
        <v>0.264009082227971</v>
      </c>
      <c r="M32" s="28"/>
    </row>
    <row r="33" spans="3:12">
      <c r="C33" s="17"/>
      <c r="D33" s="18" t="s">
        <v>532</v>
      </c>
      <c r="E33" s="17"/>
      <c r="F33" s="17">
        <v>0.72595443855345</v>
      </c>
      <c r="G33" s="17">
        <v>0.702746976765904</v>
      </c>
      <c r="H33" s="17">
        <v>0.573421571766151</v>
      </c>
      <c r="I33" s="17">
        <v>0.66485787064171</v>
      </c>
      <c r="J33" s="17">
        <v>0.738214958958383</v>
      </c>
      <c r="K33" s="17">
        <v>0.674502531803289</v>
      </c>
      <c r="L33" s="17">
        <v>0.735990917772029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541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J7" sqref="J7"/>
    </sheetView>
  </sheetViews>
  <sheetFormatPr defaultColWidth="9" defaultRowHeight="14.5" outlineLevelCol="4"/>
  <sheetData>
    <row r="9" spans="5:5">
      <c r="E9" t="s">
        <v>542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2024-04-22T21:50:10Z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1033-12.2.0.16731</vt:lpwstr>
  </property>
</Properties>
</file>