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OLD_CONSTRAINT/"/>
    </mc:Choice>
  </mc:AlternateContent>
  <xr:revisionPtr revIDLastSave="15" documentId="13_ncr:1_{5FE64705-774F-46EB-A23D-93DBEC7B7157}" xr6:coauthVersionLast="47" xr6:coauthVersionMax="47" xr10:uidLastSave="{CFD9DDC7-EDF5-4290-92B3-DECD5AEA9275}"/>
  <bookViews>
    <workbookView xWindow="20" yWindow="1220" windowWidth="19180" windowHeight="1078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4" l="1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L14" i="4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R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L33" i="4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M11" i="4"/>
  <c r="N11" i="4"/>
  <c r="O11" i="4"/>
  <c r="P11" i="4"/>
  <c r="Q11" i="4"/>
  <c r="R11" i="4"/>
  <c r="L11" i="4"/>
  <c r="F39" i="3"/>
  <c r="G39" i="3" s="1"/>
  <c r="H39" i="3" s="1"/>
  <c r="F38" i="3"/>
  <c r="G38" i="3" s="1"/>
  <c r="H38" i="3" s="1"/>
  <c r="F37" i="3"/>
  <c r="G37" i="3" s="1"/>
  <c r="H37" i="3" s="1"/>
  <c r="F36" i="3"/>
  <c r="G36" i="3" s="1"/>
  <c r="H36" i="3" s="1"/>
  <c r="F35" i="3"/>
  <c r="G35" i="3" s="1"/>
  <c r="H35" i="3" s="1"/>
  <c r="L35" i="3" s="1"/>
  <c r="F34" i="3"/>
  <c r="G34" i="3" s="1"/>
  <c r="H34" i="3" s="1"/>
  <c r="I34" i="3" s="1"/>
  <c r="F33" i="3"/>
  <c r="G33" i="3" s="1"/>
  <c r="H33" i="3" s="1"/>
  <c r="F32" i="3"/>
  <c r="G32" i="3" s="1"/>
  <c r="H32" i="3" s="1"/>
  <c r="L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L25" i="3" s="1"/>
  <c r="F24" i="3"/>
  <c r="G24" i="3" s="1"/>
  <c r="H24" i="3" s="1"/>
  <c r="I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L15" i="3" s="1"/>
  <c r="W14" i="3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U14" i="3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F14" i="3"/>
  <c r="G14" i="3" s="1"/>
  <c r="H14" i="3" s="1"/>
  <c r="I14" i="3" s="1"/>
  <c r="F13" i="3"/>
  <c r="G13" i="3" s="1"/>
  <c r="H13" i="3" s="1"/>
  <c r="AA12" i="3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Z12" i="3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U12" i="3"/>
  <c r="U13" i="3" s="1"/>
  <c r="F12" i="3"/>
  <c r="G12" i="3" s="1"/>
  <c r="H12" i="3" s="1"/>
  <c r="AA11" i="3"/>
  <c r="Z11" i="3"/>
  <c r="Y11" i="3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X11" i="3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W11" i="3"/>
  <c r="W12" i="3" s="1"/>
  <c r="W13" i="3" s="1"/>
  <c r="U11" i="3"/>
  <c r="F11" i="3"/>
  <c r="G11" i="3" s="1"/>
  <c r="H11" i="3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F10" i="3"/>
  <c r="G10" i="3" s="1"/>
  <c r="H10" i="3" s="1"/>
  <c r="F4" i="3"/>
  <c r="J35" i="3" l="1"/>
  <c r="K35" i="3"/>
  <c r="K14" i="3"/>
  <c r="L14" i="3"/>
  <c r="L37" i="3"/>
  <c r="K37" i="3"/>
  <c r="J37" i="3"/>
  <c r="I37" i="3"/>
  <c r="J38" i="3"/>
  <c r="L38" i="3"/>
  <c r="K38" i="3"/>
  <c r="I38" i="3"/>
  <c r="L23" i="3"/>
  <c r="K23" i="3"/>
  <c r="J23" i="3"/>
  <c r="I23" i="3"/>
  <c r="L27" i="3"/>
  <c r="K27" i="3"/>
  <c r="J27" i="3"/>
  <c r="I27" i="3"/>
  <c r="K28" i="3"/>
  <c r="L28" i="3"/>
  <c r="J28" i="3"/>
  <c r="I28" i="3"/>
  <c r="L30" i="3"/>
  <c r="K30" i="3"/>
  <c r="J30" i="3"/>
  <c r="I30" i="3"/>
  <c r="K31" i="3"/>
  <c r="I31" i="3"/>
  <c r="J31" i="3"/>
  <c r="L31" i="3"/>
  <c r="L20" i="3"/>
  <c r="K20" i="3"/>
  <c r="J20" i="3"/>
  <c r="I20" i="3"/>
  <c r="K11" i="3"/>
  <c r="I11" i="3"/>
  <c r="J11" i="3"/>
  <c r="L11" i="3"/>
  <c r="K18" i="3"/>
  <c r="L18" i="3"/>
  <c r="J18" i="3"/>
  <c r="I18" i="3"/>
  <c r="K21" i="3"/>
  <c r="J21" i="3"/>
  <c r="I21" i="3"/>
  <c r="L21" i="3"/>
  <c r="L13" i="3"/>
  <c r="K13" i="3"/>
  <c r="J13" i="3"/>
  <c r="I13" i="3"/>
  <c r="L16" i="3"/>
  <c r="K16" i="3"/>
  <c r="J16" i="3"/>
  <c r="I16" i="3"/>
  <c r="L33" i="3"/>
  <c r="K33" i="3"/>
  <c r="J33" i="3"/>
  <c r="I33" i="3"/>
  <c r="J17" i="3"/>
  <c r="I17" i="3"/>
  <c r="L17" i="3"/>
  <c r="K17" i="3"/>
  <c r="J12" i="3"/>
  <c r="I12" i="3"/>
  <c r="L26" i="3"/>
  <c r="K26" i="3"/>
  <c r="J26" i="3"/>
  <c r="I26" i="3"/>
  <c r="K12" i="3"/>
  <c r="L12" i="3"/>
  <c r="I15" i="3"/>
  <c r="L36" i="3"/>
  <c r="K36" i="3"/>
  <c r="J36" i="3"/>
  <c r="I36" i="3"/>
  <c r="L39" i="3"/>
  <c r="K39" i="3"/>
  <c r="J39" i="3"/>
  <c r="I39" i="3"/>
  <c r="J15" i="3"/>
  <c r="K15" i="3"/>
  <c r="L10" i="3"/>
  <c r="K10" i="3"/>
  <c r="J10" i="3"/>
  <c r="I10" i="3"/>
  <c r="J24" i="3"/>
  <c r="K24" i="3"/>
  <c r="L24" i="3"/>
  <c r="J34" i="3"/>
  <c r="K34" i="3"/>
  <c r="L34" i="3"/>
  <c r="J22" i="3"/>
  <c r="I22" i="3"/>
  <c r="I25" i="3"/>
  <c r="L19" i="3"/>
  <c r="K19" i="3"/>
  <c r="J19" i="3"/>
  <c r="I19" i="3"/>
  <c r="K22" i="3"/>
  <c r="J25" i="3"/>
  <c r="J14" i="3"/>
  <c r="L22" i="3"/>
  <c r="K25" i="3"/>
  <c r="I35" i="3"/>
  <c r="L29" i="3"/>
  <c r="K29" i="3"/>
  <c r="J29" i="3"/>
  <c r="I29" i="3"/>
  <c r="J32" i="3"/>
  <c r="I32" i="3"/>
  <c r="K32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EC0A3CC5-8AB9-495D-A03C-E5BEDFE7DE4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0BE30701-BD8A-476D-BDC5-35C27CE0A17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DB6837F2-389A-43DC-8BE8-A220F01AA1B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<sst xmlns="http://schemas.openxmlformats.org/spreadsheetml/2006/main" count="267" uniqueCount="48">
  <si>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</si>
  <si>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</si>
  <si>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</si>
  <si>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</si>
  <si>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</si>
  <si>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</si>
  <si>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</si>
  <si>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</si>
  <si>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</si>
  <si>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</si>
  <si>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</si>
  <si>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</si>
  <si>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</si>
  <si>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</si>
  <si>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</si>
  <si>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</si>
  <si>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</si>
  <si>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</si>
  <si>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</si>
  <si>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</si>
  <si>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</si>
  <si>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</si>
  <si>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</si>
  <si>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</si>
  <si>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</si>
  <si>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</si>
  <si>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</si>
  <si>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</si>
  <si>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</si>
  <si>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</si>
  <si>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</si>
  <si>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</si>
  <si>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</si>
  <si>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</si>
  <si>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</si>
  <si>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</si>
  <si>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</si>
  <si>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AU_CO2_BND</t>
  </si>
  <si>
    <t>~UC_Sets: R_E: AllRegions</t>
  </si>
  <si>
    <t>~UC_Sets: T_E:</t>
  </si>
  <si>
    <t>~UC_T:UC_RHSRTS</t>
  </si>
  <si>
    <t>AL</t>
  </si>
  <si>
    <t>AT</t>
  </si>
  <si>
    <t>BC</t>
  </si>
  <si>
    <t>MA</t>
  </si>
  <si>
    <t>ON</t>
  </si>
  <si>
    <t>QU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</si>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</sst>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" fillId="3" borderId="1" xfId="0" applyFont="1" applyFill="1" applyBorder="1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2" borderId="0" xfId="0" applyFont="1" applyFill="1"/>
    <xf numFmtId="0" fontId="0" fillId="37" borderId="0" xfId="0" applyFill="1"/>
    <xf numFmtId="0" fontId="27" fillId="0" borderId="0" xfId="0" applyNumberFormat="1" applyFont="1" applyFill="1" applyBorder="1" applyAlignment="1" applyProtection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24765</xdr:colOff>
      <xdr:row>24</xdr:row>
      <xdr:rowOff>90170</xdr:rowOff>
    </xdr:from>
    <xdr:to>
      <xdr:col>1</xdr:col>
      <xdr:colOff>958850</xdr:colOff>
      <xdr:row>28</xdr:row>
      <xdr:rowOff>76909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F581AB-0FC7-4A6F-86B0-5381632DEB00}"/>
            </a:ext>
          </a:extLst>
        </xdr:cNvPr>
        <xdr:cNvSpPr txBox="1"/>
      </xdr:nvSpPr>
      <xdr:spPr>
        <a:xfrm>
          <a:off x="634365" y="466217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6:R40"/>
  <sheetViews>
    <sheetView tabSelected="1" topLeftCell="A5" zoomScale="76" workbookViewId="0">
      <selection activeCell="C21" sqref="C21"/>
    </sheetView>
  </sheetViews>
  <sheetFormatPr defaultRowHeight="14.5"/>
  <cols>
    <col min="1" max="3" width="8.7265625" style="11"/>
    <col min="4" max="4" width="13" style="11" bestFit="1" customWidth="1"/>
    <col min="5" max="10" width="8.7265625" style="11"/>
    <col min="11" max="11" width="12.26953125" style="11" bestFit="1" customWidth="1"/>
    <col min="12" max="12" width="11.81640625" style="11" bestFit="1" customWidth="1"/>
    <col min="13" max="13" width="14.26953125" style="11" bestFit="1" customWidth="1"/>
    <col min="14" max="18" width="8.7265625" style="11"/>
  </cols>
  <sheetData>
    <row r="6" spans="1:18">
      <c r="A6" s="11" t="s">
        <v>34</v>
      </c>
    </row>
    <row r="7" spans="1:18">
      <c r="B7" s="13" t="s">
        <v>38</v>
      </c>
    </row>
    <row r="8" spans="1:18">
      <c r="B8" s="13" t="s">
        <v>39</v>
      </c>
    </row>
    <row r="9" spans="1:18">
      <c r="J9" s="11" t="s">
        <v>40</v>
      </c>
    </row>
    <row r="10" spans="1:18">
      <c r="B10" s="14" t="s">
        <v>35</v>
      </c>
      <c r="C10" s="15" t="s">
        <v>3</v>
      </c>
      <c r="D10" s="15" t="s">
        <v>2</v>
      </c>
      <c r="E10" s="15" t="s">
        <v>0</v>
      </c>
      <c r="F10" s="15" t="s">
        <v>5</v>
      </c>
      <c r="G10" s="16" t="s">
        <v>4</v>
      </c>
      <c r="H10" s="16" t="s">
        <v>6</v>
      </c>
      <c r="I10" s="16" t="s">
        <v>1</v>
      </c>
      <c r="J10" s="16" t="s">
        <v>7</v>
      </c>
      <c r="K10" s="17" t="s">
        <v>36</v>
      </c>
      <c r="L10" s="16" t="s">
        <v>41</v>
      </c>
      <c r="M10" s="16" t="s">
        <v>42</v>
      </c>
      <c r="N10" s="16" t="s">
        <v>43</v>
      </c>
      <c r="O10" s="16" t="s">
        <v>44</v>
      </c>
      <c r="P10" s="16" t="s">
        <v>45</v>
      </c>
      <c r="Q10" s="16" t="s">
        <v>46</v>
      </c>
      <c r="R10" s="16" t="s">
        <v>47</v>
      </c>
    </row>
    <row r="11" spans="1:18">
      <c r="B11" s="11" t="s">
        <v>37</v>
      </c>
      <c r="G11" s="11" t="s">
        <v>33</v>
      </c>
      <c r="I11" s="11">
        <v>2021</v>
      </c>
      <c r="J11" s="11" t="s">
        <v>17</v>
      </c>
      <c r="K11" s="11">
        <v>1</v>
      </c>
      <c r="L11" s="11">
        <f>ALLCO2_BND!F10*ALLCO2_BND!U10/667.8</f>
        <v>250472.20978646306</v>
      </c>
      <c r="M11" s="11">
        <f>ALLCO2_BND!G10*ALLCO2_BND!V10/667.8</f>
        <v>35600.111035639427</v>
      </c>
      <c r="N11" s="11">
        <f>ALLCO2_BND!H10*ALLCO2_BND!W10/667.8</f>
        <v>58094.68669002696</v>
      </c>
      <c r="O11" s="11">
        <f>ALLCO2_BND!I10*ALLCO2_BND!X10/667.8</f>
        <v>20245.118088948791</v>
      </c>
      <c r="P11" s="11">
        <f>ALLCO2_BND!J10*ALLCO2_BND!Y10/667.8</f>
        <v>147290.56928481584</v>
      </c>
      <c r="Q11" s="11">
        <f>ALLCO2_BND!K10*ALLCO2_BND!Z10/667.8</f>
        <v>75796.93970500151</v>
      </c>
      <c r="R11" s="11">
        <f>ALLCO2_BND!L10*ALLCO2_BND!AA10/667.8</f>
        <v>65625.479409104533</v>
      </c>
    </row>
    <row r="12" spans="1:18">
      <c r="G12" s="11" t="s">
        <v>33</v>
      </c>
      <c r="I12" s="11">
        <v>2022</v>
      </c>
      <c r="J12" s="11" t="s">
        <v>17</v>
      </c>
      <c r="K12" s="11">
        <v>1</v>
      </c>
      <c r="L12" s="11">
        <f>ALLCO2_BND!F11*ALLCO2_BND!U11/667.8</f>
        <v>258065.23193920337</v>
      </c>
      <c r="M12" s="11">
        <f>ALLCO2_BND!G11*ALLCO2_BND!V11/667.8</f>
        <v>36679.322306079674</v>
      </c>
      <c r="N12" s="11">
        <f>ALLCO2_BND!H11*ALLCO2_BND!W11/667.8</f>
        <v>59855.817169811322</v>
      </c>
      <c r="O12" s="11">
        <f>ALLCO2_BND!I11*ALLCO2_BND!X11/667.8</f>
        <v>20858.845377358492</v>
      </c>
      <c r="P12" s="11">
        <f>ALLCO2_BND!J11*ALLCO2_BND!Y11/667.8</f>
        <v>151755.65767295597</v>
      </c>
      <c r="Q12" s="11">
        <f>ALLCO2_BND!K11*ALLCO2_BND!Z11/667.8</f>
        <v>78094.710953878413</v>
      </c>
      <c r="R12" s="11">
        <f>ALLCO2_BND!L11*ALLCO2_BND!AA11/667.8</f>
        <v>67614.904580712799</v>
      </c>
    </row>
    <row r="13" spans="1:18">
      <c r="G13" s="11" t="s">
        <v>33</v>
      </c>
      <c r="I13" s="11">
        <v>2023</v>
      </c>
      <c r="J13" s="11" t="s">
        <v>17</v>
      </c>
      <c r="K13" s="11">
        <v>1</v>
      </c>
      <c r="L13" s="11">
        <f>ALLCO2_BND!F12*ALLCO2_BND!U12/667.8</f>
        <v>260455.25174817318</v>
      </c>
      <c r="M13" s="11">
        <f>ALLCO2_BND!G12*ALLCO2_BND!V12/667.8</f>
        <v>37019.020553039838</v>
      </c>
      <c r="N13" s="11">
        <f>ALLCO2_BND!H12*ALLCO2_BND!W12/667.8</f>
        <v>60410.159913477095</v>
      </c>
      <c r="O13" s="11">
        <f>ALLCO2_BND!I12*ALLCO2_BND!X12/667.8</f>
        <v>21052.025424393531</v>
      </c>
      <c r="P13" s="11">
        <f>ALLCO2_BND!J12*ALLCO2_BND!Y12/667.8</f>
        <v>153161.11250790657</v>
      </c>
      <c r="Q13" s="11">
        <f>ALLCO2_BND!K12*ALLCO2_BND!Z12/667.8</f>
        <v>78817.969584082079</v>
      </c>
      <c r="R13" s="11">
        <f>ALLCO2_BND!L12*ALLCO2_BND!AA12/667.8</f>
        <v>68241.106568927818</v>
      </c>
    </row>
    <row r="14" spans="1:18">
      <c r="G14" s="11" t="s">
        <v>33</v>
      </c>
      <c r="I14" s="11">
        <v>2024</v>
      </c>
      <c r="J14" s="11" t="s">
        <v>17</v>
      </c>
      <c r="K14" s="11">
        <v>1</v>
      </c>
      <c r="L14" s="11">
        <f>ALLCO2_BND!F13*ALLCO2_BND!U13/667.8</f>
        <v>255866.11723107222</v>
      </c>
      <c r="M14" s="11">
        <f>ALLCO2_BND!G13*ALLCO2_BND!V13/667.8</f>
        <v>36366.757779035644</v>
      </c>
      <c r="N14" s="11">
        <f>ALLCO2_BND!H13*ALLCO2_BND!W13/667.8</f>
        <v>59345.753078975744</v>
      </c>
      <c r="O14" s="11">
        <f>ALLCO2_BND!I13*ALLCO2_BND!X13/667.8</f>
        <v>20681.095769946092</v>
      </c>
      <c r="P14" s="11">
        <f>ALLCO2_BND!J13*ALLCO2_BND!Y13/667.8</f>
        <v>150462.46487699909</v>
      </c>
      <c r="Q14" s="11">
        <f>ALLCO2_BND!K13*ALLCO2_BND!Z13/667.8</f>
        <v>77429.223293276431</v>
      </c>
      <c r="R14" s="11">
        <f>ALLCO2_BND!L13*ALLCO2_BND!AA13/667.8</f>
        <v>67038.72107069481</v>
      </c>
    </row>
    <row r="15" spans="1:18">
      <c r="G15" s="11" t="s">
        <v>33</v>
      </c>
      <c r="I15" s="11">
        <v>2025</v>
      </c>
      <c r="J15" s="11" t="s">
        <v>17</v>
      </c>
      <c r="K15" s="11">
        <v>1</v>
      </c>
      <c r="L15" s="11">
        <f>ALLCO2_BND!F14*ALLCO2_BND!U14/667.8</f>
        <v>250665.68275191679</v>
      </c>
      <c r="M15" s="11">
        <f>ALLCO2_BND!G14*ALLCO2_BND!V14/667.8</f>
        <v>35627.609731236902</v>
      </c>
      <c r="N15" s="11">
        <f>ALLCO2_BND!H14*ALLCO2_BND!W14/667.8</f>
        <v>58139.560935040434</v>
      </c>
      <c r="O15" s="11">
        <f>ALLCO2_BND!I14*ALLCO2_BND!X14/667.8</f>
        <v>20260.756083423181</v>
      </c>
      <c r="P15" s="11">
        <f>ALLCO2_BND!J14*ALLCO2_BND!Y14/667.8</f>
        <v>147404.34136055707</v>
      </c>
      <c r="Q15" s="11">
        <f>ALLCO2_BND!K14*ALLCO2_BND!Z14/667.8</f>
        <v>75855.487751946697</v>
      </c>
      <c r="R15" s="11">
        <f>ALLCO2_BND!L14*ALLCO2_BND!AA14/667.8</f>
        <v>65676.170685879013</v>
      </c>
    </row>
    <row r="16" spans="1:18">
      <c r="G16" s="11" t="s">
        <v>33</v>
      </c>
      <c r="I16" s="11">
        <v>2026</v>
      </c>
      <c r="J16" s="11" t="s">
        <v>17</v>
      </c>
      <c r="K16" s="11">
        <v>1</v>
      </c>
      <c r="L16" s="11">
        <f>ALLCO2_BND!F15*ALLCO2_BND!U15/667.8</f>
        <v>248873.41671831391</v>
      </c>
      <c r="M16" s="11">
        <f>ALLCO2_BND!G15*ALLCO2_BND!V15/667.8</f>
        <v>35372.871411740052</v>
      </c>
      <c r="N16" s="11">
        <f>ALLCO2_BND!H15*ALLCO2_BND!W15/667.8</f>
        <v>57723.861589487875</v>
      </c>
      <c r="O16" s="11">
        <f>ALLCO2_BND!I15*ALLCO2_BND!X15/667.8</f>
        <v>20115.891159973045</v>
      </c>
      <c r="P16" s="11">
        <f>ALLCO2_BND!J15*ALLCO2_BND!Y15/667.8</f>
        <v>146350.39655516623</v>
      </c>
      <c r="Q16" s="11">
        <f>ALLCO2_BND!K15*ALLCO2_BND!Z15/667.8</f>
        <v>75313.119077193769</v>
      </c>
      <c r="R16" s="11">
        <f>ALLCO2_BND!L15*ALLCO2_BND!AA15/667.8</f>
        <v>65206.584388125186</v>
      </c>
    </row>
    <row r="17" spans="7:18">
      <c r="G17" s="11" t="s">
        <v>33</v>
      </c>
      <c r="I17" s="11">
        <v>2027</v>
      </c>
      <c r="J17" s="11" t="s">
        <v>17</v>
      </c>
      <c r="K17" s="11">
        <v>1</v>
      </c>
      <c r="L17" s="11">
        <f>ALLCO2_BND!F16*ALLCO2_BND!U16/667.8</f>
        <v>247386.50978246488</v>
      </c>
      <c r="M17" s="11">
        <f>ALLCO2_BND!G16*ALLCO2_BND!V16/667.8</f>
        <v>35161.534385324958</v>
      </c>
      <c r="N17" s="11">
        <f>ALLCO2_BND!H16*ALLCO2_BND!W16/667.8</f>
        <v>57378.987430997317</v>
      </c>
      <c r="O17" s="11">
        <f>ALLCO2_BND!I16*ALLCO2_BND!X16/667.8</f>
        <v>19995.707741105121</v>
      </c>
      <c r="P17" s="11">
        <f>ALLCO2_BND!J16*ALLCO2_BND!Y16/667.8</f>
        <v>145476.01863818511</v>
      </c>
      <c r="Q17" s="11">
        <f>ALLCO2_BND!K16*ALLCO2_BND!Z16/667.8</f>
        <v>74863.15700172208</v>
      </c>
      <c r="R17" s="11">
        <f>ALLCO2_BND!L16*ALLCO2_BND!AA16/667.8</f>
        <v>64817.004320200671</v>
      </c>
    </row>
    <row r="18" spans="7:18">
      <c r="G18" s="11" t="s">
        <v>33</v>
      </c>
      <c r="I18" s="11">
        <v>2028</v>
      </c>
      <c r="J18" s="11" t="s">
        <v>17</v>
      </c>
      <c r="K18" s="11">
        <v>1</v>
      </c>
      <c r="L18" s="11">
        <f>ALLCO2_BND!F17*ALLCO2_BND!U17/667.8</f>
        <v>244181.12007437862</v>
      </c>
      <c r="M18" s="11">
        <f>ALLCO2_BND!G17*ALLCO2_BND!V17/667.8</f>
        <v>34705.946000419295</v>
      </c>
      <c r="N18" s="11">
        <f>ALLCO2_BND!H17*ALLCO2_BND!W17/667.8</f>
        <v>56635.527264420489</v>
      </c>
      <c r="O18" s="11">
        <f>ALLCO2_BND!I17*ALLCO2_BND!X17/667.8</f>
        <v>19736.62313760108</v>
      </c>
      <c r="P18" s="11">
        <f>ALLCO2_BND!J17*ALLCO2_BND!Y17/667.8</f>
        <v>143591.08427646002</v>
      </c>
      <c r="Q18" s="11">
        <f>ALLCO2_BND!K17*ALLCO2_BND!Z17/667.8</f>
        <v>73893.154259134477</v>
      </c>
      <c r="R18" s="11">
        <f>ALLCO2_BND!L17*ALLCO2_BND!AA17/667.8</f>
        <v>63977.169687586109</v>
      </c>
    </row>
    <row r="19" spans="7:18">
      <c r="G19" s="11" t="s">
        <v>33</v>
      </c>
      <c r="I19" s="11">
        <v>2029</v>
      </c>
      <c r="J19" s="11" t="s">
        <v>17</v>
      </c>
      <c r="K19" s="11">
        <v>1</v>
      </c>
      <c r="L19" s="11">
        <f>ALLCO2_BND!F18*ALLCO2_BND!U18/667.8</f>
        <v>239842.79040790658</v>
      </c>
      <c r="M19" s="11">
        <f>ALLCO2_BND!G18*ALLCO2_BND!V18/667.8</f>
        <v>34089.330616352207</v>
      </c>
      <c r="N19" s="11">
        <f>ALLCO2_BND!H18*ALLCO2_BND!W18/667.8</f>
        <v>55629.292269541773</v>
      </c>
      <c r="O19" s="11">
        <f>ALLCO2_BND!I18*ALLCO2_BND!X18/667.8</f>
        <v>19385.965487870621</v>
      </c>
      <c r="P19" s="11">
        <f>ALLCO2_BND!J18*ALLCO2_BND!Y18/667.8</f>
        <v>141039.92282479783</v>
      </c>
      <c r="Q19" s="11">
        <f>ALLCO2_BND!K18*ALLCO2_BND!Z18/667.8</f>
        <v>72580.305570530094</v>
      </c>
      <c r="R19" s="11">
        <f>ALLCO2_BND!L18*ALLCO2_BND!AA18/667.8</f>
        <v>62840.496823000889</v>
      </c>
    </row>
    <row r="20" spans="7:18">
      <c r="G20" s="11" t="s">
        <v>33</v>
      </c>
      <c r="I20" s="11">
        <v>2030</v>
      </c>
      <c r="J20" s="11" t="s">
        <v>17</v>
      </c>
      <c r="K20" s="11">
        <v>1</v>
      </c>
      <c r="L20" s="11">
        <f>ALLCO2_BND!F19*ALLCO2_BND!U19/667.8</f>
        <v>234918.17217726869</v>
      </c>
      <c r="M20" s="11">
        <f>ALLCO2_BND!G19*ALLCO2_BND!V19/667.8</f>
        <v>33389.384877987432</v>
      </c>
      <c r="N20" s="11">
        <f>ALLCO2_BND!H19*ALLCO2_BND!W19/667.8</f>
        <v>54487.073125067393</v>
      </c>
      <c r="O20" s="11">
        <f>ALLCO2_BND!I19*ALLCO2_BND!X19/667.8</f>
        <v>18987.919422371968</v>
      </c>
      <c r="P20" s="11">
        <f>ALLCO2_BND!J19*ALLCO2_BND!Y19/667.8</f>
        <v>138143.99347870622</v>
      </c>
      <c r="Q20" s="11">
        <f>ALLCO2_BND!K19*ALLCO2_BND!Z19/667.8</f>
        <v>71090.036484725977</v>
      </c>
      <c r="R20" s="11">
        <f>ALLCO2_BND!L19*ALLCO2_BND!AA19/667.8</f>
        <v>61550.212233872415</v>
      </c>
    </row>
    <row r="21" spans="7:18">
      <c r="G21" s="11" t="s">
        <v>33</v>
      </c>
      <c r="I21" s="11">
        <v>2031</v>
      </c>
      <c r="J21" s="11" t="s">
        <v>17</v>
      </c>
      <c r="K21" s="11">
        <v>1</v>
      </c>
      <c r="L21" s="11">
        <f>ALLCO2_BND!F20*ALLCO2_BND!U20/667.8</f>
        <v>232817.67986106619</v>
      </c>
      <c r="M21" s="11">
        <f>ALLCO2_BND!G20*ALLCO2_BND!V20/667.8</f>
        <v>33090.837746750534</v>
      </c>
      <c r="N21" s="11">
        <f>ALLCO2_BND!H20*ALLCO2_BND!W20/667.8</f>
        <v>53999.883575741238</v>
      </c>
      <c r="O21" s="11">
        <f>ALLCO2_BND!I20*ALLCO2_BND!X20/667.8</f>
        <v>18818.141246091644</v>
      </c>
      <c r="P21" s="11">
        <f>ALLCO2_BND!J20*ALLCO2_BND!Y20/667.8</f>
        <v>136908.79573243487</v>
      </c>
      <c r="Q21" s="11">
        <f>ALLCO2_BND!K20*ALLCO2_BND!Z20/667.8</f>
        <v>70454.393554207854</v>
      </c>
      <c r="R21" s="11">
        <f>ALLCO2_BND!L20*ALLCO2_BND!AA20/667.8</f>
        <v>60999.868483707694</v>
      </c>
    </row>
    <row r="22" spans="7:18">
      <c r="G22" s="11" t="s">
        <v>33</v>
      </c>
      <c r="I22" s="11">
        <v>2032</v>
      </c>
      <c r="J22" s="11" t="s">
        <v>17</v>
      </c>
      <c r="K22" s="11">
        <v>1</v>
      </c>
      <c r="L22" s="11">
        <f>ALLCO2_BND!F21*ALLCO2_BND!U21/667.8</f>
        <v>230277.39059673558</v>
      </c>
      <c r="M22" s="11">
        <f>ALLCO2_BND!G21*ALLCO2_BND!V21/667.8</f>
        <v>32729.781404612168</v>
      </c>
      <c r="N22" s="11">
        <f>ALLCO2_BND!H21*ALLCO2_BND!W21/667.8</f>
        <v>53410.687237196769</v>
      </c>
      <c r="O22" s="11">
        <f>ALLCO2_BND!I21*ALLCO2_BND!X21/667.8</f>
        <v>18612.815249326144</v>
      </c>
      <c r="P22" s="11">
        <f>ALLCO2_BND!J21*ALLCO2_BND!Y21/667.8</f>
        <v>135414.97471248877</v>
      </c>
      <c r="Q22" s="11">
        <f>ALLCO2_BND!K21*ALLCO2_BND!Z21/667.8</f>
        <v>69685.660957622036</v>
      </c>
      <c r="R22" s="11">
        <f>ALLCO2_BND!L21*ALLCO2_BND!AA21/667.8</f>
        <v>60334.294842018564</v>
      </c>
    </row>
    <row r="23" spans="7:18">
      <c r="G23" s="11" t="s">
        <v>33</v>
      </c>
      <c r="I23" s="11">
        <v>2033</v>
      </c>
      <c r="J23" s="11" t="s">
        <v>17</v>
      </c>
      <c r="K23" s="11">
        <v>1</v>
      </c>
      <c r="L23" s="11">
        <f>ALLCO2_BND!F22*ALLCO2_BND!U22/667.8</f>
        <v>228383.71736174004</v>
      </c>
      <c r="M23" s="11">
        <f>ALLCO2_BND!G22*ALLCO2_BND!V22/667.8</f>
        <v>32460.629878825996</v>
      </c>
      <c r="N23" s="11">
        <f>ALLCO2_BND!H22*ALLCO2_BND!W22/667.8</f>
        <v>52971.467439622633</v>
      </c>
      <c r="O23" s="11">
        <f>ALLCO2_BND!I22*ALLCO2_BND!X22/667.8</f>
        <v>18459.75380471698</v>
      </c>
      <c r="P23" s="11">
        <f>ALLCO2_BND!J22*ALLCO2_BND!Y22/667.8</f>
        <v>134301.39724591194</v>
      </c>
      <c r="Q23" s="11">
        <f>ALLCO2_BND!K22*ALLCO2_BND!Z22/667.8</f>
        <v>69112.60482442347</v>
      </c>
      <c r="R23" s="11">
        <f>ALLCO2_BND!L22*ALLCO2_BND!AA22/667.8</f>
        <v>59838.139144758898</v>
      </c>
    </row>
    <row r="24" spans="7:18">
      <c r="G24" s="11" t="s">
        <v>33</v>
      </c>
      <c r="I24" s="11">
        <v>2034</v>
      </c>
      <c r="J24" s="11" t="s">
        <v>17</v>
      </c>
      <c r="K24" s="11">
        <v>1</v>
      </c>
      <c r="L24" s="11">
        <f>ALLCO2_BND!F23*ALLCO2_BND!U23/667.8</f>
        <v>224426.85497298592</v>
      </c>
      <c r="M24" s="11">
        <f>ALLCO2_BND!G23*ALLCO2_BND!V23/667.8</f>
        <v>31898.233194129985</v>
      </c>
      <c r="N24" s="11">
        <f>ALLCO2_BND!H23*ALLCO2_BND!W23/667.8</f>
        <v>52053.710212398924</v>
      </c>
      <c r="O24" s="11">
        <f>ALLCO2_BND!I23*ALLCO2_BND!X23/667.8</f>
        <v>18139.929316442049</v>
      </c>
      <c r="P24" s="11">
        <f>ALLCO2_BND!J23*ALLCO2_BND!Y23/667.8</f>
        <v>131974.55821527404</v>
      </c>
      <c r="Q24" s="11">
        <f>ALLCO2_BND!K23*ALLCO2_BND!Z23/667.8</f>
        <v>67915.194300688818</v>
      </c>
      <c r="R24" s="11">
        <f>ALLCO2_BND!L23*ALLCO2_BND!AA23/667.8</f>
        <v>58801.413388080255</v>
      </c>
    </row>
    <row r="25" spans="7:18">
      <c r="G25" s="11" t="s">
        <v>33</v>
      </c>
      <c r="I25" s="11">
        <v>2035</v>
      </c>
      <c r="J25" s="11" t="s">
        <v>17</v>
      </c>
      <c r="K25" s="11">
        <v>1</v>
      </c>
      <c r="L25" s="11">
        <f>ALLCO2_BND!F24*ALLCO2_BND!U24/667.8</f>
        <v>223264.19502761308</v>
      </c>
      <c r="M25" s="11">
        <f>ALLCO2_BND!G24*ALLCO2_BND!V24/667.8</f>
        <v>31732.982034381559</v>
      </c>
      <c r="N25" s="11">
        <f>ALLCO2_BND!H24*ALLCO2_BND!W24/667.8</f>
        <v>51784.042111051218</v>
      </c>
      <c r="O25" s="11">
        <f>ALLCO2_BND!I24*ALLCO2_BND!X24/667.8</f>
        <v>18045.954069002695</v>
      </c>
      <c r="P25" s="11">
        <f>ALLCO2_BND!J24*ALLCO2_BND!Y24/667.8</f>
        <v>131290.85424115005</v>
      </c>
      <c r="Q25" s="11">
        <f>ALLCO2_BND!K24*ALLCO2_BND!Z24/667.8</f>
        <v>67563.354606169509</v>
      </c>
      <c r="R25" s="11">
        <f>ALLCO2_BND!L24*ALLCO2_BND!AA24/667.8</f>
        <v>58496.78831063192</v>
      </c>
    </row>
    <row r="26" spans="7:18">
      <c r="G26" s="11" t="s">
        <v>33</v>
      </c>
      <c r="I26" s="11">
        <v>2036</v>
      </c>
      <c r="J26" s="11" t="s">
        <v>17</v>
      </c>
      <c r="K26" s="11">
        <v>1</v>
      </c>
      <c r="L26" s="11">
        <f>ALLCO2_BND!F25*ALLCO2_BND!U25/667.8</f>
        <v>221906.73705431272</v>
      </c>
      <c r="M26" s="11">
        <f>ALLCO2_BND!G25*ALLCO2_BND!V25/667.8</f>
        <v>31540.043845283024</v>
      </c>
      <c r="N26" s="11">
        <f>ALLCO2_BND!H25*ALLCO2_BND!W25/667.8</f>
        <v>51469.192428840972</v>
      </c>
      <c r="O26" s="11">
        <f>ALLCO2_BND!I25*ALLCO2_BND!X25/667.8</f>
        <v>17936.233725202157</v>
      </c>
      <c r="P26" s="11">
        <f>ALLCO2_BND!J25*ALLCO2_BND!Y25/667.8</f>
        <v>130492.59898625338</v>
      </c>
      <c r="Q26" s="11">
        <f>ALLCO2_BND!K25*ALLCO2_BND!Z25/667.8</f>
        <v>67152.565879380054</v>
      </c>
      <c r="R26" s="11">
        <f>ALLCO2_BND!L25*ALLCO2_BND!AA25/667.8</f>
        <v>58141.124780727761</v>
      </c>
    </row>
    <row r="27" spans="7:18">
      <c r="G27" s="11" t="s">
        <v>33</v>
      </c>
      <c r="I27" s="11">
        <v>2037</v>
      </c>
      <c r="J27" s="11" t="s">
        <v>17</v>
      </c>
      <c r="K27" s="11">
        <v>1</v>
      </c>
      <c r="L27" s="11">
        <f>ALLCO2_BND!F26*ALLCO2_BND!U26/667.8</f>
        <v>220954.78819684044</v>
      </c>
      <c r="M27" s="11">
        <f>ALLCO2_BND!G26*ALLCO2_BND!V26/667.8</f>
        <v>31404.741469601689</v>
      </c>
      <c r="N27" s="11">
        <f>ALLCO2_BND!H26*ALLCO2_BND!W26/667.8</f>
        <v>51248.396793800552</v>
      </c>
      <c r="O27" s="11">
        <f>ALLCO2_BND!I26*ALLCO2_BND!X26/667.8</f>
        <v>17859.289791778978</v>
      </c>
      <c r="P27" s="11">
        <f>ALLCO2_BND!J26*ALLCO2_BND!Y26/667.8</f>
        <v>129932.80399236301</v>
      </c>
      <c r="Q27" s="11">
        <f>ALLCO2_BND!K26*ALLCO2_BND!Z26/667.8</f>
        <v>66864.490766322269</v>
      </c>
      <c r="R27" s="11">
        <f>ALLCO2_BND!L26*ALLCO2_BND!AA26/667.8</f>
        <v>57891.7074892932</v>
      </c>
    </row>
    <row r="28" spans="7:18">
      <c r="G28" s="11" t="s">
        <v>33</v>
      </c>
      <c r="I28" s="11">
        <v>2038</v>
      </c>
      <c r="J28" s="11" t="s">
        <v>17</v>
      </c>
      <c r="K28" s="11">
        <v>1</v>
      </c>
      <c r="L28" s="11">
        <f>ALLCO2_BND!F27*ALLCO2_BND!U27/667.8</f>
        <v>220122.73636250378</v>
      </c>
      <c r="M28" s="11">
        <f>ALLCO2_BND!G27*ALLCO2_BND!V27/667.8</f>
        <v>31286.480295178204</v>
      </c>
      <c r="N28" s="11">
        <f>ALLCO2_BND!H27*ALLCO2_BND!W27/667.8</f>
        <v>51055.41015202157</v>
      </c>
      <c r="O28" s="11">
        <f>ALLCO2_BND!I27*ALLCO2_BND!X27/667.8</f>
        <v>17792.036871159031</v>
      </c>
      <c r="P28" s="11">
        <f>ALLCO2_BND!J27*ALLCO2_BND!Y27/667.8</f>
        <v>129443.51462785267</v>
      </c>
      <c r="Q28" s="11">
        <f>ALLCO2_BND!K27*ALLCO2_BND!Z27/667.8</f>
        <v>66612.698430667879</v>
      </c>
      <c r="R28" s="11">
        <f>ALLCO2_BND!L27*ALLCO2_BND!AA27/667.8</f>
        <v>57673.704060616947</v>
      </c>
    </row>
    <row r="29" spans="7:18">
      <c r="G29" s="11" t="s">
        <v>33</v>
      </c>
      <c r="I29" s="11">
        <v>2039</v>
      </c>
      <c r="J29" s="11" t="s">
        <v>17</v>
      </c>
      <c r="K29" s="11">
        <v>1</v>
      </c>
      <c r="L29" s="11">
        <f>ALLCO2_BND!F28*ALLCO2_BND!U28/667.8</f>
        <v>219316.00648277931</v>
      </c>
      <c r="M29" s="11">
        <f>ALLCO2_BND!G28*ALLCO2_BND!V28/667.8</f>
        <v>31171.818180293507</v>
      </c>
      <c r="N29" s="11">
        <f>ALLCO2_BND!H28*ALLCO2_BND!W28/667.8</f>
        <v>50868.296700808627</v>
      </c>
      <c r="O29" s="11">
        <f>ALLCO2_BND!I28*ALLCO2_BND!X28/667.8</f>
        <v>17726.830668463612</v>
      </c>
      <c r="P29" s="11">
        <f>ALLCO2_BND!J28*ALLCO2_BND!Y28/667.8</f>
        <v>128969.11587780772</v>
      </c>
      <c r="Q29" s="11">
        <f>ALLCO2_BND!K28*ALLCO2_BND!Z28/667.8</f>
        <v>66368.568927822707</v>
      </c>
      <c r="R29" s="11">
        <f>ALLCO2_BND!L28*ALLCO2_BND!AA28/667.8</f>
        <v>57462.335162024552</v>
      </c>
    </row>
    <row r="30" spans="7:18">
      <c r="G30" s="11" t="s">
        <v>33</v>
      </c>
      <c r="I30" s="11">
        <v>2040</v>
      </c>
      <c r="J30" s="11" t="s">
        <v>17</v>
      </c>
      <c r="K30" s="11">
        <v>1</v>
      </c>
      <c r="L30" s="11">
        <f>ALLCO2_BND!F29*ALLCO2_BND!U29/667.8</f>
        <v>218713.87615092847</v>
      </c>
      <c r="M30" s="11">
        <f>ALLCO2_BND!G29*ALLCO2_BND!V29/667.8</f>
        <v>31086.236204192883</v>
      </c>
      <c r="N30" s="11">
        <f>ALLCO2_BND!H29*ALLCO2_BND!W29/667.8</f>
        <v>50728.638201347712</v>
      </c>
      <c r="O30" s="11">
        <f>ALLCO2_BND!I29*ALLCO2_BND!X29/667.8</f>
        <v>17678.161797439356</v>
      </c>
      <c r="P30" s="11">
        <f>ALLCO2_BND!J29*ALLCO2_BND!Y29/667.8</f>
        <v>128615.03220745733</v>
      </c>
      <c r="Q30" s="11">
        <f>ALLCO2_BND!K29*ALLCO2_BND!Z29/667.8</f>
        <v>66186.354555630431</v>
      </c>
      <c r="R30" s="11">
        <f>ALLCO2_BND!L29*ALLCO2_BND!AA29/667.8</f>
        <v>57304.572783003896</v>
      </c>
    </row>
    <row r="31" spans="7:18">
      <c r="G31" s="11" t="s">
        <v>33</v>
      </c>
      <c r="I31" s="11">
        <v>2041</v>
      </c>
      <c r="J31" s="11" t="s">
        <v>17</v>
      </c>
      <c r="K31" s="11">
        <v>1</v>
      </c>
      <c r="L31" s="11">
        <f>ALLCO2_BND!F30*ALLCO2_BND!U30/667.8</f>
        <v>217608.67203730159</v>
      </c>
      <c r="M31" s="11">
        <f>ALLCO2_BND!G30*ALLCO2_BND!V30/667.8</f>
        <v>30929.151355555565</v>
      </c>
      <c r="N31" s="11">
        <f>ALLCO2_BND!H30*ALLCO2_BND!W30/667.8</f>
        <v>50472.296442857143</v>
      </c>
      <c r="O31" s="11">
        <f>ALLCO2_BND!I30*ALLCO2_BND!X30/667.8</f>
        <v>17588.830578571429</v>
      </c>
      <c r="P31" s="11">
        <f>ALLCO2_BND!J30*ALLCO2_BND!Y30/667.8</f>
        <v>127965.11522380952</v>
      </c>
      <c r="Q31" s="11">
        <f>ALLCO2_BND!K30*ALLCO2_BND!Z30/667.8</f>
        <v>65851.901924603182</v>
      </c>
      <c r="R31" s="11">
        <f>ALLCO2_BND!L30*ALLCO2_BND!AA30/667.8</f>
        <v>57015.001537301585</v>
      </c>
    </row>
    <row r="32" spans="7:18">
      <c r="G32" s="11" t="s">
        <v>33</v>
      </c>
      <c r="I32" s="11">
        <v>2042</v>
      </c>
      <c r="J32" s="11" t="s">
        <v>17</v>
      </c>
      <c r="K32" s="11">
        <v>1</v>
      </c>
      <c r="L32" s="11">
        <f>ALLCO2_BND!F31*ALLCO2_BND!U31/667.8</f>
        <v>216936.62820789163</v>
      </c>
      <c r="M32" s="11">
        <f>ALLCO2_BND!G31*ALLCO2_BND!V31/667.8</f>
        <v>30833.632435639414</v>
      </c>
      <c r="N32" s="11">
        <f>ALLCO2_BND!H31*ALLCO2_BND!W31/667.8</f>
        <v>50316.422161455528</v>
      </c>
      <c r="O32" s="11">
        <f>ALLCO2_BND!I31*ALLCO2_BND!X31/667.8</f>
        <v>17534.510753234499</v>
      </c>
      <c r="P32" s="11">
        <f>ALLCO2_BND!J31*ALLCO2_BND!Y31/667.8</f>
        <v>127569.91881338724</v>
      </c>
      <c r="Q32" s="11">
        <f>ALLCO2_BND!K31*ALLCO2_BND!Z31/667.8</f>
        <v>65648.53059785864</v>
      </c>
      <c r="R32" s="11">
        <f>ALLCO2_BND!L31*ALLCO2_BND!AA31/667.8</f>
        <v>56838.921330533092</v>
      </c>
    </row>
    <row r="33" spans="7:18">
      <c r="G33" s="11" t="s">
        <v>33</v>
      </c>
      <c r="I33" s="11">
        <v>2043</v>
      </c>
      <c r="J33" s="11" t="s">
        <v>17</v>
      </c>
      <c r="K33" s="11">
        <v>1</v>
      </c>
      <c r="L33" s="11">
        <f>ALLCO2_BND!F32*ALLCO2_BND!U32/667.8</f>
        <v>215956.37397270146</v>
      </c>
      <c r="M33" s="11">
        <f>ALLCO2_BND!G32*ALLCO2_BND!V32/667.8</f>
        <v>30694.306960587011</v>
      </c>
      <c r="N33" s="11">
        <f>ALLCO2_BND!H32*ALLCO2_BND!W32/667.8</f>
        <v>50089.061358760118</v>
      </c>
      <c r="O33" s="11">
        <f>ALLCO2_BND!I32*ALLCO2_BND!X32/667.8</f>
        <v>17455.278958355797</v>
      </c>
      <c r="P33" s="11">
        <f>ALLCO2_BND!J32*ALLCO2_BND!Y32/667.8</f>
        <v>126993.47879847261</v>
      </c>
      <c r="Q33" s="11">
        <f>ALLCO2_BND!K32*ALLCO2_BND!Z32/667.8</f>
        <v>65351.88981993113</v>
      </c>
      <c r="R33" s="11">
        <f>ALLCO2_BND!L32*ALLCO2_BND!AA32/667.8</f>
        <v>56582.087831191973</v>
      </c>
    </row>
    <row r="34" spans="7:18">
      <c r="G34" s="11" t="s">
        <v>33</v>
      </c>
      <c r="I34" s="11">
        <v>2044</v>
      </c>
      <c r="J34" s="11" t="s">
        <v>17</v>
      </c>
      <c r="K34" s="11">
        <v>1</v>
      </c>
      <c r="L34" s="11">
        <f>ALLCO2_BND!F33*ALLCO2_BND!U33/667.8</f>
        <v>215156.04149245282</v>
      </c>
      <c r="M34" s="11">
        <f>ALLCO2_BND!G33*ALLCO2_BND!V33/667.8</f>
        <v>30580.554120754721</v>
      </c>
      <c r="N34" s="11">
        <f>ALLCO2_BND!H33*ALLCO2_BND!W33/667.8</f>
        <v>49903.431724528302</v>
      </c>
      <c r="O34" s="11">
        <f>ALLCO2_BND!I33*ALLCO2_BND!X33/667.8</f>
        <v>17390.589843396225</v>
      </c>
      <c r="P34" s="11">
        <f>ALLCO2_BND!J33*ALLCO2_BND!Y33/667.8</f>
        <v>126522.84204905659</v>
      </c>
      <c r="Q34" s="11">
        <f>ALLCO2_BND!K33*ALLCO2_BND!Z33/667.8</f>
        <v>65109.696273584908</v>
      </c>
      <c r="R34" s="11">
        <f>ALLCO2_BND!L33*ALLCO2_BND!AA33/667.8</f>
        <v>56372.395096226413</v>
      </c>
    </row>
    <row r="35" spans="7:18">
      <c r="G35" s="11" t="s">
        <v>33</v>
      </c>
      <c r="I35" s="11">
        <v>2045</v>
      </c>
      <c r="J35" s="11" t="s">
        <v>17</v>
      </c>
      <c r="K35" s="11">
        <v>1</v>
      </c>
      <c r="L35" s="11">
        <f>ALLCO2_BND!F34*ALLCO2_BND!U34/667.8</f>
        <v>214626.50538625344</v>
      </c>
      <c r="M35" s="11">
        <f>ALLCO2_BND!G34*ALLCO2_BND!V34/667.8</f>
        <v>30505.290105660388</v>
      </c>
      <c r="N35" s="11">
        <f>ALLCO2_BND!H34*ALLCO2_BND!W34/667.8</f>
        <v>49780.610776819405</v>
      </c>
      <c r="O35" s="11">
        <f>ALLCO2_BND!I34*ALLCO2_BND!X34/667.8</f>
        <v>17347.788604043126</v>
      </c>
      <c r="P35" s="11">
        <f>ALLCO2_BND!J34*ALLCO2_BND!Y34/667.8</f>
        <v>126211.4475250674</v>
      </c>
      <c r="Q35" s="11">
        <f>ALLCO2_BND!K34*ALLCO2_BND!Z34/667.8</f>
        <v>64949.450087601086</v>
      </c>
      <c r="R35" s="11">
        <f>ALLCO2_BND!L34*ALLCO2_BND!AA34/667.8</f>
        <v>56233.652914555263</v>
      </c>
    </row>
    <row r="36" spans="7:18">
      <c r="G36" s="11" t="s">
        <v>33</v>
      </c>
      <c r="I36" s="11">
        <v>2046</v>
      </c>
      <c r="J36" s="11" t="s">
        <v>17</v>
      </c>
      <c r="K36" s="11">
        <v>1</v>
      </c>
      <c r="L36" s="11">
        <f>ALLCO2_BND!F35*ALLCO2_BND!U35/667.8</f>
        <v>214874.04275676847</v>
      </c>
      <c r="M36" s="11">
        <f>ALLCO2_BND!G35*ALLCO2_BND!V35/667.8</f>
        <v>30540.473082180295</v>
      </c>
      <c r="N36" s="11">
        <f>ALLCO2_BND!H35*ALLCO2_BND!W35/667.8</f>
        <v>49838.024754986523</v>
      </c>
      <c r="O36" s="11">
        <f>ALLCO2_BND!I35*ALLCO2_BND!X35/667.8</f>
        <v>17367.796505525603</v>
      </c>
      <c r="P36" s="11">
        <f>ALLCO2_BND!J35*ALLCO2_BND!Y35/667.8</f>
        <v>126357.01225759208</v>
      </c>
      <c r="Q36" s="11">
        <f>ALLCO2_BND!K35*ALLCO2_BND!Z35/667.8</f>
        <v>65024.358897499253</v>
      </c>
      <c r="R36" s="11">
        <f>ALLCO2_BND!L35*ALLCO2_BND!AA35/667.8</f>
        <v>56298.509445447737</v>
      </c>
    </row>
    <row r="37" spans="7:18">
      <c r="G37" s="11" t="s">
        <v>33</v>
      </c>
      <c r="I37" s="11">
        <v>2047</v>
      </c>
      <c r="J37" s="11" t="s">
        <v>17</v>
      </c>
      <c r="K37" s="11">
        <v>1</v>
      </c>
      <c r="L37" s="11">
        <f>ALLCO2_BND!F36*ALLCO2_BND!U36/667.8</f>
        <v>215207.47797710396</v>
      </c>
      <c r="M37" s="11">
        <f>ALLCO2_BND!G36*ALLCO2_BND!V36/667.8</f>
        <v>30587.864890146753</v>
      </c>
      <c r="N37" s="11">
        <f>ALLCO2_BND!H36*ALLCO2_BND!W36/667.8</f>
        <v>49915.361936118599</v>
      </c>
      <c r="O37" s="11">
        <f>ALLCO2_BND!I36*ALLCO2_BND!X36/667.8</f>
        <v>17394.747341374663</v>
      </c>
      <c r="P37" s="11">
        <f>ALLCO2_BND!J36*ALLCO2_BND!Y36/667.8</f>
        <v>126553.08935318959</v>
      </c>
      <c r="Q37" s="11">
        <f>ALLCO2_BND!K36*ALLCO2_BND!Z36/667.8</f>
        <v>65125.261785339921</v>
      </c>
      <c r="R37" s="11">
        <f>ALLCO2_BND!L36*ALLCO2_BND!AA36/667.8</f>
        <v>56385.871816726562</v>
      </c>
    </row>
    <row r="38" spans="7:18">
      <c r="G38" s="11" t="s">
        <v>33</v>
      </c>
      <c r="I38" s="11">
        <v>2048</v>
      </c>
      <c r="J38" s="11" t="s">
        <v>17</v>
      </c>
      <c r="K38" s="11">
        <v>1</v>
      </c>
      <c r="L38" s="11">
        <f>ALLCO2_BND!F37*ALLCO2_BND!U37/667.8</f>
        <v>215665.20296067689</v>
      </c>
      <c r="M38" s="11">
        <f>ALLCO2_BND!G37*ALLCO2_BND!V37/667.8</f>
        <v>30652.922248218034</v>
      </c>
      <c r="N38" s="11">
        <f>ALLCO2_BND!H37*ALLCO2_BND!W37/667.8</f>
        <v>50021.526965498655</v>
      </c>
      <c r="O38" s="11">
        <f>ALLCO2_BND!I37*ALLCO2_BND!X37/667.8</f>
        <v>17431.74424555256</v>
      </c>
      <c r="P38" s="11">
        <f>ALLCO2_BND!J37*ALLCO2_BND!Y37/667.8</f>
        <v>126822.25523575921</v>
      </c>
      <c r="Q38" s="11">
        <f>ALLCO2_BND!K37*ALLCO2_BND!Z37/667.8</f>
        <v>65263.776764749928</v>
      </c>
      <c r="R38" s="11">
        <f>ALLCO2_BND!L37*ALLCO2_BND!AA37/667.8</f>
        <v>56505.798979544772</v>
      </c>
    </row>
    <row r="39" spans="7:18">
      <c r="G39" s="11" t="s">
        <v>33</v>
      </c>
      <c r="I39" s="11">
        <v>2049</v>
      </c>
      <c r="J39" s="11" t="s">
        <v>17</v>
      </c>
      <c r="K39" s="11">
        <v>1</v>
      </c>
      <c r="L39" s="11">
        <f>ALLCO2_BND!F38*ALLCO2_BND!U38/667.8</f>
        <v>216425.49042079967</v>
      </c>
      <c r="M39" s="11">
        <f>ALLCO2_BND!G38*ALLCO2_BND!V38/667.8</f>
        <v>30760.983410062898</v>
      </c>
      <c r="N39" s="11">
        <f>ALLCO2_BND!H38*ALLCO2_BND!W38/667.8</f>
        <v>50197.868531805936</v>
      </c>
      <c r="O39" s="11">
        <f>ALLCO2_BND!I38*ALLCO2_BND!X38/667.8</f>
        <v>17493.196609568731</v>
      </c>
      <c r="P39" s="11">
        <f>ALLCO2_BND!J38*ALLCO2_BND!Y38/667.8</f>
        <v>127269.34344932614</v>
      </c>
      <c r="Q39" s="11">
        <f>ALLCO2_BND!K38*ALLCO2_BND!Z38/667.8</f>
        <v>65493.852040655896</v>
      </c>
      <c r="R39" s="11">
        <f>ALLCO2_BND!L38*ALLCO2_BND!AA38/667.8</f>
        <v>56704.999637780769</v>
      </c>
    </row>
    <row r="40" spans="7:18">
      <c r="G40" s="11" t="s">
        <v>33</v>
      </c>
      <c r="I40" s="11">
        <v>2050</v>
      </c>
      <c r="J40" s="11" t="s">
        <v>17</v>
      </c>
      <c r="K40" s="11">
        <v>1</v>
      </c>
      <c r="L40" s="11">
        <f>ALLCO2_BND!F39*ALLCO2_BND!U39/667.8</f>
        <v>217231.37334507337</v>
      </c>
      <c r="M40" s="11">
        <f>ALLCO2_BND!G39*ALLCO2_BND!V39/667.8</f>
        <v>30875.525145492669</v>
      </c>
      <c r="N40" s="11">
        <f>ALLCO2_BND!H39*ALLCO2_BND!W39/667.8</f>
        <v>50384.785539622637</v>
      </c>
      <c r="O40" s="11">
        <f>ALLCO2_BND!I39*ALLCO2_BND!X39/667.8</f>
        <v>17558.334354716979</v>
      </c>
      <c r="P40" s="11">
        <f>ALLCO2_BND!J39*ALLCO2_BND!Y39/667.8</f>
        <v>127743.24414591194</v>
      </c>
      <c r="Q40" s="11">
        <f>ALLCO2_BND!K39*ALLCO2_BND!Z39/667.8</f>
        <v>65737.725241090156</v>
      </c>
      <c r="R40" s="11">
        <f>ALLCO2_BND!L39*ALLCO2_BND!AA39/667.8</f>
        <v>56916.14662809224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AA39"/>
  <sheetViews>
    <sheetView zoomScale="67" workbookViewId="0">
      <selection activeCell="Q10" sqref="Q10:Q39"/>
    </sheetView>
  </sheetViews>
  <sheetFormatPr defaultRowHeight="14.5"/>
  <cols>
    <col min="1" max="1" width="8.7265625" style="11"/>
    <col min="2" max="2" width="19.81640625" style="11" bestFit="1" customWidth="1"/>
    <col min="3" max="3" width="8.81640625" style="11" bestFit="1" customWidth="1"/>
    <col min="4" max="4" width="30.1796875" style="11" bestFit="1" customWidth="1"/>
    <col min="5" max="5" width="8.7265625" style="11" customWidth="1"/>
    <col min="6" max="6" width="10.81640625" style="11" bestFit="1" customWidth="1"/>
    <col min="7" max="7" width="8.7265625" style="11" customWidth="1"/>
    <col min="8" max="12" width="11" style="11" bestFit="1" customWidth="1"/>
    <col min="13" max="13" width="8.54296875" style="11" bestFit="1" customWidth="1"/>
    <col min="14" max="14" width="8.453125" style="11" bestFit="1" customWidth="1"/>
    <col min="15" max="15" width="8.7265625" style="11"/>
    <col min="16" max="16" width="14.26953125" style="11" bestFit="1" customWidth="1"/>
    <col min="17" max="27" width="8.7265625" style="11"/>
  </cols>
  <sheetData>
    <row r="1" spans="1:27" ht="26">
      <c r="A1" s="11" t="s">
        <v>13</v>
      </c>
      <c r="S1" s="10"/>
    </row>
    <row r="2" spans="1:27">
      <c r="B2" s="1"/>
      <c r="G2" s="2"/>
      <c r="H2" s="3"/>
      <c r="I2" s="3"/>
      <c r="J2" s="3"/>
      <c r="K2" s="3"/>
      <c r="L2" s="3"/>
      <c r="M2" s="3"/>
      <c r="N2" s="3"/>
    </row>
    <row r="3" spans="1:27" ht="15" thickBot="1">
      <c r="B3" s="4" t="s">
        <v>8</v>
      </c>
      <c r="C3" s="4" t="s">
        <v>7</v>
      </c>
      <c r="D3" s="4" t="s">
        <v>6</v>
      </c>
      <c r="E3" s="4" t="s">
        <v>1</v>
      </c>
      <c r="F3" s="12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18"/>
    </row>
    <row r="4" spans="1:27">
      <c r="C4" s="11" t="s">
        <v>17</v>
      </c>
      <c r="E4" s="11">
        <v>2020</v>
      </c>
      <c r="F4" s="11">
        <f>Q4*1000</f>
        <v>645400.5013</v>
      </c>
      <c r="M4" s="11" t="s">
        <v>33</v>
      </c>
      <c r="P4" s="9"/>
      <c r="Q4" s="11">
        <v>645.40050129999997</v>
      </c>
    </row>
    <row r="5" spans="1:27">
      <c r="C5" s="11" t="s">
        <v>17</v>
      </c>
      <c r="E5" s="11">
        <v>2050</v>
      </c>
      <c r="F5" s="11">
        <v>6000</v>
      </c>
      <c r="M5" s="11" t="s">
        <v>33</v>
      </c>
      <c r="P5" s="9"/>
      <c r="Q5" s="11">
        <v>653.12511400000005</v>
      </c>
    </row>
    <row r="6" spans="1:27">
      <c r="C6" s="11" t="s">
        <v>17</v>
      </c>
      <c r="E6" s="11">
        <v>0</v>
      </c>
      <c r="F6" s="11">
        <v>5</v>
      </c>
      <c r="M6" s="11" t="s">
        <v>33</v>
      </c>
      <c r="Q6" s="11">
        <v>672.92449239999996</v>
      </c>
    </row>
    <row r="9" spans="1:27">
      <c r="U9" s="19" t="s">
        <v>41</v>
      </c>
      <c r="V9" s="19" t="s">
        <v>42</v>
      </c>
      <c r="W9" s="19" t="s">
        <v>43</v>
      </c>
      <c r="X9" s="19" t="s">
        <v>44</v>
      </c>
      <c r="Y9" s="19" t="s">
        <v>45</v>
      </c>
      <c r="Z9" s="19" t="s">
        <v>46</v>
      </c>
      <c r="AA9" s="19" t="s">
        <v>47</v>
      </c>
    </row>
    <row r="10" spans="1:27">
      <c r="C10" s="11" t="s">
        <v>17</v>
      </c>
      <c r="D10" s="11" t="s">
        <v>16</v>
      </c>
      <c r="E10" s="11">
        <v>2021</v>
      </c>
      <c r="F10" s="11">
        <f>653.125114*1000</f>
        <v>653125.11400000006</v>
      </c>
      <c r="G10" s="11">
        <f>F10</f>
        <v>653125.11400000006</v>
      </c>
      <c r="H10" s="11">
        <f>G10</f>
        <v>653125.11400000006</v>
      </c>
      <c r="I10" s="11">
        <f>H10</f>
        <v>653125.11400000006</v>
      </c>
      <c r="J10" s="11">
        <f>H10</f>
        <v>653125.11400000006</v>
      </c>
      <c r="K10" s="11">
        <f>H10</f>
        <v>653125.11400000006</v>
      </c>
      <c r="L10" s="11">
        <f>H10</f>
        <v>653125.11400000006</v>
      </c>
      <c r="M10" s="11" t="s">
        <v>33</v>
      </c>
      <c r="Q10" s="20">
        <v>653.12511400000005</v>
      </c>
      <c r="U10" s="19">
        <v>256.10000000000002</v>
      </c>
      <c r="V10" s="19">
        <f>11.9+8.3+14.6+1.6</f>
        <v>36.400000000000006</v>
      </c>
      <c r="W10" s="19">
        <v>59.4</v>
      </c>
      <c r="X10" s="19">
        <v>20.7</v>
      </c>
      <c r="Y10" s="19">
        <v>150.6</v>
      </c>
      <c r="Z10" s="19">
        <v>77.5</v>
      </c>
      <c r="AA10" s="19">
        <v>67.099999999999994</v>
      </c>
    </row>
    <row r="11" spans="1:27">
      <c r="C11" s="11" t="s">
        <v>17</v>
      </c>
      <c r="D11" s="11" t="s">
        <v>16</v>
      </c>
      <c r="E11" s="11">
        <v>2022</v>
      </c>
      <c r="F11" s="11">
        <f>672.92449*1000</f>
        <v>672924.49</v>
      </c>
      <c r="G11" s="11">
        <f t="shared" ref="G11:I26" si="0">F11</f>
        <v>672924.49</v>
      </c>
      <c r="H11" s="11">
        <f t="shared" si="0"/>
        <v>672924.49</v>
      </c>
      <c r="I11" s="11">
        <f t="shared" si="0"/>
        <v>672924.49</v>
      </c>
      <c r="J11" s="11">
        <f t="shared" ref="J11:J39" si="1">H11</f>
        <v>672924.49</v>
      </c>
      <c r="K11" s="11">
        <f t="shared" ref="K11:K39" si="2">H11</f>
        <v>672924.49</v>
      </c>
      <c r="L11" s="11">
        <f t="shared" ref="L11:L39" si="3">H11</f>
        <v>672924.49</v>
      </c>
      <c r="M11" s="11" t="s">
        <v>33</v>
      </c>
      <c r="Q11" s="20">
        <v>671.86330539999994</v>
      </c>
      <c r="U11" s="19">
        <f>U10</f>
        <v>256.10000000000002</v>
      </c>
      <c r="V11" s="19">
        <f t="shared" ref="V11:AA26" si="4">V10</f>
        <v>36.400000000000006</v>
      </c>
      <c r="W11" s="19">
        <f t="shared" si="4"/>
        <v>59.4</v>
      </c>
      <c r="X11" s="19">
        <f t="shared" si="4"/>
        <v>20.7</v>
      </c>
      <c r="Y11" s="19">
        <f t="shared" si="4"/>
        <v>150.6</v>
      </c>
      <c r="Z11" s="19">
        <f t="shared" si="4"/>
        <v>77.5</v>
      </c>
      <c r="AA11" s="19">
        <f t="shared" si="4"/>
        <v>67.099999999999994</v>
      </c>
    </row>
    <row r="12" spans="1:27">
      <c r="C12" s="11" t="s">
        <v>17</v>
      </c>
      <c r="D12" s="11" t="s">
        <v>16</v>
      </c>
      <c r="E12" s="11">
        <v>2023</v>
      </c>
      <c r="F12" s="11">
        <f t="shared" ref="F12:F39" si="5">Q12*1000</f>
        <v>679156.64630000002</v>
      </c>
      <c r="G12" s="11">
        <f t="shared" si="0"/>
        <v>679156.64630000002</v>
      </c>
      <c r="H12" s="11">
        <f t="shared" si="0"/>
        <v>679156.64630000002</v>
      </c>
      <c r="I12" s="11">
        <f t="shared" si="0"/>
        <v>679156.64630000002</v>
      </c>
      <c r="J12" s="11">
        <f t="shared" si="1"/>
        <v>679156.64630000002</v>
      </c>
      <c r="K12" s="11">
        <f t="shared" si="2"/>
        <v>679156.64630000002</v>
      </c>
      <c r="L12" s="11">
        <f t="shared" si="3"/>
        <v>679156.64630000002</v>
      </c>
      <c r="M12" s="11" t="s">
        <v>33</v>
      </c>
      <c r="Q12" s="20">
        <v>679.15664630000003</v>
      </c>
      <c r="U12" s="19">
        <f t="shared" ref="U12:AA27" si="6">U11</f>
        <v>256.10000000000002</v>
      </c>
      <c r="V12" s="19">
        <f t="shared" si="4"/>
        <v>36.400000000000006</v>
      </c>
      <c r="W12" s="19">
        <f t="shared" si="4"/>
        <v>59.4</v>
      </c>
      <c r="X12" s="19">
        <f t="shared" si="4"/>
        <v>20.7</v>
      </c>
      <c r="Y12" s="19">
        <f t="shared" si="4"/>
        <v>150.6</v>
      </c>
      <c r="Z12" s="19">
        <f t="shared" si="4"/>
        <v>77.5</v>
      </c>
      <c r="AA12" s="19">
        <f t="shared" si="4"/>
        <v>67.099999999999994</v>
      </c>
    </row>
    <row r="13" spans="1:27">
      <c r="C13" s="11" t="s">
        <v>17</v>
      </c>
      <c r="D13" s="11" t="s">
        <v>16</v>
      </c>
      <c r="E13" s="11">
        <v>2024</v>
      </c>
      <c r="F13" s="11">
        <f t="shared" si="5"/>
        <v>667190.13309999998</v>
      </c>
      <c r="G13" s="11">
        <f t="shared" si="0"/>
        <v>667190.13309999998</v>
      </c>
      <c r="H13" s="11">
        <f t="shared" si="0"/>
        <v>667190.13309999998</v>
      </c>
      <c r="I13" s="11">
        <f t="shared" si="0"/>
        <v>667190.13309999998</v>
      </c>
      <c r="J13" s="11">
        <f t="shared" si="1"/>
        <v>667190.13309999998</v>
      </c>
      <c r="K13" s="11">
        <f t="shared" si="2"/>
        <v>667190.13309999998</v>
      </c>
      <c r="L13" s="11">
        <f t="shared" si="3"/>
        <v>667190.13309999998</v>
      </c>
      <c r="M13" s="11" t="s">
        <v>33</v>
      </c>
      <c r="Q13" s="20">
        <v>667.19013310000003</v>
      </c>
      <c r="U13" s="19">
        <f t="shared" si="6"/>
        <v>256.10000000000002</v>
      </c>
      <c r="V13" s="19">
        <f t="shared" si="4"/>
        <v>36.400000000000006</v>
      </c>
      <c r="W13" s="19">
        <f t="shared" si="4"/>
        <v>59.4</v>
      </c>
      <c r="X13" s="19">
        <f t="shared" si="4"/>
        <v>20.7</v>
      </c>
      <c r="Y13" s="19">
        <f t="shared" si="4"/>
        <v>150.6</v>
      </c>
      <c r="Z13" s="19">
        <f t="shared" si="4"/>
        <v>77.5</v>
      </c>
      <c r="AA13" s="19">
        <f t="shared" si="4"/>
        <v>67.099999999999994</v>
      </c>
    </row>
    <row r="14" spans="1:27">
      <c r="C14" s="11" t="s">
        <v>17</v>
      </c>
      <c r="D14" s="11" t="s">
        <v>16</v>
      </c>
      <c r="E14" s="11">
        <v>2025</v>
      </c>
      <c r="F14" s="11">
        <f t="shared" si="5"/>
        <v>653629.60930000001</v>
      </c>
      <c r="G14" s="11">
        <f t="shared" si="0"/>
        <v>653629.60930000001</v>
      </c>
      <c r="H14" s="11">
        <f t="shared" si="0"/>
        <v>653629.60930000001</v>
      </c>
      <c r="I14" s="11">
        <f t="shared" si="0"/>
        <v>653629.60930000001</v>
      </c>
      <c r="J14" s="11">
        <f t="shared" si="1"/>
        <v>653629.60930000001</v>
      </c>
      <c r="K14" s="11">
        <f t="shared" si="2"/>
        <v>653629.60930000001</v>
      </c>
      <c r="L14" s="11">
        <f t="shared" si="3"/>
        <v>653629.60930000001</v>
      </c>
      <c r="M14" s="11" t="s">
        <v>33</v>
      </c>
      <c r="Q14" s="20">
        <v>653.62960929999997</v>
      </c>
      <c r="U14" s="19">
        <f t="shared" si="6"/>
        <v>256.10000000000002</v>
      </c>
      <c r="V14" s="19">
        <f t="shared" si="4"/>
        <v>36.400000000000006</v>
      </c>
      <c r="W14" s="19">
        <f t="shared" si="4"/>
        <v>59.4</v>
      </c>
      <c r="X14" s="19">
        <f t="shared" si="4"/>
        <v>20.7</v>
      </c>
      <c r="Y14" s="19">
        <f t="shared" si="4"/>
        <v>150.6</v>
      </c>
      <c r="Z14" s="19">
        <f t="shared" si="4"/>
        <v>77.5</v>
      </c>
      <c r="AA14" s="19">
        <f t="shared" si="4"/>
        <v>67.099999999999994</v>
      </c>
    </row>
    <row r="15" spans="1:27">
      <c r="C15" s="11" t="s">
        <v>17</v>
      </c>
      <c r="D15" s="11" t="s">
        <v>16</v>
      </c>
      <c r="E15" s="11">
        <v>2026</v>
      </c>
      <c r="F15" s="11">
        <f t="shared" si="5"/>
        <v>648956.1409</v>
      </c>
      <c r="G15" s="11">
        <f t="shared" si="0"/>
        <v>648956.1409</v>
      </c>
      <c r="H15" s="11">
        <f t="shared" si="0"/>
        <v>648956.1409</v>
      </c>
      <c r="I15" s="11">
        <f t="shared" si="0"/>
        <v>648956.1409</v>
      </c>
      <c r="J15" s="11">
        <f t="shared" si="1"/>
        <v>648956.1409</v>
      </c>
      <c r="K15" s="11">
        <f t="shared" si="2"/>
        <v>648956.1409</v>
      </c>
      <c r="L15" s="11">
        <f t="shared" si="3"/>
        <v>648956.1409</v>
      </c>
      <c r="M15" s="11" t="s">
        <v>33</v>
      </c>
      <c r="Q15" s="20">
        <v>648.95614090000004</v>
      </c>
      <c r="U15" s="19">
        <f t="shared" si="6"/>
        <v>256.10000000000002</v>
      </c>
      <c r="V15" s="19">
        <f t="shared" si="4"/>
        <v>36.400000000000006</v>
      </c>
      <c r="W15" s="19">
        <f t="shared" si="4"/>
        <v>59.4</v>
      </c>
      <c r="X15" s="19">
        <f t="shared" si="4"/>
        <v>20.7</v>
      </c>
      <c r="Y15" s="19">
        <f t="shared" si="4"/>
        <v>150.6</v>
      </c>
      <c r="Z15" s="19">
        <f t="shared" si="4"/>
        <v>77.5</v>
      </c>
      <c r="AA15" s="19">
        <f t="shared" si="4"/>
        <v>67.099999999999994</v>
      </c>
    </row>
    <row r="16" spans="1:27">
      <c r="C16" s="11" t="s">
        <v>17</v>
      </c>
      <c r="D16" s="11" t="s">
        <v>16</v>
      </c>
      <c r="E16" s="11">
        <v>2027</v>
      </c>
      <c r="F16" s="11">
        <f t="shared" si="5"/>
        <v>645078.91930000007</v>
      </c>
      <c r="G16" s="11">
        <f t="shared" si="0"/>
        <v>645078.91930000007</v>
      </c>
      <c r="H16" s="11">
        <f t="shared" si="0"/>
        <v>645078.91930000007</v>
      </c>
      <c r="I16" s="11">
        <f t="shared" si="0"/>
        <v>645078.91930000007</v>
      </c>
      <c r="J16" s="11">
        <f t="shared" si="1"/>
        <v>645078.91930000007</v>
      </c>
      <c r="K16" s="11">
        <f t="shared" si="2"/>
        <v>645078.91930000007</v>
      </c>
      <c r="L16" s="11">
        <f t="shared" si="3"/>
        <v>645078.91930000007</v>
      </c>
      <c r="M16" s="11" t="s">
        <v>33</v>
      </c>
      <c r="Q16" s="20">
        <v>645.07891930000005</v>
      </c>
      <c r="U16" s="19">
        <f t="shared" si="6"/>
        <v>256.10000000000002</v>
      </c>
      <c r="V16" s="19">
        <f t="shared" si="4"/>
        <v>36.400000000000006</v>
      </c>
      <c r="W16" s="19">
        <f t="shared" si="4"/>
        <v>59.4</v>
      </c>
      <c r="X16" s="19">
        <f t="shared" si="4"/>
        <v>20.7</v>
      </c>
      <c r="Y16" s="19">
        <f t="shared" si="4"/>
        <v>150.6</v>
      </c>
      <c r="Z16" s="19">
        <f t="shared" si="4"/>
        <v>77.5</v>
      </c>
      <c r="AA16" s="19">
        <f t="shared" si="4"/>
        <v>67.099999999999994</v>
      </c>
    </row>
    <row r="17" spans="3:27">
      <c r="C17" s="11" t="s">
        <v>17</v>
      </c>
      <c r="D17" s="11" t="s">
        <v>16</v>
      </c>
      <c r="E17" s="11">
        <v>2028</v>
      </c>
      <c r="F17" s="11">
        <f t="shared" si="5"/>
        <v>636720.62470000004</v>
      </c>
      <c r="G17" s="11">
        <f t="shared" si="0"/>
        <v>636720.62470000004</v>
      </c>
      <c r="H17" s="11">
        <f t="shared" si="0"/>
        <v>636720.62470000004</v>
      </c>
      <c r="I17" s="11">
        <f t="shared" si="0"/>
        <v>636720.62470000004</v>
      </c>
      <c r="J17" s="11">
        <f t="shared" si="1"/>
        <v>636720.62470000004</v>
      </c>
      <c r="K17" s="11">
        <f t="shared" si="2"/>
        <v>636720.62470000004</v>
      </c>
      <c r="L17" s="11">
        <f t="shared" si="3"/>
        <v>636720.62470000004</v>
      </c>
      <c r="M17" s="11" t="s">
        <v>33</v>
      </c>
      <c r="Q17" s="20">
        <v>636.72062470000003</v>
      </c>
      <c r="U17" s="19">
        <f t="shared" si="6"/>
        <v>256.10000000000002</v>
      </c>
      <c r="V17" s="19">
        <f t="shared" si="4"/>
        <v>36.400000000000006</v>
      </c>
      <c r="W17" s="19">
        <f t="shared" si="4"/>
        <v>59.4</v>
      </c>
      <c r="X17" s="19">
        <f t="shared" si="4"/>
        <v>20.7</v>
      </c>
      <c r="Y17" s="19">
        <f t="shared" si="4"/>
        <v>150.6</v>
      </c>
      <c r="Z17" s="19">
        <f t="shared" si="4"/>
        <v>77.5</v>
      </c>
      <c r="AA17" s="19">
        <f t="shared" si="4"/>
        <v>67.099999999999994</v>
      </c>
    </row>
    <row r="18" spans="3:27">
      <c r="C18" s="11" t="s">
        <v>17</v>
      </c>
      <c r="D18" s="11" t="s">
        <v>16</v>
      </c>
      <c r="E18" s="11">
        <v>2029</v>
      </c>
      <c r="F18" s="11">
        <f t="shared" si="5"/>
        <v>625408.10399999993</v>
      </c>
      <c r="G18" s="11">
        <f t="shared" si="0"/>
        <v>625408.10399999993</v>
      </c>
      <c r="H18" s="11">
        <f t="shared" si="0"/>
        <v>625408.10399999993</v>
      </c>
      <c r="I18" s="11">
        <f t="shared" si="0"/>
        <v>625408.10399999993</v>
      </c>
      <c r="J18" s="11">
        <f t="shared" si="1"/>
        <v>625408.10399999993</v>
      </c>
      <c r="K18" s="11">
        <f t="shared" si="2"/>
        <v>625408.10399999993</v>
      </c>
      <c r="L18" s="11">
        <f t="shared" si="3"/>
        <v>625408.10399999993</v>
      </c>
      <c r="M18" s="11" t="s">
        <v>33</v>
      </c>
      <c r="Q18" s="20">
        <v>625.40810399999998</v>
      </c>
      <c r="U18" s="19">
        <f t="shared" si="6"/>
        <v>256.10000000000002</v>
      </c>
      <c r="V18" s="19">
        <f t="shared" si="4"/>
        <v>36.400000000000006</v>
      </c>
      <c r="W18" s="19">
        <f t="shared" si="4"/>
        <v>59.4</v>
      </c>
      <c r="X18" s="19">
        <f t="shared" si="4"/>
        <v>20.7</v>
      </c>
      <c r="Y18" s="19">
        <f t="shared" si="4"/>
        <v>150.6</v>
      </c>
      <c r="Z18" s="19">
        <f t="shared" si="4"/>
        <v>77.5</v>
      </c>
      <c r="AA18" s="19">
        <f t="shared" si="4"/>
        <v>67.099999999999994</v>
      </c>
    </row>
    <row r="19" spans="3:27">
      <c r="C19" s="11" t="s">
        <v>17</v>
      </c>
      <c r="D19" s="11" t="s">
        <v>16</v>
      </c>
      <c r="E19" s="11">
        <v>2030</v>
      </c>
      <c r="F19" s="11">
        <f t="shared" si="5"/>
        <v>612566.79180000001</v>
      </c>
      <c r="G19" s="11">
        <f t="shared" si="0"/>
        <v>612566.79180000001</v>
      </c>
      <c r="H19" s="11">
        <f t="shared" si="0"/>
        <v>612566.79180000001</v>
      </c>
      <c r="I19" s="11">
        <f t="shared" si="0"/>
        <v>612566.79180000001</v>
      </c>
      <c r="J19" s="11">
        <f t="shared" si="1"/>
        <v>612566.79180000001</v>
      </c>
      <c r="K19" s="11">
        <f t="shared" si="2"/>
        <v>612566.79180000001</v>
      </c>
      <c r="L19" s="11">
        <f t="shared" si="3"/>
        <v>612566.79180000001</v>
      </c>
      <c r="M19" s="11" t="s">
        <v>33</v>
      </c>
      <c r="Q19" s="20">
        <v>612.56679180000003</v>
      </c>
      <c r="U19" s="19">
        <f t="shared" si="6"/>
        <v>256.10000000000002</v>
      </c>
      <c r="V19" s="19">
        <f t="shared" si="4"/>
        <v>36.400000000000006</v>
      </c>
      <c r="W19" s="19">
        <f t="shared" si="4"/>
        <v>59.4</v>
      </c>
      <c r="X19" s="19">
        <f t="shared" si="4"/>
        <v>20.7</v>
      </c>
      <c r="Y19" s="19">
        <f t="shared" si="4"/>
        <v>150.6</v>
      </c>
      <c r="Z19" s="19">
        <f t="shared" si="4"/>
        <v>77.5</v>
      </c>
      <c r="AA19" s="19">
        <f t="shared" si="4"/>
        <v>67.099999999999994</v>
      </c>
    </row>
    <row r="20" spans="3:27">
      <c r="C20" s="11" t="s">
        <v>17</v>
      </c>
      <c r="D20" s="11" t="s">
        <v>16</v>
      </c>
      <c r="E20" s="11">
        <v>2031</v>
      </c>
      <c r="F20" s="11">
        <f t="shared" si="5"/>
        <v>607089.60019999999</v>
      </c>
      <c r="G20" s="11">
        <f t="shared" si="0"/>
        <v>607089.60019999999</v>
      </c>
      <c r="H20" s="11">
        <f t="shared" si="0"/>
        <v>607089.60019999999</v>
      </c>
      <c r="I20" s="11">
        <f t="shared" si="0"/>
        <v>607089.60019999999</v>
      </c>
      <c r="J20" s="11">
        <f t="shared" si="1"/>
        <v>607089.60019999999</v>
      </c>
      <c r="K20" s="11">
        <f t="shared" si="2"/>
        <v>607089.60019999999</v>
      </c>
      <c r="L20" s="11">
        <f t="shared" si="3"/>
        <v>607089.60019999999</v>
      </c>
      <c r="M20" s="11" t="s">
        <v>33</v>
      </c>
      <c r="Q20" s="20">
        <v>607.08960019999995</v>
      </c>
      <c r="U20" s="19">
        <f t="shared" si="6"/>
        <v>256.10000000000002</v>
      </c>
      <c r="V20" s="19">
        <f t="shared" si="4"/>
        <v>36.400000000000006</v>
      </c>
      <c r="W20" s="19">
        <f t="shared" si="4"/>
        <v>59.4</v>
      </c>
      <c r="X20" s="19">
        <f t="shared" si="4"/>
        <v>20.7</v>
      </c>
      <c r="Y20" s="19">
        <f t="shared" si="4"/>
        <v>150.6</v>
      </c>
      <c r="Z20" s="19">
        <f t="shared" si="4"/>
        <v>77.5</v>
      </c>
      <c r="AA20" s="19">
        <f t="shared" si="4"/>
        <v>67.099999999999994</v>
      </c>
    </row>
    <row r="21" spans="3:27">
      <c r="C21" s="11" t="s">
        <v>17</v>
      </c>
      <c r="D21" s="11" t="s">
        <v>16</v>
      </c>
      <c r="E21" s="11">
        <v>2032</v>
      </c>
      <c r="F21" s="11">
        <f t="shared" si="5"/>
        <v>600465.60499999998</v>
      </c>
      <c r="G21" s="11">
        <f t="shared" si="0"/>
        <v>600465.60499999998</v>
      </c>
      <c r="H21" s="11">
        <f t="shared" si="0"/>
        <v>600465.60499999998</v>
      </c>
      <c r="I21" s="11">
        <f t="shared" si="0"/>
        <v>600465.60499999998</v>
      </c>
      <c r="J21" s="11">
        <f t="shared" si="1"/>
        <v>600465.60499999998</v>
      </c>
      <c r="K21" s="11">
        <f t="shared" si="2"/>
        <v>600465.60499999998</v>
      </c>
      <c r="L21" s="11">
        <f t="shared" si="3"/>
        <v>600465.60499999998</v>
      </c>
      <c r="M21" s="11" t="s">
        <v>33</v>
      </c>
      <c r="Q21" s="20">
        <v>600.46560499999998</v>
      </c>
      <c r="U21" s="19">
        <f t="shared" si="6"/>
        <v>256.10000000000002</v>
      </c>
      <c r="V21" s="19">
        <f t="shared" si="4"/>
        <v>36.400000000000006</v>
      </c>
      <c r="W21" s="19">
        <f t="shared" si="4"/>
        <v>59.4</v>
      </c>
      <c r="X21" s="19">
        <f t="shared" si="4"/>
        <v>20.7</v>
      </c>
      <c r="Y21" s="19">
        <f t="shared" si="4"/>
        <v>150.6</v>
      </c>
      <c r="Z21" s="19">
        <f t="shared" si="4"/>
        <v>77.5</v>
      </c>
      <c r="AA21" s="19">
        <f t="shared" si="4"/>
        <v>67.099999999999994</v>
      </c>
    </row>
    <row r="22" spans="3:27">
      <c r="C22" s="11" t="s">
        <v>17</v>
      </c>
      <c r="D22" s="11" t="s">
        <v>16</v>
      </c>
      <c r="E22" s="11">
        <v>2033</v>
      </c>
      <c r="F22" s="11">
        <f t="shared" si="5"/>
        <v>595527.70969999989</v>
      </c>
      <c r="G22" s="11">
        <f t="shared" si="0"/>
        <v>595527.70969999989</v>
      </c>
      <c r="H22" s="11">
        <f t="shared" si="0"/>
        <v>595527.70969999989</v>
      </c>
      <c r="I22" s="11">
        <f t="shared" si="0"/>
        <v>595527.70969999989</v>
      </c>
      <c r="J22" s="11">
        <f t="shared" si="1"/>
        <v>595527.70969999989</v>
      </c>
      <c r="K22" s="11">
        <f t="shared" si="2"/>
        <v>595527.70969999989</v>
      </c>
      <c r="L22" s="11">
        <f t="shared" si="3"/>
        <v>595527.70969999989</v>
      </c>
      <c r="M22" s="11" t="s">
        <v>33</v>
      </c>
      <c r="Q22" s="20">
        <v>595.52770969999995</v>
      </c>
      <c r="U22" s="19">
        <f t="shared" si="6"/>
        <v>256.10000000000002</v>
      </c>
      <c r="V22" s="19">
        <f t="shared" si="4"/>
        <v>36.400000000000006</v>
      </c>
      <c r="W22" s="19">
        <f t="shared" si="4"/>
        <v>59.4</v>
      </c>
      <c r="X22" s="19">
        <f t="shared" si="4"/>
        <v>20.7</v>
      </c>
      <c r="Y22" s="19">
        <f t="shared" si="4"/>
        <v>150.6</v>
      </c>
      <c r="Z22" s="19">
        <f t="shared" si="4"/>
        <v>77.5</v>
      </c>
      <c r="AA22" s="19">
        <f t="shared" si="4"/>
        <v>67.099999999999994</v>
      </c>
    </row>
    <row r="23" spans="3:27">
      <c r="C23" s="11" t="s">
        <v>17</v>
      </c>
      <c r="D23" s="11" t="s">
        <v>16</v>
      </c>
      <c r="E23" s="11">
        <v>2034</v>
      </c>
      <c r="F23" s="11">
        <f t="shared" si="5"/>
        <v>585209.89359999995</v>
      </c>
      <c r="G23" s="11">
        <f t="shared" si="0"/>
        <v>585209.89359999995</v>
      </c>
      <c r="H23" s="11">
        <f t="shared" si="0"/>
        <v>585209.89359999995</v>
      </c>
      <c r="I23" s="11">
        <f t="shared" si="0"/>
        <v>585209.89359999995</v>
      </c>
      <c r="J23" s="11">
        <f t="shared" si="1"/>
        <v>585209.89359999995</v>
      </c>
      <c r="K23" s="11">
        <f t="shared" si="2"/>
        <v>585209.89359999995</v>
      </c>
      <c r="L23" s="11">
        <f t="shared" si="3"/>
        <v>585209.89359999995</v>
      </c>
      <c r="M23" s="11" t="s">
        <v>33</v>
      </c>
      <c r="Q23" s="20">
        <v>585.20989359999999</v>
      </c>
      <c r="U23" s="19">
        <f t="shared" si="6"/>
        <v>256.10000000000002</v>
      </c>
      <c r="V23" s="19">
        <f t="shared" si="4"/>
        <v>36.400000000000006</v>
      </c>
      <c r="W23" s="19">
        <f t="shared" si="4"/>
        <v>59.4</v>
      </c>
      <c r="X23" s="19">
        <f t="shared" si="4"/>
        <v>20.7</v>
      </c>
      <c r="Y23" s="19">
        <f t="shared" si="4"/>
        <v>150.6</v>
      </c>
      <c r="Z23" s="19">
        <f t="shared" si="4"/>
        <v>77.5</v>
      </c>
      <c r="AA23" s="19">
        <f t="shared" si="4"/>
        <v>67.099999999999994</v>
      </c>
    </row>
    <row r="24" spans="3:27">
      <c r="C24" s="11" t="s">
        <v>17</v>
      </c>
      <c r="D24" s="11" t="s">
        <v>16</v>
      </c>
      <c r="E24" s="11">
        <v>2035</v>
      </c>
      <c r="F24" s="11">
        <f t="shared" si="5"/>
        <v>582178.17039999994</v>
      </c>
      <c r="G24" s="11">
        <f t="shared" si="0"/>
        <v>582178.17039999994</v>
      </c>
      <c r="H24" s="11">
        <f t="shared" si="0"/>
        <v>582178.17039999994</v>
      </c>
      <c r="I24" s="11">
        <f t="shared" si="0"/>
        <v>582178.17039999994</v>
      </c>
      <c r="J24" s="11">
        <f t="shared" si="1"/>
        <v>582178.17039999994</v>
      </c>
      <c r="K24" s="11">
        <f t="shared" si="2"/>
        <v>582178.17039999994</v>
      </c>
      <c r="L24" s="11">
        <f t="shared" si="3"/>
        <v>582178.17039999994</v>
      </c>
      <c r="M24" s="11" t="s">
        <v>33</v>
      </c>
      <c r="Q24" s="20">
        <v>582.1781704</v>
      </c>
      <c r="U24" s="19">
        <f t="shared" si="6"/>
        <v>256.10000000000002</v>
      </c>
      <c r="V24" s="19">
        <f t="shared" si="4"/>
        <v>36.400000000000006</v>
      </c>
      <c r="W24" s="19">
        <f t="shared" si="4"/>
        <v>59.4</v>
      </c>
      <c r="X24" s="19">
        <f t="shared" si="4"/>
        <v>20.7</v>
      </c>
      <c r="Y24" s="19">
        <f t="shared" si="4"/>
        <v>150.6</v>
      </c>
      <c r="Z24" s="19">
        <f t="shared" si="4"/>
        <v>77.5</v>
      </c>
      <c r="AA24" s="19">
        <f t="shared" si="4"/>
        <v>67.099999999999994</v>
      </c>
    </row>
    <row r="25" spans="3:27">
      <c r="C25" s="11" t="s">
        <v>17</v>
      </c>
      <c r="D25" s="11" t="s">
        <v>16</v>
      </c>
      <c r="E25" s="11">
        <v>2036</v>
      </c>
      <c r="F25" s="11">
        <f t="shared" si="5"/>
        <v>578638.49670000002</v>
      </c>
      <c r="G25" s="11">
        <f t="shared" si="0"/>
        <v>578638.49670000002</v>
      </c>
      <c r="H25" s="11">
        <f t="shared" si="0"/>
        <v>578638.49670000002</v>
      </c>
      <c r="I25" s="11">
        <f t="shared" si="0"/>
        <v>578638.49670000002</v>
      </c>
      <c r="J25" s="11">
        <f t="shared" si="1"/>
        <v>578638.49670000002</v>
      </c>
      <c r="K25" s="11">
        <f t="shared" si="2"/>
        <v>578638.49670000002</v>
      </c>
      <c r="L25" s="11">
        <f t="shared" si="3"/>
        <v>578638.49670000002</v>
      </c>
      <c r="M25" s="11" t="s">
        <v>33</v>
      </c>
      <c r="Q25" s="20">
        <v>578.63849670000002</v>
      </c>
      <c r="U25" s="19">
        <f t="shared" si="6"/>
        <v>256.10000000000002</v>
      </c>
      <c r="V25" s="19">
        <f t="shared" si="4"/>
        <v>36.400000000000006</v>
      </c>
      <c r="W25" s="19">
        <f t="shared" si="4"/>
        <v>59.4</v>
      </c>
      <c r="X25" s="19">
        <f t="shared" si="4"/>
        <v>20.7</v>
      </c>
      <c r="Y25" s="19">
        <f t="shared" si="4"/>
        <v>150.6</v>
      </c>
      <c r="Z25" s="19">
        <f t="shared" si="4"/>
        <v>77.5</v>
      </c>
      <c r="AA25" s="19">
        <f t="shared" si="4"/>
        <v>67.099999999999994</v>
      </c>
    </row>
    <row r="26" spans="3:27">
      <c r="C26" s="11" t="s">
        <v>17</v>
      </c>
      <c r="D26" s="11" t="s">
        <v>16</v>
      </c>
      <c r="E26" s="11">
        <v>2037</v>
      </c>
      <c r="F26" s="11">
        <f t="shared" si="5"/>
        <v>576156.21850000008</v>
      </c>
      <c r="G26" s="11">
        <f t="shared" si="0"/>
        <v>576156.21850000008</v>
      </c>
      <c r="H26" s="11">
        <f t="shared" si="0"/>
        <v>576156.21850000008</v>
      </c>
      <c r="I26" s="11">
        <f t="shared" si="0"/>
        <v>576156.21850000008</v>
      </c>
      <c r="J26" s="11">
        <f t="shared" si="1"/>
        <v>576156.21850000008</v>
      </c>
      <c r="K26" s="11">
        <f t="shared" si="2"/>
        <v>576156.21850000008</v>
      </c>
      <c r="L26" s="11">
        <f t="shared" si="3"/>
        <v>576156.21850000008</v>
      </c>
      <c r="M26" s="11" t="s">
        <v>33</v>
      </c>
      <c r="Q26" s="20">
        <v>576.15621850000002</v>
      </c>
      <c r="U26" s="19">
        <f t="shared" si="6"/>
        <v>256.10000000000002</v>
      </c>
      <c r="V26" s="19">
        <f t="shared" si="4"/>
        <v>36.400000000000006</v>
      </c>
      <c r="W26" s="19">
        <f t="shared" si="4"/>
        <v>59.4</v>
      </c>
      <c r="X26" s="19">
        <f t="shared" si="4"/>
        <v>20.7</v>
      </c>
      <c r="Y26" s="19">
        <f t="shared" si="4"/>
        <v>150.6</v>
      </c>
      <c r="Z26" s="19">
        <f t="shared" si="4"/>
        <v>77.5</v>
      </c>
      <c r="AA26" s="19">
        <f t="shared" si="4"/>
        <v>67.099999999999994</v>
      </c>
    </row>
    <row r="27" spans="3:27">
      <c r="C27" s="11" t="s">
        <v>17</v>
      </c>
      <c r="D27" s="11" t="s">
        <v>16</v>
      </c>
      <c r="E27" s="11">
        <v>2038</v>
      </c>
      <c r="F27" s="11">
        <f t="shared" si="5"/>
        <v>573986.5808</v>
      </c>
      <c r="G27" s="11">
        <f t="shared" ref="G27:I39" si="7">F27</f>
        <v>573986.5808</v>
      </c>
      <c r="H27" s="11">
        <f t="shared" si="7"/>
        <v>573986.5808</v>
      </c>
      <c r="I27" s="11">
        <f t="shared" si="7"/>
        <v>573986.5808</v>
      </c>
      <c r="J27" s="11">
        <f t="shared" si="1"/>
        <v>573986.5808</v>
      </c>
      <c r="K27" s="11">
        <f t="shared" si="2"/>
        <v>573986.5808</v>
      </c>
      <c r="L27" s="11">
        <f t="shared" si="3"/>
        <v>573986.5808</v>
      </c>
      <c r="M27" s="11" t="s">
        <v>33</v>
      </c>
      <c r="Q27" s="20">
        <v>573.98658079999996</v>
      </c>
      <c r="U27" s="19">
        <f t="shared" si="6"/>
        <v>256.10000000000002</v>
      </c>
      <c r="V27" s="19">
        <f t="shared" si="6"/>
        <v>36.400000000000006</v>
      </c>
      <c r="W27" s="19">
        <f t="shared" si="6"/>
        <v>59.4</v>
      </c>
      <c r="X27" s="19">
        <f t="shared" si="6"/>
        <v>20.7</v>
      </c>
      <c r="Y27" s="19">
        <f t="shared" si="6"/>
        <v>150.6</v>
      </c>
      <c r="Z27" s="19">
        <f t="shared" si="6"/>
        <v>77.5</v>
      </c>
      <c r="AA27" s="19">
        <f t="shared" si="6"/>
        <v>67.099999999999994</v>
      </c>
    </row>
    <row r="28" spans="3:27">
      <c r="C28" s="11" t="s">
        <v>17</v>
      </c>
      <c r="D28" s="11" t="s">
        <v>16</v>
      </c>
      <c r="E28" s="11">
        <v>2039</v>
      </c>
      <c r="F28" s="11">
        <f t="shared" si="5"/>
        <v>571882.97199999995</v>
      </c>
      <c r="G28" s="11">
        <f t="shared" si="7"/>
        <v>571882.97199999995</v>
      </c>
      <c r="H28" s="11">
        <f t="shared" si="7"/>
        <v>571882.97199999995</v>
      </c>
      <c r="I28" s="11">
        <f t="shared" si="7"/>
        <v>571882.97199999995</v>
      </c>
      <c r="J28" s="11">
        <f t="shared" si="1"/>
        <v>571882.97199999995</v>
      </c>
      <c r="K28" s="11">
        <f t="shared" si="2"/>
        <v>571882.97199999995</v>
      </c>
      <c r="L28" s="11">
        <f t="shared" si="3"/>
        <v>571882.97199999995</v>
      </c>
      <c r="M28" s="11" t="s">
        <v>33</v>
      </c>
      <c r="Q28" s="20">
        <v>571.882972</v>
      </c>
      <c r="U28" s="19">
        <f t="shared" ref="U28:AA39" si="8">U27</f>
        <v>256.10000000000002</v>
      </c>
      <c r="V28" s="19">
        <f t="shared" si="8"/>
        <v>36.400000000000006</v>
      </c>
      <c r="W28" s="19">
        <f t="shared" si="8"/>
        <v>59.4</v>
      </c>
      <c r="X28" s="19">
        <f t="shared" si="8"/>
        <v>20.7</v>
      </c>
      <c r="Y28" s="19">
        <f t="shared" si="8"/>
        <v>150.6</v>
      </c>
      <c r="Z28" s="19">
        <f t="shared" si="8"/>
        <v>77.5</v>
      </c>
      <c r="AA28" s="19">
        <f t="shared" si="8"/>
        <v>67.099999999999994</v>
      </c>
    </row>
    <row r="29" spans="3:27">
      <c r="C29" s="11" t="s">
        <v>17</v>
      </c>
      <c r="D29" s="11" t="s">
        <v>16</v>
      </c>
      <c r="E29" s="11">
        <v>2040</v>
      </c>
      <c r="F29" s="11">
        <f t="shared" si="5"/>
        <v>570312.87190000003</v>
      </c>
      <c r="G29" s="11">
        <f t="shared" si="7"/>
        <v>570312.87190000003</v>
      </c>
      <c r="H29" s="11">
        <f t="shared" si="7"/>
        <v>570312.87190000003</v>
      </c>
      <c r="I29" s="11">
        <f t="shared" si="7"/>
        <v>570312.87190000003</v>
      </c>
      <c r="J29" s="11">
        <f t="shared" si="1"/>
        <v>570312.87190000003</v>
      </c>
      <c r="K29" s="11">
        <f t="shared" si="2"/>
        <v>570312.87190000003</v>
      </c>
      <c r="L29" s="11">
        <f t="shared" si="3"/>
        <v>570312.87190000003</v>
      </c>
      <c r="M29" s="11" t="s">
        <v>33</v>
      </c>
      <c r="Q29" s="20">
        <v>570.3128719</v>
      </c>
      <c r="U29" s="19">
        <f t="shared" si="8"/>
        <v>256.10000000000002</v>
      </c>
      <c r="V29" s="19">
        <f t="shared" si="8"/>
        <v>36.400000000000006</v>
      </c>
      <c r="W29" s="19">
        <f t="shared" si="8"/>
        <v>59.4</v>
      </c>
      <c r="X29" s="19">
        <f t="shared" si="8"/>
        <v>20.7</v>
      </c>
      <c r="Y29" s="19">
        <f t="shared" si="8"/>
        <v>150.6</v>
      </c>
      <c r="Z29" s="19">
        <f t="shared" si="8"/>
        <v>77.5</v>
      </c>
      <c r="AA29" s="19">
        <f t="shared" si="8"/>
        <v>67.099999999999994</v>
      </c>
    </row>
    <row r="30" spans="3:27">
      <c r="C30" s="11" t="s">
        <v>17</v>
      </c>
      <c r="D30" s="11" t="s">
        <v>16</v>
      </c>
      <c r="E30" s="11">
        <v>2041</v>
      </c>
      <c r="F30" s="11">
        <f t="shared" si="5"/>
        <v>567430.96909999999</v>
      </c>
      <c r="G30" s="11">
        <f t="shared" si="7"/>
        <v>567430.96909999999</v>
      </c>
      <c r="H30" s="11">
        <f t="shared" si="7"/>
        <v>567430.96909999999</v>
      </c>
      <c r="I30" s="11">
        <f t="shared" si="7"/>
        <v>567430.96909999999</v>
      </c>
      <c r="J30" s="11">
        <f t="shared" si="1"/>
        <v>567430.96909999999</v>
      </c>
      <c r="K30" s="11">
        <f t="shared" si="2"/>
        <v>567430.96909999999</v>
      </c>
      <c r="L30" s="11">
        <f t="shared" si="3"/>
        <v>567430.96909999999</v>
      </c>
      <c r="M30" s="11" t="s">
        <v>33</v>
      </c>
      <c r="Q30" s="20">
        <v>567.43096909999997</v>
      </c>
      <c r="U30" s="19">
        <f t="shared" si="8"/>
        <v>256.10000000000002</v>
      </c>
      <c r="V30" s="19">
        <f t="shared" si="8"/>
        <v>36.400000000000006</v>
      </c>
      <c r="W30" s="19">
        <f t="shared" si="8"/>
        <v>59.4</v>
      </c>
      <c r="X30" s="19">
        <f t="shared" si="8"/>
        <v>20.7</v>
      </c>
      <c r="Y30" s="19">
        <f t="shared" si="8"/>
        <v>150.6</v>
      </c>
      <c r="Z30" s="19">
        <f t="shared" si="8"/>
        <v>77.5</v>
      </c>
      <c r="AA30" s="19">
        <f t="shared" si="8"/>
        <v>67.099999999999994</v>
      </c>
    </row>
    <row r="31" spans="3:27">
      <c r="C31" s="11" t="s">
        <v>17</v>
      </c>
      <c r="D31" s="11" t="s">
        <v>16</v>
      </c>
      <c r="E31" s="11">
        <v>2042</v>
      </c>
      <c r="F31" s="11">
        <f t="shared" si="5"/>
        <v>565678.56429999997</v>
      </c>
      <c r="G31" s="11">
        <f t="shared" si="7"/>
        <v>565678.56429999997</v>
      </c>
      <c r="H31" s="11">
        <f t="shared" si="7"/>
        <v>565678.56429999997</v>
      </c>
      <c r="I31" s="11">
        <f t="shared" si="7"/>
        <v>565678.56429999997</v>
      </c>
      <c r="J31" s="11">
        <f t="shared" si="1"/>
        <v>565678.56429999997</v>
      </c>
      <c r="K31" s="11">
        <f t="shared" si="2"/>
        <v>565678.56429999997</v>
      </c>
      <c r="L31" s="11">
        <f t="shared" si="3"/>
        <v>565678.56429999997</v>
      </c>
      <c r="M31" s="11" t="s">
        <v>33</v>
      </c>
      <c r="Q31" s="20">
        <v>565.67856429999995</v>
      </c>
      <c r="U31" s="19">
        <f t="shared" si="8"/>
        <v>256.10000000000002</v>
      </c>
      <c r="V31" s="19">
        <f t="shared" si="8"/>
        <v>36.400000000000006</v>
      </c>
      <c r="W31" s="19">
        <f t="shared" si="8"/>
        <v>59.4</v>
      </c>
      <c r="X31" s="19">
        <f t="shared" si="8"/>
        <v>20.7</v>
      </c>
      <c r="Y31" s="19">
        <f t="shared" si="8"/>
        <v>150.6</v>
      </c>
      <c r="Z31" s="19">
        <f t="shared" si="8"/>
        <v>77.5</v>
      </c>
      <c r="AA31" s="19">
        <f t="shared" si="8"/>
        <v>67.099999999999994</v>
      </c>
    </row>
    <row r="32" spans="3:27">
      <c r="C32" s="11" t="s">
        <v>17</v>
      </c>
      <c r="D32" s="11" t="s">
        <v>16</v>
      </c>
      <c r="E32" s="11">
        <v>2043</v>
      </c>
      <c r="F32" s="11">
        <f t="shared" si="5"/>
        <v>563122.47770000005</v>
      </c>
      <c r="G32" s="11">
        <f t="shared" si="7"/>
        <v>563122.47770000005</v>
      </c>
      <c r="H32" s="11">
        <f t="shared" si="7"/>
        <v>563122.47770000005</v>
      </c>
      <c r="I32" s="11">
        <f t="shared" si="7"/>
        <v>563122.47770000005</v>
      </c>
      <c r="J32" s="11">
        <f t="shared" si="1"/>
        <v>563122.47770000005</v>
      </c>
      <c r="K32" s="11">
        <f t="shared" si="2"/>
        <v>563122.47770000005</v>
      </c>
      <c r="L32" s="11">
        <f t="shared" si="3"/>
        <v>563122.47770000005</v>
      </c>
      <c r="M32" s="11" t="s">
        <v>33</v>
      </c>
      <c r="Q32" s="20">
        <v>563.12247769999999</v>
      </c>
      <c r="U32" s="19">
        <f t="shared" si="8"/>
        <v>256.10000000000002</v>
      </c>
      <c r="V32" s="19">
        <f t="shared" si="8"/>
        <v>36.400000000000006</v>
      </c>
      <c r="W32" s="19">
        <f t="shared" si="8"/>
        <v>59.4</v>
      </c>
      <c r="X32" s="19">
        <f t="shared" si="8"/>
        <v>20.7</v>
      </c>
      <c r="Y32" s="19">
        <f t="shared" si="8"/>
        <v>150.6</v>
      </c>
      <c r="Z32" s="19">
        <f t="shared" si="8"/>
        <v>77.5</v>
      </c>
      <c r="AA32" s="19">
        <f t="shared" si="8"/>
        <v>67.099999999999994</v>
      </c>
    </row>
    <row r="33" spans="3:27">
      <c r="C33" s="11" t="s">
        <v>17</v>
      </c>
      <c r="D33" s="11" t="s">
        <v>16</v>
      </c>
      <c r="E33" s="11">
        <v>2044</v>
      </c>
      <c r="F33" s="11">
        <f t="shared" si="5"/>
        <v>561035.55059999996</v>
      </c>
      <c r="G33" s="11">
        <f t="shared" si="7"/>
        <v>561035.55059999996</v>
      </c>
      <c r="H33" s="11">
        <f t="shared" si="7"/>
        <v>561035.55059999996</v>
      </c>
      <c r="I33" s="11">
        <f t="shared" si="7"/>
        <v>561035.55059999996</v>
      </c>
      <c r="J33" s="11">
        <f t="shared" si="1"/>
        <v>561035.55059999996</v>
      </c>
      <c r="K33" s="11">
        <f t="shared" si="2"/>
        <v>561035.55059999996</v>
      </c>
      <c r="L33" s="11">
        <f t="shared" si="3"/>
        <v>561035.55059999996</v>
      </c>
      <c r="M33" s="11" t="s">
        <v>33</v>
      </c>
      <c r="Q33" s="20">
        <v>561.03555059999997</v>
      </c>
      <c r="U33" s="19">
        <f t="shared" si="8"/>
        <v>256.10000000000002</v>
      </c>
      <c r="V33" s="19">
        <f t="shared" si="8"/>
        <v>36.400000000000006</v>
      </c>
      <c r="W33" s="19">
        <f t="shared" si="8"/>
        <v>59.4</v>
      </c>
      <c r="X33" s="19">
        <f t="shared" si="8"/>
        <v>20.7</v>
      </c>
      <c r="Y33" s="19">
        <f t="shared" si="8"/>
        <v>150.6</v>
      </c>
      <c r="Z33" s="19">
        <f t="shared" si="8"/>
        <v>77.5</v>
      </c>
      <c r="AA33" s="19">
        <f t="shared" si="8"/>
        <v>67.099999999999994</v>
      </c>
    </row>
    <row r="34" spans="3:27">
      <c r="C34" s="11" t="s">
        <v>17</v>
      </c>
      <c r="D34" s="11" t="s">
        <v>16</v>
      </c>
      <c r="E34" s="11">
        <v>2045</v>
      </c>
      <c r="F34" s="11">
        <f t="shared" si="5"/>
        <v>559654.74540000001</v>
      </c>
      <c r="G34" s="11">
        <f t="shared" si="7"/>
        <v>559654.74540000001</v>
      </c>
      <c r="H34" s="11">
        <f t="shared" si="7"/>
        <v>559654.74540000001</v>
      </c>
      <c r="I34" s="11">
        <f t="shared" si="7"/>
        <v>559654.74540000001</v>
      </c>
      <c r="J34" s="11">
        <f t="shared" si="1"/>
        <v>559654.74540000001</v>
      </c>
      <c r="K34" s="11">
        <f t="shared" si="2"/>
        <v>559654.74540000001</v>
      </c>
      <c r="L34" s="11">
        <f t="shared" si="3"/>
        <v>559654.74540000001</v>
      </c>
      <c r="M34" s="11" t="s">
        <v>33</v>
      </c>
      <c r="Q34" s="20">
        <v>559.65474540000002</v>
      </c>
      <c r="U34" s="19">
        <f t="shared" si="8"/>
        <v>256.10000000000002</v>
      </c>
      <c r="V34" s="19">
        <f t="shared" si="8"/>
        <v>36.400000000000006</v>
      </c>
      <c r="W34" s="19">
        <f t="shared" si="8"/>
        <v>59.4</v>
      </c>
      <c r="X34" s="19">
        <f t="shared" si="8"/>
        <v>20.7</v>
      </c>
      <c r="Y34" s="19">
        <f t="shared" si="8"/>
        <v>150.6</v>
      </c>
      <c r="Z34" s="19">
        <f t="shared" si="8"/>
        <v>77.5</v>
      </c>
      <c r="AA34" s="19">
        <f t="shared" si="8"/>
        <v>67.099999999999994</v>
      </c>
    </row>
    <row r="35" spans="3:27">
      <c r="C35" s="11" t="s">
        <v>17</v>
      </c>
      <c r="D35" s="11" t="s">
        <v>16</v>
      </c>
      <c r="E35" s="11">
        <v>2046</v>
      </c>
      <c r="F35" s="11">
        <f t="shared" si="5"/>
        <v>560300.21769999992</v>
      </c>
      <c r="G35" s="11">
        <f t="shared" si="7"/>
        <v>560300.21769999992</v>
      </c>
      <c r="H35" s="11">
        <f t="shared" si="7"/>
        <v>560300.21769999992</v>
      </c>
      <c r="I35" s="11">
        <f t="shared" si="7"/>
        <v>560300.21769999992</v>
      </c>
      <c r="J35" s="11">
        <f t="shared" si="1"/>
        <v>560300.21769999992</v>
      </c>
      <c r="K35" s="11">
        <f t="shared" si="2"/>
        <v>560300.21769999992</v>
      </c>
      <c r="L35" s="11">
        <f t="shared" si="3"/>
        <v>560300.21769999992</v>
      </c>
      <c r="M35" s="11" t="s">
        <v>33</v>
      </c>
      <c r="Q35" s="20">
        <v>560.30021769999996</v>
      </c>
      <c r="U35" s="19">
        <f t="shared" si="8"/>
        <v>256.10000000000002</v>
      </c>
      <c r="V35" s="19">
        <f t="shared" si="8"/>
        <v>36.400000000000006</v>
      </c>
      <c r="W35" s="19">
        <f t="shared" si="8"/>
        <v>59.4</v>
      </c>
      <c r="X35" s="19">
        <f t="shared" si="8"/>
        <v>20.7</v>
      </c>
      <c r="Y35" s="19">
        <f t="shared" si="8"/>
        <v>150.6</v>
      </c>
      <c r="Z35" s="19">
        <f t="shared" si="8"/>
        <v>77.5</v>
      </c>
      <c r="AA35" s="19">
        <f t="shared" si="8"/>
        <v>67.099999999999994</v>
      </c>
    </row>
    <row r="36" spans="3:27">
      <c r="C36" s="11" t="s">
        <v>17</v>
      </c>
      <c r="D36" s="11" t="s">
        <v>16</v>
      </c>
      <c r="E36" s="11">
        <v>2047</v>
      </c>
      <c r="F36" s="11">
        <f t="shared" si="5"/>
        <v>561169.67509999999</v>
      </c>
      <c r="G36" s="11">
        <f t="shared" si="7"/>
        <v>561169.67509999999</v>
      </c>
      <c r="H36" s="11">
        <f t="shared" si="7"/>
        <v>561169.67509999999</v>
      </c>
      <c r="I36" s="11">
        <f t="shared" si="7"/>
        <v>561169.67509999999</v>
      </c>
      <c r="J36" s="11">
        <f t="shared" si="1"/>
        <v>561169.67509999999</v>
      </c>
      <c r="K36" s="11">
        <f t="shared" si="2"/>
        <v>561169.67509999999</v>
      </c>
      <c r="L36" s="11">
        <f t="shared" si="3"/>
        <v>561169.67509999999</v>
      </c>
      <c r="M36" s="11" t="s">
        <v>33</v>
      </c>
      <c r="Q36" s="20">
        <v>561.16967509999995</v>
      </c>
      <c r="U36" s="19">
        <f t="shared" si="8"/>
        <v>256.10000000000002</v>
      </c>
      <c r="V36" s="19">
        <f t="shared" si="8"/>
        <v>36.400000000000006</v>
      </c>
      <c r="W36" s="19">
        <f t="shared" si="8"/>
        <v>59.4</v>
      </c>
      <c r="X36" s="19">
        <f t="shared" si="8"/>
        <v>20.7</v>
      </c>
      <c r="Y36" s="19">
        <f t="shared" si="8"/>
        <v>150.6</v>
      </c>
      <c r="Z36" s="19">
        <f t="shared" si="8"/>
        <v>77.5</v>
      </c>
      <c r="AA36" s="19">
        <f t="shared" si="8"/>
        <v>67.099999999999994</v>
      </c>
    </row>
    <row r="37" spans="3:27">
      <c r="C37" s="11" t="s">
        <v>17</v>
      </c>
      <c r="D37" s="11" t="s">
        <v>16</v>
      </c>
      <c r="E37" s="11">
        <v>2048</v>
      </c>
      <c r="F37" s="11">
        <f t="shared" si="5"/>
        <v>562363.22739999997</v>
      </c>
      <c r="G37" s="11">
        <f t="shared" si="7"/>
        <v>562363.22739999997</v>
      </c>
      <c r="H37" s="11">
        <f t="shared" si="7"/>
        <v>562363.22739999997</v>
      </c>
      <c r="I37" s="11">
        <f t="shared" si="7"/>
        <v>562363.22739999997</v>
      </c>
      <c r="J37" s="11">
        <f t="shared" si="1"/>
        <v>562363.22739999997</v>
      </c>
      <c r="K37" s="11">
        <f t="shared" si="2"/>
        <v>562363.22739999997</v>
      </c>
      <c r="L37" s="11">
        <f t="shared" si="3"/>
        <v>562363.22739999997</v>
      </c>
      <c r="M37" s="11" t="s">
        <v>33</v>
      </c>
      <c r="Q37" s="20">
        <v>562.36322740000003</v>
      </c>
      <c r="U37" s="19">
        <f t="shared" si="8"/>
        <v>256.10000000000002</v>
      </c>
      <c r="V37" s="19">
        <f t="shared" si="8"/>
        <v>36.400000000000006</v>
      </c>
      <c r="W37" s="19">
        <f t="shared" si="8"/>
        <v>59.4</v>
      </c>
      <c r="X37" s="19">
        <f t="shared" si="8"/>
        <v>20.7</v>
      </c>
      <c r="Y37" s="19">
        <f t="shared" si="8"/>
        <v>150.6</v>
      </c>
      <c r="Z37" s="19">
        <f t="shared" si="8"/>
        <v>77.5</v>
      </c>
      <c r="AA37" s="19">
        <f t="shared" si="8"/>
        <v>67.099999999999994</v>
      </c>
    </row>
    <row r="38" spans="3:27">
      <c r="C38" s="11" t="s">
        <v>17</v>
      </c>
      <c r="D38" s="11" t="s">
        <v>16</v>
      </c>
      <c r="E38" s="11">
        <v>2049</v>
      </c>
      <c r="F38" s="11">
        <f t="shared" si="5"/>
        <v>564345.7341</v>
      </c>
      <c r="G38" s="11">
        <f t="shared" si="7"/>
        <v>564345.7341</v>
      </c>
      <c r="H38" s="11">
        <f t="shared" si="7"/>
        <v>564345.7341</v>
      </c>
      <c r="I38" s="11">
        <f t="shared" si="7"/>
        <v>564345.7341</v>
      </c>
      <c r="J38" s="11">
        <f t="shared" si="1"/>
        <v>564345.7341</v>
      </c>
      <c r="K38" s="11">
        <f t="shared" si="2"/>
        <v>564345.7341</v>
      </c>
      <c r="L38" s="11">
        <f t="shared" si="3"/>
        <v>564345.7341</v>
      </c>
      <c r="M38" s="11" t="s">
        <v>33</v>
      </c>
      <c r="Q38" s="20">
        <v>564.34573409999996</v>
      </c>
      <c r="U38" s="19">
        <f t="shared" si="8"/>
        <v>256.10000000000002</v>
      </c>
      <c r="V38" s="19">
        <f t="shared" si="8"/>
        <v>36.400000000000006</v>
      </c>
      <c r="W38" s="19">
        <f t="shared" si="8"/>
        <v>59.4</v>
      </c>
      <c r="X38" s="19">
        <f t="shared" si="8"/>
        <v>20.7</v>
      </c>
      <c r="Y38" s="19">
        <f t="shared" si="8"/>
        <v>150.6</v>
      </c>
      <c r="Z38" s="19">
        <f t="shared" si="8"/>
        <v>77.5</v>
      </c>
      <c r="AA38" s="19">
        <f t="shared" si="8"/>
        <v>67.099999999999994</v>
      </c>
    </row>
    <row r="39" spans="3:27">
      <c r="C39" s="11" t="s">
        <v>17</v>
      </c>
      <c r="D39" s="11" t="s">
        <v>16</v>
      </c>
      <c r="E39" s="11">
        <v>2050</v>
      </c>
      <c r="F39" s="11">
        <f t="shared" si="5"/>
        <v>566447.13439999998</v>
      </c>
      <c r="G39" s="11">
        <f t="shared" si="7"/>
        <v>566447.13439999998</v>
      </c>
      <c r="H39" s="11">
        <f t="shared" si="7"/>
        <v>566447.13439999998</v>
      </c>
      <c r="I39" s="11">
        <f t="shared" si="7"/>
        <v>566447.13439999998</v>
      </c>
      <c r="J39" s="11">
        <f t="shared" si="1"/>
        <v>566447.13439999998</v>
      </c>
      <c r="K39" s="11">
        <f t="shared" si="2"/>
        <v>566447.13439999998</v>
      </c>
      <c r="L39" s="11">
        <f t="shared" si="3"/>
        <v>566447.13439999998</v>
      </c>
      <c r="M39" s="11" t="s">
        <v>33</v>
      </c>
      <c r="Q39" s="20">
        <v>566.44713439999998</v>
      </c>
      <c r="U39" s="19">
        <f t="shared" si="8"/>
        <v>256.10000000000002</v>
      </c>
      <c r="V39" s="19">
        <f t="shared" si="8"/>
        <v>36.400000000000006</v>
      </c>
      <c r="W39" s="19">
        <f t="shared" si="8"/>
        <v>59.4</v>
      </c>
      <c r="X39" s="19">
        <f t="shared" si="8"/>
        <v>20.7</v>
      </c>
      <c r="Y39" s="19">
        <f t="shared" si="8"/>
        <v>150.6</v>
      </c>
      <c r="Z39" s="19">
        <f t="shared" si="8"/>
        <v>77.5</v>
      </c>
      <c r="AA39" s="19">
        <f t="shared" si="8"/>
        <v>67.099999999999994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G18" sqref="G18"/>
    </sheetView>
  </sheetViews>
  <sheetFormatPr defaultRowHeight="14.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>
      <c r="A1" t="s">
        <v>13</v>
      </c>
      <c r="U1" s="10" t="s">
        <v>32</v>
      </c>
    </row>
    <row r="2" spans="1:21">
      <c r="B2" s="1"/>
      <c r="I2" s="2"/>
      <c r="J2" s="3"/>
      <c r="K2" s="3"/>
      <c r="L2" s="3"/>
      <c r="M2" s="3"/>
      <c r="N2" s="3"/>
      <c r="O2" s="3"/>
      <c r="P2" s="3"/>
    </row>
    <row r="3" spans="1:21" ht="15" thickBot="1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>
      <c r="B17" t="s">
        <v>22</v>
      </c>
    </row>
    <row r="18" spans="2:15">
      <c r="B18" t="s">
        <v>23</v>
      </c>
    </row>
    <row r="19" spans="2:1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2024-04-09T02:32:44Z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