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aiq\Desktop\"/>
    </mc:Choice>
  </mc:AlternateContent>
  <xr:revisionPtr revIDLastSave="0" documentId="13_ncr:1_{339F14CB-84B0-48C2-BC31-AE2450C65D17}" xr6:coauthVersionLast="45" xr6:coauthVersionMax="45" xr10:uidLastSave="{00000000-0000-0000-0000-000000000000}"/>
  <bookViews>
    <workbookView xWindow="-108" yWindow="-108" windowWidth="22080" windowHeight="13176" xr2:uid="{5EBF588C-42A6-482F-8AFD-23CB1D692841}"/>
  </bookViews>
  <sheets>
    <sheet name="Sheet1" sheetId="1" r:id="rId1"/>
    <sheet name="Sheet2" sheetId="2" r:id="rId2"/>
    <sheet name="compar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5" i="3" l="1"/>
  <c r="AL5" i="3"/>
  <c r="AK5" i="3"/>
  <c r="AJ5" i="3"/>
  <c r="AI5" i="3"/>
  <c r="AH5" i="3"/>
  <c r="AG5" i="3"/>
  <c r="AF5" i="3"/>
  <c r="AE5" i="3"/>
  <c r="AD5" i="3"/>
  <c r="AM4" i="3"/>
  <c r="AM6" i="3" s="1"/>
  <c r="AL4" i="3"/>
  <c r="AL6" i="3" s="1"/>
  <c r="AK4" i="3"/>
  <c r="AK6" i="3" s="1"/>
  <c r="AJ4" i="3"/>
  <c r="AJ6" i="3" s="1"/>
  <c r="AI4" i="3"/>
  <c r="AI6" i="3" s="1"/>
  <c r="AH4" i="3"/>
  <c r="AH6" i="3" s="1"/>
  <c r="AG4" i="3"/>
  <c r="AG6" i="3" s="1"/>
  <c r="AF4" i="3"/>
  <c r="AF6" i="3" s="1"/>
  <c r="AE4" i="3"/>
  <c r="AE6" i="3" s="1"/>
  <c r="AD4" i="3"/>
  <c r="AD6" i="3" s="1"/>
  <c r="AC5" i="3"/>
  <c r="AC4" i="3"/>
  <c r="AL3" i="3"/>
  <c r="AM3" i="3" s="1"/>
  <c r="AK3" i="3"/>
  <c r="AE3" i="3"/>
  <c r="AF3" i="3" s="1"/>
  <c r="AG3" i="3" s="1"/>
  <c r="AH3" i="3" s="1"/>
  <c r="AI3" i="3" s="1"/>
  <c r="AJ3" i="3" s="1"/>
  <c r="AD3" i="3"/>
  <c r="H27" i="3"/>
  <c r="G27" i="3"/>
  <c r="F27" i="3"/>
  <c r="E27" i="3"/>
  <c r="D27" i="3"/>
  <c r="C27" i="3"/>
  <c r="Q24" i="3"/>
  <c r="P24" i="3"/>
  <c r="O24" i="3"/>
  <c r="N24" i="3"/>
  <c r="M24" i="3"/>
  <c r="L24" i="3"/>
  <c r="K24" i="3"/>
  <c r="Q23" i="3"/>
  <c r="P23" i="3"/>
  <c r="O23" i="3"/>
  <c r="N23" i="3"/>
  <c r="M23" i="3"/>
  <c r="Q22" i="3"/>
  <c r="P22" i="3"/>
  <c r="O22" i="3"/>
  <c r="N22" i="3"/>
  <c r="M22" i="3"/>
  <c r="Q21" i="3"/>
  <c r="P21" i="3"/>
  <c r="O21" i="3"/>
  <c r="N21" i="3"/>
  <c r="M21" i="3"/>
  <c r="Q20" i="3"/>
  <c r="P20" i="3"/>
  <c r="O20" i="3"/>
  <c r="N20" i="3"/>
  <c r="M20" i="3"/>
  <c r="Q19" i="3"/>
  <c r="P19" i="3"/>
  <c r="O19" i="3"/>
  <c r="N19" i="3"/>
  <c r="M19" i="3"/>
  <c r="Q18" i="3"/>
  <c r="P18" i="3"/>
  <c r="O18" i="3"/>
  <c r="N18" i="3"/>
  <c r="M18" i="3"/>
  <c r="Q17" i="3"/>
  <c r="P17" i="3"/>
  <c r="O17" i="3"/>
  <c r="N17" i="3"/>
  <c r="M17" i="3"/>
  <c r="Q16" i="3"/>
  <c r="P16" i="3"/>
  <c r="O16" i="3"/>
  <c r="N16" i="3"/>
  <c r="M16" i="3"/>
  <c r="Q15" i="3"/>
  <c r="P15" i="3"/>
  <c r="O15" i="3"/>
  <c r="N15" i="3"/>
  <c r="M15" i="3"/>
  <c r="Q14" i="3"/>
  <c r="P14" i="3"/>
  <c r="O14" i="3"/>
  <c r="N14" i="3"/>
  <c r="M14" i="3"/>
  <c r="Q13" i="3"/>
  <c r="P13" i="3"/>
  <c r="O13" i="3"/>
  <c r="N13" i="3"/>
  <c r="M13" i="3"/>
  <c r="Q12" i="3"/>
  <c r="P12" i="3"/>
  <c r="O12" i="3"/>
  <c r="N12" i="3"/>
  <c r="M12" i="3"/>
  <c r="Q11" i="3"/>
  <c r="P11" i="3"/>
  <c r="O11" i="3"/>
  <c r="N11" i="3"/>
  <c r="M11" i="3"/>
  <c r="Q10" i="3"/>
  <c r="P10" i="3"/>
  <c r="O10" i="3"/>
  <c r="N10" i="3"/>
  <c r="M10" i="3"/>
  <c r="Q9" i="3"/>
  <c r="P9" i="3"/>
  <c r="O9" i="3"/>
  <c r="N9" i="3"/>
  <c r="M9" i="3"/>
  <c r="Q8" i="3"/>
  <c r="P8" i="3"/>
  <c r="O8" i="3"/>
  <c r="N8" i="3"/>
  <c r="M8" i="3"/>
  <c r="Q7" i="3"/>
  <c r="P7" i="3"/>
  <c r="O7" i="3"/>
  <c r="N7" i="3"/>
  <c r="M7" i="3"/>
  <c r="Q6" i="3"/>
  <c r="P6" i="3"/>
  <c r="O6" i="3"/>
  <c r="N6" i="3"/>
  <c r="M6" i="3"/>
  <c r="Q5" i="3"/>
  <c r="P5" i="3"/>
  <c r="O5" i="3"/>
  <c r="N5" i="3"/>
  <c r="M5" i="3"/>
  <c r="Q4" i="3"/>
  <c r="P4" i="3"/>
  <c r="O4" i="3"/>
  <c r="N4" i="3"/>
  <c r="M4" i="3"/>
  <c r="K9" i="3"/>
  <c r="K10" i="3"/>
  <c r="K11" i="3"/>
  <c r="K12" i="3"/>
  <c r="K13" i="3"/>
  <c r="K14" i="3"/>
  <c r="K15" i="3"/>
  <c r="K16" i="3"/>
  <c r="K17" i="3"/>
  <c r="K8" i="3"/>
  <c r="L17" i="3"/>
  <c r="L16" i="3"/>
  <c r="L15" i="3"/>
  <c r="L14" i="3"/>
  <c r="L13" i="3"/>
  <c r="L12" i="3"/>
  <c r="L11" i="3"/>
  <c r="L10" i="3"/>
  <c r="L9" i="3"/>
  <c r="L8" i="3"/>
  <c r="L19" i="3"/>
  <c r="L20" i="3"/>
  <c r="L21" i="3"/>
  <c r="L22" i="3"/>
  <c r="L23" i="3"/>
  <c r="L6" i="3"/>
  <c r="L7" i="3"/>
  <c r="L18" i="3"/>
  <c r="L5" i="3"/>
  <c r="L4" i="3"/>
  <c r="K4" i="3"/>
  <c r="K19" i="3"/>
  <c r="K20" i="3"/>
  <c r="K21" i="3"/>
  <c r="K22" i="3"/>
  <c r="K23" i="3"/>
  <c r="K18" i="3"/>
  <c r="K7" i="3"/>
  <c r="K6" i="3"/>
  <c r="K5" i="3"/>
  <c r="D1" i="3"/>
  <c r="E1" i="3" s="1"/>
  <c r="F1" i="3" s="1"/>
  <c r="G1" i="3" s="1"/>
  <c r="H1" i="3" s="1"/>
  <c r="C1" i="3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C6" i="3" s="1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C7" i="3" s="1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C9" i="3" s="1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C13" i="3" s="1"/>
  <c r="U13" i="3" s="1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C15" i="3" s="1"/>
  <c r="U15" i="3" s="1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C24" i="3" s="1"/>
  <c r="D74" i="2"/>
  <c r="E74" i="2"/>
  <c r="F74" i="2"/>
  <c r="G74" i="2"/>
  <c r="H74" i="2"/>
  <c r="D3" i="2"/>
  <c r="E3" i="2"/>
  <c r="F3" i="2"/>
  <c r="G3" i="2"/>
  <c r="H3" i="2"/>
  <c r="C3" i="2"/>
  <c r="C4" i="3" s="1"/>
  <c r="U4" i="3" s="1"/>
  <c r="AW1" i="2"/>
  <c r="AR1" i="2"/>
  <c r="AP1" i="2"/>
  <c r="AU1" i="2" s="1"/>
  <c r="AO1" i="2"/>
  <c r="AT1" i="2" s="1"/>
  <c r="AN1" i="2"/>
  <c r="AS1" i="2" s="1"/>
  <c r="AM1" i="2"/>
  <c r="AL1" i="2"/>
  <c r="AQ1" i="2" s="1"/>
  <c r="AV1" i="2" s="1"/>
  <c r="AK1" i="2"/>
  <c r="AJ1" i="2"/>
  <c r="AI1" i="2"/>
  <c r="AD1" i="2"/>
  <c r="AC1" i="2"/>
  <c r="AH1" i="2" s="1"/>
  <c r="AB1" i="2"/>
  <c r="AG1" i="2" s="1"/>
  <c r="AA1" i="2"/>
  <c r="AF1" i="2" s="1"/>
  <c r="Z1" i="2"/>
  <c r="AE1" i="2" s="1"/>
  <c r="Y1" i="2"/>
  <c r="F1" i="2"/>
  <c r="G1" i="2" s="1"/>
  <c r="H1" i="2" s="1"/>
  <c r="E1" i="2"/>
  <c r="D1" i="2"/>
  <c r="C26" i="3" l="1"/>
  <c r="U6" i="3"/>
  <c r="U9" i="3"/>
  <c r="U7" i="3"/>
  <c r="U24" i="3"/>
  <c r="H19" i="3"/>
  <c r="Z19" i="3" s="1"/>
  <c r="C16" i="3"/>
  <c r="U16" i="3" s="1"/>
  <c r="F10" i="3"/>
  <c r="X10" i="3" s="1"/>
  <c r="C5" i="3"/>
  <c r="U5" i="3" s="1"/>
  <c r="D6" i="3"/>
  <c r="V6" i="3" s="1"/>
  <c r="E8" i="3"/>
  <c r="W8" i="3" s="1"/>
  <c r="F9" i="3"/>
  <c r="X9" i="3" s="1"/>
  <c r="G10" i="3"/>
  <c r="Y10" i="3" s="1"/>
  <c r="H11" i="3"/>
  <c r="Z11" i="3" s="1"/>
  <c r="C14" i="3"/>
  <c r="U14" i="3" s="1"/>
  <c r="D15" i="3"/>
  <c r="V15" i="3" s="1"/>
  <c r="E16" i="3"/>
  <c r="W16" i="3" s="1"/>
  <c r="F17" i="3"/>
  <c r="X17" i="3" s="1"/>
  <c r="G18" i="3"/>
  <c r="Y18" i="3" s="1"/>
  <c r="H20" i="3"/>
  <c r="Z20" i="3" s="1"/>
  <c r="C23" i="3"/>
  <c r="U23" i="3" s="1"/>
  <c r="D24" i="3"/>
  <c r="V24" i="3" s="1"/>
  <c r="D7" i="3"/>
  <c r="V7" i="3" s="1"/>
  <c r="E9" i="3"/>
  <c r="W9" i="3" s="1"/>
  <c r="D5" i="3"/>
  <c r="V5" i="3" s="1"/>
  <c r="H10" i="3"/>
  <c r="Z10" i="3" s="1"/>
  <c r="D14" i="3"/>
  <c r="V14" i="3" s="1"/>
  <c r="E15" i="3"/>
  <c r="W15" i="3" s="1"/>
  <c r="F16" i="3"/>
  <c r="X16" i="3" s="1"/>
  <c r="G17" i="3"/>
  <c r="Y17" i="3" s="1"/>
  <c r="H18" i="3"/>
  <c r="Z18" i="3" s="1"/>
  <c r="C22" i="3"/>
  <c r="U22" i="3" s="1"/>
  <c r="D23" i="3"/>
  <c r="V23" i="3" s="1"/>
  <c r="E24" i="3"/>
  <c r="W24" i="3" s="1"/>
  <c r="E7" i="3"/>
  <c r="W7" i="3" s="1"/>
  <c r="C19" i="3"/>
  <c r="U19" i="3" s="1"/>
  <c r="D8" i="3"/>
  <c r="V8" i="3" s="1"/>
  <c r="D16" i="3"/>
  <c r="V16" i="3" s="1"/>
  <c r="G9" i="3"/>
  <c r="Y9" i="3" s="1"/>
  <c r="D4" i="3"/>
  <c r="E5" i="3"/>
  <c r="W5" i="3" s="1"/>
  <c r="F6" i="3"/>
  <c r="X6" i="3" s="1"/>
  <c r="G8" i="3"/>
  <c r="Y8" i="3" s="1"/>
  <c r="H9" i="3"/>
  <c r="Z9" i="3" s="1"/>
  <c r="C12" i="3"/>
  <c r="U12" i="3" s="1"/>
  <c r="D13" i="3"/>
  <c r="V13" i="3" s="1"/>
  <c r="E14" i="3"/>
  <c r="W14" i="3" s="1"/>
  <c r="F15" i="3"/>
  <c r="X15" i="3" s="1"/>
  <c r="G16" i="3"/>
  <c r="Y16" i="3" s="1"/>
  <c r="H17" i="3"/>
  <c r="Z17" i="3" s="1"/>
  <c r="C21" i="3"/>
  <c r="U21" i="3" s="1"/>
  <c r="D22" i="3"/>
  <c r="V22" i="3" s="1"/>
  <c r="E23" i="3"/>
  <c r="W23" i="3" s="1"/>
  <c r="F24" i="3"/>
  <c r="X24" i="3" s="1"/>
  <c r="F7" i="3"/>
  <c r="X7" i="3" s="1"/>
  <c r="D19" i="3"/>
  <c r="V19" i="3" s="1"/>
  <c r="G11" i="3"/>
  <c r="Y11" i="3" s="1"/>
  <c r="G20" i="3"/>
  <c r="Y20" i="3" s="1"/>
  <c r="F8" i="3"/>
  <c r="X8" i="3" s="1"/>
  <c r="E4" i="3"/>
  <c r="F5" i="3"/>
  <c r="X5" i="3" s="1"/>
  <c r="G6" i="3"/>
  <c r="Y6" i="3" s="1"/>
  <c r="H8" i="3"/>
  <c r="Z8" i="3" s="1"/>
  <c r="C11" i="3"/>
  <c r="U11" i="3" s="1"/>
  <c r="D12" i="3"/>
  <c r="V12" i="3" s="1"/>
  <c r="E13" i="3"/>
  <c r="W13" i="3" s="1"/>
  <c r="F14" i="3"/>
  <c r="X14" i="3" s="1"/>
  <c r="G15" i="3"/>
  <c r="Y15" i="3" s="1"/>
  <c r="H16" i="3"/>
  <c r="Z16" i="3" s="1"/>
  <c r="C20" i="3"/>
  <c r="U20" i="3" s="1"/>
  <c r="D21" i="3"/>
  <c r="V21" i="3" s="1"/>
  <c r="E22" i="3"/>
  <c r="W22" i="3" s="1"/>
  <c r="F23" i="3"/>
  <c r="X23" i="3" s="1"/>
  <c r="G24" i="3"/>
  <c r="Y24" i="3" s="1"/>
  <c r="G7" i="3"/>
  <c r="Y7" i="3" s="1"/>
  <c r="E19" i="3"/>
  <c r="W19" i="3" s="1"/>
  <c r="H12" i="3"/>
  <c r="Z12" i="3" s="1"/>
  <c r="H21" i="3"/>
  <c r="Z21" i="3" s="1"/>
  <c r="E6" i="3"/>
  <c r="W6" i="3" s="1"/>
  <c r="F4" i="3"/>
  <c r="G5" i="3"/>
  <c r="Y5" i="3" s="1"/>
  <c r="H6" i="3"/>
  <c r="Z6" i="3" s="1"/>
  <c r="C10" i="3"/>
  <c r="U10" i="3" s="1"/>
  <c r="D11" i="3"/>
  <c r="V11" i="3" s="1"/>
  <c r="E12" i="3"/>
  <c r="W12" i="3" s="1"/>
  <c r="F13" i="3"/>
  <c r="X13" i="3" s="1"/>
  <c r="G14" i="3"/>
  <c r="Y14" i="3" s="1"/>
  <c r="H15" i="3"/>
  <c r="Z15" i="3" s="1"/>
  <c r="C18" i="3"/>
  <c r="U18" i="3" s="1"/>
  <c r="D20" i="3"/>
  <c r="V20" i="3" s="1"/>
  <c r="E21" i="3"/>
  <c r="W21" i="3" s="1"/>
  <c r="F22" i="3"/>
  <c r="X22" i="3" s="1"/>
  <c r="G23" i="3"/>
  <c r="Y23" i="3" s="1"/>
  <c r="H24" i="3"/>
  <c r="Z24" i="3" s="1"/>
  <c r="H7" i="3"/>
  <c r="Z7" i="3" s="1"/>
  <c r="F19" i="3"/>
  <c r="X19" i="3" s="1"/>
  <c r="F18" i="3"/>
  <c r="X18" i="3" s="1"/>
  <c r="G4" i="3"/>
  <c r="D10" i="3"/>
  <c r="V10" i="3" s="1"/>
  <c r="E11" i="3"/>
  <c r="W11" i="3" s="1"/>
  <c r="F12" i="3"/>
  <c r="X12" i="3" s="1"/>
  <c r="G13" i="3"/>
  <c r="Y13" i="3" s="1"/>
  <c r="H14" i="3"/>
  <c r="Z14" i="3" s="1"/>
  <c r="C17" i="3"/>
  <c r="U17" i="3" s="1"/>
  <c r="D18" i="3"/>
  <c r="V18" i="3" s="1"/>
  <c r="E20" i="3"/>
  <c r="W20" i="3" s="1"/>
  <c r="F21" i="3"/>
  <c r="X21" i="3" s="1"/>
  <c r="G22" i="3"/>
  <c r="Y22" i="3" s="1"/>
  <c r="H23" i="3"/>
  <c r="Z23" i="3" s="1"/>
  <c r="G19" i="3"/>
  <c r="Y19" i="3" s="1"/>
  <c r="E17" i="3"/>
  <c r="W17" i="3" s="1"/>
  <c r="H5" i="3"/>
  <c r="Z5" i="3" s="1"/>
  <c r="H4" i="3"/>
  <c r="C8" i="3"/>
  <c r="U8" i="3" s="1"/>
  <c r="D9" i="3"/>
  <c r="V9" i="3" s="1"/>
  <c r="E10" i="3"/>
  <c r="W10" i="3" s="1"/>
  <c r="F11" i="3"/>
  <c r="X11" i="3" s="1"/>
  <c r="G12" i="3"/>
  <c r="Y12" i="3" s="1"/>
  <c r="H13" i="3"/>
  <c r="Z13" i="3" s="1"/>
  <c r="D17" i="3"/>
  <c r="V17" i="3" s="1"/>
  <c r="E18" i="3"/>
  <c r="W18" i="3" s="1"/>
  <c r="F20" i="3"/>
  <c r="X20" i="3" s="1"/>
  <c r="G21" i="3"/>
  <c r="Y21" i="3" s="1"/>
  <c r="H22" i="3"/>
  <c r="Z22" i="3" s="1"/>
  <c r="V4" i="3" l="1"/>
  <c r="D26" i="3"/>
  <c r="X4" i="3"/>
  <c r="F26" i="3"/>
  <c r="W4" i="3"/>
  <c r="E26" i="3"/>
  <c r="Y4" i="3"/>
  <c r="G26" i="3"/>
  <c r="Z4" i="3"/>
  <c r="H26" i="3"/>
  <c r="B4" i="2" l="1"/>
  <c r="B5" i="3" s="1"/>
  <c r="T5" i="3" s="1"/>
  <c r="B5" i="2"/>
  <c r="B6" i="2"/>
  <c r="B7" i="2"/>
  <c r="B8" i="2"/>
  <c r="B9" i="2"/>
  <c r="B6" i="3" s="1"/>
  <c r="T6" i="3" s="1"/>
  <c r="B10" i="2"/>
  <c r="B11" i="2"/>
  <c r="B12" i="2"/>
  <c r="B13" i="2"/>
  <c r="B14" i="2"/>
  <c r="B15" i="2"/>
  <c r="B16" i="2"/>
  <c r="B17" i="2"/>
  <c r="B7" i="3" s="1"/>
  <c r="T7" i="3" s="1"/>
  <c r="B18" i="2"/>
  <c r="B8" i="3" s="1"/>
  <c r="T8" i="3" s="1"/>
  <c r="B19" i="2"/>
  <c r="B20" i="2"/>
  <c r="B21" i="2"/>
  <c r="B9" i="3" s="1"/>
  <c r="T9" i="3" s="1"/>
  <c r="B22" i="2"/>
  <c r="B23" i="2"/>
  <c r="B24" i="2"/>
  <c r="B25" i="2"/>
  <c r="B26" i="2"/>
  <c r="B10" i="3" s="1"/>
  <c r="T10" i="3" s="1"/>
  <c r="B27" i="2"/>
  <c r="B28" i="2"/>
  <c r="B29" i="2"/>
  <c r="B30" i="2"/>
  <c r="B11" i="3" s="1"/>
  <c r="T11" i="3" s="1"/>
  <c r="B31" i="2"/>
  <c r="B12" i="3" s="1"/>
  <c r="T12" i="3" s="1"/>
  <c r="B32" i="2"/>
  <c r="B33" i="2"/>
  <c r="B34" i="2"/>
  <c r="B35" i="2"/>
  <c r="B36" i="2"/>
  <c r="B13" i="3" s="1"/>
  <c r="T13" i="3" s="1"/>
  <c r="B37" i="2"/>
  <c r="B38" i="2"/>
  <c r="B39" i="2"/>
  <c r="B14" i="3" s="1"/>
  <c r="T14" i="3" s="1"/>
  <c r="B40" i="2"/>
  <c r="B41" i="2"/>
  <c r="B42" i="2"/>
  <c r="B43" i="2"/>
  <c r="B15" i="3" s="1"/>
  <c r="T15" i="3" s="1"/>
  <c r="B44" i="2"/>
  <c r="B45" i="2"/>
  <c r="B46" i="2"/>
  <c r="B47" i="2"/>
  <c r="B16" i="3" s="1"/>
  <c r="T16" i="3" s="1"/>
  <c r="B48" i="2"/>
  <c r="B49" i="2"/>
  <c r="B50" i="2"/>
  <c r="B17" i="3" s="1"/>
  <c r="T17" i="3" s="1"/>
  <c r="B51" i="2"/>
  <c r="B52" i="2"/>
  <c r="B53" i="2"/>
  <c r="B54" i="2"/>
  <c r="B18" i="3" s="1"/>
  <c r="T18" i="3" s="1"/>
  <c r="B55" i="2"/>
  <c r="B56" i="2"/>
  <c r="B57" i="2"/>
  <c r="B19" i="3" s="1"/>
  <c r="T19" i="3" s="1"/>
  <c r="B58" i="2"/>
  <c r="B59" i="2"/>
  <c r="B20" i="3" s="1"/>
  <c r="T20" i="3" s="1"/>
  <c r="B60" i="2"/>
  <c r="B61" i="2"/>
  <c r="B62" i="2"/>
  <c r="B21" i="3" s="1"/>
  <c r="T21" i="3" s="1"/>
  <c r="B63" i="2"/>
  <c r="B64" i="2"/>
  <c r="B65" i="2"/>
  <c r="B66" i="2"/>
  <c r="B67" i="2"/>
  <c r="B68" i="2"/>
  <c r="B69" i="2"/>
  <c r="B70" i="2"/>
  <c r="B22" i="3" s="1"/>
  <c r="T22" i="3" s="1"/>
  <c r="B71" i="2"/>
  <c r="B72" i="2"/>
  <c r="B73" i="2"/>
  <c r="B23" i="3" s="1"/>
  <c r="T23" i="3" s="1"/>
  <c r="B74" i="2"/>
  <c r="B24" i="3" s="1"/>
  <c r="T24" i="3" s="1"/>
  <c r="B3" i="2"/>
  <c r="B4" i="3" s="1"/>
  <c r="T4" i="3" s="1"/>
  <c r="S11" i="1" l="1"/>
  <c r="S10" i="1"/>
  <c r="S9" i="1"/>
  <c r="S8" i="1"/>
  <c r="S7" i="1"/>
  <c r="S6" i="1"/>
  <c r="S5" i="1"/>
  <c r="S4" i="1"/>
  <c r="S3" i="1"/>
  <c r="S2" i="1"/>
  <c r="N11" i="1" l="1"/>
  <c r="R11" i="1" s="1"/>
  <c r="N10" i="1"/>
  <c r="R10" i="1" s="1"/>
  <c r="N9" i="1"/>
  <c r="R9" i="1" s="1"/>
  <c r="N8" i="1"/>
  <c r="R8" i="1" s="1"/>
  <c r="N7" i="1"/>
  <c r="R7" i="1" s="1"/>
  <c r="N6" i="1"/>
  <c r="R6" i="1" s="1"/>
  <c r="N5" i="1"/>
  <c r="R5" i="1" s="1"/>
  <c r="N4" i="1"/>
  <c r="R4" i="1" s="1"/>
  <c r="N3" i="1"/>
  <c r="R3" i="1" s="1"/>
  <c r="N2" i="1"/>
  <c r="R2" i="1" s="1"/>
  <c r="AC24" i="1"/>
  <c r="AC23" i="1"/>
  <c r="AC25" i="1" s="1"/>
  <c r="AC19" i="1" l="1"/>
  <c r="AC18" i="1"/>
  <c r="AC20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3" i="1"/>
  <c r="AC10" i="1"/>
  <c r="AC9" i="1"/>
  <c r="AC11" i="1" s="1"/>
  <c r="AA4" i="1"/>
  <c r="Z4" i="1"/>
  <c r="Y4" i="1"/>
  <c r="X4" i="1"/>
  <c r="AA3" i="1"/>
  <c r="Z3" i="1"/>
  <c r="Y3" i="1"/>
  <c r="X3" i="1"/>
  <c r="I48" i="1" l="1"/>
  <c r="I40" i="1"/>
  <c r="I32" i="1"/>
  <c r="I24" i="1"/>
  <c r="I16" i="1"/>
  <c r="I8" i="1"/>
  <c r="I54" i="1"/>
  <c r="I46" i="1"/>
  <c r="I38" i="1"/>
  <c r="I30" i="1"/>
  <c r="I22" i="1"/>
  <c r="I14" i="1"/>
  <c r="I6" i="1"/>
  <c r="I45" i="1"/>
  <c r="I29" i="1"/>
  <c r="I5" i="1"/>
  <c r="I52" i="1"/>
  <c r="M10" i="1" s="1"/>
  <c r="I44" i="1"/>
  <c r="I36" i="1"/>
  <c r="I28" i="1"/>
  <c r="I20" i="1"/>
  <c r="I12" i="1"/>
  <c r="I4" i="1"/>
  <c r="I37" i="1"/>
  <c r="I13" i="1"/>
  <c r="I53" i="1"/>
  <c r="M11" i="1" s="1"/>
  <c r="I21" i="1"/>
  <c r="I34" i="1"/>
  <c r="AC4" i="1"/>
  <c r="I51" i="1"/>
  <c r="I43" i="1"/>
  <c r="I35" i="1"/>
  <c r="I27" i="1"/>
  <c r="I19" i="1"/>
  <c r="I11" i="1"/>
  <c r="I50" i="1"/>
  <c r="I42" i="1"/>
  <c r="I26" i="1"/>
  <c r="I18" i="1"/>
  <c r="I10" i="1"/>
  <c r="I3" i="1"/>
  <c r="I47" i="1"/>
  <c r="I39" i="1"/>
  <c r="M5" i="1" s="1"/>
  <c r="I31" i="1"/>
  <c r="I23" i="1"/>
  <c r="I15" i="1"/>
  <c r="I7" i="1"/>
  <c r="I49" i="1"/>
  <c r="I33" i="1"/>
  <c r="I25" i="1"/>
  <c r="I17" i="1"/>
  <c r="I9" i="1"/>
  <c r="I41" i="1"/>
  <c r="M6" i="1" s="1"/>
  <c r="AC3" i="1"/>
  <c r="M9" i="1" l="1"/>
  <c r="I2" i="1"/>
  <c r="M7" i="1"/>
  <c r="M2" i="1"/>
  <c r="M4" i="1"/>
  <c r="AC5" i="1"/>
  <c r="M3" i="1"/>
  <c r="M8" i="1"/>
</calcChain>
</file>

<file path=xl/sharedStrings.xml><?xml version="1.0" encoding="utf-8"?>
<sst xmlns="http://schemas.openxmlformats.org/spreadsheetml/2006/main" count="516" uniqueCount="150">
  <si>
    <t>flab-p</t>
  </si>
  <si>
    <t>flab-m</t>
  </si>
  <si>
    <t>flab-s</t>
  </si>
  <si>
    <t>flab-t</t>
  </si>
  <si>
    <t>aagri</t>
  </si>
  <si>
    <t>afore</t>
  </si>
  <si>
    <t>afish</t>
  </si>
  <si>
    <t>acoal</t>
  </si>
  <si>
    <t>agold</t>
  </si>
  <si>
    <t>amore</t>
  </si>
  <si>
    <t>amine</t>
  </si>
  <si>
    <t>acoil</t>
  </si>
  <si>
    <t>angas</t>
  </si>
  <si>
    <t>ahydr</t>
  </si>
  <si>
    <t>afood</t>
  </si>
  <si>
    <t>abevt</t>
  </si>
  <si>
    <t>atext</t>
  </si>
  <si>
    <t>aclth</t>
  </si>
  <si>
    <t>aleat</t>
  </si>
  <si>
    <t>afoot</t>
  </si>
  <si>
    <t>awood</t>
  </si>
  <si>
    <t>apapr</t>
  </si>
  <si>
    <t>aprnt</t>
  </si>
  <si>
    <t>apetr</t>
  </si>
  <si>
    <t>abchm</t>
  </si>
  <si>
    <t>aochm</t>
  </si>
  <si>
    <t>arubb</t>
  </si>
  <si>
    <t>aplas</t>
  </si>
  <si>
    <t>aglas</t>
  </si>
  <si>
    <t>anmet</t>
  </si>
  <si>
    <t>airon</t>
  </si>
  <si>
    <t>anfrm</t>
  </si>
  <si>
    <t>ametp</t>
  </si>
  <si>
    <t>amach</t>
  </si>
  <si>
    <t>aemch</t>
  </si>
  <si>
    <t>asequ</t>
  </si>
  <si>
    <t>avehi</t>
  </si>
  <si>
    <t>atequ</t>
  </si>
  <si>
    <t>afurn</t>
  </si>
  <si>
    <t>aoman</t>
  </si>
  <si>
    <t>aelec</t>
  </si>
  <si>
    <t>awatr</t>
  </si>
  <si>
    <t>acons</t>
  </si>
  <si>
    <t>atrad</t>
  </si>
  <si>
    <t>ahotl</t>
  </si>
  <si>
    <t>atrps</t>
  </si>
  <si>
    <t>altrp-p</t>
  </si>
  <si>
    <t>altrp-f</t>
  </si>
  <si>
    <t>awtrp</t>
  </si>
  <si>
    <t>aatrp</t>
  </si>
  <si>
    <t>acomm</t>
  </si>
  <si>
    <t>afsrv</t>
  </si>
  <si>
    <t>absrv</t>
  </si>
  <si>
    <t>agsrv</t>
  </si>
  <si>
    <t>aosrv</t>
  </si>
  <si>
    <t>aprtr</t>
  </si>
  <si>
    <t>xGDP</t>
  </si>
  <si>
    <t>xAGR</t>
  </si>
  <si>
    <t>xxagri</t>
  </si>
  <si>
    <t>xxfore</t>
  </si>
  <si>
    <t>xxfish</t>
  </si>
  <si>
    <t>xINDU</t>
  </si>
  <si>
    <t>xMINE</t>
  </si>
  <si>
    <t>xxcoal</t>
  </si>
  <si>
    <t>xxgold</t>
  </si>
  <si>
    <t>xxmore</t>
  </si>
  <si>
    <t>xxcoil</t>
  </si>
  <si>
    <t>xxngas</t>
  </si>
  <si>
    <t>xxhydr</t>
  </si>
  <si>
    <t>xxmine</t>
  </si>
  <si>
    <t>xMANU</t>
  </si>
  <si>
    <t>xFOOD</t>
  </si>
  <si>
    <t>xxfood</t>
  </si>
  <si>
    <t>xxbevt</t>
  </si>
  <si>
    <t>xTEXT</t>
  </si>
  <si>
    <t>xxtext</t>
  </si>
  <si>
    <t>xxclth</t>
  </si>
  <si>
    <t>xxleat</t>
  </si>
  <si>
    <t>xxfoot</t>
  </si>
  <si>
    <t>xWPPR</t>
  </si>
  <si>
    <t>xxwood</t>
  </si>
  <si>
    <t>xxpapr</t>
  </si>
  <si>
    <t>xxprnt</t>
  </si>
  <si>
    <t>xPETR</t>
  </si>
  <si>
    <t>xCHEM</t>
  </si>
  <si>
    <t>xxbchm</t>
  </si>
  <si>
    <t>xxochm</t>
  </si>
  <si>
    <t>xxrubb</t>
  </si>
  <si>
    <t>xxplas</t>
  </si>
  <si>
    <t>xNMET</t>
  </si>
  <si>
    <t>xxglas</t>
  </si>
  <si>
    <t>xxnmet</t>
  </si>
  <si>
    <t>XMETL</t>
  </si>
  <si>
    <t>xxiron</t>
  </si>
  <si>
    <t>xxnfrm</t>
  </si>
  <si>
    <t>xxmetp</t>
  </si>
  <si>
    <t>xMACH</t>
  </si>
  <si>
    <t>xxmach</t>
  </si>
  <si>
    <t>xxemch</t>
  </si>
  <si>
    <t>xxsequ</t>
  </si>
  <si>
    <t>xVEHI</t>
  </si>
  <si>
    <t>xxvehi</t>
  </si>
  <si>
    <t>xxtequ</t>
  </si>
  <si>
    <t>xOMAN</t>
  </si>
  <si>
    <t>xxfurn</t>
  </si>
  <si>
    <t>xxoman</t>
  </si>
  <si>
    <t>xOIND</t>
  </si>
  <si>
    <t>xEGW</t>
  </si>
  <si>
    <t>XELEC</t>
  </si>
  <si>
    <t>xxwatr</t>
  </si>
  <si>
    <t>xxcons</t>
  </si>
  <si>
    <t>xSERV</t>
  </si>
  <si>
    <t>xTRAD</t>
  </si>
  <si>
    <t>xxtrad</t>
  </si>
  <si>
    <t>xxhotl</t>
  </si>
  <si>
    <t>xTRCM</t>
  </si>
  <si>
    <t>xTRAN</t>
  </si>
  <si>
    <t>xxtrps</t>
  </si>
  <si>
    <t>xxltrp_p</t>
  </si>
  <si>
    <t>xxltrp_f</t>
  </si>
  <si>
    <t>xxwtrp</t>
  </si>
  <si>
    <t>xxatrp</t>
  </si>
  <si>
    <t>xxcomm</t>
  </si>
  <si>
    <t>xFBSRV</t>
  </si>
  <si>
    <t>xxfsrv</t>
  </si>
  <si>
    <t>xxbsrv</t>
  </si>
  <si>
    <t>xxgsrv</t>
  </si>
  <si>
    <t>xxosrv</t>
  </si>
  <si>
    <t>AFF</t>
  </si>
  <si>
    <t>MQ</t>
  </si>
  <si>
    <t>MAN</t>
  </si>
  <si>
    <t>EGW</t>
  </si>
  <si>
    <t>CON</t>
  </si>
  <si>
    <t>TRD</t>
  </si>
  <si>
    <t>TSC</t>
  </si>
  <si>
    <t>FBSRV</t>
  </si>
  <si>
    <t>GGS</t>
  </si>
  <si>
    <t>PS</t>
  </si>
  <si>
    <t>Employment</t>
  </si>
  <si>
    <t>GDP</t>
  </si>
  <si>
    <t>GDP - Excel</t>
  </si>
  <si>
    <t>GDP - shock</t>
  </si>
  <si>
    <t>Model</t>
  </si>
  <si>
    <t>2020-2024</t>
  </si>
  <si>
    <t>2025-2029</t>
  </si>
  <si>
    <t>2030-2034</t>
  </si>
  <si>
    <t>2035-2039</t>
  </si>
  <si>
    <t>2040-2044</t>
  </si>
  <si>
    <t>2045-2050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</si>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</sst>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4" x14ac:knownFonts="1">
    <font>
      <sz val="8"/>
      <color theme="1"/>
      <name val="Calibri Light"/>
      <family val="2"/>
    </font>
    <font>
      <sz val="8"/>
      <color theme="1"/>
      <name val="Calibri Light"/>
      <family val="2"/>
    </font>
    <font>
      <sz val="8"/>
      <name val="Calibri Light"/>
      <family val="2"/>
    </font>
    <font>
      <i/>
      <sz val="8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Employment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Sheet1!$L$2:$L$11</c:f>
              <c:strCache>
                <c:ptCount val="10"/>
                <c:pt idx="0">
                  <c:v>AFF</c:v>
                </c:pt>
                <c:pt idx="1">
                  <c:v>MQ</c:v>
                </c:pt>
                <c:pt idx="2">
                  <c:v>MAN</c:v>
                </c:pt>
                <c:pt idx="3">
                  <c:v>EGW</c:v>
                </c:pt>
                <c:pt idx="4">
                  <c:v>CON</c:v>
                </c:pt>
                <c:pt idx="5">
                  <c:v>TRD</c:v>
                </c:pt>
                <c:pt idx="6">
                  <c:v>TSC</c:v>
                </c:pt>
                <c:pt idx="7">
                  <c:v>FBSRV</c:v>
                </c:pt>
                <c:pt idx="8">
                  <c:v>GGS</c:v>
                </c:pt>
                <c:pt idx="9">
                  <c:v>PS</c:v>
                </c:pt>
              </c:strCache>
            </c:strRef>
          </c:cat>
          <c:val>
            <c:numRef>
              <c:f>Sheet1!$M$2:$M$11</c:f>
              <c:numCache>
                <c:formatCode>0</c:formatCode>
                <c:ptCount val="10"/>
                <c:pt idx="0">
                  <c:v>-130.55790618355309</c:v>
                </c:pt>
                <c:pt idx="1">
                  <c:v>-32.051387888962893</c:v>
                </c:pt>
                <c:pt idx="2">
                  <c:v>-170.62988679685083</c:v>
                </c:pt>
                <c:pt idx="3">
                  <c:v>-6.8120869105263147</c:v>
                </c:pt>
                <c:pt idx="4">
                  <c:v>-75.457180702330106</c:v>
                </c:pt>
                <c:pt idx="5">
                  <c:v>-211.02902158467884</c:v>
                </c:pt>
                <c:pt idx="6">
                  <c:v>-77.418857323712786</c:v>
                </c:pt>
                <c:pt idx="7">
                  <c:v>-334.37170976043274</c:v>
                </c:pt>
                <c:pt idx="8">
                  <c:v>-105.24722826405866</c:v>
                </c:pt>
                <c:pt idx="9">
                  <c:v>-146.00053417764593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C-4EFE-AEF1-95A30ED75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0"/>
        <c:axId val="443373488"/>
        <c:axId val="578796280"/>
      </c:barChart>
      <c:lineChart>
        <c:grouping val="stacked"/>
        <c:varyColors val="0"/>
        <c:ser>
          <c:idx val="1"/>
          <c:order val="1"/>
          <c:tx>
            <c:strRef>
              <c:f>Sheet1!$N$1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Sheet1!$L$2:$L$11</c:f>
              <c:strCache>
                <c:ptCount val="10"/>
                <c:pt idx="0">
                  <c:v>AFF</c:v>
                </c:pt>
                <c:pt idx="1">
                  <c:v>MQ</c:v>
                </c:pt>
                <c:pt idx="2">
                  <c:v>MAN</c:v>
                </c:pt>
                <c:pt idx="3">
                  <c:v>EGW</c:v>
                </c:pt>
                <c:pt idx="4">
                  <c:v>CON</c:v>
                </c:pt>
                <c:pt idx="5">
                  <c:v>TRD</c:v>
                </c:pt>
                <c:pt idx="6">
                  <c:v>TSC</c:v>
                </c:pt>
                <c:pt idx="7">
                  <c:v>FBSRV</c:v>
                </c:pt>
                <c:pt idx="8">
                  <c:v>GGS</c:v>
                </c:pt>
                <c:pt idx="9">
                  <c:v>PS</c:v>
                </c:pt>
              </c:strCache>
            </c:strRef>
          </c:cat>
          <c:val>
            <c:numRef>
              <c:f>Sheet1!$N$2:$N$11</c:f>
              <c:numCache>
                <c:formatCode>0.0</c:formatCode>
                <c:ptCount val="10"/>
                <c:pt idx="0">
                  <c:v>-3.4860000000000002</c:v>
                </c:pt>
                <c:pt idx="1">
                  <c:v>-6.4870000000000001</c:v>
                </c:pt>
                <c:pt idx="2">
                  <c:v>-7.8109999999999999</c:v>
                </c:pt>
                <c:pt idx="3">
                  <c:v>-2.8029999999999999</c:v>
                </c:pt>
                <c:pt idx="4">
                  <c:v>-8.9489999999999998</c:v>
                </c:pt>
                <c:pt idx="5">
                  <c:v>-7.3460000000000001</c:v>
                </c:pt>
                <c:pt idx="6">
                  <c:v>-6.6749999999999998</c:v>
                </c:pt>
                <c:pt idx="7">
                  <c:v>-6.33</c:v>
                </c:pt>
                <c:pt idx="8">
                  <c:v>-8.0579999999999998</c:v>
                </c:pt>
                <c:pt idx="9">
                  <c:v>-9.4949999999999992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C-4EFE-AEF1-95A30ED75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82608"/>
        <c:axId val="663178768"/>
      </c:lineChart>
      <c:catAx>
        <c:axId val="44337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96280"/>
        <c:crosses val="autoZero"/>
        <c:auto val="1"/>
        <c:lblAlgn val="ctr"/>
        <c:lblOffset val="100"/>
        <c:noMultiLvlLbl val="0"/>
      </c:catAx>
      <c:valAx>
        <c:axId val="57879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73488"/>
        <c:crosses val="autoZero"/>
        <c:crossBetween val="between"/>
      </c:valAx>
      <c:valAx>
        <c:axId val="66317876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82608"/>
        <c:crosses val="max"/>
        <c:crossBetween val="between"/>
      </c:valAx>
      <c:catAx>
        <c:axId val="66318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178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compare!$B$3</c:f>
          <c:strCache>
            <c:ptCount val="1"/>
            <c:pt idx="0">
              <c:v>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388888888888889"/>
          <c:w val="0.8762384076990376"/>
          <c:h val="0.69137321376494609"/>
        </c:manualLayout>
      </c:layout>
      <c:lineChart>
        <c:grouping val="standard"/>
        <c:varyColors val="0"/>
        <c:ser>
          <c:idx val="0"/>
          <c:order val="0"/>
          <c:tx>
            <c:v>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compare!$A$4:$A$24</c:f>
              <c:strCache>
                <c:ptCount val="21"/>
                <c:pt idx="0">
                  <c:v>xGDP</c:v>
                </c:pt>
                <c:pt idx="1">
                  <c:v>xAGR</c:v>
                </c:pt>
                <c:pt idx="2">
                  <c:v>xMINE</c:v>
                </c:pt>
                <c:pt idx="3">
                  <c:v>xMANU</c:v>
                </c:pt>
                <c:pt idx="4">
                  <c:v>xFOOD</c:v>
                </c:pt>
                <c:pt idx="5">
                  <c:v>xTEXT</c:v>
                </c:pt>
                <c:pt idx="6">
                  <c:v>xWPPR</c:v>
                </c:pt>
                <c:pt idx="7">
                  <c:v>xPETR</c:v>
                </c:pt>
                <c:pt idx="8">
                  <c:v>xCHEM</c:v>
                </c:pt>
                <c:pt idx="9">
                  <c:v>xNMET</c:v>
                </c:pt>
                <c:pt idx="10">
                  <c:v>XMETL</c:v>
                </c:pt>
                <c:pt idx="11">
                  <c:v>xMACH</c:v>
                </c:pt>
                <c:pt idx="12">
                  <c:v>xVEHI</c:v>
                </c:pt>
                <c:pt idx="13">
                  <c:v>xOMAN</c:v>
                </c:pt>
                <c:pt idx="14">
                  <c:v>xEGW</c:v>
                </c:pt>
                <c:pt idx="15">
                  <c:v>xxcons</c:v>
                </c:pt>
                <c:pt idx="16">
                  <c:v>xTRAD</c:v>
                </c:pt>
                <c:pt idx="17">
                  <c:v>xTRCM</c:v>
                </c:pt>
                <c:pt idx="18">
                  <c:v>xFBSRV</c:v>
                </c:pt>
                <c:pt idx="19">
                  <c:v>xxgsrv</c:v>
                </c:pt>
                <c:pt idx="20">
                  <c:v>xxosrv</c:v>
                </c:pt>
              </c:strCache>
            </c:strRef>
          </c:cat>
          <c:val>
            <c:numRef>
              <c:f>compare!$B$4:$B$24</c:f>
              <c:numCache>
                <c:formatCode>0.0</c:formatCode>
                <c:ptCount val="21"/>
                <c:pt idx="0">
                  <c:v>-7.2460000000000004</c:v>
                </c:pt>
                <c:pt idx="1">
                  <c:v>-3.4860000000000002</c:v>
                </c:pt>
                <c:pt idx="2">
                  <c:v>-6.4870000000000001</c:v>
                </c:pt>
                <c:pt idx="3">
                  <c:v>-7.8109999999999999</c:v>
                </c:pt>
                <c:pt idx="4">
                  <c:v>-5.0389999999999997</c:v>
                </c:pt>
                <c:pt idx="5">
                  <c:v>-9.6859999999999999</c:v>
                </c:pt>
                <c:pt idx="6">
                  <c:v>-7.4359999999999999</c:v>
                </c:pt>
                <c:pt idx="7">
                  <c:v>-0.29799999999999999</c:v>
                </c:pt>
                <c:pt idx="8">
                  <c:v>-8.0519999999999996</c:v>
                </c:pt>
                <c:pt idx="9">
                  <c:v>-8.5359999999999996</c:v>
                </c:pt>
                <c:pt idx="10">
                  <c:v>-11.914</c:v>
                </c:pt>
                <c:pt idx="11">
                  <c:v>-10.939</c:v>
                </c:pt>
                <c:pt idx="12">
                  <c:v>-10.917999999999999</c:v>
                </c:pt>
                <c:pt idx="13">
                  <c:v>-10.627000000000001</c:v>
                </c:pt>
                <c:pt idx="14">
                  <c:v>-2.8029999999999999</c:v>
                </c:pt>
                <c:pt idx="15">
                  <c:v>-8.9489999999999998</c:v>
                </c:pt>
                <c:pt idx="16">
                  <c:v>-7.3460000000000001</c:v>
                </c:pt>
                <c:pt idx="17">
                  <c:v>-6.6749999999999998</c:v>
                </c:pt>
                <c:pt idx="18">
                  <c:v>-6.33</c:v>
                </c:pt>
                <c:pt idx="19">
                  <c:v>-8.0579999999999998</c:v>
                </c:pt>
                <c:pt idx="20">
                  <c:v>-9.4949999999999992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8-4E47-9DB7-137DD470EDA6}"/>
            </c:ext>
          </c:extLst>
        </c:ser>
        <c:ser>
          <c:idx val="1"/>
          <c:order val="1"/>
          <c:tx>
            <c:v>Excel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compare!$K$4:$K$24</c:f>
              <c:numCache>
                <c:formatCode>0.0</c:formatCode>
                <c:ptCount val="21"/>
                <c:pt idx="0">
                  <c:v>-7.051544204548299</c:v>
                </c:pt>
                <c:pt idx="1">
                  <c:v>-2.7552764465721604</c:v>
                </c:pt>
                <c:pt idx="2">
                  <c:v>-10</c:v>
                </c:pt>
                <c:pt idx="3">
                  <c:v>-12.337994127307772</c:v>
                </c:pt>
                <c:pt idx="4">
                  <c:v>-8.3692583620596004</c:v>
                </c:pt>
                <c:pt idx="5">
                  <c:v>-19.186539748694077</c:v>
                </c:pt>
                <c:pt idx="6">
                  <c:v>-15.007712627548402</c:v>
                </c:pt>
                <c:pt idx="7">
                  <c:v>-0.3</c:v>
                </c:pt>
                <c:pt idx="8">
                  <c:v>-6.3955132495646909</c:v>
                </c:pt>
                <c:pt idx="9">
                  <c:v>-12.791026499129382</c:v>
                </c:pt>
                <c:pt idx="10">
                  <c:v>-19.186539748694074</c:v>
                </c:pt>
                <c:pt idx="11">
                  <c:v>-19.18653974869407</c:v>
                </c:pt>
                <c:pt idx="12">
                  <c:v>-19.186539748694074</c:v>
                </c:pt>
                <c:pt idx="13">
                  <c:v>-19.186539748694077</c:v>
                </c:pt>
                <c:pt idx="14">
                  <c:v>-2.1878903579543456</c:v>
                </c:pt>
                <c:pt idx="15">
                  <c:v>-15</c:v>
                </c:pt>
                <c:pt idx="16">
                  <c:v>-10.5</c:v>
                </c:pt>
                <c:pt idx="17">
                  <c:v>-9</c:v>
                </c:pt>
                <c:pt idx="18">
                  <c:v>-2.2999999999999998</c:v>
                </c:pt>
                <c:pt idx="19">
                  <c:v>-0.5</c:v>
                </c:pt>
                <c:pt idx="20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8-4E47-9DB7-137DD470E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243064"/>
        <c:axId val="690238904"/>
      </c:lineChart>
      <c:catAx>
        <c:axId val="69024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38904"/>
        <c:crosses val="autoZero"/>
        <c:auto val="1"/>
        <c:lblAlgn val="ctr"/>
        <c:lblOffset val="100"/>
        <c:noMultiLvlLbl val="0"/>
      </c:catAx>
      <c:valAx>
        <c:axId val="69023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4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95516185476814"/>
          <c:y val="0.74594852726742478"/>
          <c:w val="0.347873864178912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compare!$A$26</c:f>
          <c:strCache>
            <c:ptCount val="1"/>
            <c:pt idx="0">
              <c:v>xGDP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compare!$B$26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compare!$C$3:$H$3</c:f>
              <c:strCache>
                <c:ptCount val="6"/>
                <c:pt idx="0">
                  <c:v>2020-2024</c:v>
                </c:pt>
                <c:pt idx="1">
                  <c:v>2025-2029</c:v>
                </c:pt>
                <c:pt idx="2">
                  <c:v>2030-2034</c:v>
                </c:pt>
                <c:pt idx="3">
                  <c:v>2035-2039</c:v>
                </c:pt>
                <c:pt idx="4">
                  <c:v>2040-2044</c:v>
                </c:pt>
                <c:pt idx="5">
                  <c:v>2045-2050</c:v>
                </c:pt>
              </c:strCache>
            </c:strRef>
          </c:cat>
          <c:val>
            <c:numRef>
              <c:f>compare!$C$26:$H$26</c:f>
              <c:numCache>
                <c:formatCode>0.0</c:formatCode>
                <c:ptCount val="6"/>
                <c:pt idx="0">
                  <c:v>0.2129999999999998</c:v>
                </c:pt>
                <c:pt idx="1">
                  <c:v>2.2359999999999998</c:v>
                </c:pt>
                <c:pt idx="2">
                  <c:v>2.6629999999999998</c:v>
                </c:pt>
                <c:pt idx="3">
                  <c:v>3.0031999999999996</c:v>
                </c:pt>
                <c:pt idx="4">
                  <c:v>3.1680000000000001</c:v>
                </c:pt>
                <c:pt idx="5">
                  <c:v>3.3818333333333328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3-4C14-8F74-DFC21C645423}"/>
            </c:ext>
          </c:extLst>
        </c:ser>
        <c:ser>
          <c:idx val="1"/>
          <c:order val="1"/>
          <c:tx>
            <c:strRef>
              <c:f>compare!$B$27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compare!$C$3:$H$3</c:f>
              <c:strCache>
                <c:ptCount val="6"/>
                <c:pt idx="0">
                  <c:v>2020-2024</c:v>
                </c:pt>
                <c:pt idx="1">
                  <c:v>2025-2029</c:v>
                </c:pt>
                <c:pt idx="2">
                  <c:v>2030-2034</c:v>
                </c:pt>
                <c:pt idx="3">
                  <c:v>2035-2039</c:v>
                </c:pt>
                <c:pt idx="4">
                  <c:v>2040-2044</c:v>
                </c:pt>
                <c:pt idx="5">
                  <c:v>2045-2050</c:v>
                </c:pt>
              </c:strCache>
            </c:strRef>
          </c:cat>
          <c:val>
            <c:numRef>
              <c:f>compare!$C$27:$H$27</c:f>
              <c:numCache>
                <c:formatCode>0.0</c:formatCode>
                <c:ptCount val="6"/>
                <c:pt idx="0">
                  <c:v>0.18775676701197064</c:v>
                </c:pt>
                <c:pt idx="1">
                  <c:v>2.0951197207154593</c:v>
                </c:pt>
                <c:pt idx="2">
                  <c:v>2.5007085246603822</c:v>
                </c:pt>
                <c:pt idx="3">
                  <c:v>2.7259692076305209</c:v>
                </c:pt>
                <c:pt idx="4">
                  <c:v>3.0415892960577784</c:v>
                </c:pt>
                <c:pt idx="5">
                  <c:v>3.3277553050030253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3-4C14-8F74-DFC21C645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17304"/>
        <c:axId val="582714744"/>
      </c:lineChart>
      <c:catAx>
        <c:axId val="58271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4744"/>
        <c:crosses val="autoZero"/>
        <c:auto val="1"/>
        <c:lblAlgn val="ctr"/>
        <c:lblOffset val="100"/>
        <c:noMultiLvlLbl val="0"/>
      </c:catAx>
      <c:valAx>
        <c:axId val="58271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compare!$L$3</c:f>
          <c:strCache>
            <c:ptCount val="1"/>
            <c:pt idx="0">
              <c:v>2020-2024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compare!$A$4:$A$24</c:f>
              <c:strCache>
                <c:ptCount val="21"/>
                <c:pt idx="0">
                  <c:v>xGDP</c:v>
                </c:pt>
                <c:pt idx="1">
                  <c:v>xAGR</c:v>
                </c:pt>
                <c:pt idx="2">
                  <c:v>xMINE</c:v>
                </c:pt>
                <c:pt idx="3">
                  <c:v>xMANU</c:v>
                </c:pt>
                <c:pt idx="4">
                  <c:v>xFOOD</c:v>
                </c:pt>
                <c:pt idx="5">
                  <c:v>xTEXT</c:v>
                </c:pt>
                <c:pt idx="6">
                  <c:v>xWPPR</c:v>
                </c:pt>
                <c:pt idx="7">
                  <c:v>xPETR</c:v>
                </c:pt>
                <c:pt idx="8">
                  <c:v>xCHEM</c:v>
                </c:pt>
                <c:pt idx="9">
                  <c:v>xNMET</c:v>
                </c:pt>
                <c:pt idx="10">
                  <c:v>XMETL</c:v>
                </c:pt>
                <c:pt idx="11">
                  <c:v>xMACH</c:v>
                </c:pt>
                <c:pt idx="12">
                  <c:v>xVEHI</c:v>
                </c:pt>
                <c:pt idx="13">
                  <c:v>xOMAN</c:v>
                </c:pt>
                <c:pt idx="14">
                  <c:v>xEGW</c:v>
                </c:pt>
                <c:pt idx="15">
                  <c:v>xxcons</c:v>
                </c:pt>
                <c:pt idx="16">
                  <c:v>xTRAD</c:v>
                </c:pt>
                <c:pt idx="17">
                  <c:v>xTRCM</c:v>
                </c:pt>
                <c:pt idx="18">
                  <c:v>xFBSRV</c:v>
                </c:pt>
                <c:pt idx="19">
                  <c:v>xxgsrv</c:v>
                </c:pt>
                <c:pt idx="20">
                  <c:v>xxosrv</c:v>
                </c:pt>
              </c:strCache>
            </c:strRef>
          </c:cat>
          <c:val>
            <c:numRef>
              <c:f>compare!$C$4:$C$24</c:f>
              <c:numCache>
                <c:formatCode>0.0</c:formatCode>
                <c:ptCount val="21"/>
                <c:pt idx="0">
                  <c:v>0.2129999999999998</c:v>
                </c:pt>
                <c:pt idx="1">
                  <c:v>1.1901999999999999</c:v>
                </c:pt>
                <c:pt idx="2">
                  <c:v>-0.63040000000000007</c:v>
                </c:pt>
                <c:pt idx="3">
                  <c:v>0.14800000000000005</c:v>
                </c:pt>
                <c:pt idx="4">
                  <c:v>0.94399999999999995</c:v>
                </c:pt>
                <c:pt idx="5">
                  <c:v>9.3599999999999989E-2</c:v>
                </c:pt>
                <c:pt idx="6">
                  <c:v>0.42599999999999999</c:v>
                </c:pt>
                <c:pt idx="7">
                  <c:v>-1.2088000000000001</c:v>
                </c:pt>
                <c:pt idx="8">
                  <c:v>0.22780000000000006</c:v>
                </c:pt>
                <c:pt idx="9">
                  <c:v>0.22760000000000008</c:v>
                </c:pt>
                <c:pt idx="10">
                  <c:v>-0.66079999999999983</c:v>
                </c:pt>
                <c:pt idx="11">
                  <c:v>-0.16199999999999992</c:v>
                </c:pt>
                <c:pt idx="12">
                  <c:v>-0.12439999999999962</c:v>
                </c:pt>
                <c:pt idx="13">
                  <c:v>4.8799999999999691E-2</c:v>
                </c:pt>
                <c:pt idx="14">
                  <c:v>0.31579999999999997</c:v>
                </c:pt>
                <c:pt idx="15">
                  <c:v>0.15880000000000011</c:v>
                </c:pt>
                <c:pt idx="16">
                  <c:v>7.5800000000000048E-2</c:v>
                </c:pt>
                <c:pt idx="17">
                  <c:v>0.41260000000000002</c:v>
                </c:pt>
                <c:pt idx="18">
                  <c:v>0.40820000000000001</c:v>
                </c:pt>
                <c:pt idx="19">
                  <c:v>0.32800000000000012</c:v>
                </c:pt>
                <c:pt idx="20">
                  <c:v>0.16940000000000016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0-4415-A937-BF72CF1CD49A}"/>
            </c:ext>
          </c:extLst>
        </c:ser>
        <c:ser>
          <c:idx val="1"/>
          <c:order val="1"/>
          <c:tx>
            <c:v>Excel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compare!$L$4:$L$24</c:f>
              <c:numCache>
                <c:formatCode>0.0</c:formatCode>
                <c:ptCount val="21"/>
                <c:pt idx="0">
                  <c:v>0.18775676701197064</c:v>
                </c:pt>
                <c:pt idx="1">
                  <c:v>0.88894471068556791</c:v>
                </c:pt>
                <c:pt idx="2">
                  <c:v>-0.18000000000000016</c:v>
                </c:pt>
                <c:pt idx="3">
                  <c:v>-0.19214416648181354</c:v>
                </c:pt>
                <c:pt idx="4">
                  <c:v>0.52614832758807983</c:v>
                </c:pt>
                <c:pt idx="5">
                  <c:v>-2.177307949738815</c:v>
                </c:pt>
                <c:pt idx="6">
                  <c:v>-0.94154252550968043</c:v>
                </c:pt>
                <c:pt idx="7">
                  <c:v>-1.244</c:v>
                </c:pt>
                <c:pt idx="8">
                  <c:v>0.58089735008706178</c:v>
                </c:pt>
                <c:pt idx="9">
                  <c:v>-7.8205299825876359E-2</c:v>
                </c:pt>
                <c:pt idx="10">
                  <c:v>-0.35730794973881463</c:v>
                </c:pt>
                <c:pt idx="11">
                  <c:v>0.122692050261186</c:v>
                </c:pt>
                <c:pt idx="12">
                  <c:v>0.12269205026118543</c:v>
                </c:pt>
                <c:pt idx="13">
                  <c:v>-1.5624205590134987</c:v>
                </c:pt>
                <c:pt idx="14">
                  <c:v>0.64242192840913093</c:v>
                </c:pt>
                <c:pt idx="15">
                  <c:v>-3.0000000000000004</c:v>
                </c:pt>
                <c:pt idx="16">
                  <c:v>7.9999999999999932E-2</c:v>
                </c:pt>
                <c:pt idx="17">
                  <c:v>0.70000000000000007</c:v>
                </c:pt>
                <c:pt idx="18">
                  <c:v>1.0999999999999999</c:v>
                </c:pt>
                <c:pt idx="19">
                  <c:v>0.66</c:v>
                </c:pt>
                <c:pt idx="20">
                  <c:v>-2.1999999999999997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0-4415-A937-BF72CF1C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261304"/>
        <c:axId val="690261624"/>
      </c:barChart>
      <c:catAx>
        <c:axId val="69026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61624"/>
        <c:crosses val="autoZero"/>
        <c:auto val="1"/>
        <c:lblAlgn val="ctr"/>
        <c:lblOffset val="100"/>
        <c:noMultiLvlLbl val="0"/>
      </c:catAx>
      <c:valAx>
        <c:axId val="69026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compare!$M$3</c:f>
          <c:strCache>
            <c:ptCount val="1"/>
            <c:pt idx="0">
              <c:v>2025-2029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compare!$A$4:$A$24</c:f>
              <c:strCache>
                <c:ptCount val="21"/>
                <c:pt idx="0">
                  <c:v>xGDP</c:v>
                </c:pt>
                <c:pt idx="1">
                  <c:v>xAGR</c:v>
                </c:pt>
                <c:pt idx="2">
                  <c:v>xMINE</c:v>
                </c:pt>
                <c:pt idx="3">
                  <c:v>xMANU</c:v>
                </c:pt>
                <c:pt idx="4">
                  <c:v>xFOOD</c:v>
                </c:pt>
                <c:pt idx="5">
                  <c:v>xTEXT</c:v>
                </c:pt>
                <c:pt idx="6">
                  <c:v>xWPPR</c:v>
                </c:pt>
                <c:pt idx="7">
                  <c:v>xPETR</c:v>
                </c:pt>
                <c:pt idx="8">
                  <c:v>xCHEM</c:v>
                </c:pt>
                <c:pt idx="9">
                  <c:v>xNMET</c:v>
                </c:pt>
                <c:pt idx="10">
                  <c:v>XMETL</c:v>
                </c:pt>
                <c:pt idx="11">
                  <c:v>xMACH</c:v>
                </c:pt>
                <c:pt idx="12">
                  <c:v>xVEHI</c:v>
                </c:pt>
                <c:pt idx="13">
                  <c:v>xOMAN</c:v>
                </c:pt>
                <c:pt idx="14">
                  <c:v>xEGW</c:v>
                </c:pt>
                <c:pt idx="15">
                  <c:v>xxcons</c:v>
                </c:pt>
                <c:pt idx="16">
                  <c:v>xTRAD</c:v>
                </c:pt>
                <c:pt idx="17">
                  <c:v>xTRCM</c:v>
                </c:pt>
                <c:pt idx="18">
                  <c:v>xFBSRV</c:v>
                </c:pt>
                <c:pt idx="19">
                  <c:v>xxgsrv</c:v>
                </c:pt>
                <c:pt idx="20">
                  <c:v>xxosrv</c:v>
                </c:pt>
              </c:strCache>
            </c:strRef>
          </c:cat>
          <c:val>
            <c:numRef>
              <c:f>compare!$D$4:$D$24</c:f>
              <c:numCache>
                <c:formatCode>0.0</c:formatCode>
                <c:ptCount val="21"/>
                <c:pt idx="0">
                  <c:v>2.2359999999999998</c:v>
                </c:pt>
                <c:pt idx="1">
                  <c:v>2.1868000000000003</c:v>
                </c:pt>
                <c:pt idx="2">
                  <c:v>0.92520000000000002</c:v>
                </c:pt>
                <c:pt idx="3">
                  <c:v>2.0254000000000003</c:v>
                </c:pt>
                <c:pt idx="4">
                  <c:v>2.4319999999999999</c:v>
                </c:pt>
                <c:pt idx="5">
                  <c:v>2.7423999999999999</c:v>
                </c:pt>
                <c:pt idx="6">
                  <c:v>2.5534000000000003</c:v>
                </c:pt>
                <c:pt idx="7">
                  <c:v>-9.3201999999999998</c:v>
                </c:pt>
                <c:pt idx="8">
                  <c:v>2.7643999999999997</c:v>
                </c:pt>
                <c:pt idx="9">
                  <c:v>2.62</c:v>
                </c:pt>
                <c:pt idx="10">
                  <c:v>2.7658</c:v>
                </c:pt>
                <c:pt idx="11">
                  <c:v>2.6886000000000001</c:v>
                </c:pt>
                <c:pt idx="12">
                  <c:v>2.8073999999999999</c:v>
                </c:pt>
                <c:pt idx="13">
                  <c:v>3.2183999999999999</c:v>
                </c:pt>
                <c:pt idx="14">
                  <c:v>2.0952000000000002</c:v>
                </c:pt>
                <c:pt idx="15">
                  <c:v>2.5270000000000001</c:v>
                </c:pt>
                <c:pt idx="16">
                  <c:v>1.5575999999999999</c:v>
                </c:pt>
                <c:pt idx="17">
                  <c:v>2.6025999999999998</c:v>
                </c:pt>
                <c:pt idx="18">
                  <c:v>2.6433999999999997</c:v>
                </c:pt>
                <c:pt idx="19">
                  <c:v>2.4474</c:v>
                </c:pt>
                <c:pt idx="20">
                  <c:v>2.649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8-41EE-906B-65AF00FBF9ED}"/>
            </c:ext>
          </c:extLst>
        </c:ser>
        <c:ser>
          <c:idx val="1"/>
          <c:order val="1"/>
          <c:tx>
            <c:v>Excel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compare!$M$4:$M$24</c:f>
              <c:numCache>
                <c:formatCode>0.0</c:formatCode>
                <c:ptCount val="21"/>
                <c:pt idx="0">
                  <c:v>2.0951197207154593</c:v>
                </c:pt>
                <c:pt idx="1">
                  <c:v>2.2399999999999998</c:v>
                </c:pt>
                <c:pt idx="2">
                  <c:v>2.0200000000000005</c:v>
                </c:pt>
                <c:pt idx="3">
                  <c:v>1.9448868291513</c:v>
                </c:pt>
                <c:pt idx="4">
                  <c:v>2.8200000000000003</c:v>
                </c:pt>
                <c:pt idx="5">
                  <c:v>2.4</c:v>
                </c:pt>
                <c:pt idx="6">
                  <c:v>2.46</c:v>
                </c:pt>
                <c:pt idx="7">
                  <c:v>-9.5780000000000012</c:v>
                </c:pt>
                <c:pt idx="8">
                  <c:v>2.1999999999999997</c:v>
                </c:pt>
                <c:pt idx="9">
                  <c:v>2.7</c:v>
                </c:pt>
                <c:pt idx="10">
                  <c:v>2.9199999999999995</c:v>
                </c:pt>
                <c:pt idx="11">
                  <c:v>2.9199999999999995</c:v>
                </c:pt>
                <c:pt idx="12">
                  <c:v>2.9199999999999995</c:v>
                </c:pt>
                <c:pt idx="13">
                  <c:v>1.9448868291513</c:v>
                </c:pt>
                <c:pt idx="14">
                  <c:v>1.72</c:v>
                </c:pt>
                <c:pt idx="15">
                  <c:v>2.5</c:v>
                </c:pt>
                <c:pt idx="16">
                  <c:v>2.2199999999999998</c:v>
                </c:pt>
                <c:pt idx="17">
                  <c:v>2.2999999999999998</c:v>
                </c:pt>
                <c:pt idx="18">
                  <c:v>2.58</c:v>
                </c:pt>
                <c:pt idx="19">
                  <c:v>1.32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8-41EE-906B-65AF00FB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261304"/>
        <c:axId val="690261624"/>
      </c:barChart>
      <c:catAx>
        <c:axId val="69026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61624"/>
        <c:crosses val="autoZero"/>
        <c:auto val="1"/>
        <c:lblAlgn val="ctr"/>
        <c:lblOffset val="100"/>
        <c:noMultiLvlLbl val="0"/>
      </c:catAx>
      <c:valAx>
        <c:axId val="69026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compare!$A$26</c:f>
          <c:strCache>
            <c:ptCount val="1"/>
            <c:pt idx="0">
              <c:v>xGDP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compare!$AB$4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compare!$AC$3:$AM$3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compare!$AC$4:$AM$4</c:f>
              <c:numCache>
                <c:formatCode>0.0</c:formatCode>
                <c:ptCount val="11"/>
                <c:pt idx="0">
                  <c:v>-7.2460000000000004</c:v>
                </c:pt>
                <c:pt idx="1">
                  <c:v>2.2189999999999999</c:v>
                </c:pt>
                <c:pt idx="2">
                  <c:v>2.0840000000000001</c:v>
                </c:pt>
                <c:pt idx="3">
                  <c:v>2.0609999999999999</c:v>
                </c:pt>
                <c:pt idx="4">
                  <c:v>1.9470000000000001</c:v>
                </c:pt>
                <c:pt idx="5">
                  <c:v>1.992</c:v>
                </c:pt>
                <c:pt idx="6">
                  <c:v>2.319</c:v>
                </c:pt>
                <c:pt idx="7">
                  <c:v>2.246</c:v>
                </c:pt>
                <c:pt idx="8">
                  <c:v>2.2999999999999998</c:v>
                </c:pt>
                <c:pt idx="9">
                  <c:v>2.323</c:v>
                </c:pt>
                <c:pt idx="10">
                  <c:v>2.351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7-4156-AF47-A8531AC1B933}"/>
            </c:ext>
          </c:extLst>
        </c:ser>
        <c:ser>
          <c:idx val="1"/>
          <c:order val="1"/>
          <c:tx>
            <c:strRef>
              <c:f>compare!$AB$5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compare!$AC$3:$AM$3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compare!$AC$5:$AM$5</c:f>
              <c:numCache>
                <c:formatCode>0.0</c:formatCode>
                <c:ptCount val="11"/>
                <c:pt idx="0">
                  <c:v>-7.051544204548299</c:v>
                </c:pt>
                <c:pt idx="1">
                  <c:v>2.7644088289732638</c:v>
                </c:pt>
                <c:pt idx="2">
                  <c:v>1.9560392817716599</c:v>
                </c:pt>
                <c:pt idx="3">
                  <c:v>1.5372335598566877</c:v>
                </c:pt>
                <c:pt idx="4">
                  <c:v>1.7326463690065408</c:v>
                </c:pt>
                <c:pt idx="5">
                  <c:v>1.8214872237840574</c:v>
                </c:pt>
                <c:pt idx="6">
                  <c:v>1.9484486689485658</c:v>
                </c:pt>
                <c:pt idx="7">
                  <c:v>2.0926744261376307</c:v>
                </c:pt>
                <c:pt idx="8">
                  <c:v>2.2771519367595472</c:v>
                </c:pt>
                <c:pt idx="9">
                  <c:v>2.3358363479474953</c:v>
                </c:pt>
                <c:pt idx="10">
                  <c:v>2.4033821986349624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7-4156-AF47-A8531AC1B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17304"/>
        <c:axId val="582714744"/>
      </c:lineChart>
      <c:catAx>
        <c:axId val="58271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4744"/>
        <c:crosses val="autoZero"/>
        <c:auto val="1"/>
        <c:lblAlgn val="ctr"/>
        <c:lblOffset val="100"/>
        <c:noMultiLvlLbl val="0"/>
      </c:catAx>
      <c:valAx>
        <c:axId val="58271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</xdr:colOff>
      <xdr:row>13</xdr:row>
      <xdr:rowOff>11430</xdr:rowOff>
    </xdr:from>
    <xdr:to>
      <xdr:col>20</xdr:col>
      <xdr:colOff>148590</xdr:colOff>
      <xdr:row>34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1224A-DBE6-456A-9F70-B35DB2E6C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3810</xdr:rowOff>
    </xdr:from>
    <xdr:to>
      <xdr:col>8</xdr:col>
      <xdr:colOff>270510</xdr:colOff>
      <xdr:row>49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E4408-59BB-4037-B674-B0357307F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</xdr:colOff>
      <xdr:row>27</xdr:row>
      <xdr:rowOff>125730</xdr:rowOff>
    </xdr:from>
    <xdr:to>
      <xdr:col>26</xdr:col>
      <xdr:colOff>365760</xdr:colOff>
      <xdr:row>49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2EE6B1-2E05-402D-8D48-3E0BD8A1A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422910</xdr:colOff>
      <xdr:row>27</xdr:row>
      <xdr:rowOff>125730</xdr:rowOff>
    </xdr:from>
    <xdr:to>
      <xdr:col>17</xdr:col>
      <xdr:colOff>350520</xdr:colOff>
      <xdr:row>49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889023-8B5A-48BA-A0E9-5B53BCEC6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49</xdr:row>
      <xdr:rowOff>83820</xdr:rowOff>
    </xdr:from>
    <xdr:to>
      <xdr:col>17</xdr:col>
      <xdr:colOff>346710</xdr:colOff>
      <xdr:row>70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7B5C64-7753-4368-92DB-CF92AA1E9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426720</xdr:colOff>
      <xdr:row>6</xdr:row>
      <xdr:rowOff>106680</xdr:rowOff>
    </xdr:from>
    <xdr:to>
      <xdr:col>36</xdr:col>
      <xdr:colOff>87630</xdr:colOff>
      <xdr:row>28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8FE274-C875-4735-9551-C7EB9931F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aiq/Documents/Work/2020/ERC/NDC/Reference%20case/Reference%20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 Level Match"/>
      <sheetName val="ModelMatch_GT"/>
      <sheetName val="ModelMatch"/>
      <sheetName val="Growth source"/>
      <sheetName val="GVA"/>
      <sheetName val="Quarterly"/>
      <sheetName val="Sectors_COVID"/>
      <sheetName val="Sectors"/>
      <sheetName val="old forecast"/>
      <sheetName val="ManSUTdet"/>
      <sheetName val="Jules projection"/>
      <sheetName val="Sector actual SUT"/>
      <sheetName val="GDP"/>
      <sheetName val="Manufacturing"/>
      <sheetName val="Sheet5"/>
      <sheetName val="Sheet4"/>
      <sheetName val="Sheet1"/>
      <sheetName val="BER"/>
    </sheetNames>
    <sheetDataSet>
      <sheetData sheetId="0"/>
      <sheetData sheetId="1"/>
      <sheetData sheetId="2"/>
      <sheetData sheetId="3"/>
      <sheetData sheetId="4"/>
      <sheetData sheetId="5"/>
      <sheetData sheetId="6">
        <row r="32">
          <cell r="M32">
            <v>-2.7552764465721604E-2</v>
          </cell>
          <cell r="AU32">
            <v>8.8894471068556788E-3</v>
          </cell>
          <cell r="AV32">
            <v>2.2399999999999996E-2</v>
          </cell>
          <cell r="AW32">
            <v>2.5000000000000001E-2</v>
          </cell>
          <cell r="AX32">
            <v>2.7400000000000001E-2</v>
          </cell>
          <cell r="AY32">
            <v>2.9599999999999998E-2</v>
          </cell>
          <cell r="AZ32">
            <v>3.1666666666666669E-2</v>
          </cell>
        </row>
        <row r="33">
          <cell r="M33">
            <v>-0.1</v>
          </cell>
          <cell r="AU33">
            <v>-1.8000000000000017E-3</v>
          </cell>
          <cell r="AV33">
            <v>2.0200000000000003E-2</v>
          </cell>
          <cell r="AW33">
            <v>2.4399999999999998E-2</v>
          </cell>
          <cell r="AX33">
            <v>2.7400000000000001E-2</v>
          </cell>
          <cell r="AY33">
            <v>2.9599999999999998E-2</v>
          </cell>
          <cell r="AZ33">
            <v>0.03</v>
          </cell>
        </row>
        <row r="34">
          <cell r="M34">
            <v>-0.12337994127307772</v>
          </cell>
          <cell r="AU34">
            <v>-1.9214416648181353E-3</v>
          </cell>
          <cell r="AV34">
            <v>1.9448868291512999E-2</v>
          </cell>
          <cell r="AW34">
            <v>2.3909700932064969E-2</v>
          </cell>
          <cell r="AX34">
            <v>2.7185270994563825E-2</v>
          </cell>
          <cell r="AY34">
            <v>3.2367869072987075E-2</v>
          </cell>
          <cell r="AZ34">
            <v>3.5112670094882614E-2</v>
          </cell>
        </row>
        <row r="35">
          <cell r="M35">
            <v>-2.1878903579543457E-2</v>
          </cell>
          <cell r="AU35">
            <v>6.4242192840913096E-3</v>
          </cell>
          <cell r="AV35">
            <v>1.72E-2</v>
          </cell>
          <cell r="AW35">
            <v>2.46E-2</v>
          </cell>
          <cell r="AX35">
            <v>2.6600000000000002E-2</v>
          </cell>
          <cell r="AY35">
            <v>2.9399999999999999E-2</v>
          </cell>
          <cell r="AZ35">
            <v>3.1666666666666669E-2</v>
          </cell>
        </row>
        <row r="36">
          <cell r="M36">
            <v>-0.15</v>
          </cell>
          <cell r="AU36">
            <v>-3.0000000000000006E-2</v>
          </cell>
          <cell r="AV36">
            <v>2.5000000000000001E-2</v>
          </cell>
          <cell r="AW36">
            <v>3.2800000000000003E-2</v>
          </cell>
          <cell r="AX36">
            <v>3.4600000000000006E-2</v>
          </cell>
          <cell r="AY36">
            <v>3.6600000000000008E-2</v>
          </cell>
          <cell r="AZ36">
            <v>3.5333333333333335E-2</v>
          </cell>
        </row>
        <row r="37">
          <cell r="M37">
            <v>-0.105</v>
          </cell>
          <cell r="AU37">
            <v>7.9999999999999928E-4</v>
          </cell>
          <cell r="AV37">
            <v>2.2199999999999998E-2</v>
          </cell>
          <cell r="AW37">
            <v>2.9599999999999998E-2</v>
          </cell>
          <cell r="AX37">
            <v>3.1600000000000003E-2</v>
          </cell>
          <cell r="AY37">
            <v>3.44E-2</v>
          </cell>
          <cell r="AZ37">
            <v>3.7500000000000006E-2</v>
          </cell>
        </row>
        <row r="38">
          <cell r="M38">
            <v>-0.09</v>
          </cell>
          <cell r="AU38">
            <v>7.000000000000001E-3</v>
          </cell>
          <cell r="AV38">
            <v>2.3E-2</v>
          </cell>
          <cell r="AW38">
            <v>2.7000000000000003E-2</v>
          </cell>
          <cell r="AX38">
            <v>2.9399999999999999E-2</v>
          </cell>
          <cell r="AY38">
            <v>3.2399999999999998E-2</v>
          </cell>
          <cell r="AZ38">
            <v>3.4666666666666672E-2</v>
          </cell>
        </row>
        <row r="39">
          <cell r="M39">
            <v>-2.3E-2</v>
          </cell>
          <cell r="AU39">
            <v>1.0999999999999999E-2</v>
          </cell>
          <cell r="AV39">
            <v>2.58E-2</v>
          </cell>
          <cell r="AW39">
            <v>2.8000000000000004E-2</v>
          </cell>
          <cell r="AX39">
            <v>2.9599999999999998E-2</v>
          </cell>
          <cell r="AY39">
            <v>3.2399999999999998E-2</v>
          </cell>
          <cell r="AZ39">
            <v>3.6333333333333336E-2</v>
          </cell>
        </row>
        <row r="40">
          <cell r="M40">
            <v>-5.0000000000000001E-3</v>
          </cell>
          <cell r="AU40">
            <v>6.6E-3</v>
          </cell>
          <cell r="AV40">
            <v>1.32E-2</v>
          </cell>
          <cell r="AW40">
            <v>1.4799999999999999E-2</v>
          </cell>
          <cell r="AX40">
            <v>1.66E-2</v>
          </cell>
          <cell r="AY40">
            <v>1.9400000000000004E-2</v>
          </cell>
          <cell r="AZ40">
            <v>2.2499999999999996E-2</v>
          </cell>
        </row>
        <row r="41">
          <cell r="M41">
            <v>-0.15</v>
          </cell>
          <cell r="AU41">
            <v>-2.1999999999999999E-2</v>
          </cell>
          <cell r="AV41">
            <v>0.02</v>
          </cell>
          <cell r="AW41">
            <v>2.5000000000000001E-2</v>
          </cell>
          <cell r="AX41">
            <v>2.6600000000000002E-2</v>
          </cell>
          <cell r="AY41">
            <v>2.9399999999999999E-2</v>
          </cell>
          <cell r="AZ41">
            <v>3.1666666666666669E-2</v>
          </cell>
        </row>
        <row r="42">
          <cell r="AU42">
            <v>1.8775676701197064E-3</v>
          </cell>
          <cell r="AV42">
            <v>2.0951197207154593E-2</v>
          </cell>
          <cell r="AW42">
            <v>2.5007085246603823E-2</v>
          </cell>
          <cell r="AX42">
            <v>2.7259692076305207E-2</v>
          </cell>
          <cell r="AY42">
            <v>3.0415892960577784E-2</v>
          </cell>
          <cell r="AZ42">
            <v>3.3277553050030252E-2</v>
          </cell>
        </row>
        <row r="43">
          <cell r="M43">
            <v>-7.051544204548299E-2</v>
          </cell>
          <cell r="N43">
            <v>2.7644088289732638E-2</v>
          </cell>
          <cell r="O43">
            <v>1.9560392817716599E-2</v>
          </cell>
          <cell r="P43">
            <v>1.5372335598566877E-2</v>
          </cell>
          <cell r="Q43">
            <v>1.7326463690065408E-2</v>
          </cell>
          <cell r="R43">
            <v>1.8214872237840574E-2</v>
          </cell>
          <cell r="S43">
            <v>1.9484486689485658E-2</v>
          </cell>
          <cell r="T43">
            <v>2.0926744261376307E-2</v>
          </cell>
          <cell r="U43">
            <v>2.2771519367595472E-2</v>
          </cell>
          <cell r="V43">
            <v>2.3358363479474953E-2</v>
          </cell>
          <cell r="W43">
            <v>2.4033821986349624E-2</v>
          </cell>
        </row>
      </sheetData>
      <sheetData sheetId="7"/>
      <sheetData sheetId="8"/>
      <sheetData sheetId="9">
        <row r="41">
          <cell r="U41">
            <v>-8.3692583620596006E-2</v>
          </cell>
          <cell r="BC41">
            <v>5.2614832758807982E-3</v>
          </cell>
          <cell r="BD41">
            <v>2.8200000000000003E-2</v>
          </cell>
          <cell r="BE41">
            <v>2.98E-2</v>
          </cell>
          <cell r="BF41">
            <v>3.2399999999999998E-2</v>
          </cell>
          <cell r="BG41">
            <v>3.4600000000000006E-2</v>
          </cell>
          <cell r="BH41">
            <v>3.6666666666666674E-2</v>
          </cell>
        </row>
        <row r="42">
          <cell r="U42">
            <v>-0.19186539748694076</v>
          </cell>
          <cell r="BC42">
            <v>-2.1773079497388152E-2</v>
          </cell>
          <cell r="BD42">
            <v>2.4E-2</v>
          </cell>
          <cell r="BE42">
            <v>2.6600000000000002E-2</v>
          </cell>
          <cell r="BF42">
            <v>2.9399999999999999E-2</v>
          </cell>
          <cell r="BG42">
            <v>3.2399999999999998E-2</v>
          </cell>
          <cell r="BH42">
            <v>3.4666666666666672E-2</v>
          </cell>
        </row>
        <row r="43">
          <cell r="U43">
            <v>-0.15007712627548403</v>
          </cell>
          <cell r="BC43">
            <v>-9.4154252550968046E-3</v>
          </cell>
          <cell r="BD43">
            <v>2.46E-2</v>
          </cell>
          <cell r="BE43">
            <v>2.5000000000000001E-2</v>
          </cell>
          <cell r="BF43">
            <v>2.6600000000000002E-2</v>
          </cell>
          <cell r="BG43">
            <v>2.7800000000000002E-2</v>
          </cell>
          <cell r="BH43">
            <v>2.8000000000000001E-2</v>
          </cell>
        </row>
        <row r="44">
          <cell r="U44">
            <v>-3.0000000000000001E-3</v>
          </cell>
          <cell r="BC44">
            <v>-1.244E-2</v>
          </cell>
          <cell r="BD44">
            <v>-9.5780000000000004E-2</v>
          </cell>
          <cell r="BE44">
            <v>-0.10098</v>
          </cell>
          <cell r="BF44">
            <v>-0.16343999999999997</v>
          </cell>
          <cell r="BG44">
            <v>-5.9760000000000001E-2</v>
          </cell>
          <cell r="BH44">
            <v>0</v>
          </cell>
        </row>
        <row r="45">
          <cell r="U45">
            <v>-6.395513249564691E-2</v>
          </cell>
          <cell r="BC45">
            <v>5.8089735008706178E-3</v>
          </cell>
          <cell r="BD45">
            <v>2.1999999999999999E-2</v>
          </cell>
          <cell r="BE45">
            <v>2.3E-2</v>
          </cell>
          <cell r="BF45">
            <v>2.46E-2</v>
          </cell>
          <cell r="BG45">
            <v>2.8999999999999998E-2</v>
          </cell>
          <cell r="BH45">
            <v>3.2500000000000001E-2</v>
          </cell>
        </row>
        <row r="46">
          <cell r="U46">
            <v>-0.12791026499129382</v>
          </cell>
          <cell r="BC46">
            <v>-7.8205299825876361E-4</v>
          </cell>
          <cell r="BD46">
            <v>2.7000000000000003E-2</v>
          </cell>
          <cell r="BE46">
            <v>2.8000000000000004E-2</v>
          </cell>
          <cell r="BF46">
            <v>2.9599999999999998E-2</v>
          </cell>
          <cell r="BG46">
            <v>3.2399999999999998E-2</v>
          </cell>
          <cell r="BH46">
            <v>3.4666666666666672E-2</v>
          </cell>
        </row>
        <row r="47">
          <cell r="U47">
            <v>-0.19186539748694073</v>
          </cell>
          <cell r="BC47">
            <v>-3.5730794973881466E-3</v>
          </cell>
          <cell r="BD47">
            <v>2.9199999999999997E-2</v>
          </cell>
          <cell r="BE47">
            <v>0.03</v>
          </cell>
          <cell r="BF47">
            <v>3.1600000000000003E-2</v>
          </cell>
          <cell r="BG47">
            <v>3.5200000000000002E-2</v>
          </cell>
          <cell r="BH47">
            <v>3.7666666666666668E-2</v>
          </cell>
        </row>
        <row r="48">
          <cell r="U48">
            <v>-0.1918653974869407</v>
          </cell>
          <cell r="BC48">
            <v>1.22692050261186E-3</v>
          </cell>
          <cell r="BD48">
            <v>2.9199999999999997E-2</v>
          </cell>
          <cell r="BE48">
            <v>0.03</v>
          </cell>
          <cell r="BF48">
            <v>3.1600000000000003E-2</v>
          </cell>
          <cell r="BG48">
            <v>3.5200000000000002E-2</v>
          </cell>
          <cell r="BH48">
            <v>3.7666666666666668E-2</v>
          </cell>
        </row>
        <row r="49">
          <cell r="U49">
            <v>-0.19186539748694073</v>
          </cell>
          <cell r="BC49">
            <v>1.2269205026118543E-3</v>
          </cell>
          <cell r="BD49">
            <v>2.9199999999999997E-2</v>
          </cell>
          <cell r="BE49">
            <v>0.03</v>
          </cell>
          <cell r="BF49">
            <v>3.1600000000000003E-2</v>
          </cell>
          <cell r="BG49">
            <v>3.5200000000000002E-2</v>
          </cell>
          <cell r="BH49">
            <v>3.7666666666666668E-2</v>
          </cell>
        </row>
        <row r="50">
          <cell r="U50">
            <v>-0.19186539748694076</v>
          </cell>
          <cell r="BC50">
            <v>-1.5624205590134988E-2</v>
          </cell>
          <cell r="BD50">
            <v>1.9448868291512999E-2</v>
          </cell>
          <cell r="BE50">
            <v>2.3909700932064969E-2</v>
          </cell>
          <cell r="BF50">
            <v>2.7185270994563825E-2</v>
          </cell>
          <cell r="BG50">
            <v>3.2367869072987075E-2</v>
          </cell>
          <cell r="BH50">
            <v>3.5112670094882614E-2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90B9-1BE5-48C5-BCAB-7235F456714A}">
  <dimension ref="A1:AG106"/>
  <sheetViews>
    <sheetView tabSelected="1" workbookViewId="0">
      <selection activeCell="I15" sqref="I15"/>
    </sheetView>
  </sheetViews>
  <sheetFormatPr defaultRowHeight="10.199999999999999" x14ac:dyDescent="0.2"/>
  <cols>
    <col min="13" max="13" width="10.42578125" bestFit="1" customWidth="1"/>
    <col min="18" max="18" width="10.140625" bestFit="1" customWidth="1"/>
  </cols>
  <sheetData>
    <row r="1" spans="1:33" x14ac:dyDescent="0.2">
      <c r="M1" t="s">
        <v>138</v>
      </c>
      <c r="N1" t="s">
        <v>139</v>
      </c>
      <c r="R1" t="s">
        <v>141</v>
      </c>
      <c r="S1" t="s">
        <v>140</v>
      </c>
    </row>
    <row r="2" spans="1:33" x14ac:dyDescent="0.2">
      <c r="B2" s="8"/>
      <c r="C2" s="8"/>
      <c r="D2" s="8" t="s">
        <v>0</v>
      </c>
      <c r="E2" s="8" t="s">
        <v>1</v>
      </c>
      <c r="F2" s="8" t="s">
        <v>2</v>
      </c>
      <c r="G2" s="8" t="s">
        <v>3</v>
      </c>
      <c r="I2" s="1">
        <f>SUM(I3:I54)</f>
        <v>-1289.5757995934116</v>
      </c>
      <c r="K2" t="s">
        <v>57</v>
      </c>
      <c r="L2" t="s">
        <v>128</v>
      </c>
      <c r="M2" s="1">
        <f>SUMIF($A$3:$A$53,$L2,$I$3:$I$53)</f>
        <v>-130.55790618355309</v>
      </c>
      <c r="N2" s="2">
        <f>VLOOKUP($K2,Sheet2!$A$3:$B$74,2,)</f>
        <v>-3.4860000000000002</v>
      </c>
      <c r="Q2" t="s">
        <v>128</v>
      </c>
      <c r="R2" s="3">
        <f>N2</f>
        <v>-3.4860000000000002</v>
      </c>
      <c r="S2" s="2">
        <f>[1]Sectors_COVID!M32*100</f>
        <v>-2.7552764465721604</v>
      </c>
      <c r="AG2">
        <v>2020</v>
      </c>
    </row>
    <row r="3" spans="1:33" x14ac:dyDescent="0.2">
      <c r="A3" t="s">
        <v>128</v>
      </c>
      <c r="B3" s="8">
        <v>2019</v>
      </c>
      <c r="C3" s="8" t="s">
        <v>4</v>
      </c>
      <c r="D3" s="8">
        <v>320.03615997750302</v>
      </c>
      <c r="E3" s="8">
        <v>215.30510847308801</v>
      </c>
      <c r="F3" s="8">
        <v>141.75206151727099</v>
      </c>
      <c r="G3" s="8">
        <v>82.506877630111603</v>
      </c>
      <c r="H3">
        <f>SUM(D3:G3)</f>
        <v>759.60020759797362</v>
      </c>
      <c r="I3" s="1">
        <f>H55-H3</f>
        <v>-119.79493572127558</v>
      </c>
      <c r="K3" t="s">
        <v>62</v>
      </c>
      <c r="L3" t="s">
        <v>129</v>
      </c>
      <c r="M3" s="1">
        <f t="shared" ref="M3:M11" si="0">SUMIF($A$3:$A$53,$L3,$I$3:$I$53)</f>
        <v>-32.051387888962893</v>
      </c>
      <c r="N3" s="2">
        <f>VLOOKUP($K3,Sheet2!$A$3:$B$74,2,)</f>
        <v>-6.4870000000000001</v>
      </c>
      <c r="Q3" t="s">
        <v>129</v>
      </c>
      <c r="R3" s="3">
        <f t="shared" ref="R3:R11" si="1">N3</f>
        <v>-6.4870000000000001</v>
      </c>
      <c r="S3" s="2">
        <f>[1]Sectors_COVID!M33*100</f>
        <v>-10</v>
      </c>
      <c r="W3">
        <v>2019</v>
      </c>
      <c r="X3">
        <f>SUMIF($B$3:$B$106,$W3,D$3:D$106)</f>
        <v>2389.4116229306728</v>
      </c>
      <c r="Y3">
        <f>SUMIF($B$3:$B$106,$W3,E$3:E$106)</f>
        <v>3418.1736745371009</v>
      </c>
      <c r="Z3">
        <f>SUMIF($B$3:$B$106,$W3,F$3:F$106)</f>
        <v>4854.5169026644944</v>
      </c>
      <c r="AA3">
        <f>SUMIF($B$3:$B$106,$W3,G$3:G$106)</f>
        <v>5632.3397856810379</v>
      </c>
      <c r="AC3">
        <f>SUM(X3:AA3)</f>
        <v>16294.441985813304</v>
      </c>
      <c r="AF3" t="s">
        <v>56</v>
      </c>
      <c r="AG3">
        <v>-8.3650000000000002</v>
      </c>
    </row>
    <row r="4" spans="1:33" x14ac:dyDescent="0.2">
      <c r="A4" t="s">
        <v>128</v>
      </c>
      <c r="B4" s="8">
        <v>2019</v>
      </c>
      <c r="C4" s="8" t="s">
        <v>5</v>
      </c>
      <c r="D4" s="8">
        <v>20.129516626775501</v>
      </c>
      <c r="E4" s="8">
        <v>10.383539243494999</v>
      </c>
      <c r="F4" s="8">
        <v>6.70969801826232</v>
      </c>
      <c r="G4" s="8">
        <v>3.5078811783386201</v>
      </c>
      <c r="H4">
        <f t="shared" ref="H4:H67" si="2">SUM(D4:G4)</f>
        <v>40.730635066871443</v>
      </c>
      <c r="I4" s="1">
        <f t="shared" ref="I4:I54" si="3">H56-H4</f>
        <v>-8.0028186357124369</v>
      </c>
      <c r="K4" t="s">
        <v>70</v>
      </c>
      <c r="L4" t="s">
        <v>130</v>
      </c>
      <c r="M4" s="1">
        <f t="shared" si="0"/>
        <v>-170.62988679685083</v>
      </c>
      <c r="N4" s="2">
        <f>VLOOKUP($K4,Sheet2!$A$3:$B$74,2,)</f>
        <v>-7.8109999999999999</v>
      </c>
      <c r="Q4" t="s">
        <v>130</v>
      </c>
      <c r="R4" s="3">
        <f t="shared" si="1"/>
        <v>-7.8109999999999999</v>
      </c>
      <c r="S4" s="2">
        <f>[1]Sectors_COVID!M34*100</f>
        <v>-12.337994127307772</v>
      </c>
      <c r="W4">
        <v>2020</v>
      </c>
      <c r="X4">
        <f>SUMIF($B$3:$B$106,$W4,D$3:D$106)</f>
        <v>2222.2744282837075</v>
      </c>
      <c r="Y4">
        <f t="shared" ref="Y4" si="4">SUMIF($B$3:$B$106,$W4,E$3:E$106)</f>
        <v>3178.6484958527785</v>
      </c>
      <c r="Z4">
        <f t="shared" ref="Z4" si="5">SUMIF($B$3:$B$106,$W4,F$3:F$106)</f>
        <v>4454.1308744582639</v>
      </c>
      <c r="AA4">
        <f t="shared" ref="AA4" si="6">SUMIF($B$3:$B$106,$W4,G$3:G$106)</f>
        <v>5149.8123876251475</v>
      </c>
      <c r="AC4">
        <f>SUM(X4:AA4)</f>
        <v>15004.866186219897</v>
      </c>
      <c r="AF4" t="s">
        <v>57</v>
      </c>
      <c r="AG4">
        <v>-3.5950000000000002</v>
      </c>
    </row>
    <row r="5" spans="1:33" x14ac:dyDescent="0.2">
      <c r="A5" t="s">
        <v>128</v>
      </c>
      <c r="B5" s="8">
        <v>2019</v>
      </c>
      <c r="C5" s="8" t="s">
        <v>6</v>
      </c>
      <c r="D5" s="8">
        <v>4.5022404707790002</v>
      </c>
      <c r="E5" s="8">
        <v>4.0283055977565896</v>
      </c>
      <c r="F5" s="8">
        <v>8.4068925503012295</v>
      </c>
      <c r="G5" s="8">
        <v>1.8039552354655799</v>
      </c>
      <c r="H5">
        <f t="shared" si="2"/>
        <v>18.741393854302398</v>
      </c>
      <c r="I5" s="1">
        <f t="shared" si="3"/>
        <v>-2.7601518265650782</v>
      </c>
      <c r="K5" t="s">
        <v>107</v>
      </c>
      <c r="L5" t="s">
        <v>131</v>
      </c>
      <c r="M5" s="1">
        <f t="shared" si="0"/>
        <v>-6.8120869105263147</v>
      </c>
      <c r="N5" s="2">
        <f>VLOOKUP($K5,Sheet2!$A$3:$B$74,2,)</f>
        <v>-2.8029999999999999</v>
      </c>
      <c r="Q5" t="s">
        <v>131</v>
      </c>
      <c r="R5" s="3">
        <f t="shared" si="1"/>
        <v>-2.8029999999999999</v>
      </c>
      <c r="S5" s="2">
        <f>[1]Sectors_COVID!M35*100</f>
        <v>-2.1878903579543456</v>
      </c>
      <c r="AC5">
        <f>AC3-AC4</f>
        <v>1289.5757995934073</v>
      </c>
      <c r="AF5" t="s">
        <v>58</v>
      </c>
      <c r="AG5">
        <v>-3.3359999999999999</v>
      </c>
    </row>
    <row r="6" spans="1:33" x14ac:dyDescent="0.2">
      <c r="A6" t="s">
        <v>129</v>
      </c>
      <c r="B6" s="8">
        <v>2019</v>
      </c>
      <c r="C6" s="8" t="s">
        <v>7</v>
      </c>
      <c r="D6" s="8">
        <v>8.8691063806019308</v>
      </c>
      <c r="E6" s="8">
        <v>12.0529138866151</v>
      </c>
      <c r="F6" s="8">
        <v>20.071131907589098</v>
      </c>
      <c r="G6" s="8">
        <v>26.452794604797901</v>
      </c>
      <c r="H6">
        <f t="shared" si="2"/>
        <v>67.445946779604029</v>
      </c>
      <c r="I6" s="1">
        <f t="shared" si="3"/>
        <v>-0.72290924852349292</v>
      </c>
      <c r="K6" t="s">
        <v>110</v>
      </c>
      <c r="L6" t="s">
        <v>132</v>
      </c>
      <c r="M6" s="1">
        <f t="shared" si="0"/>
        <v>-75.457180702330106</v>
      </c>
      <c r="N6" s="2">
        <f>VLOOKUP($K6,Sheet2!$A$3:$B$74,2,)</f>
        <v>-8.9489999999999998</v>
      </c>
      <c r="Q6" t="s">
        <v>132</v>
      </c>
      <c r="R6" s="3">
        <f t="shared" si="1"/>
        <v>-8.9489999999999998</v>
      </c>
      <c r="S6" s="2">
        <f>[1]Sectors_COVID!M36*100</f>
        <v>-15</v>
      </c>
      <c r="AF6" t="s">
        <v>59</v>
      </c>
      <c r="AG6">
        <v>-5.34</v>
      </c>
    </row>
    <row r="7" spans="1:33" x14ac:dyDescent="0.2">
      <c r="A7" t="s">
        <v>129</v>
      </c>
      <c r="B7" s="8">
        <v>2019</v>
      </c>
      <c r="C7" s="8" t="s">
        <v>8</v>
      </c>
      <c r="D7" s="8">
        <v>10.697911853129501</v>
      </c>
      <c r="E7" s="8">
        <v>17.784494424227699</v>
      </c>
      <c r="F7" s="8">
        <v>36.659722979560499</v>
      </c>
      <c r="G7" s="8">
        <v>29.283978923412999</v>
      </c>
      <c r="H7">
        <f t="shared" si="2"/>
        <v>94.426108180330701</v>
      </c>
      <c r="I7" s="1">
        <f t="shared" si="3"/>
        <v>-9.4426108180599044E-2</v>
      </c>
      <c r="K7" t="s">
        <v>112</v>
      </c>
      <c r="L7" t="s">
        <v>133</v>
      </c>
      <c r="M7" s="1">
        <f t="shared" si="0"/>
        <v>-211.02902158467884</v>
      </c>
      <c r="N7" s="2">
        <f>VLOOKUP($K7,Sheet2!$A$3:$B$74,2,)</f>
        <v>-7.3460000000000001</v>
      </c>
      <c r="Q7" t="s">
        <v>133</v>
      </c>
      <c r="R7" s="3">
        <f t="shared" si="1"/>
        <v>-7.3460000000000001</v>
      </c>
      <c r="S7" s="2">
        <f>[1]Sectors_COVID!M37*100</f>
        <v>-10.5</v>
      </c>
      <c r="AF7" t="s">
        <v>60</v>
      </c>
      <c r="AG7">
        <v>-4.5170000000000003</v>
      </c>
    </row>
    <row r="8" spans="1:33" x14ac:dyDescent="0.2">
      <c r="A8" t="s">
        <v>129</v>
      </c>
      <c r="B8" s="8">
        <v>2019</v>
      </c>
      <c r="C8" s="8" t="s">
        <v>9</v>
      </c>
      <c r="D8" s="8">
        <v>23.4142369281724</v>
      </c>
      <c r="E8" s="8">
        <v>29.7758376156956</v>
      </c>
      <c r="F8" s="8">
        <v>51.256586121597302</v>
      </c>
      <c r="G8" s="8">
        <v>55.804844640273402</v>
      </c>
      <c r="H8">
        <f t="shared" si="2"/>
        <v>160.2515053057387</v>
      </c>
      <c r="I8" s="1">
        <f t="shared" si="3"/>
        <v>-24.996608294353393</v>
      </c>
      <c r="K8" t="s">
        <v>115</v>
      </c>
      <c r="L8" t="s">
        <v>134</v>
      </c>
      <c r="M8" s="1">
        <f t="shared" si="0"/>
        <v>-77.418857323712786</v>
      </c>
      <c r="N8" s="2">
        <f>VLOOKUP($K8,Sheet2!$A$3:$B$74,2,)</f>
        <v>-6.6749999999999998</v>
      </c>
      <c r="Q8" t="s">
        <v>134</v>
      </c>
      <c r="R8" s="3">
        <f t="shared" si="1"/>
        <v>-6.6749999999999998</v>
      </c>
      <c r="S8" s="2">
        <f>[1]Sectors_COVID!M38*100</f>
        <v>-9</v>
      </c>
      <c r="X8" t="s">
        <v>0</v>
      </c>
      <c r="Y8" t="s">
        <v>1</v>
      </c>
      <c r="Z8" t="s">
        <v>2</v>
      </c>
      <c r="AA8" t="s">
        <v>3</v>
      </c>
      <c r="AF8" t="s">
        <v>61</v>
      </c>
      <c r="AG8">
        <v>-9.7059999999999995</v>
      </c>
    </row>
    <row r="9" spans="1:33" x14ac:dyDescent="0.2">
      <c r="A9" t="s">
        <v>129</v>
      </c>
      <c r="B9" s="8">
        <v>2019</v>
      </c>
      <c r="C9" s="8" t="s">
        <v>10</v>
      </c>
      <c r="D9" s="8">
        <v>4.3937270537413404</v>
      </c>
      <c r="E9" s="8">
        <v>8.8615802291832892</v>
      </c>
      <c r="F9" s="8">
        <v>14.4040394779541</v>
      </c>
      <c r="G9" s="8">
        <v>28.0873177153134</v>
      </c>
      <c r="H9">
        <f t="shared" si="2"/>
        <v>55.74666447619213</v>
      </c>
      <c r="I9" s="1">
        <f t="shared" si="3"/>
        <v>-6.4159126601540706</v>
      </c>
      <c r="K9" t="s">
        <v>123</v>
      </c>
      <c r="L9" t="s">
        <v>135</v>
      </c>
      <c r="M9" s="1">
        <f t="shared" si="0"/>
        <v>-334.37170976043274</v>
      </c>
      <c r="N9" s="2">
        <f>VLOOKUP($K9,Sheet2!$A$3:$B$74,2,)</f>
        <v>-6.33</v>
      </c>
      <c r="Q9" t="s">
        <v>135</v>
      </c>
      <c r="R9" s="3">
        <f t="shared" si="1"/>
        <v>-6.33</v>
      </c>
      <c r="S9" s="2">
        <f>[1]Sectors_COVID!M39*100</f>
        <v>-2.2999999999999998</v>
      </c>
      <c r="W9">
        <v>2019</v>
      </c>
      <c r="X9">
        <v>2378.4796299999998</v>
      </c>
      <c r="Y9">
        <v>3401.40868</v>
      </c>
      <c r="Z9">
        <v>4835.1854199999998</v>
      </c>
      <c r="AA9">
        <v>5609.8124100000005</v>
      </c>
      <c r="AC9">
        <f>SUM(X9:AA9)</f>
        <v>16224.886140000001</v>
      </c>
      <c r="AF9" t="s">
        <v>62</v>
      </c>
      <c r="AG9">
        <v>-9.0210000000000008</v>
      </c>
    </row>
    <row r="10" spans="1:33" x14ac:dyDescent="0.2">
      <c r="A10" t="s">
        <v>129</v>
      </c>
      <c r="B10" s="8">
        <v>2019</v>
      </c>
      <c r="C10" s="8" t="s">
        <v>11</v>
      </c>
      <c r="D10" s="8">
        <v>9.6897365711723193E-2</v>
      </c>
      <c r="E10" s="8">
        <v>0.31678514662346702</v>
      </c>
      <c r="F10" s="8">
        <v>0.48359373270935802</v>
      </c>
      <c r="G10" s="8">
        <v>1.3818351541362</v>
      </c>
      <c r="H10">
        <f t="shared" si="2"/>
        <v>2.2791113991807483</v>
      </c>
      <c r="I10" s="1">
        <f t="shared" si="3"/>
        <v>9.4525908831334604E-2</v>
      </c>
      <c r="K10" t="s">
        <v>126</v>
      </c>
      <c r="L10" t="s">
        <v>136</v>
      </c>
      <c r="M10" s="1">
        <f t="shared" si="0"/>
        <v>-105.24722826405866</v>
      </c>
      <c r="N10" s="2">
        <f>VLOOKUP($K10,Sheet2!$A$3:$B$74,2,)</f>
        <v>-8.0579999999999998</v>
      </c>
      <c r="Q10" t="s">
        <v>136</v>
      </c>
      <c r="R10" s="3">
        <f t="shared" si="1"/>
        <v>-8.0579999999999998</v>
      </c>
      <c r="S10" s="2">
        <f>[1]Sectors_COVID!M40*100</f>
        <v>-0.5</v>
      </c>
      <c r="W10">
        <v>2020</v>
      </c>
      <c r="X10">
        <v>2219.3480199999999</v>
      </c>
      <c r="Y10">
        <v>3165.9300699999999</v>
      </c>
      <c r="Z10">
        <v>4424.4513100000004</v>
      </c>
      <c r="AA10">
        <v>5105.5637100000004</v>
      </c>
      <c r="AC10">
        <f>SUM(X10:AA10)</f>
        <v>14915.293110000001</v>
      </c>
      <c r="AF10" t="s">
        <v>63</v>
      </c>
      <c r="AG10">
        <v>-0.30299999999999999</v>
      </c>
    </row>
    <row r="11" spans="1:33" x14ac:dyDescent="0.2">
      <c r="A11" t="s">
        <v>129</v>
      </c>
      <c r="B11" s="8">
        <v>2019</v>
      </c>
      <c r="C11" s="8" t="s">
        <v>12</v>
      </c>
      <c r="D11" s="8">
        <v>9.6309605474421897E-2</v>
      </c>
      <c r="E11" s="8">
        <v>0.31486359063911901</v>
      </c>
      <c r="F11" s="8">
        <v>0.48066034886550402</v>
      </c>
      <c r="G11" s="8">
        <v>1.37345321565794</v>
      </c>
      <c r="H11">
        <f t="shared" si="2"/>
        <v>2.2652867606369851</v>
      </c>
      <c r="I11" s="1">
        <f t="shared" si="3"/>
        <v>8.3942513417325948E-2</v>
      </c>
      <c r="K11" t="s">
        <v>127</v>
      </c>
      <c r="L11" t="s">
        <v>137</v>
      </c>
      <c r="M11" s="1">
        <f t="shared" si="0"/>
        <v>-146.00053417764593</v>
      </c>
      <c r="N11" s="2">
        <f>VLOOKUP($K11,Sheet2!$A$3:$B$74,2,)</f>
        <v>-9.4949999999999992</v>
      </c>
      <c r="Q11" t="s">
        <v>137</v>
      </c>
      <c r="R11" s="3">
        <f t="shared" si="1"/>
        <v>-9.4949999999999992</v>
      </c>
      <c r="S11" s="2">
        <f>[1]Sectors_COVID!M41*100</f>
        <v>-15</v>
      </c>
      <c r="AC11">
        <f>AC9-AC10</f>
        <v>1309.59303</v>
      </c>
      <c r="AF11" t="s">
        <v>64</v>
      </c>
      <c r="AG11">
        <v>-0.1</v>
      </c>
    </row>
    <row r="12" spans="1:33" x14ac:dyDescent="0.2">
      <c r="A12" t="s">
        <v>130</v>
      </c>
      <c r="B12" s="8">
        <v>2019</v>
      </c>
      <c r="C12" s="8" t="s">
        <v>13</v>
      </c>
      <c r="D12" s="9">
        <v>2.43642703690703E-7</v>
      </c>
      <c r="E12" s="9">
        <v>5.25068851644022E-5</v>
      </c>
      <c r="F12" s="9">
        <v>1.5733142235428401E-4</v>
      </c>
      <c r="G12" s="9">
        <v>1.21276709724953E-4</v>
      </c>
      <c r="H12">
        <f t="shared" si="2"/>
        <v>3.3135865994732988E-4</v>
      </c>
      <c r="I12" s="1">
        <f t="shared" si="3"/>
        <v>-9.0073954582236475E-5</v>
      </c>
      <c r="AF12" t="s">
        <v>65</v>
      </c>
      <c r="AG12">
        <v>-16.242999999999999</v>
      </c>
    </row>
    <row r="13" spans="1:33" x14ac:dyDescent="0.2">
      <c r="A13" t="s">
        <v>130</v>
      </c>
      <c r="B13" s="8">
        <v>2019</v>
      </c>
      <c r="C13" s="8" t="s">
        <v>14</v>
      </c>
      <c r="D13" s="8">
        <v>33.335975496115097</v>
      </c>
      <c r="E13" s="8">
        <v>85.425125519341805</v>
      </c>
      <c r="F13" s="8">
        <v>146.520757597087</v>
      </c>
      <c r="G13" s="8">
        <v>95.817698444021403</v>
      </c>
      <c r="H13">
        <f t="shared" si="2"/>
        <v>361.09955705656529</v>
      </c>
      <c r="I13" s="1">
        <f t="shared" si="3"/>
        <v>-37.653461052161674</v>
      </c>
      <c r="AF13" t="s">
        <v>66</v>
      </c>
      <c r="AG13">
        <v>-4.8179999999999996</v>
      </c>
    </row>
    <row r="14" spans="1:33" x14ac:dyDescent="0.2">
      <c r="A14" t="s">
        <v>130</v>
      </c>
      <c r="B14" s="8">
        <v>2019</v>
      </c>
      <c r="C14" s="8" t="s">
        <v>15</v>
      </c>
      <c r="D14" s="8">
        <v>20.318361159544398</v>
      </c>
      <c r="E14" s="8">
        <v>21.245444522059</v>
      </c>
      <c r="F14" s="8">
        <v>36.004223646856097</v>
      </c>
      <c r="G14" s="8">
        <v>46.012380696599898</v>
      </c>
      <c r="H14">
        <f t="shared" si="2"/>
        <v>123.58041002505939</v>
      </c>
      <c r="I14" s="1">
        <f t="shared" si="3"/>
        <v>-16.537221221772384</v>
      </c>
      <c r="AF14" t="s">
        <v>67</v>
      </c>
      <c r="AG14">
        <v>-10.631</v>
      </c>
    </row>
    <row r="15" spans="1:33" x14ac:dyDescent="0.2">
      <c r="A15" t="s">
        <v>130</v>
      </c>
      <c r="B15" s="8">
        <v>2019</v>
      </c>
      <c r="C15" s="8" t="s">
        <v>16</v>
      </c>
      <c r="D15" s="8">
        <v>9.5829159302147904</v>
      </c>
      <c r="E15" s="8">
        <v>18.582092237400399</v>
      </c>
      <c r="F15" s="8">
        <v>47.911704022644102</v>
      </c>
      <c r="G15" s="8">
        <v>33.469641330024899</v>
      </c>
      <c r="H15">
        <f t="shared" si="2"/>
        <v>109.54635352028419</v>
      </c>
      <c r="I15" s="1">
        <f t="shared" si="3"/>
        <v>-9.4966149746644959</v>
      </c>
      <c r="AF15" t="s">
        <v>68</v>
      </c>
      <c r="AG15">
        <v>-21.193000000000001</v>
      </c>
    </row>
    <row r="16" spans="1:33" x14ac:dyDescent="0.2">
      <c r="A16" t="s">
        <v>130</v>
      </c>
      <c r="B16" s="8">
        <v>2019</v>
      </c>
      <c r="C16" s="8" t="s">
        <v>17</v>
      </c>
      <c r="D16" s="8">
        <v>30.657687842799401</v>
      </c>
      <c r="E16" s="8">
        <v>43.2733452897996</v>
      </c>
      <c r="F16" s="8">
        <v>59.452810650154497</v>
      </c>
      <c r="G16" s="8">
        <v>39.148057667851397</v>
      </c>
      <c r="H16">
        <f t="shared" si="2"/>
        <v>172.53190145060489</v>
      </c>
      <c r="I16" s="1">
        <f t="shared" si="3"/>
        <v>-11.237623427472897</v>
      </c>
      <c r="AF16" t="s">
        <v>69</v>
      </c>
      <c r="AG16">
        <v>-12.398</v>
      </c>
    </row>
    <row r="17" spans="1:33" x14ac:dyDescent="0.2">
      <c r="A17" t="s">
        <v>130</v>
      </c>
      <c r="B17" s="8">
        <v>2019</v>
      </c>
      <c r="C17" s="8" t="s">
        <v>18</v>
      </c>
      <c r="D17" s="8">
        <v>0.145195988961835</v>
      </c>
      <c r="E17" s="8">
        <v>3.3281897323009999</v>
      </c>
      <c r="F17" s="8">
        <v>12.6904857286798</v>
      </c>
      <c r="G17" s="8">
        <v>2.4734101268472699</v>
      </c>
      <c r="H17">
        <f t="shared" si="2"/>
        <v>18.637281576789903</v>
      </c>
      <c r="I17" s="1">
        <f t="shared" si="3"/>
        <v>-1.645754800478656</v>
      </c>
      <c r="X17" t="s">
        <v>0</v>
      </c>
      <c r="Y17" t="s">
        <v>1</v>
      </c>
      <c r="Z17" t="s">
        <v>2</v>
      </c>
      <c r="AA17" t="s">
        <v>3</v>
      </c>
      <c r="AF17" t="s">
        <v>70</v>
      </c>
      <c r="AG17">
        <v>-9.9529999999999994</v>
      </c>
    </row>
    <row r="18" spans="1:33" x14ac:dyDescent="0.2">
      <c r="A18" t="s">
        <v>130</v>
      </c>
      <c r="B18" s="8">
        <v>2019</v>
      </c>
      <c r="C18" s="8" t="s">
        <v>19</v>
      </c>
      <c r="D18" s="8">
        <v>2.6093302616715301</v>
      </c>
      <c r="E18" s="8">
        <v>11.0224780973285</v>
      </c>
      <c r="F18" s="8">
        <v>15.7041175820872</v>
      </c>
      <c r="G18" s="8">
        <v>13.4943252879869</v>
      </c>
      <c r="H18">
        <f t="shared" si="2"/>
        <v>42.830251229074136</v>
      </c>
      <c r="I18" s="1">
        <f t="shared" si="3"/>
        <v>-1.9142911756884757</v>
      </c>
      <c r="W18">
        <v>2019</v>
      </c>
      <c r="X18">
        <v>2378.4796299999998</v>
      </c>
      <c r="Y18">
        <v>3401.40868</v>
      </c>
      <c r="Z18">
        <v>4835.1854199999998</v>
      </c>
      <c r="AA18">
        <v>5609.8124100000005</v>
      </c>
      <c r="AC18">
        <f>SUM(X18:AA18)</f>
        <v>16224.886140000001</v>
      </c>
      <c r="AF18" t="s">
        <v>71</v>
      </c>
      <c r="AG18">
        <v>-5.4550000000000001</v>
      </c>
    </row>
    <row r="19" spans="1:33" x14ac:dyDescent="0.2">
      <c r="A19" t="s">
        <v>130</v>
      </c>
      <c r="B19" s="8">
        <v>2019</v>
      </c>
      <c r="C19" s="8" t="s">
        <v>20</v>
      </c>
      <c r="D19" s="8">
        <v>15.008240241162</v>
      </c>
      <c r="E19" s="8">
        <v>27.291684197519398</v>
      </c>
      <c r="F19" s="8">
        <v>31.6844960984571</v>
      </c>
      <c r="G19" s="8">
        <v>14.271382826079</v>
      </c>
      <c r="H19">
        <f t="shared" si="2"/>
        <v>88.25580336321751</v>
      </c>
      <c r="I19" s="1">
        <f t="shared" si="3"/>
        <v>-11.008065027095014</v>
      </c>
      <c r="W19">
        <v>2020</v>
      </c>
      <c r="X19">
        <v>2398.4184</v>
      </c>
      <c r="Y19">
        <v>3416.1167300000002</v>
      </c>
      <c r="Z19">
        <v>4810.5751300000002</v>
      </c>
      <c r="AA19">
        <v>5552.9273199999998</v>
      </c>
      <c r="AC19">
        <f>SUM(X19:AA19)</f>
        <v>16178.03758</v>
      </c>
      <c r="AF19" t="s">
        <v>72</v>
      </c>
      <c r="AG19">
        <v>-5.2809999999999997</v>
      </c>
    </row>
    <row r="20" spans="1:33" x14ac:dyDescent="0.2">
      <c r="A20" t="s">
        <v>130</v>
      </c>
      <c r="B20" s="8">
        <v>2019</v>
      </c>
      <c r="C20" s="8" t="s">
        <v>21</v>
      </c>
      <c r="D20" s="8">
        <v>2.1938463058222899</v>
      </c>
      <c r="E20" s="8">
        <v>10.412131518310099</v>
      </c>
      <c r="F20" s="8">
        <v>22.728257842131001</v>
      </c>
      <c r="G20" s="8">
        <v>35.700353058137502</v>
      </c>
      <c r="H20">
        <f t="shared" si="2"/>
        <v>71.034588724400891</v>
      </c>
      <c r="I20" s="1">
        <f t="shared" si="3"/>
        <v>-9.3621048552769395</v>
      </c>
      <c r="AC20">
        <f>AC18-AC19</f>
        <v>46.848560000000361</v>
      </c>
      <c r="AF20" t="s">
        <v>73</v>
      </c>
      <c r="AG20">
        <v>-5.8289999999999997</v>
      </c>
    </row>
    <row r="21" spans="1:33" x14ac:dyDescent="0.2">
      <c r="A21" t="s">
        <v>130</v>
      </c>
      <c r="B21" s="8">
        <v>2019</v>
      </c>
      <c r="C21" s="8" t="s">
        <v>22</v>
      </c>
      <c r="D21" s="8">
        <v>7.0064580790196</v>
      </c>
      <c r="E21" s="8">
        <v>17.170599183079101</v>
      </c>
      <c r="F21" s="8">
        <v>47.078662034235002</v>
      </c>
      <c r="G21" s="8">
        <v>63.412124214646802</v>
      </c>
      <c r="H21">
        <f t="shared" si="2"/>
        <v>134.6678435109805</v>
      </c>
      <c r="I21" s="1">
        <f t="shared" si="3"/>
        <v>-5.5053473722135209</v>
      </c>
      <c r="AF21" t="s">
        <v>74</v>
      </c>
      <c r="AG21">
        <v>-11.9</v>
      </c>
    </row>
    <row r="22" spans="1:33" x14ac:dyDescent="0.2">
      <c r="A22" t="s">
        <v>130</v>
      </c>
      <c r="B22" s="8">
        <v>2019</v>
      </c>
      <c r="C22" s="8" t="s">
        <v>23</v>
      </c>
      <c r="D22" s="8">
        <v>0.92210654968529204</v>
      </c>
      <c r="E22" s="8">
        <v>3.96944009146983</v>
      </c>
      <c r="F22" s="8">
        <v>8.6238024750236004</v>
      </c>
      <c r="G22" s="8">
        <v>27.716467369360799</v>
      </c>
      <c r="H22">
        <f t="shared" si="2"/>
        <v>41.231816485539525</v>
      </c>
      <c r="I22" s="1">
        <f t="shared" si="3"/>
        <v>-0.12289593054802594</v>
      </c>
      <c r="X22" t="s">
        <v>0</v>
      </c>
      <c r="Y22" t="s">
        <v>1</v>
      </c>
      <c r="Z22" t="s">
        <v>2</v>
      </c>
      <c r="AA22" t="s">
        <v>3</v>
      </c>
      <c r="AF22" t="s">
        <v>75</v>
      </c>
      <c r="AG22">
        <v>-12.038</v>
      </c>
    </row>
    <row r="23" spans="1:33" x14ac:dyDescent="0.2">
      <c r="A23" t="s">
        <v>130</v>
      </c>
      <c r="B23" s="8">
        <v>2019</v>
      </c>
      <c r="C23" s="8" t="s">
        <v>24</v>
      </c>
      <c r="D23" s="8">
        <v>6.75457727352822E-2</v>
      </c>
      <c r="E23" s="8">
        <v>8.8906659279458395</v>
      </c>
      <c r="F23" s="8">
        <v>26.199302773338701</v>
      </c>
      <c r="G23" s="8">
        <v>16.739026996975198</v>
      </c>
      <c r="H23">
        <f t="shared" si="2"/>
        <v>51.896541470995018</v>
      </c>
      <c r="I23" s="1">
        <f t="shared" si="3"/>
        <v>-6.051336609740531</v>
      </c>
      <c r="W23">
        <v>2020</v>
      </c>
      <c r="X23">
        <v>2362.0711900000001</v>
      </c>
      <c r="Y23">
        <v>3359.2249499999998</v>
      </c>
      <c r="Z23">
        <v>4749.2265100000004</v>
      </c>
      <c r="AA23">
        <v>5481.1477100000002</v>
      </c>
      <c r="AC23">
        <f>SUM(X23:AA23)</f>
        <v>15951.67036</v>
      </c>
      <c r="AF23" t="s">
        <v>76</v>
      </c>
      <c r="AG23">
        <v>-12.579000000000001</v>
      </c>
    </row>
    <row r="24" spans="1:33" x14ac:dyDescent="0.2">
      <c r="A24" t="s">
        <v>130</v>
      </c>
      <c r="B24" s="8">
        <v>2019</v>
      </c>
      <c r="C24" s="8" t="s">
        <v>25</v>
      </c>
      <c r="D24" s="8">
        <v>4.8677238364981097</v>
      </c>
      <c r="E24" s="8">
        <v>12.4008746915252</v>
      </c>
      <c r="F24" s="8">
        <v>31.694423635291798</v>
      </c>
      <c r="G24" s="8">
        <v>53.4377512790591</v>
      </c>
      <c r="H24">
        <f t="shared" si="2"/>
        <v>102.4007734423742</v>
      </c>
      <c r="I24" s="1">
        <f t="shared" si="3"/>
        <v>-8.5890242665139738</v>
      </c>
      <c r="W24">
        <v>2021</v>
      </c>
      <c r="X24">
        <v>2348.6753899999999</v>
      </c>
      <c r="Y24">
        <v>3334.8827500000002</v>
      </c>
      <c r="Z24">
        <v>4698.7907800000003</v>
      </c>
      <c r="AA24">
        <v>5403.2848599999998</v>
      </c>
      <c r="AC24">
        <f>SUM(X24:AA24)</f>
        <v>15785.63378</v>
      </c>
      <c r="AF24" t="s">
        <v>77</v>
      </c>
      <c r="AG24">
        <v>-12.798</v>
      </c>
    </row>
    <row r="25" spans="1:33" x14ac:dyDescent="0.2">
      <c r="A25" t="s">
        <v>130</v>
      </c>
      <c r="B25" s="8">
        <v>2019</v>
      </c>
      <c r="C25" s="8" t="s">
        <v>26</v>
      </c>
      <c r="D25" s="8">
        <v>1.2111947984390099</v>
      </c>
      <c r="E25" s="8">
        <v>3.8428273802216601</v>
      </c>
      <c r="F25" s="8">
        <v>8.6963016365446393</v>
      </c>
      <c r="G25" s="8">
        <v>5.4968936886304904</v>
      </c>
      <c r="H25">
        <f t="shared" si="2"/>
        <v>19.247217503835799</v>
      </c>
      <c r="I25" s="1">
        <f t="shared" si="3"/>
        <v>-2.2984878373668884</v>
      </c>
      <c r="AC25">
        <f>AC23-AC24</f>
        <v>166.03657999999996</v>
      </c>
      <c r="AF25" t="s">
        <v>78</v>
      </c>
      <c r="AG25">
        <v>-8.6920000000000002</v>
      </c>
    </row>
    <row r="26" spans="1:33" x14ac:dyDescent="0.2">
      <c r="A26" t="s">
        <v>130</v>
      </c>
      <c r="B26" s="8">
        <v>2019</v>
      </c>
      <c r="C26" s="8" t="s">
        <v>27</v>
      </c>
      <c r="D26" s="8">
        <v>3.4059363864575398</v>
      </c>
      <c r="E26" s="8">
        <v>17.480470291156202</v>
      </c>
      <c r="F26" s="8">
        <v>32.884951393086098</v>
      </c>
      <c r="G26" s="8">
        <v>23.621485241629198</v>
      </c>
      <c r="H26">
        <f t="shared" si="2"/>
        <v>77.392843312329035</v>
      </c>
      <c r="I26" s="1">
        <f t="shared" si="3"/>
        <v>-6.1384394988701558</v>
      </c>
      <c r="AF26" t="s">
        <v>79</v>
      </c>
      <c r="AG26">
        <v>-9.3190000000000008</v>
      </c>
    </row>
    <row r="27" spans="1:33" x14ac:dyDescent="0.2">
      <c r="A27" t="s">
        <v>130</v>
      </c>
      <c r="B27" s="8">
        <v>2019</v>
      </c>
      <c r="C27" s="8" t="s">
        <v>28</v>
      </c>
      <c r="D27" s="8">
        <v>0.926251322297307</v>
      </c>
      <c r="E27" s="8">
        <v>9.2069186848470199</v>
      </c>
      <c r="F27" s="8">
        <v>24.160819943017401</v>
      </c>
      <c r="G27" s="8">
        <v>9.5484015089754006</v>
      </c>
      <c r="H27">
        <f t="shared" si="2"/>
        <v>43.842391459137133</v>
      </c>
      <c r="I27" s="1">
        <f t="shared" si="3"/>
        <v>-1.8403560727581194</v>
      </c>
      <c r="AF27" t="s">
        <v>80</v>
      </c>
      <c r="AG27">
        <v>-9.9990000000000006</v>
      </c>
    </row>
    <row r="28" spans="1:33" x14ac:dyDescent="0.2">
      <c r="A28" t="s">
        <v>130</v>
      </c>
      <c r="B28" s="8">
        <v>2019</v>
      </c>
      <c r="C28" s="8" t="s">
        <v>29</v>
      </c>
      <c r="D28" s="8">
        <v>21.529186395088299</v>
      </c>
      <c r="E28" s="8">
        <v>28.858899281323001</v>
      </c>
      <c r="F28" s="8">
        <v>20.813434509555801</v>
      </c>
      <c r="G28" s="8">
        <v>24.3453287421233</v>
      </c>
      <c r="H28">
        <f t="shared" si="2"/>
        <v>95.546848928090398</v>
      </c>
      <c r="I28" s="1">
        <f t="shared" si="3"/>
        <v>-13.665759536928491</v>
      </c>
      <c r="AF28" t="s">
        <v>81</v>
      </c>
      <c r="AG28">
        <v>-8.7810000000000006</v>
      </c>
    </row>
    <row r="29" spans="1:33" x14ac:dyDescent="0.2">
      <c r="A29" t="s">
        <v>130</v>
      </c>
      <c r="B29" s="8">
        <v>2019</v>
      </c>
      <c r="C29" s="8" t="s">
        <v>30</v>
      </c>
      <c r="D29" s="8">
        <v>17.7635532213523</v>
      </c>
      <c r="E29" s="8">
        <v>46.096986409575798</v>
      </c>
      <c r="F29" s="8">
        <v>52.698172132341497</v>
      </c>
      <c r="G29" s="8">
        <v>18.573368795377402</v>
      </c>
      <c r="H29">
        <f t="shared" si="2"/>
        <v>135.132080558647</v>
      </c>
      <c r="I29" s="1">
        <f t="shared" si="3"/>
        <v>-4.5584275334524875</v>
      </c>
      <c r="AF29" t="s">
        <v>82</v>
      </c>
      <c r="AG29">
        <v>-9.2550000000000008</v>
      </c>
    </row>
    <row r="30" spans="1:33" x14ac:dyDescent="0.2">
      <c r="A30" t="s">
        <v>130</v>
      </c>
      <c r="B30" s="8">
        <v>2019</v>
      </c>
      <c r="C30" s="8" t="s">
        <v>31</v>
      </c>
      <c r="D30" s="8">
        <v>0.64134182192051603</v>
      </c>
      <c r="E30" s="8">
        <v>1.3414344318871101</v>
      </c>
      <c r="F30" s="8">
        <v>4.1584589166975698</v>
      </c>
      <c r="G30" s="8">
        <v>5.3244589694191697</v>
      </c>
      <c r="H30">
        <f t="shared" si="2"/>
        <v>11.465694139924366</v>
      </c>
      <c r="I30" s="1">
        <f t="shared" si="3"/>
        <v>-2.0224748601237899</v>
      </c>
      <c r="AF30" t="s">
        <v>83</v>
      </c>
      <c r="AG30">
        <v>-0.29799999999999999</v>
      </c>
    </row>
    <row r="31" spans="1:33" x14ac:dyDescent="0.2">
      <c r="A31" t="s">
        <v>130</v>
      </c>
      <c r="B31" s="8">
        <v>2019</v>
      </c>
      <c r="C31" s="8" t="s">
        <v>32</v>
      </c>
      <c r="D31" s="8">
        <v>27.019473254573398</v>
      </c>
      <c r="E31" s="8">
        <v>61.1561886780325</v>
      </c>
      <c r="F31" s="8">
        <v>95.237373343533307</v>
      </c>
      <c r="G31" s="8">
        <v>66.454756861625995</v>
      </c>
      <c r="H31">
        <f t="shared" si="2"/>
        <v>249.86779213776521</v>
      </c>
      <c r="I31" s="1">
        <f t="shared" si="3"/>
        <v>-1.6531214880109246</v>
      </c>
      <c r="AF31" t="s">
        <v>84</v>
      </c>
      <c r="AG31">
        <v>-9.0790000000000006</v>
      </c>
    </row>
    <row r="32" spans="1:33" x14ac:dyDescent="0.2">
      <c r="A32" t="s">
        <v>130</v>
      </c>
      <c r="B32" s="8">
        <v>2019</v>
      </c>
      <c r="C32" s="8" t="s">
        <v>33</v>
      </c>
      <c r="D32" s="8">
        <v>9.8980696996630204</v>
      </c>
      <c r="E32" s="8">
        <v>21.7769182481026</v>
      </c>
      <c r="F32" s="8">
        <v>51.522417803705302</v>
      </c>
      <c r="G32" s="8">
        <v>75.576268103697601</v>
      </c>
      <c r="H32">
        <f t="shared" si="2"/>
        <v>158.77367385516851</v>
      </c>
      <c r="I32" s="1">
        <f t="shared" si="3"/>
        <v>-4.6225256549054734</v>
      </c>
      <c r="AF32" t="s">
        <v>85</v>
      </c>
      <c r="AG32">
        <v>-8.86</v>
      </c>
    </row>
    <row r="33" spans="1:33" x14ac:dyDescent="0.2">
      <c r="A33" t="s">
        <v>130</v>
      </c>
      <c r="B33" s="8">
        <v>2019</v>
      </c>
      <c r="C33" s="8" t="s">
        <v>34</v>
      </c>
      <c r="D33" s="8">
        <v>6.5051765400803898</v>
      </c>
      <c r="E33" s="8">
        <v>14.024065115734199</v>
      </c>
      <c r="F33" s="8">
        <v>13.4829350642232</v>
      </c>
      <c r="G33" s="8">
        <v>14.048015497483499</v>
      </c>
      <c r="H33">
        <f t="shared" si="2"/>
        <v>48.060192217521283</v>
      </c>
      <c r="I33" s="1">
        <f t="shared" si="3"/>
        <v>-0.71584727194247932</v>
      </c>
      <c r="AF33" t="s">
        <v>86</v>
      </c>
      <c r="AG33">
        <v>-8.5709999999999997</v>
      </c>
    </row>
    <row r="34" spans="1:33" x14ac:dyDescent="0.2">
      <c r="A34" t="s">
        <v>130</v>
      </c>
      <c r="B34" s="8">
        <v>2019</v>
      </c>
      <c r="C34" s="8" t="s">
        <v>35</v>
      </c>
      <c r="D34" s="8">
        <v>0.127767566969549</v>
      </c>
      <c r="E34" s="8">
        <v>2.7198881774545298</v>
      </c>
      <c r="F34" s="8">
        <v>0.83611835211091301</v>
      </c>
      <c r="G34" s="8">
        <v>4.0573964874625901</v>
      </c>
      <c r="H34">
        <f t="shared" si="2"/>
        <v>7.7411705839975822</v>
      </c>
      <c r="I34" s="1">
        <f t="shared" si="3"/>
        <v>-0.3531267304185759</v>
      </c>
      <c r="AF34" t="s">
        <v>87</v>
      </c>
      <c r="AG34">
        <v>-9.4060000000000006</v>
      </c>
    </row>
    <row r="35" spans="1:33" x14ac:dyDescent="0.2">
      <c r="A35" t="s">
        <v>130</v>
      </c>
      <c r="B35" s="8">
        <v>2019</v>
      </c>
      <c r="C35" s="8" t="s">
        <v>36</v>
      </c>
      <c r="D35" s="8">
        <v>13.2133835119593</v>
      </c>
      <c r="E35" s="8">
        <v>11.050163377092</v>
      </c>
      <c r="F35" s="8">
        <v>17.940258029629501</v>
      </c>
      <c r="G35" s="8">
        <v>44.537825618851798</v>
      </c>
      <c r="H35">
        <f t="shared" si="2"/>
        <v>86.7416305375326</v>
      </c>
      <c r="I35" s="1">
        <f t="shared" si="3"/>
        <v>-1.0600135804429982</v>
      </c>
      <c r="AF35" t="s">
        <v>88</v>
      </c>
      <c r="AG35">
        <v>-10.331</v>
      </c>
    </row>
    <row r="36" spans="1:33" x14ac:dyDescent="0.2">
      <c r="A36" t="s">
        <v>130</v>
      </c>
      <c r="B36" s="8">
        <v>2019</v>
      </c>
      <c r="C36" s="8" t="s">
        <v>37</v>
      </c>
      <c r="D36" s="8"/>
      <c r="E36" s="8">
        <v>45.888056293725803</v>
      </c>
      <c r="F36" s="8">
        <v>37.2110410657763</v>
      </c>
      <c r="G36" s="8">
        <v>74.4050490131863</v>
      </c>
      <c r="H36">
        <f t="shared" si="2"/>
        <v>157.50414637268841</v>
      </c>
      <c r="I36" s="1">
        <f t="shared" si="3"/>
        <v>-6.8642338457113965</v>
      </c>
      <c r="AF36" t="s">
        <v>89</v>
      </c>
      <c r="AG36">
        <v>-11.302</v>
      </c>
    </row>
    <row r="37" spans="1:33" x14ac:dyDescent="0.2">
      <c r="A37" t="s">
        <v>130</v>
      </c>
      <c r="B37" s="8">
        <v>2019</v>
      </c>
      <c r="C37" s="8" t="s">
        <v>38</v>
      </c>
      <c r="D37" s="8">
        <v>12.284926132604999</v>
      </c>
      <c r="E37" s="8">
        <v>12.8573225808407</v>
      </c>
      <c r="F37" s="8">
        <v>23.836437465797701</v>
      </c>
      <c r="G37" s="8">
        <v>7.1081567318387497</v>
      </c>
      <c r="H37">
        <f t="shared" si="2"/>
        <v>56.086842911082144</v>
      </c>
      <c r="I37" s="1">
        <f t="shared" si="3"/>
        <v>-0.96931488929982379</v>
      </c>
      <c r="AF37" t="s">
        <v>90</v>
      </c>
      <c r="AG37">
        <v>-9.8490000000000002</v>
      </c>
    </row>
    <row r="38" spans="1:33" x14ac:dyDescent="0.2">
      <c r="A38" t="s">
        <v>130</v>
      </c>
      <c r="B38" s="8">
        <v>2019</v>
      </c>
      <c r="C38" s="8" t="s">
        <v>39</v>
      </c>
      <c r="D38" s="8">
        <v>4.2310169715642099</v>
      </c>
      <c r="E38" s="8">
        <v>6.4688736462546297</v>
      </c>
      <c r="F38" s="8">
        <v>17.852806962322099</v>
      </c>
      <c r="G38" s="8">
        <v>16.802593249859701</v>
      </c>
      <c r="H38">
        <f t="shared" si="2"/>
        <v>45.355290830000641</v>
      </c>
      <c r="I38" s="1">
        <f t="shared" si="3"/>
        <v>-4.7439272090380058</v>
      </c>
      <c r="AF38" t="s">
        <v>91</v>
      </c>
      <c r="AG38">
        <v>-11.656000000000001</v>
      </c>
    </row>
    <row r="39" spans="1:33" x14ac:dyDescent="0.2">
      <c r="A39" t="s">
        <v>131</v>
      </c>
      <c r="B39" s="8">
        <v>2019</v>
      </c>
      <c r="C39" s="8" t="s">
        <v>40</v>
      </c>
      <c r="D39" s="8">
        <v>3.6451330920735501</v>
      </c>
      <c r="E39" s="8">
        <v>4.14843396492582</v>
      </c>
      <c r="F39" s="8">
        <v>13.7256572868442</v>
      </c>
      <c r="G39" s="8">
        <v>49.1390816422835</v>
      </c>
      <c r="H39">
        <f t="shared" si="2"/>
        <v>70.658305986127061</v>
      </c>
      <c r="I39" s="1">
        <f t="shared" si="3"/>
        <v>-1.4149626484940825</v>
      </c>
      <c r="AF39" t="s">
        <v>92</v>
      </c>
      <c r="AG39">
        <v>-16.277000000000001</v>
      </c>
    </row>
    <row r="40" spans="1:33" x14ac:dyDescent="0.2">
      <c r="A40" t="s">
        <v>131</v>
      </c>
      <c r="B40" s="8">
        <v>2019</v>
      </c>
      <c r="C40" s="8" t="s">
        <v>41</v>
      </c>
      <c r="D40" s="8">
        <v>6.8280647070468001</v>
      </c>
      <c r="E40" s="8">
        <v>7.6462452280383202</v>
      </c>
      <c r="F40" s="8">
        <v>9.6536127147516009</v>
      </c>
      <c r="G40" s="8">
        <v>10.5614314974596</v>
      </c>
      <c r="H40">
        <f t="shared" si="2"/>
        <v>34.689354147296321</v>
      </c>
      <c r="I40" s="1">
        <f t="shared" si="3"/>
        <v>-5.3971242620322322</v>
      </c>
      <c r="AF40" t="s">
        <v>93</v>
      </c>
      <c r="AG40">
        <v>-17.655000000000001</v>
      </c>
    </row>
    <row r="41" spans="1:33" x14ac:dyDescent="0.2">
      <c r="A41" t="s">
        <v>132</v>
      </c>
      <c r="B41" s="8">
        <v>2019</v>
      </c>
      <c r="C41" s="8" t="s">
        <v>42</v>
      </c>
      <c r="D41" s="8">
        <v>293.67147194941703</v>
      </c>
      <c r="E41" s="8">
        <v>370.53306262399002</v>
      </c>
      <c r="F41" s="8">
        <v>448.35990570931102</v>
      </c>
      <c r="G41" s="8">
        <v>320.27915632044102</v>
      </c>
      <c r="H41">
        <f t="shared" si="2"/>
        <v>1432.8435966031591</v>
      </c>
      <c r="I41" s="1">
        <f t="shared" si="3"/>
        <v>-75.457180702330106</v>
      </c>
      <c r="AF41" t="s">
        <v>94</v>
      </c>
      <c r="AG41">
        <v>-26.523</v>
      </c>
    </row>
    <row r="42" spans="1:33" x14ac:dyDescent="0.2">
      <c r="A42" t="s">
        <v>133</v>
      </c>
      <c r="B42" s="8">
        <v>2019</v>
      </c>
      <c r="C42" s="8" t="s">
        <v>43</v>
      </c>
      <c r="D42" s="8">
        <v>319.58357088925101</v>
      </c>
      <c r="E42" s="8">
        <v>555.00069577868999</v>
      </c>
      <c r="F42" s="8">
        <v>1028.6425186434799</v>
      </c>
      <c r="G42" s="8">
        <v>841.81079611443295</v>
      </c>
      <c r="H42">
        <f t="shared" si="2"/>
        <v>2745.0375814258537</v>
      </c>
      <c r="I42" s="1">
        <f t="shared" si="3"/>
        <v>-150.96194828556963</v>
      </c>
      <c r="AF42" t="s">
        <v>95</v>
      </c>
      <c r="AG42">
        <v>-13.315</v>
      </c>
    </row>
    <row r="43" spans="1:33" x14ac:dyDescent="0.2">
      <c r="A43" t="s">
        <v>133</v>
      </c>
      <c r="B43" s="8">
        <v>2019</v>
      </c>
      <c r="C43" s="8" t="s">
        <v>44</v>
      </c>
      <c r="D43" s="8">
        <v>44.150793339386901</v>
      </c>
      <c r="E43" s="8">
        <v>108.197876704002</v>
      </c>
      <c r="F43" s="8">
        <v>268.25021856928498</v>
      </c>
      <c r="G43" s="8">
        <v>202.020888055683</v>
      </c>
      <c r="H43">
        <f t="shared" si="2"/>
        <v>622.61977666835685</v>
      </c>
      <c r="I43" s="1">
        <f t="shared" si="3"/>
        <v>-60.067073299109211</v>
      </c>
      <c r="AF43" t="s">
        <v>96</v>
      </c>
      <c r="AG43">
        <v>-15.032999999999999</v>
      </c>
    </row>
    <row r="44" spans="1:33" x14ac:dyDescent="0.2">
      <c r="A44" t="s">
        <v>134</v>
      </c>
      <c r="B44" s="8">
        <v>2019</v>
      </c>
      <c r="C44" s="8" t="s">
        <v>45</v>
      </c>
      <c r="D44" s="8">
        <v>3.7382387815879898</v>
      </c>
      <c r="E44" s="8">
        <v>6.9322710593493504</v>
      </c>
      <c r="F44" s="8">
        <v>22.5996300520329</v>
      </c>
      <c r="G44" s="8">
        <v>27.172710951292999</v>
      </c>
      <c r="H44">
        <f t="shared" si="2"/>
        <v>60.442850844263241</v>
      </c>
      <c r="I44" s="1">
        <f t="shared" si="3"/>
        <v>-3.3061537723057555</v>
      </c>
      <c r="AF44" t="s">
        <v>97</v>
      </c>
      <c r="AG44">
        <v>-14.848000000000001</v>
      </c>
    </row>
    <row r="45" spans="1:33" x14ac:dyDescent="0.2">
      <c r="A45" t="s">
        <v>134</v>
      </c>
      <c r="B45" s="8">
        <v>2019</v>
      </c>
      <c r="C45" s="8" t="s">
        <v>46</v>
      </c>
      <c r="D45" s="8">
        <v>8.6908938728554403</v>
      </c>
      <c r="E45" s="8">
        <v>17.173996145700499</v>
      </c>
      <c r="F45" s="8">
        <v>18.828025089179</v>
      </c>
      <c r="G45" s="8">
        <v>10.2582520575874</v>
      </c>
      <c r="H45">
        <f t="shared" si="2"/>
        <v>54.951167165322339</v>
      </c>
      <c r="I45" s="1">
        <f t="shared" si="3"/>
        <v>-5.4927220144669917</v>
      </c>
      <c r="AF45" t="s">
        <v>98</v>
      </c>
      <c r="AG45">
        <v>-15.532999999999999</v>
      </c>
    </row>
    <row r="46" spans="1:33" x14ac:dyDescent="0.2">
      <c r="A46" t="s">
        <v>134</v>
      </c>
      <c r="B46" s="8">
        <v>2019</v>
      </c>
      <c r="C46" s="8" t="s">
        <v>47</v>
      </c>
      <c r="D46" s="8">
        <v>38.392223061426897</v>
      </c>
      <c r="E46" s="8">
        <v>75.866521962799396</v>
      </c>
      <c r="F46" s="8">
        <v>83.173232765742597</v>
      </c>
      <c r="G46" s="8">
        <v>45.316063799339098</v>
      </c>
      <c r="H46">
        <f t="shared" si="2"/>
        <v>242.748041589308</v>
      </c>
      <c r="I46" s="1">
        <f t="shared" si="3"/>
        <v>-31.13094726361939</v>
      </c>
      <c r="AF46" t="s">
        <v>99</v>
      </c>
      <c r="AG46">
        <v>-15.315</v>
      </c>
    </row>
    <row r="47" spans="1:33" x14ac:dyDescent="0.2">
      <c r="A47" t="s">
        <v>134</v>
      </c>
      <c r="B47" s="8">
        <v>2019</v>
      </c>
      <c r="C47" s="8" t="s">
        <v>48</v>
      </c>
      <c r="D47" s="8"/>
      <c r="E47" s="8">
        <v>1.15497477153172E-3</v>
      </c>
      <c r="F47" s="8">
        <v>0.17409872813751001</v>
      </c>
      <c r="G47" s="8">
        <v>0.14656971112988601</v>
      </c>
      <c r="H47">
        <f t="shared" si="2"/>
        <v>0.32182341403892778</v>
      </c>
      <c r="I47" s="1">
        <f t="shared" si="3"/>
        <v>-0.15929436159416568</v>
      </c>
      <c r="AF47" t="s">
        <v>100</v>
      </c>
      <c r="AG47">
        <v>-14.019</v>
      </c>
    </row>
    <row r="48" spans="1:33" x14ac:dyDescent="0.2">
      <c r="A48" t="s">
        <v>134</v>
      </c>
      <c r="B48" s="8">
        <v>2019</v>
      </c>
      <c r="C48" s="8" t="s">
        <v>49</v>
      </c>
      <c r="D48" s="8">
        <v>0.64412515224919398</v>
      </c>
      <c r="E48" s="8">
        <v>0.45996042774142898</v>
      </c>
      <c r="F48" s="8">
        <v>3.2915774135969502</v>
      </c>
      <c r="G48" s="8">
        <v>5.5015659157933303</v>
      </c>
      <c r="H48">
        <f t="shared" si="2"/>
        <v>9.8972289093809032</v>
      </c>
      <c r="I48" s="1">
        <f t="shared" si="3"/>
        <v>-1.538522834506189</v>
      </c>
      <c r="AF48" t="s">
        <v>101</v>
      </c>
      <c r="AG48">
        <v>-13.324</v>
      </c>
    </row>
    <row r="49" spans="1:33" x14ac:dyDescent="0.2">
      <c r="A49" t="s">
        <v>134</v>
      </c>
      <c r="B49" s="8">
        <v>2019</v>
      </c>
      <c r="C49" s="8" t="s">
        <v>50</v>
      </c>
      <c r="D49" s="8">
        <v>3.8153630872142799</v>
      </c>
      <c r="E49" s="8">
        <v>15.9722413429709</v>
      </c>
      <c r="F49" s="8">
        <v>60.615739046861201</v>
      </c>
      <c r="G49" s="8">
        <v>108.093304574998</v>
      </c>
      <c r="H49">
        <f t="shared" si="2"/>
        <v>188.49664805204438</v>
      </c>
      <c r="I49" s="1">
        <f t="shared" si="3"/>
        <v>-35.791217077220296</v>
      </c>
      <c r="AF49" t="s">
        <v>102</v>
      </c>
      <c r="AG49">
        <v>-17.812000000000001</v>
      </c>
    </row>
    <row r="50" spans="1:33" x14ac:dyDescent="0.2">
      <c r="A50" t="s">
        <v>135</v>
      </c>
      <c r="B50" s="8">
        <v>2019</v>
      </c>
      <c r="C50" s="8" t="s">
        <v>51</v>
      </c>
      <c r="D50" s="8">
        <v>4.6157597838523499</v>
      </c>
      <c r="E50" s="8">
        <v>5.1421380594604402</v>
      </c>
      <c r="F50" s="8">
        <v>104.395127633402</v>
      </c>
      <c r="G50" s="8">
        <v>264.02405477226603</v>
      </c>
      <c r="H50">
        <f t="shared" si="2"/>
        <v>378.17708024898081</v>
      </c>
      <c r="I50" s="1">
        <f t="shared" si="3"/>
        <v>-52.986047172603207</v>
      </c>
      <c r="AF50" t="s">
        <v>103</v>
      </c>
      <c r="AG50">
        <v>-17.666</v>
      </c>
    </row>
    <row r="51" spans="1:33" x14ac:dyDescent="0.2">
      <c r="A51" t="s">
        <v>135</v>
      </c>
      <c r="B51" s="8">
        <v>2019</v>
      </c>
      <c r="C51" s="8" t="s">
        <v>52</v>
      </c>
      <c r="D51" s="8">
        <v>73.234408634515503</v>
      </c>
      <c r="E51" s="8">
        <v>200.176534354122</v>
      </c>
      <c r="F51" s="8">
        <v>544.84865904928097</v>
      </c>
      <c r="G51" s="8">
        <v>660.94237566374795</v>
      </c>
      <c r="H51">
        <f t="shared" si="2"/>
        <v>1479.2019777016665</v>
      </c>
      <c r="I51" s="1">
        <f t="shared" si="3"/>
        <v>-281.38566258782953</v>
      </c>
      <c r="AF51" t="s">
        <v>104</v>
      </c>
      <c r="AG51">
        <v>-14.856</v>
      </c>
    </row>
    <row r="52" spans="1:33" x14ac:dyDescent="0.2">
      <c r="A52" t="s">
        <v>136</v>
      </c>
      <c r="B52" s="8">
        <v>2019</v>
      </c>
      <c r="C52" s="8" t="s">
        <v>53</v>
      </c>
      <c r="D52" s="8">
        <v>44.910059839713199</v>
      </c>
      <c r="E52" s="8">
        <v>87.536001613985206</v>
      </c>
      <c r="F52" s="8">
        <v>270.77964438975101</v>
      </c>
      <c r="G52" s="8">
        <v>607.41660599975899</v>
      </c>
      <c r="H52">
        <f t="shared" si="2"/>
        <v>1010.6423118432084</v>
      </c>
      <c r="I52" s="1">
        <f t="shared" si="3"/>
        <v>-105.24722826405866</v>
      </c>
      <c r="AF52" t="s">
        <v>105</v>
      </c>
      <c r="AG52">
        <v>-18.39</v>
      </c>
    </row>
    <row r="53" spans="1:33" x14ac:dyDescent="0.2">
      <c r="A53" t="s">
        <v>137</v>
      </c>
      <c r="B53" s="8">
        <v>2019</v>
      </c>
      <c r="C53" s="8" t="s">
        <v>54</v>
      </c>
      <c r="D53" s="8">
        <v>905.78274514289103</v>
      </c>
      <c r="E53" s="8">
        <v>1118.7819759756601</v>
      </c>
      <c r="F53" s="8">
        <v>809.33014088140601</v>
      </c>
      <c r="G53" s="8">
        <v>1417.86125122198</v>
      </c>
      <c r="H53">
        <f t="shared" si="2"/>
        <v>4251.7561132219371</v>
      </c>
      <c r="I53" s="1">
        <f t="shared" si="3"/>
        <v>-146.00053417764593</v>
      </c>
      <c r="AF53" t="s">
        <v>106</v>
      </c>
      <c r="AG53">
        <v>-10.151999999999999</v>
      </c>
    </row>
    <row r="54" spans="1:33" x14ac:dyDescent="0.2">
      <c r="B54" s="8">
        <v>2019</v>
      </c>
      <c r="C54" s="8" t="s">
        <v>55</v>
      </c>
      <c r="D54" s="9">
        <v>4.46072734173926E-9</v>
      </c>
      <c r="E54" s="9">
        <v>2.35752304743582E-9</v>
      </c>
      <c r="F54" s="9">
        <v>1.57291547571013E-9</v>
      </c>
      <c r="G54" s="9">
        <v>8.7606719461990603E-10</v>
      </c>
      <c r="H54">
        <f t="shared" si="2"/>
        <v>9.2672330595051161E-9</v>
      </c>
      <c r="I54" s="1">
        <f t="shared" si="3"/>
        <v>-6.5958287349110303E-10</v>
      </c>
      <c r="AF54" t="s">
        <v>107</v>
      </c>
      <c r="AG54">
        <v>-8.3610000000000007</v>
      </c>
    </row>
    <row r="55" spans="1:33" x14ac:dyDescent="0.2">
      <c r="B55" s="8">
        <v>2020</v>
      </c>
      <c r="C55" s="8" t="s">
        <v>4</v>
      </c>
      <c r="D55" s="8">
        <v>269.99606462186398</v>
      </c>
      <c r="E55" s="8">
        <v>181.29739822916801</v>
      </c>
      <c r="F55" s="8">
        <v>119.31682235443</v>
      </c>
      <c r="G55" s="8">
        <v>69.194986671235995</v>
      </c>
      <c r="H55">
        <f t="shared" si="2"/>
        <v>639.80527187669804</v>
      </c>
      <c r="I55" s="1"/>
      <c r="AF55" t="s">
        <v>108</v>
      </c>
      <c r="AG55">
        <v>-9.9890000000000008</v>
      </c>
    </row>
    <row r="56" spans="1:33" x14ac:dyDescent="0.2">
      <c r="B56" s="8">
        <v>2020</v>
      </c>
      <c r="C56" s="8" t="s">
        <v>5</v>
      </c>
      <c r="D56" s="8">
        <v>16.1965313042869</v>
      </c>
      <c r="E56" s="8">
        <v>8.3389799800074709</v>
      </c>
      <c r="F56" s="8">
        <v>5.3864862401553699</v>
      </c>
      <c r="G56" s="8">
        <v>2.80581890670926</v>
      </c>
      <c r="H56">
        <f t="shared" si="2"/>
        <v>32.727816431159006</v>
      </c>
      <c r="I56" s="1"/>
      <c r="AF56" t="s">
        <v>109</v>
      </c>
      <c r="AG56">
        <v>-2.7970000000000002</v>
      </c>
    </row>
    <row r="57" spans="1:33" x14ac:dyDescent="0.2">
      <c r="B57" s="8">
        <v>2020</v>
      </c>
      <c r="C57" s="8" t="s">
        <v>6</v>
      </c>
      <c r="D57" s="8">
        <v>3.8468333582523702</v>
      </c>
      <c r="E57" s="8">
        <v>3.4353892299694202</v>
      </c>
      <c r="F57" s="8">
        <v>7.1667803520975699</v>
      </c>
      <c r="G57" s="8">
        <v>1.5322390874179601</v>
      </c>
      <c r="H57">
        <f t="shared" si="2"/>
        <v>15.98124202773732</v>
      </c>
      <c r="I57" s="1"/>
      <c r="AF57" t="s">
        <v>110</v>
      </c>
      <c r="AG57">
        <v>-12.023999999999999</v>
      </c>
    </row>
    <row r="58" spans="1:33" x14ac:dyDescent="0.2">
      <c r="B58" s="8">
        <v>2020</v>
      </c>
      <c r="C58" s="8" t="s">
        <v>7</v>
      </c>
      <c r="D58" s="8">
        <v>8.7740441962185294</v>
      </c>
      <c r="E58" s="8">
        <v>11.923726539764299</v>
      </c>
      <c r="F58" s="8">
        <v>19.856002495413399</v>
      </c>
      <c r="G58" s="8">
        <v>26.169264299684301</v>
      </c>
      <c r="H58">
        <f t="shared" si="2"/>
        <v>66.723037531080536</v>
      </c>
      <c r="I58" s="1"/>
      <c r="AF58" t="s">
        <v>111</v>
      </c>
      <c r="AG58">
        <v>-8.0009999999999994</v>
      </c>
    </row>
    <row r="59" spans="1:33" x14ac:dyDescent="0.2">
      <c r="B59" s="8">
        <v>2020</v>
      </c>
      <c r="C59" s="8" t="s">
        <v>8</v>
      </c>
      <c r="D59" s="8">
        <v>10.687213941276299</v>
      </c>
      <c r="E59" s="8">
        <v>17.766709929803401</v>
      </c>
      <c r="F59" s="8">
        <v>36.623063256580899</v>
      </c>
      <c r="G59" s="8">
        <v>29.254694944489501</v>
      </c>
      <c r="H59">
        <f t="shared" si="2"/>
        <v>94.331682072150102</v>
      </c>
      <c r="I59" s="1"/>
      <c r="AF59" t="s">
        <v>112</v>
      </c>
      <c r="AG59">
        <v>-9.3849999999999998</v>
      </c>
    </row>
    <row r="60" spans="1:33" x14ac:dyDescent="0.2">
      <c r="B60" s="8">
        <v>2020</v>
      </c>
      <c r="C60" s="8" t="s">
        <v>9</v>
      </c>
      <c r="D60" s="8">
        <v>19.8212106962301</v>
      </c>
      <c r="E60" s="8">
        <v>25.161213409431902</v>
      </c>
      <c r="F60" s="8">
        <v>43.297226396714997</v>
      </c>
      <c r="G60" s="8">
        <v>46.975246509008301</v>
      </c>
      <c r="H60">
        <f t="shared" si="2"/>
        <v>135.25489701138531</v>
      </c>
      <c r="I60" s="1"/>
      <c r="AF60" t="s">
        <v>113</v>
      </c>
      <c r="AG60">
        <v>-9.15</v>
      </c>
    </row>
    <row r="61" spans="1:33" x14ac:dyDescent="0.2">
      <c r="B61" s="8">
        <v>2020</v>
      </c>
      <c r="C61" s="8" t="s">
        <v>10</v>
      </c>
      <c r="D61" s="8">
        <v>3.9024213081650099</v>
      </c>
      <c r="E61" s="8">
        <v>7.8565101951272496</v>
      </c>
      <c r="F61" s="8">
        <v>12.765728774448499</v>
      </c>
      <c r="G61" s="8">
        <v>24.806091538297299</v>
      </c>
      <c r="H61">
        <f t="shared" si="2"/>
        <v>49.33075181603806</v>
      </c>
      <c r="I61" s="1"/>
      <c r="AF61" t="s">
        <v>114</v>
      </c>
      <c r="AG61">
        <v>-12.135999999999999</v>
      </c>
    </row>
    <row r="62" spans="1:33" x14ac:dyDescent="0.2">
      <c r="B62" s="8">
        <v>2020</v>
      </c>
      <c r="C62" s="8" t="s">
        <v>11</v>
      </c>
      <c r="D62" s="8">
        <v>0.101334054700675</v>
      </c>
      <c r="E62" s="8">
        <v>0.33069352009213998</v>
      </c>
      <c r="F62" s="8">
        <v>0.50464310520312805</v>
      </c>
      <c r="G62" s="8">
        <v>1.4369666280161399</v>
      </c>
      <c r="H62">
        <f t="shared" si="2"/>
        <v>2.3736373080120829</v>
      </c>
      <c r="I62" s="1"/>
      <c r="AF62" t="s">
        <v>115</v>
      </c>
      <c r="AG62">
        <v>-8.2750000000000004</v>
      </c>
    </row>
    <row r="63" spans="1:33" x14ac:dyDescent="0.2">
      <c r="B63" s="8">
        <v>2020</v>
      </c>
      <c r="C63" s="8" t="s">
        <v>12</v>
      </c>
      <c r="D63" s="8">
        <v>0.10029203996663701</v>
      </c>
      <c r="E63" s="8">
        <v>0.32729300955888302</v>
      </c>
      <c r="F63" s="8">
        <v>0.499453876837541</v>
      </c>
      <c r="G63" s="8">
        <v>1.4221903476912501</v>
      </c>
      <c r="H63">
        <f t="shared" si="2"/>
        <v>2.349229274054311</v>
      </c>
      <c r="I63" s="1"/>
      <c r="AF63" t="s">
        <v>116</v>
      </c>
      <c r="AG63">
        <v>-8.4469999999999992</v>
      </c>
    </row>
    <row r="64" spans="1:33" x14ac:dyDescent="0.2">
      <c r="B64" s="8">
        <v>2020</v>
      </c>
      <c r="C64" s="8" t="s">
        <v>13</v>
      </c>
      <c r="D64" s="9">
        <v>1.78023351054887E-7</v>
      </c>
      <c r="E64" s="9">
        <v>3.8295173957113198E-5</v>
      </c>
      <c r="F64" s="9">
        <v>1.1470528143211599E-4</v>
      </c>
      <c r="G64" s="9">
        <v>8.8106226624809305E-5</v>
      </c>
      <c r="H64">
        <f t="shared" si="2"/>
        <v>2.412847053650934E-4</v>
      </c>
      <c r="I64" s="1"/>
      <c r="AF64" t="s">
        <v>117</v>
      </c>
      <c r="AG64">
        <v>-8.2949999999999999</v>
      </c>
    </row>
    <row r="65" spans="2:33" x14ac:dyDescent="0.2">
      <c r="B65" s="8">
        <v>2020</v>
      </c>
      <c r="C65" s="8" t="s">
        <v>14</v>
      </c>
      <c r="D65" s="8">
        <v>29.9450662672375</v>
      </c>
      <c r="E65" s="8">
        <v>76.595272449051194</v>
      </c>
      <c r="F65" s="8">
        <v>131.32749188391301</v>
      </c>
      <c r="G65" s="8">
        <v>85.5782654042019</v>
      </c>
      <c r="H65">
        <f t="shared" si="2"/>
        <v>323.44609600440361</v>
      </c>
      <c r="I65" s="1"/>
      <c r="AF65" t="s">
        <v>118</v>
      </c>
      <c r="AG65">
        <v>-6.2549999999999999</v>
      </c>
    </row>
    <row r="66" spans="2:33" x14ac:dyDescent="0.2">
      <c r="B66" s="8">
        <v>2020</v>
      </c>
      <c r="C66" s="8" t="s">
        <v>15</v>
      </c>
      <c r="D66" s="8">
        <v>17.653913764874702</v>
      </c>
      <c r="E66" s="8">
        <v>18.425631313383999</v>
      </c>
      <c r="F66" s="8">
        <v>31.214052765670498</v>
      </c>
      <c r="G66" s="8">
        <v>39.749590959357803</v>
      </c>
      <c r="H66">
        <f t="shared" si="2"/>
        <v>107.04318880328701</v>
      </c>
      <c r="I66" s="1"/>
      <c r="AF66" t="s">
        <v>119</v>
      </c>
      <c r="AG66">
        <v>-8.9600000000000009</v>
      </c>
    </row>
    <row r="67" spans="2:33" x14ac:dyDescent="0.2">
      <c r="B67" s="8">
        <v>2020</v>
      </c>
      <c r="C67" s="8" t="s">
        <v>16</v>
      </c>
      <c r="D67" s="8">
        <v>8.7786951740624897</v>
      </c>
      <c r="E67" s="8">
        <v>16.991476996002898</v>
      </c>
      <c r="F67" s="8">
        <v>43.7943709304839</v>
      </c>
      <c r="G67" s="8">
        <v>30.485195445070399</v>
      </c>
      <c r="H67">
        <f t="shared" si="2"/>
        <v>100.04973854561969</v>
      </c>
      <c r="I67" s="1"/>
      <c r="AF67" t="s">
        <v>120</v>
      </c>
      <c r="AG67">
        <v>-10.038</v>
      </c>
    </row>
    <row r="68" spans="2:33" x14ac:dyDescent="0.2">
      <c r="B68" s="8">
        <v>2020</v>
      </c>
      <c r="C68" s="8" t="s">
        <v>17</v>
      </c>
      <c r="D68" s="8">
        <v>28.733135824934301</v>
      </c>
      <c r="E68" s="8">
        <v>40.482593479475199</v>
      </c>
      <c r="F68" s="8">
        <v>55.598157955227698</v>
      </c>
      <c r="G68" s="8">
        <v>36.480390763494803</v>
      </c>
      <c r="H68">
        <f t="shared" ref="H68:H106" si="7">SUM(D68:G68)</f>
        <v>161.29427802313199</v>
      </c>
      <c r="I68" s="1"/>
      <c r="AF68" t="s">
        <v>121</v>
      </c>
      <c r="AG68">
        <v>-7.93</v>
      </c>
    </row>
    <row r="69" spans="2:33" x14ac:dyDescent="0.2">
      <c r="B69" s="8">
        <v>2020</v>
      </c>
      <c r="C69" s="8" t="s">
        <v>18</v>
      </c>
      <c r="D69" s="8">
        <v>0.13271742678676901</v>
      </c>
      <c r="E69" s="8">
        <v>3.0365863775495301</v>
      </c>
      <c r="F69" s="8">
        <v>11.5743327276919</v>
      </c>
      <c r="G69" s="8">
        <v>2.2478902442830502</v>
      </c>
      <c r="H69">
        <f t="shared" si="7"/>
        <v>16.991526776311247</v>
      </c>
      <c r="I69" s="1"/>
      <c r="AF69" t="s">
        <v>122</v>
      </c>
      <c r="AG69">
        <v>-7.7640000000000002</v>
      </c>
    </row>
    <row r="70" spans="2:33" x14ac:dyDescent="0.2">
      <c r="B70" s="8">
        <v>2020</v>
      </c>
      <c r="C70" s="8" t="s">
        <v>19</v>
      </c>
      <c r="D70" s="8">
        <v>2.50041147410756</v>
      </c>
      <c r="E70" s="8">
        <v>10.5430412585846</v>
      </c>
      <c r="F70" s="8">
        <v>15.015519237880101</v>
      </c>
      <c r="G70" s="8">
        <v>12.8569880828134</v>
      </c>
      <c r="H70">
        <f t="shared" si="7"/>
        <v>40.91596005338566</v>
      </c>
      <c r="I70" s="1"/>
      <c r="AF70" t="s">
        <v>123</v>
      </c>
      <c r="AG70">
        <v>-6.5709999999999997</v>
      </c>
    </row>
    <row r="71" spans="2:33" x14ac:dyDescent="0.2">
      <c r="B71" s="8">
        <v>2020</v>
      </c>
      <c r="C71" s="8" t="s">
        <v>20</v>
      </c>
      <c r="D71" s="8">
        <v>13.1663122292374</v>
      </c>
      <c r="E71" s="8">
        <v>23.898406475263101</v>
      </c>
      <c r="F71" s="8">
        <v>27.734833675121401</v>
      </c>
      <c r="G71" s="8">
        <v>12.4481859565006</v>
      </c>
      <c r="H71">
        <f t="shared" si="7"/>
        <v>77.247738336122495</v>
      </c>
      <c r="I71" s="1"/>
      <c r="AF71" t="s">
        <v>124</v>
      </c>
      <c r="AG71">
        <v>-5.9290000000000003</v>
      </c>
    </row>
    <row r="72" spans="2:33" x14ac:dyDescent="0.2">
      <c r="B72" s="8">
        <v>2020</v>
      </c>
      <c r="C72" s="8" t="s">
        <v>21</v>
      </c>
      <c r="D72" s="8">
        <v>1.9120664099784801</v>
      </c>
      <c r="E72" s="8">
        <v>9.0581737681032699</v>
      </c>
      <c r="F72" s="8">
        <v>19.765477248082</v>
      </c>
      <c r="G72" s="8">
        <v>30.936766442960199</v>
      </c>
      <c r="H72">
        <f t="shared" si="7"/>
        <v>61.672483869123951</v>
      </c>
      <c r="I72" s="1"/>
      <c r="AF72" t="s">
        <v>125</v>
      </c>
      <c r="AG72">
        <v>-7.22</v>
      </c>
    </row>
    <row r="73" spans="2:33" x14ac:dyDescent="0.2">
      <c r="B73" s="8">
        <v>2020</v>
      </c>
      <c r="C73" s="8" t="s">
        <v>22</v>
      </c>
      <c r="D73" s="8">
        <v>6.7449740414310799</v>
      </c>
      <c r="E73" s="8">
        <v>16.499524734536902</v>
      </c>
      <c r="F73" s="8">
        <v>45.222050514265703</v>
      </c>
      <c r="G73" s="8">
        <v>60.695946848533303</v>
      </c>
      <c r="H73">
        <f t="shared" si="7"/>
        <v>129.16249613876698</v>
      </c>
      <c r="I73" s="1"/>
      <c r="AF73" t="s">
        <v>126</v>
      </c>
      <c r="AG73">
        <v>-4.3419999999999996</v>
      </c>
    </row>
    <row r="74" spans="2:33" x14ac:dyDescent="0.2">
      <c r="B74" s="8">
        <v>2020</v>
      </c>
      <c r="C74" s="8" t="s">
        <v>23</v>
      </c>
      <c r="D74" s="8">
        <v>0.91935811044231697</v>
      </c>
      <c r="E74" s="8">
        <v>3.95760874191076</v>
      </c>
      <c r="F74" s="8">
        <v>8.5980982902370204</v>
      </c>
      <c r="G74" s="8">
        <v>27.633855412401399</v>
      </c>
      <c r="H74">
        <f t="shared" si="7"/>
        <v>41.108920554991499</v>
      </c>
      <c r="I74" s="1"/>
      <c r="AF74" t="s">
        <v>127</v>
      </c>
      <c r="AG74">
        <v>-14.1</v>
      </c>
    </row>
    <row r="75" spans="2:33" x14ac:dyDescent="0.2">
      <c r="B75" s="8">
        <v>2020</v>
      </c>
      <c r="C75" s="8" t="s">
        <v>24</v>
      </c>
      <c r="D75" s="8">
        <v>5.9865463347908598E-2</v>
      </c>
      <c r="E75" s="8">
        <v>7.8653254022146797</v>
      </c>
      <c r="F75" s="8">
        <v>23.169266868852301</v>
      </c>
      <c r="G75" s="8">
        <v>14.750747126839601</v>
      </c>
      <c r="H75">
        <f t="shared" si="7"/>
        <v>45.845204861254487</v>
      </c>
      <c r="I75" s="1"/>
    </row>
    <row r="76" spans="2:33" x14ac:dyDescent="0.2">
      <c r="B76" s="8">
        <v>2020</v>
      </c>
      <c r="C76" s="8" t="s">
        <v>25</v>
      </c>
      <c r="D76" s="8">
        <v>4.4768537439751404</v>
      </c>
      <c r="E76" s="8">
        <v>11.384226393062001</v>
      </c>
      <c r="F76" s="8">
        <v>29.085344899222999</v>
      </c>
      <c r="G76" s="8">
        <v>48.865324139600098</v>
      </c>
      <c r="H76">
        <f t="shared" si="7"/>
        <v>93.811749175860228</v>
      </c>
      <c r="I76" s="1"/>
    </row>
    <row r="77" spans="2:33" x14ac:dyDescent="0.2">
      <c r="B77" s="8">
        <v>2020</v>
      </c>
      <c r="C77" s="8" t="s">
        <v>26</v>
      </c>
      <c r="D77" s="8">
        <v>1.0697579157028101</v>
      </c>
      <c r="E77" s="8">
        <v>3.3878690666171098</v>
      </c>
      <c r="F77" s="8">
        <v>7.6639116773015301</v>
      </c>
      <c r="G77" s="8">
        <v>4.8271910068474604</v>
      </c>
      <c r="H77">
        <f t="shared" si="7"/>
        <v>16.94872966646891</v>
      </c>
      <c r="I77" s="1"/>
    </row>
    <row r="78" spans="2:33" x14ac:dyDescent="0.2">
      <c r="B78" s="8">
        <v>2020</v>
      </c>
      <c r="C78" s="8" t="s">
        <v>27</v>
      </c>
      <c r="D78" s="8">
        <v>3.1455300567377802</v>
      </c>
      <c r="E78" s="8">
        <v>16.1144189022746</v>
      </c>
      <c r="F78" s="8">
        <v>30.303925920005799</v>
      </c>
      <c r="G78" s="8">
        <v>21.6905289344407</v>
      </c>
      <c r="H78">
        <f t="shared" si="7"/>
        <v>71.254403813458879</v>
      </c>
      <c r="I78" s="1"/>
    </row>
    <row r="79" spans="2:33" x14ac:dyDescent="0.2">
      <c r="B79" s="8">
        <v>2020</v>
      </c>
      <c r="C79" s="8" t="s">
        <v>28</v>
      </c>
      <c r="D79" s="8">
        <v>0.88990038285473305</v>
      </c>
      <c r="E79" s="8">
        <v>8.8293979130663196</v>
      </c>
      <c r="F79" s="8">
        <v>23.161602593091299</v>
      </c>
      <c r="G79" s="8">
        <v>9.1211344973666595</v>
      </c>
      <c r="H79">
        <f t="shared" si="7"/>
        <v>42.002035386379013</v>
      </c>
      <c r="I79" s="1"/>
    </row>
    <row r="80" spans="2:33" x14ac:dyDescent="0.2">
      <c r="B80" s="8">
        <v>2020</v>
      </c>
      <c r="C80" s="8" t="s">
        <v>29</v>
      </c>
      <c r="D80" s="8">
        <v>18.496008851394301</v>
      </c>
      <c r="E80" s="8">
        <v>24.747674695911201</v>
      </c>
      <c r="F80" s="8">
        <v>17.841794868590998</v>
      </c>
      <c r="G80" s="8">
        <v>20.795610975265401</v>
      </c>
      <c r="H80">
        <f t="shared" si="7"/>
        <v>81.881089391161908</v>
      </c>
      <c r="I80" s="1"/>
    </row>
    <row r="81" spans="2:9" x14ac:dyDescent="0.2">
      <c r="B81" s="8">
        <v>2020</v>
      </c>
      <c r="C81" s="8" t="s">
        <v>30</v>
      </c>
      <c r="D81" s="8">
        <v>17.203363891859201</v>
      </c>
      <c r="E81" s="8">
        <v>44.561550960174102</v>
      </c>
      <c r="F81" s="8">
        <v>50.924112659951703</v>
      </c>
      <c r="G81" s="8">
        <v>17.8846255132095</v>
      </c>
      <c r="H81">
        <f t="shared" si="7"/>
        <v>130.57365302519452</v>
      </c>
      <c r="I81" s="1"/>
    </row>
    <row r="82" spans="2:9" x14ac:dyDescent="0.2">
      <c r="B82" s="8">
        <v>2020</v>
      </c>
      <c r="C82" s="8" t="s">
        <v>31</v>
      </c>
      <c r="D82" s="8">
        <v>0.530159391617536</v>
      </c>
      <c r="E82" s="8">
        <v>1.1068546069384699</v>
      </c>
      <c r="F82" s="8">
        <v>3.42999666307922</v>
      </c>
      <c r="G82" s="8">
        <v>4.3762086181653501</v>
      </c>
      <c r="H82">
        <f t="shared" si="7"/>
        <v>9.4432192798005765</v>
      </c>
      <c r="I82" s="1"/>
    </row>
    <row r="83" spans="2:9" x14ac:dyDescent="0.2">
      <c r="B83" s="8">
        <v>2020</v>
      </c>
      <c r="C83" s="8" t="s">
        <v>32</v>
      </c>
      <c r="D83" s="8">
        <v>26.9163201171447</v>
      </c>
      <c r="E83" s="8">
        <v>60.8111824015308</v>
      </c>
      <c r="F83" s="8">
        <v>94.665252985638602</v>
      </c>
      <c r="G83" s="8">
        <v>65.821915145440201</v>
      </c>
      <c r="H83">
        <f t="shared" si="7"/>
        <v>248.21467064975428</v>
      </c>
      <c r="I83" s="1"/>
    </row>
    <row r="84" spans="2:9" x14ac:dyDescent="0.2">
      <c r="B84" s="8">
        <v>2020</v>
      </c>
      <c r="C84" s="8" t="s">
        <v>33</v>
      </c>
      <c r="D84" s="8">
        <v>9.6454936890920493</v>
      </c>
      <c r="E84" s="8">
        <v>21.182372631844501</v>
      </c>
      <c r="F84" s="8">
        <v>50.097329153358899</v>
      </c>
      <c r="G84" s="8">
        <v>73.225952725967602</v>
      </c>
      <c r="H84">
        <f t="shared" si="7"/>
        <v>154.15114820026304</v>
      </c>
      <c r="I84" s="1"/>
    </row>
    <row r="85" spans="2:9" x14ac:dyDescent="0.2">
      <c r="B85" s="8">
        <v>2020</v>
      </c>
      <c r="C85" s="8" t="s">
        <v>34</v>
      </c>
      <c r="D85" s="8">
        <v>6.4264367471714996</v>
      </c>
      <c r="E85" s="8">
        <v>13.8289529548574</v>
      </c>
      <c r="F85" s="8">
        <v>13.290458919063401</v>
      </c>
      <c r="G85" s="8">
        <v>13.7984963244865</v>
      </c>
      <c r="H85">
        <f t="shared" si="7"/>
        <v>47.344344945578804</v>
      </c>
      <c r="I85" s="1"/>
    </row>
    <row r="86" spans="2:9" x14ac:dyDescent="0.2">
      <c r="B86" s="8">
        <v>2020</v>
      </c>
      <c r="C86" s="8" t="s">
        <v>35</v>
      </c>
      <c r="D86" s="8">
        <v>0.122414483903036</v>
      </c>
      <c r="E86" s="8">
        <v>2.6011623535777302</v>
      </c>
      <c r="F86" s="8">
        <v>0.79932670257081995</v>
      </c>
      <c r="G86" s="8">
        <v>3.8651403135274198</v>
      </c>
      <c r="H86">
        <f t="shared" si="7"/>
        <v>7.3880438535790063</v>
      </c>
      <c r="I86" s="1"/>
    </row>
    <row r="87" spans="2:9" x14ac:dyDescent="0.2">
      <c r="B87" s="8">
        <v>2020</v>
      </c>
      <c r="C87" s="8" t="s">
        <v>36</v>
      </c>
      <c r="D87" s="8">
        <v>13.099440837606901</v>
      </c>
      <c r="E87" s="8">
        <v>10.934820189219399</v>
      </c>
      <c r="F87" s="8">
        <v>17.7464621349087</v>
      </c>
      <c r="G87" s="8">
        <v>43.900893795354598</v>
      </c>
      <c r="H87">
        <f t="shared" si="7"/>
        <v>85.681616957089602</v>
      </c>
      <c r="I87" s="1"/>
    </row>
    <row r="88" spans="2:9" x14ac:dyDescent="0.2">
      <c r="B88" s="8">
        <v>2020</v>
      </c>
      <c r="C88" s="8" t="s">
        <v>37</v>
      </c>
      <c r="D88" s="8"/>
      <c r="E88" s="8">
        <v>43.973106127371899</v>
      </c>
      <c r="F88" s="8">
        <v>35.645068774391298</v>
      </c>
      <c r="G88" s="8">
        <v>71.021737625213802</v>
      </c>
      <c r="H88">
        <f t="shared" si="7"/>
        <v>150.63991252697701</v>
      </c>
      <c r="I88" s="1"/>
    </row>
    <row r="89" spans="2:9" x14ac:dyDescent="0.2">
      <c r="B89" s="8">
        <v>2020</v>
      </c>
      <c r="C89" s="8" t="s">
        <v>38</v>
      </c>
      <c r="D89" s="8">
        <v>12.097771601517399</v>
      </c>
      <c r="E89" s="8">
        <v>12.6382691817671</v>
      </c>
      <c r="F89" s="8">
        <v>23.4217080481449</v>
      </c>
      <c r="G89" s="8">
        <v>6.9597791903529203</v>
      </c>
      <c r="H89">
        <f t="shared" si="7"/>
        <v>55.11752802178232</v>
      </c>
      <c r="I89" s="1"/>
    </row>
    <row r="90" spans="2:9" x14ac:dyDescent="0.2">
      <c r="B90" s="8">
        <v>2020</v>
      </c>
      <c r="C90" s="8" t="s">
        <v>39</v>
      </c>
      <c r="D90" s="8">
        <v>3.8008194469150198</v>
      </c>
      <c r="E90" s="8">
        <v>5.8004991814476199</v>
      </c>
      <c r="F90" s="8">
        <v>16.002335279716501</v>
      </c>
      <c r="G90" s="8">
        <v>15.0077097128835</v>
      </c>
      <c r="H90">
        <f t="shared" si="7"/>
        <v>40.611363620962635</v>
      </c>
      <c r="I90" s="1"/>
    </row>
    <row r="91" spans="2:9" x14ac:dyDescent="0.2">
      <c r="B91" s="8">
        <v>2020</v>
      </c>
      <c r="C91" s="8" t="s">
        <v>40</v>
      </c>
      <c r="D91" s="8">
        <v>3.5721419532649699</v>
      </c>
      <c r="E91" s="8">
        <v>4.0653535115755099</v>
      </c>
      <c r="F91" s="8">
        <v>13.450798176825201</v>
      </c>
      <c r="G91" s="8">
        <v>48.1550496959673</v>
      </c>
      <c r="H91">
        <f t="shared" si="7"/>
        <v>69.243343337632979</v>
      </c>
      <c r="I91" s="1"/>
    </row>
    <row r="92" spans="2:9" x14ac:dyDescent="0.2">
      <c r="B92" s="8">
        <v>2020</v>
      </c>
      <c r="C92" s="8" t="s">
        <v>41</v>
      </c>
      <c r="D92" s="8">
        <v>5.7803921420397399</v>
      </c>
      <c r="E92" s="8">
        <v>6.4621356695688101</v>
      </c>
      <c r="F92" s="8">
        <v>8.1558779939742703</v>
      </c>
      <c r="G92" s="8">
        <v>8.89382407968127</v>
      </c>
      <c r="H92">
        <f t="shared" si="7"/>
        <v>29.292229885264089</v>
      </c>
      <c r="I92" s="1"/>
    </row>
    <row r="93" spans="2:9" x14ac:dyDescent="0.2">
      <c r="B93" s="8">
        <v>2020</v>
      </c>
      <c r="C93" s="8" t="s">
        <v>42</v>
      </c>
      <c r="D93" s="8">
        <v>278.82689497737198</v>
      </c>
      <c r="E93" s="8">
        <v>351.21587179083502</v>
      </c>
      <c r="F93" s="8">
        <v>424.842699575214</v>
      </c>
      <c r="G93" s="8">
        <v>302.50094955740798</v>
      </c>
      <c r="H93">
        <f t="shared" si="7"/>
        <v>1357.386415900829</v>
      </c>
      <c r="I93" s="1"/>
    </row>
    <row r="94" spans="2:9" x14ac:dyDescent="0.2">
      <c r="B94" s="8">
        <v>2020</v>
      </c>
      <c r="C94" s="8" t="s">
        <v>43</v>
      </c>
      <c r="D94" s="8">
        <v>302.82538954331102</v>
      </c>
      <c r="E94" s="8">
        <v>525.01728569190095</v>
      </c>
      <c r="F94" s="8">
        <v>972.74355424747603</v>
      </c>
      <c r="G94" s="8">
        <v>793.48940365759597</v>
      </c>
      <c r="H94">
        <f t="shared" si="7"/>
        <v>2594.075633140284</v>
      </c>
      <c r="I94" s="1"/>
    </row>
    <row r="95" spans="2:9" x14ac:dyDescent="0.2">
      <c r="B95" s="8">
        <v>2020</v>
      </c>
      <c r="C95" s="8" t="s">
        <v>44</v>
      </c>
      <c r="D95" s="8">
        <v>40.005651658170798</v>
      </c>
      <c r="E95" s="8">
        <v>97.875458788018904</v>
      </c>
      <c r="F95" s="8">
        <v>242.57663778521399</v>
      </c>
      <c r="G95" s="8">
        <v>182.09495513784401</v>
      </c>
      <c r="H95">
        <f t="shared" si="7"/>
        <v>562.55270336924764</v>
      </c>
      <c r="I95" s="1"/>
    </row>
    <row r="96" spans="2:9" x14ac:dyDescent="0.2">
      <c r="B96" s="8">
        <v>2020</v>
      </c>
      <c r="C96" s="8" t="s">
        <v>45</v>
      </c>
      <c r="D96" s="8">
        <v>3.5454575233041199</v>
      </c>
      <c r="E96" s="8">
        <v>6.5637649283364699</v>
      </c>
      <c r="F96" s="8">
        <v>21.391075882591299</v>
      </c>
      <c r="G96" s="8">
        <v>25.6363987377256</v>
      </c>
      <c r="H96">
        <f t="shared" si="7"/>
        <v>57.136697071957485</v>
      </c>
      <c r="I96" s="1"/>
    </row>
    <row r="97" spans="2:9" x14ac:dyDescent="0.2">
      <c r="B97" s="8">
        <v>2020</v>
      </c>
      <c r="C97" s="8" t="s">
        <v>46</v>
      </c>
      <c r="D97" s="8">
        <v>7.8393519960124998</v>
      </c>
      <c r="E97" s="8">
        <v>15.4653343989487</v>
      </c>
      <c r="F97" s="8">
        <v>16.949095913197301</v>
      </c>
      <c r="G97" s="8">
        <v>9.2046628426968393</v>
      </c>
      <c r="H97">
        <f t="shared" si="7"/>
        <v>49.458445150855347</v>
      </c>
      <c r="I97" s="1"/>
    </row>
    <row r="98" spans="2:9" x14ac:dyDescent="0.2">
      <c r="B98" s="8">
        <v>2020</v>
      </c>
      <c r="C98" s="8" t="s">
        <v>47</v>
      </c>
      <c r="D98" s="8">
        <v>33.542115724270403</v>
      </c>
      <c r="E98" s="8">
        <v>66.171290227548994</v>
      </c>
      <c r="F98" s="8">
        <v>72.519837970204406</v>
      </c>
      <c r="G98" s="8">
        <v>39.383850403664802</v>
      </c>
      <c r="H98">
        <f t="shared" si="7"/>
        <v>211.61709432568861</v>
      </c>
      <c r="I98" s="1"/>
    </row>
    <row r="99" spans="2:9" x14ac:dyDescent="0.2">
      <c r="B99" s="8">
        <v>2020</v>
      </c>
      <c r="C99" s="8" t="s">
        <v>48</v>
      </c>
      <c r="D99" s="8"/>
      <c r="E99" s="8">
        <v>5.8434840725380202E-4</v>
      </c>
      <c r="F99" s="8">
        <v>8.8053936827785104E-2</v>
      </c>
      <c r="G99" s="8">
        <v>7.3890767209723193E-2</v>
      </c>
      <c r="H99">
        <f t="shared" si="7"/>
        <v>0.1625290524447621</v>
      </c>
      <c r="I99" s="1"/>
    </row>
    <row r="100" spans="2:9" x14ac:dyDescent="0.2">
      <c r="B100" s="8">
        <v>2020</v>
      </c>
      <c r="C100" s="8" t="s">
        <v>49</v>
      </c>
      <c r="D100" s="8">
        <v>0.54599352264248102</v>
      </c>
      <c r="E100" s="8">
        <v>0.38923325387254198</v>
      </c>
      <c r="F100" s="8">
        <v>2.7845008598685901</v>
      </c>
      <c r="G100" s="8">
        <v>4.6389784384911001</v>
      </c>
      <c r="H100">
        <f t="shared" si="7"/>
        <v>8.3587060748747142</v>
      </c>
      <c r="I100" s="1"/>
    </row>
    <row r="101" spans="2:9" x14ac:dyDescent="0.2">
      <c r="B101" s="8">
        <v>2020</v>
      </c>
      <c r="C101" s="8" t="s">
        <v>50</v>
      </c>
      <c r="D101" s="8">
        <v>3.1026797551499801</v>
      </c>
      <c r="E101" s="8">
        <v>12.966990044156899</v>
      </c>
      <c r="F101" s="8">
        <v>49.194044909657599</v>
      </c>
      <c r="G101" s="8">
        <v>87.441716265859597</v>
      </c>
      <c r="H101">
        <f t="shared" si="7"/>
        <v>152.70543097482408</v>
      </c>
      <c r="I101" s="1"/>
    </row>
    <row r="102" spans="2:9" x14ac:dyDescent="0.2">
      <c r="B102" s="8">
        <v>2020</v>
      </c>
      <c r="C102" s="8" t="s">
        <v>51</v>
      </c>
      <c r="D102" s="8">
        <v>3.9903442558872002</v>
      </c>
      <c r="E102" s="8">
        <v>4.4360182726249997</v>
      </c>
      <c r="F102" s="8">
        <v>90.021348044644398</v>
      </c>
      <c r="G102" s="8">
        <v>226.74332250322101</v>
      </c>
      <c r="H102">
        <f t="shared" si="7"/>
        <v>325.19103307637761</v>
      </c>
      <c r="I102" s="1"/>
    </row>
    <row r="103" spans="2:9" x14ac:dyDescent="0.2">
      <c r="B103" s="8">
        <v>2020</v>
      </c>
      <c r="C103" s="8" t="s">
        <v>52</v>
      </c>
      <c r="D103" s="8">
        <v>59.551402044539998</v>
      </c>
      <c r="E103" s="8">
        <v>162.43230438484301</v>
      </c>
      <c r="F103" s="8">
        <v>441.92728348383798</v>
      </c>
      <c r="G103" s="8">
        <v>533.90532520061595</v>
      </c>
      <c r="H103">
        <f t="shared" si="7"/>
        <v>1197.8163151138369</v>
      </c>
      <c r="I103" s="1"/>
    </row>
    <row r="104" spans="2:9" x14ac:dyDescent="0.2">
      <c r="B104" s="8">
        <v>2020</v>
      </c>
      <c r="C104" s="8" t="s">
        <v>53</v>
      </c>
      <c r="D104" s="8">
        <v>40.3836291681137</v>
      </c>
      <c r="E104" s="8">
        <v>78.585234333748005</v>
      </c>
      <c r="F104" s="8">
        <v>243.012242689018</v>
      </c>
      <c r="G104" s="8">
        <v>543.41397738827004</v>
      </c>
      <c r="H104">
        <f t="shared" si="7"/>
        <v>905.39508357914974</v>
      </c>
      <c r="I104" s="1"/>
    </row>
    <row r="105" spans="2:9" x14ac:dyDescent="0.2">
      <c r="B105" s="8">
        <v>2020</v>
      </c>
      <c r="C105" s="8" t="s">
        <v>54</v>
      </c>
      <c r="D105" s="8">
        <v>876.87025097256299</v>
      </c>
      <c r="E105" s="8">
        <v>1081.30768531237</v>
      </c>
      <c r="F105" s="8">
        <v>781.96521805462805</v>
      </c>
      <c r="G105" s="8">
        <v>1365.6124247047301</v>
      </c>
      <c r="H105">
        <f t="shared" si="7"/>
        <v>4105.7555790442912</v>
      </c>
      <c r="I105" s="1"/>
    </row>
    <row r="106" spans="2:9" x14ac:dyDescent="0.2">
      <c r="B106" s="8">
        <v>2020</v>
      </c>
      <c r="C106" s="8" t="s">
        <v>55</v>
      </c>
      <c r="D106" s="9">
        <v>4.1489673071146102E-9</v>
      </c>
      <c r="E106" s="9">
        <v>2.1887416944773499E-9</v>
      </c>
      <c r="F106" s="9">
        <v>1.45976889111928E-9</v>
      </c>
      <c r="G106" s="9">
        <v>8.1017229330277199E-10</v>
      </c>
      <c r="H106">
        <f t="shared" si="7"/>
        <v>8.607650186014013E-9</v>
      </c>
      <c r="I10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11CA3-1BE2-4E4E-AD7F-938369F7DEF0}">
  <dimension ref="A1:AX74"/>
  <sheetViews>
    <sheetView workbookViewId="0">
      <selection activeCell="L2" sqref="L2:AX74"/>
    </sheetView>
  </sheetViews>
  <sheetFormatPr defaultRowHeight="10.199999999999999" x14ac:dyDescent="0.2"/>
  <sheetData>
    <row r="1" spans="1:50" x14ac:dyDescent="0.2">
      <c r="C1">
        <v>1</v>
      </c>
      <c r="D1">
        <f>C1+1</f>
        <v>2</v>
      </c>
      <c r="E1">
        <f t="shared" ref="E1:H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T1">
        <v>1</v>
      </c>
      <c r="U1">
        <v>1</v>
      </c>
      <c r="V1">
        <v>1</v>
      </c>
      <c r="W1">
        <v>1</v>
      </c>
      <c r="X1">
        <v>1</v>
      </c>
      <c r="Y1">
        <f>T1+1</f>
        <v>2</v>
      </c>
      <c r="Z1">
        <f t="shared" ref="Z1:AX1" si="1">U1+1</f>
        <v>2</v>
      </c>
      <c r="AA1">
        <f t="shared" si="1"/>
        <v>2</v>
      </c>
      <c r="AB1">
        <f t="shared" si="1"/>
        <v>2</v>
      </c>
      <c r="AC1">
        <f t="shared" si="1"/>
        <v>2</v>
      </c>
      <c r="AD1">
        <f t="shared" si="1"/>
        <v>3</v>
      </c>
      <c r="AE1">
        <f t="shared" si="1"/>
        <v>3</v>
      </c>
      <c r="AF1">
        <f t="shared" si="1"/>
        <v>3</v>
      </c>
      <c r="AG1">
        <f t="shared" si="1"/>
        <v>3</v>
      </c>
      <c r="AH1">
        <f t="shared" si="1"/>
        <v>3</v>
      </c>
      <c r="AI1">
        <f t="shared" si="1"/>
        <v>4</v>
      </c>
      <c r="AJ1">
        <f t="shared" si="1"/>
        <v>4</v>
      </c>
      <c r="AK1">
        <f t="shared" si="1"/>
        <v>4</v>
      </c>
      <c r="AL1">
        <f t="shared" si="1"/>
        <v>4</v>
      </c>
      <c r="AM1">
        <f t="shared" si="1"/>
        <v>4</v>
      </c>
      <c r="AN1">
        <f t="shared" si="1"/>
        <v>5</v>
      </c>
      <c r="AO1">
        <f t="shared" si="1"/>
        <v>5</v>
      </c>
      <c r="AP1">
        <f t="shared" si="1"/>
        <v>5</v>
      </c>
      <c r="AQ1">
        <f t="shared" si="1"/>
        <v>5</v>
      </c>
      <c r="AR1">
        <f t="shared" si="1"/>
        <v>5</v>
      </c>
      <c r="AS1">
        <f t="shared" si="1"/>
        <v>6</v>
      </c>
      <c r="AT1">
        <f t="shared" si="1"/>
        <v>6</v>
      </c>
      <c r="AU1">
        <f t="shared" si="1"/>
        <v>6</v>
      </c>
      <c r="AV1">
        <f t="shared" si="1"/>
        <v>6</v>
      </c>
      <c r="AW1">
        <f t="shared" si="1"/>
        <v>6</v>
      </c>
      <c r="AX1">
        <v>6</v>
      </c>
    </row>
    <row r="2" spans="1:50" x14ac:dyDescent="0.2">
      <c r="B2">
        <v>2020</v>
      </c>
      <c r="C2" s="4" t="s">
        <v>143</v>
      </c>
      <c r="D2" s="4" t="s">
        <v>144</v>
      </c>
      <c r="E2" s="4" t="s">
        <v>145</v>
      </c>
      <c r="F2" s="4" t="s">
        <v>146</v>
      </c>
      <c r="G2" s="4" t="s">
        <v>147</v>
      </c>
      <c r="H2" s="4" t="s">
        <v>148</v>
      </c>
      <c r="M2">
        <v>2013</v>
      </c>
      <c r="N2">
        <v>2014</v>
      </c>
      <c r="O2">
        <v>2015</v>
      </c>
      <c r="P2">
        <v>2016</v>
      </c>
      <c r="Q2">
        <v>2017</v>
      </c>
      <c r="R2">
        <v>2018</v>
      </c>
      <c r="S2">
        <v>2019</v>
      </c>
      <c r="T2">
        <v>2020</v>
      </c>
      <c r="U2">
        <v>2021</v>
      </c>
      <c r="V2">
        <v>2022</v>
      </c>
      <c r="W2">
        <v>2023</v>
      </c>
      <c r="X2">
        <v>2024</v>
      </c>
      <c r="Y2">
        <v>2025</v>
      </c>
      <c r="Z2">
        <v>2026</v>
      </c>
      <c r="AA2">
        <v>2027</v>
      </c>
      <c r="AB2">
        <v>2028</v>
      </c>
      <c r="AC2">
        <v>2029</v>
      </c>
      <c r="AD2">
        <v>2030</v>
      </c>
      <c r="AE2">
        <v>2031</v>
      </c>
      <c r="AF2">
        <v>2032</v>
      </c>
      <c r="AG2">
        <v>2033</v>
      </c>
      <c r="AH2">
        <v>2034</v>
      </c>
      <c r="AI2">
        <v>2035</v>
      </c>
      <c r="AJ2">
        <v>2036</v>
      </c>
      <c r="AK2">
        <v>2037</v>
      </c>
      <c r="AL2">
        <v>2038</v>
      </c>
      <c r="AM2">
        <v>2039</v>
      </c>
      <c r="AN2">
        <v>2040</v>
      </c>
      <c r="AO2">
        <v>2041</v>
      </c>
      <c r="AP2">
        <v>2042</v>
      </c>
      <c r="AQ2">
        <v>2043</v>
      </c>
      <c r="AR2">
        <v>2044</v>
      </c>
      <c r="AS2">
        <v>2045</v>
      </c>
      <c r="AT2">
        <v>2046</v>
      </c>
      <c r="AU2">
        <v>2047</v>
      </c>
      <c r="AV2">
        <v>2048</v>
      </c>
      <c r="AW2">
        <v>2049</v>
      </c>
      <c r="AX2">
        <v>2050</v>
      </c>
    </row>
    <row r="3" spans="1:50" x14ac:dyDescent="0.2">
      <c r="A3" t="s">
        <v>56</v>
      </c>
      <c r="B3">
        <f>T3</f>
        <v>-7.2460000000000004</v>
      </c>
      <c r="C3">
        <f>SUMIF($T$1:$AX$1,C$1,$T3:$AX3)/COUNTIF($T$1:$AX$1,C$1)</f>
        <v>0.2129999999999998</v>
      </c>
      <c r="D3">
        <f t="shared" ref="D3:H18" si="2">SUMIF($T$1:$AX$1,D$1,$T3:$AX3)/COUNTIF($T$1:$AX$1,D$1)</f>
        <v>2.2359999999999998</v>
      </c>
      <c r="E3">
        <f t="shared" si="2"/>
        <v>2.6629999999999998</v>
      </c>
      <c r="F3">
        <f t="shared" si="2"/>
        <v>3.0031999999999996</v>
      </c>
      <c r="G3">
        <f t="shared" si="2"/>
        <v>3.1680000000000001</v>
      </c>
      <c r="H3">
        <f t="shared" si="2"/>
        <v>3.3818333333333328</v>
      </c>
      <c r="L3" t="s">
        <v>56</v>
      </c>
      <c r="M3">
        <v>2.4780000000000002</v>
      </c>
      <c r="N3">
        <v>1.8779999999999999</v>
      </c>
      <c r="O3">
        <v>1.274</v>
      </c>
      <c r="P3">
        <v>0.8</v>
      </c>
      <c r="Q3">
        <v>1.1870000000000001</v>
      </c>
      <c r="R3">
        <v>1.016</v>
      </c>
      <c r="S3">
        <v>0.85899999999999999</v>
      </c>
      <c r="T3">
        <v>-7.2460000000000004</v>
      </c>
      <c r="U3">
        <v>2.2189999999999999</v>
      </c>
      <c r="V3">
        <v>2.0840000000000001</v>
      </c>
      <c r="W3">
        <v>2.0609999999999999</v>
      </c>
      <c r="X3">
        <v>1.9470000000000001</v>
      </c>
      <c r="Y3">
        <v>1.992</v>
      </c>
      <c r="Z3">
        <v>2.319</v>
      </c>
      <c r="AA3">
        <v>2.246</v>
      </c>
      <c r="AB3">
        <v>2.2999999999999998</v>
      </c>
      <c r="AC3">
        <v>2.323</v>
      </c>
      <c r="AD3">
        <v>2.351</v>
      </c>
      <c r="AE3">
        <v>2.7559999999999998</v>
      </c>
      <c r="AF3">
        <v>2.5569999999999999</v>
      </c>
      <c r="AG3">
        <v>2.7690000000000001</v>
      </c>
      <c r="AH3">
        <v>2.8820000000000001</v>
      </c>
      <c r="AI3">
        <v>2.9929999999999999</v>
      </c>
      <c r="AJ3">
        <v>2.992</v>
      </c>
      <c r="AK3">
        <v>3.0289999999999999</v>
      </c>
      <c r="AL3">
        <v>2.9849999999999999</v>
      </c>
      <c r="AM3">
        <v>3.0169999999999999</v>
      </c>
      <c r="AN3">
        <v>3.1080000000000001</v>
      </c>
      <c r="AO3">
        <v>3.1389999999999998</v>
      </c>
      <c r="AP3">
        <v>3.173</v>
      </c>
      <c r="AQ3">
        <v>3.194</v>
      </c>
      <c r="AR3">
        <v>3.226</v>
      </c>
      <c r="AS3">
        <v>3.319</v>
      </c>
      <c r="AT3">
        <v>3.371</v>
      </c>
      <c r="AU3">
        <v>3.4169999999999998</v>
      </c>
      <c r="AV3">
        <v>3.3420000000000001</v>
      </c>
      <c r="AW3">
        <v>3.3929999999999998</v>
      </c>
      <c r="AX3">
        <v>3.4489999999999998</v>
      </c>
    </row>
    <row r="4" spans="1:50" x14ac:dyDescent="0.2">
      <c r="A4" t="s">
        <v>57</v>
      </c>
      <c r="B4">
        <f t="shared" ref="B4:B67" si="3">T4</f>
        <v>-3.4860000000000002</v>
      </c>
      <c r="C4">
        <f t="shared" ref="C4:H35" si="4">SUMIF($T$1:$AX$1,C$1,$T4:$AX4)/COUNTIF($T$1:$AX$1,C$1)</f>
        <v>1.1901999999999999</v>
      </c>
      <c r="D4">
        <f t="shared" si="2"/>
        <v>2.1868000000000003</v>
      </c>
      <c r="E4">
        <f t="shared" si="2"/>
        <v>2.0011999999999999</v>
      </c>
      <c r="F4">
        <f t="shared" si="2"/>
        <v>2.0872000000000002</v>
      </c>
      <c r="G4">
        <f t="shared" si="2"/>
        <v>2.1139999999999999</v>
      </c>
      <c r="H4">
        <f t="shared" si="2"/>
        <v>2.4295000000000004</v>
      </c>
      <c r="L4" t="s">
        <v>57</v>
      </c>
      <c r="M4">
        <v>4.2309999999999999</v>
      </c>
      <c r="N4">
        <v>3.7610000000000001</v>
      </c>
      <c r="O4">
        <v>-1.5249999999999999</v>
      </c>
      <c r="P4">
        <v>-1.0860000000000001</v>
      </c>
      <c r="Q4">
        <v>3.3290000000000002</v>
      </c>
      <c r="R4">
        <v>-1.605</v>
      </c>
      <c r="S4">
        <v>-1.6739999999999999</v>
      </c>
      <c r="T4">
        <v>-3.4860000000000002</v>
      </c>
      <c r="U4">
        <v>2.8180000000000001</v>
      </c>
      <c r="V4">
        <v>2.786</v>
      </c>
      <c r="W4">
        <v>2.036</v>
      </c>
      <c r="X4">
        <v>1.7969999999999999</v>
      </c>
      <c r="Y4">
        <v>1.579</v>
      </c>
      <c r="Z4">
        <v>2.552</v>
      </c>
      <c r="AA4">
        <v>2.359</v>
      </c>
      <c r="AB4">
        <v>2.339</v>
      </c>
      <c r="AC4">
        <v>2.105</v>
      </c>
      <c r="AD4">
        <v>2.0979999999999999</v>
      </c>
      <c r="AE4">
        <v>2.153</v>
      </c>
      <c r="AF4">
        <v>1.8720000000000001</v>
      </c>
      <c r="AG4">
        <v>1.9319999999999999</v>
      </c>
      <c r="AH4">
        <v>1.9510000000000001</v>
      </c>
      <c r="AI4">
        <v>1.94</v>
      </c>
      <c r="AJ4">
        <v>2.0760000000000001</v>
      </c>
      <c r="AK4">
        <v>2.137</v>
      </c>
      <c r="AL4">
        <v>2.1349999999999998</v>
      </c>
      <c r="AM4">
        <v>2.1480000000000001</v>
      </c>
      <c r="AN4">
        <v>2.2029999999999998</v>
      </c>
      <c r="AO4">
        <v>2.0720000000000001</v>
      </c>
      <c r="AP4">
        <v>2.0680000000000001</v>
      </c>
      <c r="AQ4">
        <v>2.0470000000000002</v>
      </c>
      <c r="AR4">
        <v>2.1800000000000002</v>
      </c>
      <c r="AS4">
        <v>2.31</v>
      </c>
      <c r="AT4">
        <v>2.3740000000000001</v>
      </c>
      <c r="AU4">
        <v>2.4729999999999999</v>
      </c>
      <c r="AV4">
        <v>2.37</v>
      </c>
      <c r="AW4">
        <v>2.4940000000000002</v>
      </c>
      <c r="AX4">
        <v>2.556</v>
      </c>
    </row>
    <row r="5" spans="1:50" x14ac:dyDescent="0.2">
      <c r="A5" t="s">
        <v>58</v>
      </c>
      <c r="B5">
        <f t="shared" si="3"/>
        <v>-3.298</v>
      </c>
      <c r="C5">
        <f t="shared" si="4"/>
        <v>1.2490000000000001</v>
      </c>
      <c r="D5">
        <f t="shared" si="2"/>
        <v>2.2215999999999996</v>
      </c>
      <c r="E5">
        <f t="shared" si="2"/>
        <v>2.0224000000000002</v>
      </c>
      <c r="F5">
        <f t="shared" si="2"/>
        <v>2.1016000000000004</v>
      </c>
      <c r="G5">
        <f t="shared" si="2"/>
        <v>2.0883999999999996</v>
      </c>
      <c r="H5">
        <f t="shared" si="2"/>
        <v>2.3926666666666665</v>
      </c>
      <c r="L5" t="s">
        <v>58</v>
      </c>
      <c r="M5">
        <v>4.3639999999999999</v>
      </c>
      <c r="N5">
        <v>3.9129999999999998</v>
      </c>
      <c r="O5">
        <v>-1.569</v>
      </c>
      <c r="P5">
        <v>-1.169</v>
      </c>
      <c r="Q5">
        <v>3.4969999999999999</v>
      </c>
      <c r="R5">
        <v>-1.6659999999999999</v>
      </c>
      <c r="S5">
        <v>-1.718</v>
      </c>
      <c r="T5">
        <v>-3.298</v>
      </c>
      <c r="U5">
        <v>2.8479999999999999</v>
      </c>
      <c r="V5">
        <v>2.7709999999999999</v>
      </c>
      <c r="W5">
        <v>2.08</v>
      </c>
      <c r="X5">
        <v>1.8440000000000001</v>
      </c>
      <c r="Y5">
        <v>1.591</v>
      </c>
      <c r="Z5">
        <v>2.5979999999999999</v>
      </c>
      <c r="AA5">
        <v>2.4089999999999998</v>
      </c>
      <c r="AB5">
        <v>2.375</v>
      </c>
      <c r="AC5">
        <v>2.1349999999999998</v>
      </c>
      <c r="AD5">
        <v>2.1179999999999999</v>
      </c>
      <c r="AE5">
        <v>2.1640000000000001</v>
      </c>
      <c r="AF5">
        <v>1.8839999999999999</v>
      </c>
      <c r="AG5">
        <v>1.962</v>
      </c>
      <c r="AH5">
        <v>1.984</v>
      </c>
      <c r="AI5">
        <v>1.976</v>
      </c>
      <c r="AJ5">
        <v>2.11</v>
      </c>
      <c r="AK5">
        <v>2.1680000000000001</v>
      </c>
      <c r="AL5">
        <v>2.1230000000000002</v>
      </c>
      <c r="AM5">
        <v>2.1309999999999998</v>
      </c>
      <c r="AN5">
        <v>2.181</v>
      </c>
      <c r="AO5">
        <v>2.0419999999999998</v>
      </c>
      <c r="AP5">
        <v>2.0369999999999999</v>
      </c>
      <c r="AQ5">
        <v>2.0179999999999998</v>
      </c>
      <c r="AR5">
        <v>2.1640000000000001</v>
      </c>
      <c r="AS5">
        <v>2.2949999999999999</v>
      </c>
      <c r="AT5">
        <v>2.3530000000000002</v>
      </c>
      <c r="AU5">
        <v>2.4350000000000001</v>
      </c>
      <c r="AV5">
        <v>2.3290000000000002</v>
      </c>
      <c r="AW5">
        <v>2.4430000000000001</v>
      </c>
      <c r="AX5">
        <v>2.5009999999999999</v>
      </c>
    </row>
    <row r="6" spans="1:50" x14ac:dyDescent="0.2">
      <c r="A6" t="s">
        <v>59</v>
      </c>
      <c r="B6">
        <f t="shared" si="3"/>
        <v>-4.6420000000000003</v>
      </c>
      <c r="C6">
        <f t="shared" si="4"/>
        <v>0.70619999999999994</v>
      </c>
      <c r="D6">
        <f t="shared" si="2"/>
        <v>1.6667999999999998</v>
      </c>
      <c r="E6">
        <f t="shared" si="2"/>
        <v>1.5850000000000002</v>
      </c>
      <c r="F6">
        <f t="shared" si="2"/>
        <v>1.7311999999999999</v>
      </c>
      <c r="G6">
        <f t="shared" si="2"/>
        <v>2.0620000000000003</v>
      </c>
      <c r="H6">
        <f t="shared" si="2"/>
        <v>2.4691666666666667</v>
      </c>
      <c r="L6" t="s">
        <v>59</v>
      </c>
      <c r="M6">
        <v>3.3140000000000001</v>
      </c>
      <c r="N6">
        <v>2.5249999999999999</v>
      </c>
      <c r="O6">
        <v>-1.2949999999999999</v>
      </c>
      <c r="P6">
        <v>-0.60599999999999998</v>
      </c>
      <c r="Q6">
        <v>2.1789999999999998</v>
      </c>
      <c r="R6">
        <v>-1.175</v>
      </c>
      <c r="S6">
        <v>-1.4470000000000001</v>
      </c>
      <c r="T6">
        <v>-4.6420000000000003</v>
      </c>
      <c r="U6">
        <v>2.4860000000000002</v>
      </c>
      <c r="V6">
        <v>2.8769999999999998</v>
      </c>
      <c r="W6">
        <v>1.538</v>
      </c>
      <c r="X6">
        <v>1.272</v>
      </c>
      <c r="Y6">
        <v>1.2110000000000001</v>
      </c>
      <c r="Z6">
        <v>1.9219999999999999</v>
      </c>
      <c r="AA6">
        <v>1.7130000000000001</v>
      </c>
      <c r="AB6">
        <v>1.8149999999999999</v>
      </c>
      <c r="AC6">
        <v>1.673</v>
      </c>
      <c r="AD6">
        <v>1.6839999999999999</v>
      </c>
      <c r="AE6">
        <v>1.8140000000000001</v>
      </c>
      <c r="AF6">
        <v>1.4910000000000001</v>
      </c>
      <c r="AG6">
        <v>1.476</v>
      </c>
      <c r="AH6">
        <v>1.46</v>
      </c>
      <c r="AI6">
        <v>1.448</v>
      </c>
      <c r="AJ6">
        <v>1.56</v>
      </c>
      <c r="AK6">
        <v>1.64</v>
      </c>
      <c r="AL6">
        <v>1.9790000000000001</v>
      </c>
      <c r="AM6">
        <v>2.0289999999999999</v>
      </c>
      <c r="AN6">
        <v>2.101</v>
      </c>
      <c r="AO6">
        <v>2.0409999999999999</v>
      </c>
      <c r="AP6">
        <v>2.04</v>
      </c>
      <c r="AQ6">
        <v>2.02</v>
      </c>
      <c r="AR6">
        <v>2.1080000000000001</v>
      </c>
      <c r="AS6">
        <v>2.2200000000000002</v>
      </c>
      <c r="AT6">
        <v>2.3109999999999999</v>
      </c>
      <c r="AU6">
        <v>2.5169999999999999</v>
      </c>
      <c r="AV6">
        <v>2.4169999999999998</v>
      </c>
      <c r="AW6">
        <v>2.637</v>
      </c>
      <c r="AX6">
        <v>2.7130000000000001</v>
      </c>
    </row>
    <row r="7" spans="1:50" x14ac:dyDescent="0.2">
      <c r="A7" t="s">
        <v>60</v>
      </c>
      <c r="B7">
        <f t="shared" si="3"/>
        <v>-4.4349999999999996</v>
      </c>
      <c r="C7">
        <f t="shared" si="4"/>
        <v>1.1858</v>
      </c>
      <c r="D7">
        <f t="shared" si="2"/>
        <v>2.7165999999999997</v>
      </c>
      <c r="E7">
        <f t="shared" si="2"/>
        <v>2.5204</v>
      </c>
      <c r="F7">
        <f t="shared" si="2"/>
        <v>2.5816000000000003</v>
      </c>
      <c r="G7">
        <f t="shared" si="2"/>
        <v>2.6983999999999999</v>
      </c>
      <c r="H7">
        <f t="shared" si="2"/>
        <v>3.015333333333333</v>
      </c>
      <c r="L7" t="s">
        <v>60</v>
      </c>
      <c r="M7">
        <v>3.87</v>
      </c>
      <c r="N7">
        <v>3.778</v>
      </c>
      <c r="O7">
        <v>-1.204</v>
      </c>
      <c r="P7">
        <v>-0.59</v>
      </c>
      <c r="Q7">
        <v>2.7919999999999998</v>
      </c>
      <c r="R7">
        <v>-1.4410000000000001</v>
      </c>
      <c r="S7">
        <v>-1.34</v>
      </c>
      <c r="T7">
        <v>-4.4349999999999996</v>
      </c>
      <c r="U7">
        <v>3.0270000000000001</v>
      </c>
      <c r="V7">
        <v>2.871</v>
      </c>
      <c r="W7">
        <v>2.3450000000000002</v>
      </c>
      <c r="X7">
        <v>2.121</v>
      </c>
      <c r="Y7">
        <v>2.2149999999999999</v>
      </c>
      <c r="Z7">
        <v>3.13</v>
      </c>
      <c r="AA7">
        <v>2.895</v>
      </c>
      <c r="AB7">
        <v>2.8380000000000001</v>
      </c>
      <c r="AC7">
        <v>2.5049999999999999</v>
      </c>
      <c r="AD7">
        <v>2.6480000000000001</v>
      </c>
      <c r="AE7">
        <v>2.702</v>
      </c>
      <c r="AF7">
        <v>2.5059999999999998</v>
      </c>
      <c r="AG7">
        <v>2.3620000000000001</v>
      </c>
      <c r="AH7">
        <v>2.3839999999999999</v>
      </c>
      <c r="AI7">
        <v>2.339</v>
      </c>
      <c r="AJ7">
        <v>2.5449999999999999</v>
      </c>
      <c r="AK7">
        <v>2.6059999999999999</v>
      </c>
      <c r="AL7">
        <v>2.6850000000000001</v>
      </c>
      <c r="AM7">
        <v>2.7330000000000001</v>
      </c>
      <c r="AN7">
        <v>2.831</v>
      </c>
      <c r="AO7">
        <v>2.702</v>
      </c>
      <c r="AP7">
        <v>2.7090000000000001</v>
      </c>
      <c r="AQ7">
        <v>2.6320000000000001</v>
      </c>
      <c r="AR7">
        <v>2.6179999999999999</v>
      </c>
      <c r="AS7">
        <v>2.76</v>
      </c>
      <c r="AT7">
        <v>2.8849999999999998</v>
      </c>
      <c r="AU7">
        <v>3.069</v>
      </c>
      <c r="AV7">
        <v>3.0190000000000001</v>
      </c>
      <c r="AW7">
        <v>3.133</v>
      </c>
      <c r="AX7">
        <v>3.226</v>
      </c>
    </row>
    <row r="8" spans="1:50" x14ac:dyDescent="0.2">
      <c r="A8" t="s">
        <v>61</v>
      </c>
      <c r="B8">
        <f t="shared" si="3"/>
        <v>-6.9370000000000003</v>
      </c>
      <c r="C8">
        <f t="shared" si="4"/>
        <v>-7.780000000000005E-2</v>
      </c>
      <c r="D8">
        <f t="shared" si="2"/>
        <v>1.7622</v>
      </c>
      <c r="E8">
        <f t="shared" si="2"/>
        <v>2.2389999999999999</v>
      </c>
      <c r="F8">
        <f t="shared" si="2"/>
        <v>2.4603999999999999</v>
      </c>
      <c r="G8">
        <f t="shared" si="2"/>
        <v>2.6453999999999995</v>
      </c>
      <c r="H8">
        <f t="shared" si="2"/>
        <v>2.9115000000000002</v>
      </c>
      <c r="L8" t="s">
        <v>61</v>
      </c>
      <c r="M8">
        <v>1.5780000000000001</v>
      </c>
      <c r="N8">
        <v>0.61599999999999999</v>
      </c>
      <c r="O8">
        <v>0.92</v>
      </c>
      <c r="P8">
        <v>-0.19600000000000001</v>
      </c>
      <c r="Q8">
        <v>0.70499999999999996</v>
      </c>
      <c r="R8">
        <v>2.5000000000000001E-2</v>
      </c>
      <c r="S8">
        <v>-0.89600000000000002</v>
      </c>
      <c r="T8">
        <v>-6.9370000000000003</v>
      </c>
      <c r="U8">
        <v>1.825</v>
      </c>
      <c r="V8">
        <v>1.536</v>
      </c>
      <c r="W8">
        <v>1.6759999999999999</v>
      </c>
      <c r="X8">
        <v>1.5109999999999999</v>
      </c>
      <c r="Y8">
        <v>1.5920000000000001</v>
      </c>
      <c r="Z8">
        <v>1.825</v>
      </c>
      <c r="AA8">
        <v>1.7749999999999999</v>
      </c>
      <c r="AB8">
        <v>1.8129999999999999</v>
      </c>
      <c r="AC8">
        <v>1.806</v>
      </c>
      <c r="AD8">
        <v>1.865</v>
      </c>
      <c r="AE8">
        <v>2.4510000000000001</v>
      </c>
      <c r="AF8">
        <v>2.0640000000000001</v>
      </c>
      <c r="AG8">
        <v>2.3639999999999999</v>
      </c>
      <c r="AH8">
        <v>2.4510000000000001</v>
      </c>
      <c r="AI8">
        <v>2.5640000000000001</v>
      </c>
      <c r="AJ8">
        <v>2.4169999999999998</v>
      </c>
      <c r="AK8">
        <v>2.4670000000000001</v>
      </c>
      <c r="AL8">
        <v>2.4140000000000001</v>
      </c>
      <c r="AM8">
        <v>2.44</v>
      </c>
      <c r="AN8">
        <v>2.5219999999999998</v>
      </c>
      <c r="AO8">
        <v>2.633</v>
      </c>
      <c r="AP8">
        <v>2.661</v>
      </c>
      <c r="AQ8">
        <v>2.6760000000000002</v>
      </c>
      <c r="AR8">
        <v>2.7349999999999999</v>
      </c>
      <c r="AS8">
        <v>2.8239999999999998</v>
      </c>
      <c r="AT8">
        <v>2.9060000000000001</v>
      </c>
      <c r="AU8">
        <v>2.9409999999999998</v>
      </c>
      <c r="AV8">
        <v>2.8740000000000001</v>
      </c>
      <c r="AW8">
        <v>2.9319999999999999</v>
      </c>
      <c r="AX8">
        <v>2.992</v>
      </c>
    </row>
    <row r="9" spans="1:50" x14ac:dyDescent="0.2">
      <c r="A9" t="s">
        <v>62</v>
      </c>
      <c r="B9">
        <f t="shared" si="3"/>
        <v>-6.4870000000000001</v>
      </c>
      <c r="C9">
        <f t="shared" si="4"/>
        <v>-0.63040000000000007</v>
      </c>
      <c r="D9">
        <f t="shared" si="2"/>
        <v>0.92520000000000002</v>
      </c>
      <c r="E9">
        <f t="shared" si="2"/>
        <v>1.6304000000000003</v>
      </c>
      <c r="F9">
        <f t="shared" si="2"/>
        <v>1.7573999999999999</v>
      </c>
      <c r="G9">
        <f t="shared" si="2"/>
        <v>2.0882000000000001</v>
      </c>
      <c r="H9">
        <f t="shared" si="2"/>
        <v>2.4045000000000001</v>
      </c>
      <c r="L9" t="s">
        <v>62</v>
      </c>
      <c r="M9">
        <v>1.619</v>
      </c>
      <c r="N9">
        <v>-0.16800000000000001</v>
      </c>
      <c r="O9">
        <v>1.629</v>
      </c>
      <c r="P9">
        <v>-1.792</v>
      </c>
      <c r="Q9">
        <v>1.61</v>
      </c>
      <c r="R9">
        <v>-1.0469999999999999</v>
      </c>
      <c r="S9">
        <v>-1.615</v>
      </c>
      <c r="T9">
        <v>-6.4870000000000001</v>
      </c>
      <c r="U9">
        <v>0.82599999999999996</v>
      </c>
      <c r="V9">
        <v>0.93700000000000006</v>
      </c>
      <c r="W9">
        <v>0.86</v>
      </c>
      <c r="X9">
        <v>0.71199999999999997</v>
      </c>
      <c r="Y9">
        <v>1.0089999999999999</v>
      </c>
      <c r="Z9">
        <v>1.014</v>
      </c>
      <c r="AA9">
        <v>0.90200000000000002</v>
      </c>
      <c r="AB9">
        <v>1.054</v>
      </c>
      <c r="AC9">
        <v>0.64700000000000002</v>
      </c>
      <c r="AD9">
        <v>0.91600000000000004</v>
      </c>
      <c r="AE9">
        <v>2.1139999999999999</v>
      </c>
      <c r="AF9">
        <v>1.462</v>
      </c>
      <c r="AG9">
        <v>1.806</v>
      </c>
      <c r="AH9">
        <v>1.8540000000000001</v>
      </c>
      <c r="AI9">
        <v>1.7150000000000001</v>
      </c>
      <c r="AJ9">
        <v>1.728</v>
      </c>
      <c r="AK9">
        <v>1.78</v>
      </c>
      <c r="AL9">
        <v>1.758</v>
      </c>
      <c r="AM9">
        <v>1.806</v>
      </c>
      <c r="AN9">
        <v>1.925</v>
      </c>
      <c r="AO9">
        <v>2.1120000000000001</v>
      </c>
      <c r="AP9">
        <v>2.1120000000000001</v>
      </c>
      <c r="AQ9">
        <v>2.12</v>
      </c>
      <c r="AR9">
        <v>2.1720000000000002</v>
      </c>
      <c r="AS9">
        <v>2.2730000000000001</v>
      </c>
      <c r="AT9">
        <v>2.3410000000000002</v>
      </c>
      <c r="AU9">
        <v>2.4089999999999998</v>
      </c>
      <c r="AV9">
        <v>2.3780000000000001</v>
      </c>
      <c r="AW9">
        <v>2.4649999999999999</v>
      </c>
      <c r="AX9">
        <v>2.5609999999999999</v>
      </c>
    </row>
    <row r="10" spans="1:50" x14ac:dyDescent="0.2">
      <c r="A10" t="s">
        <v>63</v>
      </c>
      <c r="B10">
        <f t="shared" si="3"/>
        <v>-1.0720000000000001</v>
      </c>
      <c r="C10">
        <f t="shared" si="4"/>
        <v>-0.95019999999999993</v>
      </c>
      <c r="D10">
        <f t="shared" si="2"/>
        <v>-4.5510000000000002</v>
      </c>
      <c r="E10">
        <f t="shared" si="2"/>
        <v>-2.1958000000000002</v>
      </c>
      <c r="F10">
        <f t="shared" si="2"/>
        <v>-3.008</v>
      </c>
      <c r="G10">
        <f t="shared" si="2"/>
        <v>-0.37720000000000004</v>
      </c>
      <c r="H10">
        <f t="shared" si="2"/>
        <v>0.75616666666666654</v>
      </c>
      <c r="L10" t="s">
        <v>63</v>
      </c>
      <c r="M10">
        <v>-0.66800000000000004</v>
      </c>
      <c r="N10">
        <v>-0.39300000000000002</v>
      </c>
      <c r="O10">
        <v>-0.39100000000000001</v>
      </c>
      <c r="P10">
        <v>-1.7989999999999999</v>
      </c>
      <c r="Q10">
        <v>-0.66600000000000004</v>
      </c>
      <c r="R10">
        <v>-1.141</v>
      </c>
      <c r="S10">
        <v>-1.399</v>
      </c>
      <c r="T10">
        <v>-1.0720000000000001</v>
      </c>
      <c r="U10">
        <v>-1.9630000000000001</v>
      </c>
      <c r="V10">
        <v>-0.437</v>
      </c>
      <c r="W10">
        <v>-0.432</v>
      </c>
      <c r="X10">
        <v>-0.84699999999999998</v>
      </c>
      <c r="Y10">
        <v>-0.98</v>
      </c>
      <c r="Z10">
        <v>-4.0039999999999996</v>
      </c>
      <c r="AA10">
        <v>-5.3890000000000002</v>
      </c>
      <c r="AB10">
        <v>-5.6340000000000003</v>
      </c>
      <c r="AC10">
        <v>-6.7480000000000002</v>
      </c>
      <c r="AD10">
        <v>-7.3369999999999997</v>
      </c>
      <c r="AE10">
        <v>0.55900000000000005</v>
      </c>
      <c r="AF10">
        <v>-2.472</v>
      </c>
      <c r="AG10">
        <v>-0.85199999999999998</v>
      </c>
      <c r="AH10">
        <v>-0.877</v>
      </c>
      <c r="AI10">
        <v>-1.897</v>
      </c>
      <c r="AJ10">
        <v>-3.129</v>
      </c>
      <c r="AK10">
        <v>-3.2290000000000001</v>
      </c>
      <c r="AL10">
        <v>-3.3359999999999999</v>
      </c>
      <c r="AM10">
        <v>-3.4489999999999998</v>
      </c>
      <c r="AN10">
        <v>-3.5710000000000002</v>
      </c>
      <c r="AO10">
        <v>0.42399999999999999</v>
      </c>
      <c r="AP10">
        <v>0.42199999999999999</v>
      </c>
      <c r="AQ10">
        <v>0.42</v>
      </c>
      <c r="AR10">
        <v>0.41899999999999998</v>
      </c>
      <c r="AS10">
        <v>0.41699999999999998</v>
      </c>
      <c r="AT10">
        <v>0.83799999999999997</v>
      </c>
      <c r="AU10">
        <v>0.83099999999999996</v>
      </c>
      <c r="AV10">
        <v>0.82399999999999995</v>
      </c>
      <c r="AW10">
        <v>0.81699999999999995</v>
      </c>
      <c r="AX10">
        <v>0.81</v>
      </c>
    </row>
    <row r="11" spans="1:50" x14ac:dyDescent="0.2">
      <c r="A11" t="s">
        <v>64</v>
      </c>
      <c r="B11">
        <f t="shared" si="3"/>
        <v>-0.1</v>
      </c>
      <c r="C11">
        <f t="shared" si="4"/>
        <v>-0.1</v>
      </c>
      <c r="D11">
        <f t="shared" si="2"/>
        <v>-0.1</v>
      </c>
      <c r="E11">
        <f t="shared" si="2"/>
        <v>-0.1</v>
      </c>
      <c r="F11">
        <f t="shared" si="2"/>
        <v>-0.1</v>
      </c>
      <c r="G11">
        <f t="shared" si="2"/>
        <v>-0.1</v>
      </c>
      <c r="H11">
        <f t="shared" si="2"/>
        <v>-9.9999999999999992E-2</v>
      </c>
      <c r="L11" t="s">
        <v>64</v>
      </c>
      <c r="M11">
        <v>-0.10100000000000001</v>
      </c>
      <c r="N11">
        <v>-0.10299999999999999</v>
      </c>
      <c r="O11">
        <v>-0.1</v>
      </c>
      <c r="P11">
        <v>-0.1</v>
      </c>
      <c r="Q11">
        <v>-0.1</v>
      </c>
      <c r="R11">
        <v>-0.113</v>
      </c>
      <c r="S11">
        <v>-0.1</v>
      </c>
      <c r="T11">
        <v>-0.1</v>
      </c>
      <c r="U11">
        <v>-0.1</v>
      </c>
      <c r="V11">
        <v>-0.1</v>
      </c>
      <c r="W11">
        <v>-0.1</v>
      </c>
      <c r="X11">
        <v>-0.1</v>
      </c>
      <c r="Y11">
        <v>-0.1</v>
      </c>
      <c r="Z11">
        <v>-0.1</v>
      </c>
      <c r="AA11">
        <v>-0.1</v>
      </c>
      <c r="AB11">
        <v>-0.1</v>
      </c>
      <c r="AC11">
        <v>-0.1</v>
      </c>
      <c r="AD11">
        <v>-0.1</v>
      </c>
      <c r="AE11">
        <v>-0.1</v>
      </c>
      <c r="AF11">
        <v>-0.1</v>
      </c>
      <c r="AG11">
        <v>-0.1</v>
      </c>
      <c r="AH11">
        <v>-0.1</v>
      </c>
      <c r="AI11">
        <v>-0.1</v>
      </c>
      <c r="AJ11">
        <v>-0.1</v>
      </c>
      <c r="AK11">
        <v>-0.1</v>
      </c>
      <c r="AL11">
        <v>-0.1</v>
      </c>
      <c r="AM11">
        <v>-0.1</v>
      </c>
      <c r="AN11">
        <v>-0.1</v>
      </c>
      <c r="AO11">
        <v>-0.1</v>
      </c>
      <c r="AP11">
        <v>-0.1</v>
      </c>
      <c r="AQ11">
        <v>-0.1</v>
      </c>
      <c r="AR11">
        <v>-0.1</v>
      </c>
      <c r="AS11">
        <v>-0.1</v>
      </c>
      <c r="AT11">
        <v>-0.1</v>
      </c>
      <c r="AU11">
        <v>-0.1</v>
      </c>
      <c r="AV11">
        <v>-0.1</v>
      </c>
      <c r="AW11">
        <v>-0.1</v>
      </c>
      <c r="AX11">
        <v>-0.1</v>
      </c>
    </row>
    <row r="12" spans="1:50" x14ac:dyDescent="0.2">
      <c r="A12" t="s">
        <v>65</v>
      </c>
      <c r="B12">
        <f t="shared" si="3"/>
        <v>-11.343999999999999</v>
      </c>
      <c r="C12">
        <f t="shared" si="4"/>
        <v>-0.97919999999999985</v>
      </c>
      <c r="D12">
        <f t="shared" si="2"/>
        <v>2.9864000000000002</v>
      </c>
      <c r="E12">
        <f t="shared" si="2"/>
        <v>2.8646000000000003</v>
      </c>
      <c r="F12">
        <f t="shared" si="2"/>
        <v>2.7511999999999999</v>
      </c>
      <c r="G12">
        <f t="shared" si="2"/>
        <v>2.5322000000000005</v>
      </c>
      <c r="H12">
        <f t="shared" si="2"/>
        <v>2.753166666666667</v>
      </c>
      <c r="L12" t="s">
        <v>65</v>
      </c>
      <c r="M12">
        <v>3.0110000000000001</v>
      </c>
      <c r="N12">
        <v>-0.48499999999999999</v>
      </c>
      <c r="O12">
        <v>2.9590000000000001</v>
      </c>
      <c r="P12">
        <v>-2.782</v>
      </c>
      <c r="Q12">
        <v>3.0110000000000001</v>
      </c>
      <c r="R12">
        <v>-1.6439999999999999</v>
      </c>
      <c r="S12">
        <v>-2.6320000000000001</v>
      </c>
      <c r="T12">
        <v>-11.343999999999999</v>
      </c>
      <c r="U12">
        <v>2.1589999999999998</v>
      </c>
      <c r="V12">
        <v>1.528</v>
      </c>
      <c r="W12">
        <v>1.427</v>
      </c>
      <c r="X12">
        <v>1.3340000000000001</v>
      </c>
      <c r="Y12">
        <v>1.865</v>
      </c>
      <c r="Z12">
        <v>3.169</v>
      </c>
      <c r="AA12">
        <v>3.3889999999999998</v>
      </c>
      <c r="AB12">
        <v>3.5609999999999999</v>
      </c>
      <c r="AC12">
        <v>2.948</v>
      </c>
      <c r="AD12">
        <v>3.4039999999999999</v>
      </c>
      <c r="AE12">
        <v>2.9809999999999999</v>
      </c>
      <c r="AF12">
        <v>2.5630000000000002</v>
      </c>
      <c r="AG12">
        <v>2.669</v>
      </c>
      <c r="AH12">
        <v>2.706</v>
      </c>
      <c r="AI12">
        <v>2.5609999999999999</v>
      </c>
      <c r="AJ12">
        <v>2.823</v>
      </c>
      <c r="AK12">
        <v>2.8450000000000002</v>
      </c>
      <c r="AL12">
        <v>2.76</v>
      </c>
      <c r="AM12">
        <v>2.7669999999999999</v>
      </c>
      <c r="AN12">
        <v>2.8540000000000001</v>
      </c>
      <c r="AO12">
        <v>2.4569999999999999</v>
      </c>
      <c r="AP12">
        <v>2.4350000000000001</v>
      </c>
      <c r="AQ12">
        <v>2.4289999999999998</v>
      </c>
      <c r="AR12">
        <v>2.4860000000000002</v>
      </c>
      <c r="AS12">
        <v>2.6080000000000001</v>
      </c>
      <c r="AT12">
        <v>2.66</v>
      </c>
      <c r="AU12">
        <v>2.75</v>
      </c>
      <c r="AV12">
        <v>2.7170000000000001</v>
      </c>
      <c r="AW12">
        <v>2.8290000000000002</v>
      </c>
      <c r="AX12">
        <v>2.9550000000000001</v>
      </c>
    </row>
    <row r="13" spans="1:50" x14ac:dyDescent="0.2">
      <c r="A13" t="s">
        <v>66</v>
      </c>
      <c r="B13">
        <f t="shared" si="3"/>
        <v>-2.9340000000000002</v>
      </c>
      <c r="C13">
        <f t="shared" si="4"/>
        <v>0.18379999999999994</v>
      </c>
      <c r="D13">
        <f t="shared" si="2"/>
        <v>-9.2371999999999996</v>
      </c>
      <c r="E13">
        <f t="shared" si="2"/>
        <v>-13.273599999999998</v>
      </c>
      <c r="F13">
        <f t="shared" si="2"/>
        <v>-11.8582</v>
      </c>
      <c r="G13">
        <f t="shared" si="2"/>
        <v>-4.0831999999999997</v>
      </c>
      <c r="H13">
        <f t="shared" si="2"/>
        <v>-1.2028333333333334</v>
      </c>
      <c r="L13" t="s">
        <v>66</v>
      </c>
      <c r="M13">
        <v>1.3240000000000001</v>
      </c>
      <c r="N13">
        <v>-0.35499999999999998</v>
      </c>
      <c r="O13">
        <v>1.071</v>
      </c>
      <c r="P13">
        <v>-1.361</v>
      </c>
      <c r="Q13">
        <v>1.302</v>
      </c>
      <c r="R13">
        <v>-0.85099999999999998</v>
      </c>
      <c r="S13">
        <v>-0.91200000000000003</v>
      </c>
      <c r="T13">
        <v>-2.9340000000000002</v>
      </c>
      <c r="U13">
        <v>1.718</v>
      </c>
      <c r="V13">
        <v>1.202</v>
      </c>
      <c r="W13">
        <v>0.58899999999999997</v>
      </c>
      <c r="X13">
        <v>0.34399999999999997</v>
      </c>
      <c r="Y13">
        <v>-2.0710000000000002</v>
      </c>
      <c r="Z13">
        <v>-7.88</v>
      </c>
      <c r="AA13">
        <v>-9.8729999999999993</v>
      </c>
      <c r="AB13">
        <v>-11.904999999999999</v>
      </c>
      <c r="AC13">
        <v>-14.457000000000001</v>
      </c>
      <c r="AD13">
        <v>-17.43</v>
      </c>
      <c r="AE13">
        <v>-10.332000000000001</v>
      </c>
      <c r="AF13">
        <v>-11.321</v>
      </c>
      <c r="AG13">
        <v>-12.727</v>
      </c>
      <c r="AH13">
        <v>-14.558</v>
      </c>
      <c r="AI13">
        <v>-16.483000000000001</v>
      </c>
      <c r="AJ13">
        <v>-9.2959999999999994</v>
      </c>
      <c r="AK13">
        <v>-10.093999999999999</v>
      </c>
      <c r="AL13">
        <v>-11.069000000000001</v>
      </c>
      <c r="AM13">
        <v>-12.349</v>
      </c>
      <c r="AN13">
        <v>-14.061999999999999</v>
      </c>
      <c r="AO13">
        <v>-1.4890000000000001</v>
      </c>
      <c r="AP13">
        <v>-1.58</v>
      </c>
      <c r="AQ13">
        <v>-1.639</v>
      </c>
      <c r="AR13">
        <v>-1.6459999999999999</v>
      </c>
      <c r="AS13">
        <v>-1.595</v>
      </c>
      <c r="AT13">
        <v>-1.496</v>
      </c>
      <c r="AU13">
        <v>-1.3360000000000001</v>
      </c>
      <c r="AV13">
        <v>-1.125</v>
      </c>
      <c r="AW13">
        <v>-0.92900000000000005</v>
      </c>
      <c r="AX13">
        <v>-0.73599999999999999</v>
      </c>
    </row>
    <row r="14" spans="1:50" x14ac:dyDescent="0.2">
      <c r="A14" t="s">
        <v>67</v>
      </c>
      <c r="B14">
        <f t="shared" si="3"/>
        <v>-4.0179999999999998</v>
      </c>
      <c r="C14">
        <f t="shared" si="4"/>
        <v>-2.5851999999999999</v>
      </c>
      <c r="D14">
        <f t="shared" si="2"/>
        <v>7.5502000000000011</v>
      </c>
      <c r="E14">
        <f t="shared" si="2"/>
        <v>7.0446</v>
      </c>
      <c r="F14">
        <f t="shared" si="2"/>
        <v>5.516</v>
      </c>
      <c r="G14">
        <f t="shared" si="2"/>
        <v>4.5434000000000001</v>
      </c>
      <c r="H14">
        <f t="shared" si="2"/>
        <v>3.4288333333333334</v>
      </c>
      <c r="L14" t="s">
        <v>67</v>
      </c>
      <c r="M14">
        <v>0.97499999999999998</v>
      </c>
      <c r="N14">
        <v>-0.373</v>
      </c>
      <c r="O14">
        <v>0.85199999999999998</v>
      </c>
      <c r="P14">
        <v>-1.8</v>
      </c>
      <c r="Q14">
        <v>-0.377</v>
      </c>
      <c r="R14">
        <v>-1.84</v>
      </c>
      <c r="S14">
        <v>-2.9950000000000001</v>
      </c>
      <c r="T14">
        <v>-4.0179999999999998</v>
      </c>
      <c r="U14">
        <v>-4.431</v>
      </c>
      <c r="V14">
        <v>-0.38400000000000001</v>
      </c>
      <c r="W14">
        <v>-1.7729999999999999</v>
      </c>
      <c r="X14">
        <v>-2.3199999999999998</v>
      </c>
      <c r="Y14">
        <v>6.532</v>
      </c>
      <c r="Z14">
        <v>6.1260000000000003</v>
      </c>
      <c r="AA14">
        <v>8.3260000000000005</v>
      </c>
      <c r="AB14">
        <v>9.3290000000000006</v>
      </c>
      <c r="AC14">
        <v>7.4379999999999997</v>
      </c>
      <c r="AD14">
        <v>5.7489999999999997</v>
      </c>
      <c r="AE14">
        <v>6.0910000000000002</v>
      </c>
      <c r="AF14">
        <v>9.0500000000000007</v>
      </c>
      <c r="AG14">
        <v>7.5419999999999998</v>
      </c>
      <c r="AH14">
        <v>6.7910000000000004</v>
      </c>
      <c r="AI14">
        <v>8.6739999999999995</v>
      </c>
      <c r="AJ14">
        <v>5.4450000000000003</v>
      </c>
      <c r="AK14">
        <v>4.859</v>
      </c>
      <c r="AL14">
        <v>4.4279999999999999</v>
      </c>
      <c r="AM14">
        <v>4.1740000000000004</v>
      </c>
      <c r="AN14">
        <v>4.782</v>
      </c>
      <c r="AO14">
        <v>4.6840000000000002</v>
      </c>
      <c r="AP14">
        <v>4.5739999999999998</v>
      </c>
      <c r="AQ14">
        <v>4.4119999999999999</v>
      </c>
      <c r="AR14">
        <v>4.2649999999999997</v>
      </c>
      <c r="AS14">
        <v>4.1360000000000001</v>
      </c>
      <c r="AT14">
        <v>3.6070000000000002</v>
      </c>
      <c r="AU14">
        <v>3.4220000000000002</v>
      </c>
      <c r="AV14">
        <v>3.2349999999999999</v>
      </c>
      <c r="AW14">
        <v>3.1280000000000001</v>
      </c>
      <c r="AX14">
        <v>3.0449999999999999</v>
      </c>
    </row>
    <row r="15" spans="1:50" x14ac:dyDescent="0.2">
      <c r="A15" t="s">
        <v>68</v>
      </c>
      <c r="B15">
        <f t="shared" si="3"/>
        <v>-18.457000000000001</v>
      </c>
      <c r="C15">
        <f t="shared" si="4"/>
        <v>1.1957999999999998</v>
      </c>
      <c r="D15">
        <f t="shared" si="2"/>
        <v>60909.204000000005</v>
      </c>
      <c r="E15">
        <f t="shared" si="2"/>
        <v>39.251400000000004</v>
      </c>
      <c r="F15">
        <f t="shared" si="2"/>
        <v>13.348400000000002</v>
      </c>
      <c r="G15">
        <f t="shared" si="2"/>
        <v>6.8158000000000003</v>
      </c>
      <c r="H15">
        <f t="shared" si="2"/>
        <v>3.2929999999999997</v>
      </c>
      <c r="L15" t="s">
        <v>68</v>
      </c>
      <c r="M15">
        <v>12.028</v>
      </c>
      <c r="N15">
        <v>8.5399999999999991</v>
      </c>
      <c r="O15">
        <v>-1.5569999999999999</v>
      </c>
      <c r="P15">
        <v>0.67400000000000004</v>
      </c>
      <c r="Q15">
        <v>-2.8170000000000002</v>
      </c>
      <c r="R15">
        <v>4.6399999999999997</v>
      </c>
      <c r="S15">
        <v>-3.2490000000000001</v>
      </c>
      <c r="T15">
        <v>-18.457000000000001</v>
      </c>
      <c r="U15">
        <v>16.081</v>
      </c>
      <c r="V15">
        <v>2.544</v>
      </c>
      <c r="W15">
        <v>3.1549999999999998</v>
      </c>
      <c r="X15">
        <v>2.6560000000000001</v>
      </c>
      <c r="Y15">
        <v>5.351</v>
      </c>
      <c r="Z15">
        <v>10.923</v>
      </c>
      <c r="AA15">
        <v>9.5489999999999995</v>
      </c>
      <c r="AB15">
        <v>7.2729999999999997</v>
      </c>
      <c r="AC15">
        <v>304512.924</v>
      </c>
      <c r="AD15">
        <v>73.379000000000005</v>
      </c>
      <c r="AE15">
        <v>48.301000000000002</v>
      </c>
      <c r="AF15">
        <v>31.800999999999998</v>
      </c>
      <c r="AG15">
        <v>23.72</v>
      </c>
      <c r="AH15">
        <v>19.056000000000001</v>
      </c>
      <c r="AI15">
        <v>25.085999999999999</v>
      </c>
      <c r="AJ15">
        <v>12.148</v>
      </c>
      <c r="AK15">
        <v>10.832000000000001</v>
      </c>
      <c r="AL15">
        <v>9.7729999999999997</v>
      </c>
      <c r="AM15">
        <v>8.9030000000000005</v>
      </c>
      <c r="AN15">
        <v>8.1750000000000007</v>
      </c>
      <c r="AO15">
        <v>7.1310000000000002</v>
      </c>
      <c r="AP15">
        <v>6.657</v>
      </c>
      <c r="AQ15">
        <v>6.2409999999999997</v>
      </c>
      <c r="AR15">
        <v>5.875</v>
      </c>
      <c r="AS15">
        <v>5.5490000000000004</v>
      </c>
      <c r="AT15">
        <v>3.008</v>
      </c>
      <c r="AU15">
        <v>2.92</v>
      </c>
      <c r="AV15">
        <v>2.8370000000000002</v>
      </c>
      <c r="AW15">
        <v>2.7589999999999999</v>
      </c>
      <c r="AX15">
        <v>2.6850000000000001</v>
      </c>
    </row>
    <row r="16" spans="1:50" x14ac:dyDescent="0.2">
      <c r="A16" t="s">
        <v>69</v>
      </c>
      <c r="B16">
        <f t="shared" si="3"/>
        <v>-8.282</v>
      </c>
      <c r="C16">
        <f t="shared" si="4"/>
        <v>0.69460000000000011</v>
      </c>
      <c r="D16">
        <f t="shared" si="2"/>
        <v>3.4348000000000001</v>
      </c>
      <c r="E16">
        <f t="shared" si="2"/>
        <v>3.3485999999999998</v>
      </c>
      <c r="F16">
        <f t="shared" si="2"/>
        <v>3.6921999999999997</v>
      </c>
      <c r="G16">
        <f t="shared" si="2"/>
        <v>3.5869999999999997</v>
      </c>
      <c r="H16">
        <f t="shared" si="2"/>
        <v>3.6178333333333335</v>
      </c>
      <c r="L16" t="s">
        <v>69</v>
      </c>
      <c r="M16">
        <v>3.8109999999999999</v>
      </c>
      <c r="N16">
        <v>1.413</v>
      </c>
      <c r="O16">
        <v>3.2709999999999999</v>
      </c>
      <c r="P16">
        <v>-0.51400000000000001</v>
      </c>
      <c r="Q16">
        <v>3.3759999999999999</v>
      </c>
      <c r="R16">
        <v>4.2999999999999997E-2</v>
      </c>
      <c r="S16">
        <v>-0.40699999999999997</v>
      </c>
      <c r="T16">
        <v>-8.282</v>
      </c>
      <c r="U16">
        <v>3.3290000000000002</v>
      </c>
      <c r="V16">
        <v>3.0169999999999999</v>
      </c>
      <c r="W16">
        <v>2.7770000000000001</v>
      </c>
      <c r="X16">
        <v>2.6320000000000001</v>
      </c>
      <c r="Y16">
        <v>2.8839999999999999</v>
      </c>
      <c r="Z16">
        <v>3.7530000000000001</v>
      </c>
      <c r="AA16">
        <v>3.6070000000000002</v>
      </c>
      <c r="AB16">
        <v>3.5430000000000001</v>
      </c>
      <c r="AC16">
        <v>3.387</v>
      </c>
      <c r="AD16">
        <v>3.55</v>
      </c>
      <c r="AE16">
        <v>3.347</v>
      </c>
      <c r="AF16">
        <v>3.1629999999999998</v>
      </c>
      <c r="AG16">
        <v>3.302</v>
      </c>
      <c r="AH16">
        <v>3.3809999999999998</v>
      </c>
      <c r="AI16">
        <v>3.5310000000000001</v>
      </c>
      <c r="AJ16">
        <v>3.702</v>
      </c>
      <c r="AK16">
        <v>3.76</v>
      </c>
      <c r="AL16">
        <v>3.702</v>
      </c>
      <c r="AM16">
        <v>3.766</v>
      </c>
      <c r="AN16">
        <v>3.9049999999999998</v>
      </c>
      <c r="AO16">
        <v>3.5</v>
      </c>
      <c r="AP16">
        <v>3.496</v>
      </c>
      <c r="AQ16">
        <v>3.4940000000000002</v>
      </c>
      <c r="AR16">
        <v>3.54</v>
      </c>
      <c r="AS16">
        <v>3.6419999999999999</v>
      </c>
      <c r="AT16">
        <v>3.609</v>
      </c>
      <c r="AU16">
        <v>3.6480000000000001</v>
      </c>
      <c r="AV16">
        <v>3.54</v>
      </c>
      <c r="AW16">
        <v>3.6030000000000002</v>
      </c>
      <c r="AX16">
        <v>3.665</v>
      </c>
    </row>
    <row r="17" spans="1:50" x14ac:dyDescent="0.2">
      <c r="A17" t="s">
        <v>70</v>
      </c>
      <c r="B17">
        <f t="shared" si="3"/>
        <v>-7.8109999999999999</v>
      </c>
      <c r="C17">
        <f t="shared" si="4"/>
        <v>0.14800000000000005</v>
      </c>
      <c r="D17">
        <f t="shared" si="2"/>
        <v>2.0254000000000003</v>
      </c>
      <c r="E17">
        <f t="shared" si="2"/>
        <v>2.3466</v>
      </c>
      <c r="F17">
        <f t="shared" si="2"/>
        <v>2.6512000000000002</v>
      </c>
      <c r="G17">
        <f t="shared" si="2"/>
        <v>2.7996000000000003</v>
      </c>
      <c r="H17">
        <f t="shared" si="2"/>
        <v>3.0466666666666664</v>
      </c>
      <c r="L17" t="s">
        <v>70</v>
      </c>
      <c r="M17">
        <v>1.5209999999999999</v>
      </c>
      <c r="N17">
        <v>0.96399999999999997</v>
      </c>
      <c r="O17">
        <v>0.47099999999999997</v>
      </c>
      <c r="P17">
        <v>0.95099999999999996</v>
      </c>
      <c r="Q17">
        <v>0.218</v>
      </c>
      <c r="R17">
        <v>0.69499999999999995</v>
      </c>
      <c r="S17">
        <v>-0.47499999999999998</v>
      </c>
      <c r="T17">
        <v>-7.8109999999999999</v>
      </c>
      <c r="U17">
        <v>2.3639999999999999</v>
      </c>
      <c r="V17">
        <v>2.2320000000000002</v>
      </c>
      <c r="W17">
        <v>2.052</v>
      </c>
      <c r="X17">
        <v>1.903</v>
      </c>
      <c r="Y17">
        <v>1.855</v>
      </c>
      <c r="Z17">
        <v>2.129</v>
      </c>
      <c r="AA17">
        <v>2.028</v>
      </c>
      <c r="AB17">
        <v>2.044</v>
      </c>
      <c r="AC17">
        <v>2.0710000000000002</v>
      </c>
      <c r="AD17">
        <v>2.1219999999999999</v>
      </c>
      <c r="AE17">
        <v>2.4300000000000002</v>
      </c>
      <c r="AF17">
        <v>2.242</v>
      </c>
      <c r="AG17">
        <v>2.4180000000000001</v>
      </c>
      <c r="AH17">
        <v>2.5209999999999999</v>
      </c>
      <c r="AI17">
        <v>2.6440000000000001</v>
      </c>
      <c r="AJ17">
        <v>2.6619999999999999</v>
      </c>
      <c r="AK17">
        <v>2.6859999999999999</v>
      </c>
      <c r="AL17">
        <v>2.6219999999999999</v>
      </c>
      <c r="AM17">
        <v>2.6419999999999999</v>
      </c>
      <c r="AN17">
        <v>2.72</v>
      </c>
      <c r="AO17">
        <v>2.7509999999999999</v>
      </c>
      <c r="AP17">
        <v>2.7909999999999999</v>
      </c>
      <c r="AQ17">
        <v>2.823</v>
      </c>
      <c r="AR17">
        <v>2.9129999999999998</v>
      </c>
      <c r="AS17">
        <v>3.0129999999999999</v>
      </c>
      <c r="AT17">
        <v>3.0190000000000001</v>
      </c>
      <c r="AU17">
        <v>3.0659999999999998</v>
      </c>
      <c r="AV17">
        <v>2.9929999999999999</v>
      </c>
      <c r="AW17">
        <v>3.0649999999999999</v>
      </c>
      <c r="AX17">
        <v>3.1240000000000001</v>
      </c>
    </row>
    <row r="18" spans="1:50" x14ac:dyDescent="0.2">
      <c r="A18" t="s">
        <v>71</v>
      </c>
      <c r="B18">
        <f t="shared" si="3"/>
        <v>-5.0389999999999997</v>
      </c>
      <c r="C18">
        <f t="shared" si="4"/>
        <v>0.94399999999999995</v>
      </c>
      <c r="D18">
        <f t="shared" si="2"/>
        <v>2.4319999999999999</v>
      </c>
      <c r="E18">
        <f t="shared" si="2"/>
        <v>2.1585999999999999</v>
      </c>
      <c r="F18">
        <f t="shared" si="2"/>
        <v>2.3109999999999999</v>
      </c>
      <c r="G18">
        <f t="shared" si="2"/>
        <v>2.1974</v>
      </c>
      <c r="H18">
        <f t="shared" si="2"/>
        <v>2.3693333333333331</v>
      </c>
      <c r="L18" t="s">
        <v>71</v>
      </c>
      <c r="M18">
        <v>1.84</v>
      </c>
      <c r="N18">
        <v>1.2969999999999999</v>
      </c>
      <c r="O18">
        <v>9.2999999999999999E-2</v>
      </c>
      <c r="P18">
        <v>1.3680000000000001</v>
      </c>
      <c r="Q18">
        <v>0.373</v>
      </c>
      <c r="R18">
        <v>0.68500000000000005</v>
      </c>
      <c r="S18">
        <v>-0.77600000000000002</v>
      </c>
      <c r="T18">
        <v>-5.0389999999999997</v>
      </c>
      <c r="U18">
        <v>3.0059999999999998</v>
      </c>
      <c r="V18">
        <v>2.6629999999999998</v>
      </c>
      <c r="W18">
        <v>2.1360000000000001</v>
      </c>
      <c r="X18">
        <v>1.954</v>
      </c>
      <c r="Y18">
        <v>2.0569999999999999</v>
      </c>
      <c r="Z18">
        <v>2.7589999999999999</v>
      </c>
      <c r="AA18">
        <v>2.5550000000000002</v>
      </c>
      <c r="AB18">
        <v>2.5019999999999998</v>
      </c>
      <c r="AC18">
        <v>2.2869999999999999</v>
      </c>
      <c r="AD18">
        <v>2.2730000000000001</v>
      </c>
      <c r="AE18">
        <v>2.202</v>
      </c>
      <c r="AF18">
        <v>2.0070000000000001</v>
      </c>
      <c r="AG18">
        <v>2.13</v>
      </c>
      <c r="AH18">
        <v>2.181</v>
      </c>
      <c r="AI18">
        <v>2.1840000000000002</v>
      </c>
      <c r="AJ18">
        <v>2.3769999999999998</v>
      </c>
      <c r="AK18">
        <v>2.3889999999999998</v>
      </c>
      <c r="AL18">
        <v>2.3039999999999998</v>
      </c>
      <c r="AM18">
        <v>2.3010000000000002</v>
      </c>
      <c r="AN18">
        <v>2.3450000000000002</v>
      </c>
      <c r="AO18">
        <v>2.1040000000000001</v>
      </c>
      <c r="AP18">
        <v>2.117</v>
      </c>
      <c r="AQ18">
        <v>2.1379999999999999</v>
      </c>
      <c r="AR18">
        <v>2.2829999999999999</v>
      </c>
      <c r="AS18">
        <v>2.3620000000000001</v>
      </c>
      <c r="AT18">
        <v>2.379</v>
      </c>
      <c r="AU18">
        <v>2.3969999999999998</v>
      </c>
      <c r="AV18">
        <v>2.2839999999999998</v>
      </c>
      <c r="AW18">
        <v>2.383</v>
      </c>
      <c r="AX18">
        <v>2.411</v>
      </c>
    </row>
    <row r="19" spans="1:50" x14ac:dyDescent="0.2">
      <c r="A19" t="s">
        <v>72</v>
      </c>
      <c r="B19">
        <f t="shared" si="3"/>
        <v>-5.1109999999999998</v>
      </c>
      <c r="C19">
        <f t="shared" si="4"/>
        <v>0.85680000000000012</v>
      </c>
      <c r="D19">
        <f t="shared" si="4"/>
        <v>2.1260000000000003</v>
      </c>
      <c r="E19">
        <f t="shared" si="4"/>
        <v>1.9194</v>
      </c>
      <c r="F19">
        <f t="shared" si="4"/>
        <v>2.0716000000000001</v>
      </c>
      <c r="G19">
        <f t="shared" si="4"/>
        <v>1.9758000000000002</v>
      </c>
      <c r="H19">
        <f t="shared" si="4"/>
        <v>2.1711666666666667</v>
      </c>
      <c r="L19" t="s">
        <v>72</v>
      </c>
      <c r="M19">
        <v>1.7150000000000001</v>
      </c>
      <c r="N19">
        <v>1.1850000000000001</v>
      </c>
      <c r="O19">
        <v>-0.25700000000000001</v>
      </c>
      <c r="P19">
        <v>0.85</v>
      </c>
      <c r="Q19">
        <v>0.53800000000000003</v>
      </c>
      <c r="R19">
        <v>0.32900000000000001</v>
      </c>
      <c r="S19">
        <v>-1.032</v>
      </c>
      <c r="T19">
        <v>-5.1109999999999998</v>
      </c>
      <c r="U19">
        <v>2.9510000000000001</v>
      </c>
      <c r="V19">
        <v>2.778</v>
      </c>
      <c r="W19">
        <v>1.9319999999999999</v>
      </c>
      <c r="X19">
        <v>1.734</v>
      </c>
      <c r="Y19">
        <v>1.774</v>
      </c>
      <c r="Z19">
        <v>2.4239999999999999</v>
      </c>
      <c r="AA19">
        <v>2.2120000000000002</v>
      </c>
      <c r="AB19">
        <v>2.169</v>
      </c>
      <c r="AC19">
        <v>2.0510000000000002</v>
      </c>
      <c r="AD19">
        <v>1.952</v>
      </c>
      <c r="AE19">
        <v>1.9910000000000001</v>
      </c>
      <c r="AF19">
        <v>1.7909999999999999</v>
      </c>
      <c r="AG19">
        <v>1.9119999999999999</v>
      </c>
      <c r="AH19">
        <v>1.9510000000000001</v>
      </c>
      <c r="AI19">
        <v>1.972</v>
      </c>
      <c r="AJ19">
        <v>2.1030000000000002</v>
      </c>
      <c r="AK19">
        <v>2.1360000000000001</v>
      </c>
      <c r="AL19">
        <v>2.0790000000000002</v>
      </c>
      <c r="AM19">
        <v>2.0680000000000001</v>
      </c>
      <c r="AN19">
        <v>2.0979999999999999</v>
      </c>
      <c r="AO19">
        <v>1.889</v>
      </c>
      <c r="AP19">
        <v>1.891</v>
      </c>
      <c r="AQ19">
        <v>1.913</v>
      </c>
      <c r="AR19">
        <v>2.0880000000000001</v>
      </c>
      <c r="AS19">
        <v>2.1619999999999999</v>
      </c>
      <c r="AT19">
        <v>2.177</v>
      </c>
      <c r="AU19">
        <v>2.206</v>
      </c>
      <c r="AV19">
        <v>2.0840000000000001</v>
      </c>
      <c r="AW19">
        <v>2.19</v>
      </c>
      <c r="AX19">
        <v>2.2080000000000002</v>
      </c>
    </row>
    <row r="20" spans="1:50" x14ac:dyDescent="0.2">
      <c r="A20" t="s">
        <v>73</v>
      </c>
      <c r="B20">
        <f t="shared" si="3"/>
        <v>-4.8840000000000003</v>
      </c>
      <c r="C20">
        <f t="shared" si="4"/>
        <v>1.1303999999999998</v>
      </c>
      <c r="D20">
        <f t="shared" si="4"/>
        <v>3.0684</v>
      </c>
      <c r="E20">
        <f t="shared" si="4"/>
        <v>2.6351999999999998</v>
      </c>
      <c r="F20">
        <f t="shared" si="4"/>
        <v>2.7724000000000002</v>
      </c>
      <c r="G20">
        <f t="shared" si="4"/>
        <v>2.6101999999999999</v>
      </c>
      <c r="H20">
        <f t="shared" si="4"/>
        <v>2.7266666666666666</v>
      </c>
      <c r="L20" t="s">
        <v>73</v>
      </c>
      <c r="M20">
        <v>2.1230000000000002</v>
      </c>
      <c r="N20">
        <v>1.548</v>
      </c>
      <c r="O20">
        <v>0.876</v>
      </c>
      <c r="P20">
        <v>2.5139999999999998</v>
      </c>
      <c r="Q20">
        <v>1.4999999999999999E-2</v>
      </c>
      <c r="R20">
        <v>1.464</v>
      </c>
      <c r="S20">
        <v>-0.221</v>
      </c>
      <c r="T20">
        <v>-4.8840000000000003</v>
      </c>
      <c r="U20">
        <v>3.1259999999999999</v>
      </c>
      <c r="V20">
        <v>2.4169999999999998</v>
      </c>
      <c r="W20">
        <v>2.5720000000000001</v>
      </c>
      <c r="X20">
        <v>2.4209999999999998</v>
      </c>
      <c r="Y20">
        <v>2.6560000000000001</v>
      </c>
      <c r="Z20">
        <v>3.4630000000000001</v>
      </c>
      <c r="AA20">
        <v>3.2679999999999998</v>
      </c>
      <c r="AB20">
        <v>3.1859999999999999</v>
      </c>
      <c r="AC20">
        <v>2.7690000000000001</v>
      </c>
      <c r="AD20">
        <v>2.92</v>
      </c>
      <c r="AE20">
        <v>2.625</v>
      </c>
      <c r="AF20">
        <v>2.4359999999999999</v>
      </c>
      <c r="AG20">
        <v>2.5619999999999998</v>
      </c>
      <c r="AH20">
        <v>2.633</v>
      </c>
      <c r="AI20">
        <v>2.597</v>
      </c>
      <c r="AJ20">
        <v>2.91</v>
      </c>
      <c r="AK20">
        <v>2.8769999999999998</v>
      </c>
      <c r="AL20">
        <v>2.734</v>
      </c>
      <c r="AM20">
        <v>2.7440000000000002</v>
      </c>
      <c r="AN20">
        <v>2.8109999999999999</v>
      </c>
      <c r="AO20">
        <v>2.5049999999999999</v>
      </c>
      <c r="AP20">
        <v>2.5369999999999999</v>
      </c>
      <c r="AQ20">
        <v>2.5539999999999998</v>
      </c>
      <c r="AR20">
        <v>2.6440000000000001</v>
      </c>
      <c r="AS20">
        <v>2.7269999999999999</v>
      </c>
      <c r="AT20">
        <v>2.746</v>
      </c>
      <c r="AU20">
        <v>2.7429999999999999</v>
      </c>
      <c r="AV20">
        <v>2.645</v>
      </c>
      <c r="AW20">
        <v>2.726</v>
      </c>
      <c r="AX20">
        <v>2.7730000000000001</v>
      </c>
    </row>
    <row r="21" spans="1:50" x14ac:dyDescent="0.2">
      <c r="A21" t="s">
        <v>74</v>
      </c>
      <c r="B21">
        <f t="shared" si="3"/>
        <v>-9.6859999999999999</v>
      </c>
      <c r="C21">
        <f t="shared" si="4"/>
        <v>9.3599999999999989E-2</v>
      </c>
      <c r="D21">
        <f t="shared" si="4"/>
        <v>2.7423999999999999</v>
      </c>
      <c r="E21">
        <f t="shared" si="4"/>
        <v>2.4964000000000004</v>
      </c>
      <c r="F21">
        <f t="shared" si="4"/>
        <v>2.6120000000000001</v>
      </c>
      <c r="G21">
        <f t="shared" si="4"/>
        <v>2.5542000000000002</v>
      </c>
      <c r="H21">
        <f t="shared" si="4"/>
        <v>2.7906666666666666</v>
      </c>
      <c r="L21" t="s">
        <v>74</v>
      </c>
      <c r="M21">
        <v>1.1519999999999999</v>
      </c>
      <c r="N21">
        <v>0.874</v>
      </c>
      <c r="O21">
        <v>6.4000000000000001E-2</v>
      </c>
      <c r="P21">
        <v>1.1180000000000001</v>
      </c>
      <c r="Q21">
        <v>0.3</v>
      </c>
      <c r="R21">
        <v>0.51100000000000001</v>
      </c>
      <c r="S21">
        <v>-0.27600000000000002</v>
      </c>
      <c r="T21">
        <v>-9.6859999999999999</v>
      </c>
      <c r="U21">
        <v>3.18</v>
      </c>
      <c r="V21">
        <v>2.5089999999999999</v>
      </c>
      <c r="W21">
        <v>2.3330000000000002</v>
      </c>
      <c r="X21">
        <v>2.1320000000000001</v>
      </c>
      <c r="Y21">
        <v>2.2290000000000001</v>
      </c>
      <c r="Z21">
        <v>3.0649999999999999</v>
      </c>
      <c r="AA21">
        <v>2.8889999999999998</v>
      </c>
      <c r="AB21">
        <v>2.879</v>
      </c>
      <c r="AC21">
        <v>2.65</v>
      </c>
      <c r="AD21">
        <v>2.6760000000000002</v>
      </c>
      <c r="AE21">
        <v>2.4769999999999999</v>
      </c>
      <c r="AF21">
        <v>2.2669999999999999</v>
      </c>
      <c r="AG21">
        <v>2.476</v>
      </c>
      <c r="AH21">
        <v>2.5859999999999999</v>
      </c>
      <c r="AI21">
        <v>2.5379999999999998</v>
      </c>
      <c r="AJ21">
        <v>2.6890000000000001</v>
      </c>
      <c r="AK21">
        <v>2.6709999999999998</v>
      </c>
      <c r="AL21">
        <v>2.5910000000000002</v>
      </c>
      <c r="AM21">
        <v>2.5710000000000002</v>
      </c>
      <c r="AN21">
        <v>2.589</v>
      </c>
      <c r="AO21">
        <v>2.4689999999999999</v>
      </c>
      <c r="AP21">
        <v>2.4860000000000002</v>
      </c>
      <c r="AQ21">
        <v>2.5249999999999999</v>
      </c>
      <c r="AR21">
        <v>2.702</v>
      </c>
      <c r="AS21">
        <v>2.7839999999999998</v>
      </c>
      <c r="AT21">
        <v>2.7959999999999998</v>
      </c>
      <c r="AU21">
        <v>2.82</v>
      </c>
      <c r="AV21">
        <v>2.7410000000000001</v>
      </c>
      <c r="AW21">
        <v>2.7850000000000001</v>
      </c>
      <c r="AX21">
        <v>2.8180000000000001</v>
      </c>
    </row>
    <row r="22" spans="1:50" x14ac:dyDescent="0.2">
      <c r="A22" t="s">
        <v>75</v>
      </c>
      <c r="B22">
        <f t="shared" si="3"/>
        <v>-9.8680000000000003</v>
      </c>
      <c r="C22">
        <f t="shared" si="4"/>
        <v>8.9599999999999819E-2</v>
      </c>
      <c r="D22">
        <f t="shared" si="4"/>
        <v>2.8367999999999998</v>
      </c>
      <c r="E22">
        <f t="shared" si="4"/>
        <v>2.5140000000000002</v>
      </c>
      <c r="F22">
        <f t="shared" si="4"/>
        <v>2.6345999999999998</v>
      </c>
      <c r="G22">
        <f t="shared" si="4"/>
        <v>2.6033999999999997</v>
      </c>
      <c r="H22">
        <f t="shared" si="4"/>
        <v>2.8953333333333333</v>
      </c>
      <c r="L22" t="s">
        <v>75</v>
      </c>
      <c r="M22">
        <v>0.81899999999999995</v>
      </c>
      <c r="N22">
        <v>0.74</v>
      </c>
      <c r="O22">
        <v>-0.14899999999999999</v>
      </c>
      <c r="P22">
        <v>1.1659999999999999</v>
      </c>
      <c r="Q22">
        <v>6.2E-2</v>
      </c>
      <c r="R22">
        <v>0.54700000000000004</v>
      </c>
      <c r="S22">
        <v>-0.34300000000000003</v>
      </c>
      <c r="T22">
        <v>-9.8680000000000003</v>
      </c>
      <c r="U22">
        <v>3.2570000000000001</v>
      </c>
      <c r="V22">
        <v>2.54</v>
      </c>
      <c r="W22">
        <v>2.3639999999999999</v>
      </c>
      <c r="X22">
        <v>2.1549999999999998</v>
      </c>
      <c r="Y22">
        <v>2.302</v>
      </c>
      <c r="Z22">
        <v>3.23</v>
      </c>
      <c r="AA22">
        <v>3.0339999999999998</v>
      </c>
      <c r="AB22">
        <v>2.9780000000000002</v>
      </c>
      <c r="AC22">
        <v>2.64</v>
      </c>
      <c r="AD22">
        <v>2.7589999999999999</v>
      </c>
      <c r="AE22">
        <v>2.4609999999999999</v>
      </c>
      <c r="AF22">
        <v>2.246</v>
      </c>
      <c r="AG22">
        <v>2.4860000000000002</v>
      </c>
      <c r="AH22">
        <v>2.6179999999999999</v>
      </c>
      <c r="AI22">
        <v>2.536</v>
      </c>
      <c r="AJ22">
        <v>2.7290000000000001</v>
      </c>
      <c r="AK22">
        <v>2.7189999999999999</v>
      </c>
      <c r="AL22">
        <v>2.6080000000000001</v>
      </c>
      <c r="AM22">
        <v>2.581</v>
      </c>
      <c r="AN22">
        <v>2.5939999999999999</v>
      </c>
      <c r="AO22">
        <v>2.5019999999999998</v>
      </c>
      <c r="AP22">
        <v>2.5550000000000002</v>
      </c>
      <c r="AQ22">
        <v>2.6070000000000002</v>
      </c>
      <c r="AR22">
        <v>2.7589999999999999</v>
      </c>
      <c r="AS22">
        <v>2.8620000000000001</v>
      </c>
      <c r="AT22">
        <v>2.891</v>
      </c>
      <c r="AU22">
        <v>2.9209999999999998</v>
      </c>
      <c r="AV22">
        <v>2.8540000000000001</v>
      </c>
      <c r="AW22">
        <v>2.9</v>
      </c>
      <c r="AX22">
        <v>2.944</v>
      </c>
    </row>
    <row r="23" spans="1:50" x14ac:dyDescent="0.2">
      <c r="A23" t="s">
        <v>76</v>
      </c>
      <c r="B23">
        <f t="shared" si="3"/>
        <v>-10.103</v>
      </c>
      <c r="C23">
        <f t="shared" si="4"/>
        <v>2.8799999999999937E-2</v>
      </c>
      <c r="D23">
        <f t="shared" si="4"/>
        <v>2.7154000000000003</v>
      </c>
      <c r="E23">
        <f t="shared" si="4"/>
        <v>2.4333999999999998</v>
      </c>
      <c r="F23">
        <f t="shared" si="4"/>
        <v>2.5206000000000004</v>
      </c>
      <c r="G23">
        <f t="shared" si="4"/>
        <v>2.4441999999999999</v>
      </c>
      <c r="H23">
        <f t="shared" si="4"/>
        <v>2.6658333333333335</v>
      </c>
      <c r="L23" t="s">
        <v>76</v>
      </c>
      <c r="M23">
        <v>0.877</v>
      </c>
      <c r="N23">
        <v>0.622</v>
      </c>
      <c r="O23">
        <v>5.8999999999999997E-2</v>
      </c>
      <c r="P23">
        <v>1.2370000000000001</v>
      </c>
      <c r="Q23">
        <v>0.111</v>
      </c>
      <c r="R23">
        <v>0.54300000000000004</v>
      </c>
      <c r="S23">
        <v>-0.22500000000000001</v>
      </c>
      <c r="T23">
        <v>-10.103</v>
      </c>
      <c r="U23">
        <v>3.27</v>
      </c>
      <c r="V23">
        <v>2.569</v>
      </c>
      <c r="W23">
        <v>2.3079999999999998</v>
      </c>
      <c r="X23">
        <v>2.1</v>
      </c>
      <c r="Y23">
        <v>2.2109999999999999</v>
      </c>
      <c r="Z23">
        <v>3.048</v>
      </c>
      <c r="AA23">
        <v>2.855</v>
      </c>
      <c r="AB23">
        <v>2.8410000000000002</v>
      </c>
      <c r="AC23">
        <v>2.6219999999999999</v>
      </c>
      <c r="AD23">
        <v>2.6179999999999999</v>
      </c>
      <c r="AE23">
        <v>2.4220000000000002</v>
      </c>
      <c r="AF23">
        <v>2.2010000000000001</v>
      </c>
      <c r="AG23">
        <v>2.4119999999999999</v>
      </c>
      <c r="AH23">
        <v>2.5139999999999998</v>
      </c>
      <c r="AI23">
        <v>2.4550000000000001</v>
      </c>
      <c r="AJ23">
        <v>2.5990000000000002</v>
      </c>
      <c r="AK23">
        <v>2.5790000000000002</v>
      </c>
      <c r="AL23">
        <v>2.5</v>
      </c>
      <c r="AM23">
        <v>2.4700000000000002</v>
      </c>
      <c r="AN23">
        <v>2.4729999999999999</v>
      </c>
      <c r="AO23">
        <v>2.3639999999999999</v>
      </c>
      <c r="AP23">
        <v>2.37</v>
      </c>
      <c r="AQ23">
        <v>2.4079999999999999</v>
      </c>
      <c r="AR23">
        <v>2.6059999999999999</v>
      </c>
      <c r="AS23">
        <v>2.6760000000000002</v>
      </c>
      <c r="AT23">
        <v>2.677</v>
      </c>
      <c r="AU23">
        <v>2.6970000000000001</v>
      </c>
      <c r="AV23">
        <v>2.609</v>
      </c>
      <c r="AW23">
        <v>2.657</v>
      </c>
      <c r="AX23">
        <v>2.6789999999999998</v>
      </c>
    </row>
    <row r="24" spans="1:50" x14ac:dyDescent="0.2">
      <c r="A24" t="s">
        <v>77</v>
      </c>
      <c r="B24">
        <f t="shared" si="3"/>
        <v>-9.3309999999999995</v>
      </c>
      <c r="C24">
        <f t="shared" si="4"/>
        <v>0.42660000000000009</v>
      </c>
      <c r="D24">
        <f t="shared" si="4"/>
        <v>3.1844000000000006</v>
      </c>
      <c r="E24">
        <f t="shared" si="4"/>
        <v>2.9630000000000001</v>
      </c>
      <c r="F24">
        <f t="shared" si="4"/>
        <v>3.1754000000000002</v>
      </c>
      <c r="G24">
        <f t="shared" si="4"/>
        <v>3.1798000000000002</v>
      </c>
      <c r="H24">
        <f t="shared" si="4"/>
        <v>3.4793333333333329</v>
      </c>
      <c r="L24" t="s">
        <v>77</v>
      </c>
      <c r="M24">
        <v>3.3159999999999998</v>
      </c>
      <c r="N24">
        <v>2.6240000000000001</v>
      </c>
      <c r="O24">
        <v>1.9E-2</v>
      </c>
      <c r="P24">
        <v>0.75700000000000001</v>
      </c>
      <c r="Q24">
        <v>1.41</v>
      </c>
      <c r="R24">
        <v>1.9E-2</v>
      </c>
      <c r="S24">
        <v>-0.36299999999999999</v>
      </c>
      <c r="T24">
        <v>-9.3309999999999995</v>
      </c>
      <c r="U24">
        <v>3.355</v>
      </c>
      <c r="V24">
        <v>2.7989999999999999</v>
      </c>
      <c r="W24">
        <v>2.7719999999999998</v>
      </c>
      <c r="X24">
        <v>2.5379999999999998</v>
      </c>
      <c r="Y24">
        <v>2.56</v>
      </c>
      <c r="Z24">
        <v>3.5510000000000002</v>
      </c>
      <c r="AA24">
        <v>3.3959999999999999</v>
      </c>
      <c r="AB24">
        <v>3.403</v>
      </c>
      <c r="AC24">
        <v>3.012</v>
      </c>
      <c r="AD24">
        <v>3.2109999999999999</v>
      </c>
      <c r="AE24">
        <v>2.9020000000000001</v>
      </c>
      <c r="AF24">
        <v>2.742</v>
      </c>
      <c r="AG24">
        <v>2.9159999999999999</v>
      </c>
      <c r="AH24">
        <v>3.044</v>
      </c>
      <c r="AI24">
        <v>3.0070000000000001</v>
      </c>
      <c r="AJ24">
        <v>3.2229999999999999</v>
      </c>
      <c r="AK24">
        <v>3.234</v>
      </c>
      <c r="AL24">
        <v>3.1930000000000001</v>
      </c>
      <c r="AM24">
        <v>3.22</v>
      </c>
      <c r="AN24">
        <v>3.3069999999999999</v>
      </c>
      <c r="AO24">
        <v>3.0640000000000001</v>
      </c>
      <c r="AP24">
        <v>3.1150000000000002</v>
      </c>
      <c r="AQ24">
        <v>3.15</v>
      </c>
      <c r="AR24">
        <v>3.2629999999999999</v>
      </c>
      <c r="AS24">
        <v>3.4020000000000001</v>
      </c>
      <c r="AT24">
        <v>3.472</v>
      </c>
      <c r="AU24">
        <v>3.5230000000000001</v>
      </c>
      <c r="AV24">
        <v>3.4670000000000001</v>
      </c>
      <c r="AW24">
        <v>3.47</v>
      </c>
      <c r="AX24">
        <v>3.5419999999999998</v>
      </c>
    </row>
    <row r="25" spans="1:50" x14ac:dyDescent="0.2">
      <c r="A25" t="s">
        <v>78</v>
      </c>
      <c r="B25">
        <f t="shared" si="3"/>
        <v>-7.8710000000000004</v>
      </c>
      <c r="C25">
        <f t="shared" si="4"/>
        <v>0.1707999999999999</v>
      </c>
      <c r="D25">
        <f t="shared" si="4"/>
        <v>2.3258000000000001</v>
      </c>
      <c r="E25">
        <f t="shared" si="4"/>
        <v>2.4182000000000001</v>
      </c>
      <c r="F25">
        <f t="shared" si="4"/>
        <v>2.5566000000000004</v>
      </c>
      <c r="G25">
        <f t="shared" si="4"/>
        <v>2.4356</v>
      </c>
      <c r="H25">
        <f t="shared" si="4"/>
        <v>2.4933333333333336</v>
      </c>
      <c r="L25" t="s">
        <v>78</v>
      </c>
      <c r="M25">
        <v>2.129</v>
      </c>
      <c r="N25">
        <v>1.319</v>
      </c>
      <c r="O25">
        <v>0.76200000000000001</v>
      </c>
      <c r="P25">
        <v>0.73699999999999999</v>
      </c>
      <c r="Q25">
        <v>1.145</v>
      </c>
      <c r="R25">
        <v>0.53700000000000003</v>
      </c>
      <c r="S25">
        <v>-0.20599999999999999</v>
      </c>
      <c r="T25">
        <v>-7.8710000000000004</v>
      </c>
      <c r="U25">
        <v>2.5609999999999999</v>
      </c>
      <c r="V25">
        <v>2.0779999999999998</v>
      </c>
      <c r="W25">
        <v>2.113</v>
      </c>
      <c r="X25">
        <v>1.9730000000000001</v>
      </c>
      <c r="Y25">
        <v>1.9119999999999999</v>
      </c>
      <c r="Z25">
        <v>2.38</v>
      </c>
      <c r="AA25">
        <v>2.3090000000000002</v>
      </c>
      <c r="AB25">
        <v>2.4409999999999998</v>
      </c>
      <c r="AC25">
        <v>2.5870000000000002</v>
      </c>
      <c r="AD25">
        <v>2.347</v>
      </c>
      <c r="AE25">
        <v>2.4980000000000002</v>
      </c>
      <c r="AF25">
        <v>2.3140000000000001</v>
      </c>
      <c r="AG25">
        <v>2.4390000000000001</v>
      </c>
      <c r="AH25">
        <v>2.4929999999999999</v>
      </c>
      <c r="AI25">
        <v>2.5870000000000002</v>
      </c>
      <c r="AJ25">
        <v>2.593</v>
      </c>
      <c r="AK25">
        <v>2.5350000000000001</v>
      </c>
      <c r="AL25">
        <v>2.528</v>
      </c>
      <c r="AM25">
        <v>2.54</v>
      </c>
      <c r="AN25">
        <v>2.585</v>
      </c>
      <c r="AO25">
        <v>2.403</v>
      </c>
      <c r="AP25">
        <v>2.323</v>
      </c>
      <c r="AQ25">
        <v>2.3220000000000001</v>
      </c>
      <c r="AR25">
        <v>2.5449999999999999</v>
      </c>
      <c r="AS25">
        <v>2.56</v>
      </c>
      <c r="AT25">
        <v>2.5230000000000001</v>
      </c>
      <c r="AU25">
        <v>2.5219999999999998</v>
      </c>
      <c r="AV25">
        <v>2.419</v>
      </c>
      <c r="AW25">
        <v>2.4660000000000002</v>
      </c>
      <c r="AX25">
        <v>2.4700000000000002</v>
      </c>
    </row>
    <row r="26" spans="1:50" x14ac:dyDescent="0.2">
      <c r="A26" t="s">
        <v>79</v>
      </c>
      <c r="B26">
        <f t="shared" si="3"/>
        <v>-7.4359999999999999</v>
      </c>
      <c r="C26">
        <f t="shared" si="4"/>
        <v>0.42599999999999999</v>
      </c>
      <c r="D26">
        <f t="shared" si="4"/>
        <v>2.5534000000000003</v>
      </c>
      <c r="E26">
        <f t="shared" si="4"/>
        <v>2.6459999999999999</v>
      </c>
      <c r="F26">
        <f t="shared" si="4"/>
        <v>2.9474000000000005</v>
      </c>
      <c r="G26">
        <f t="shared" si="4"/>
        <v>3.0318000000000001</v>
      </c>
      <c r="H26">
        <f t="shared" si="4"/>
        <v>3.2678333333333334</v>
      </c>
      <c r="L26" t="s">
        <v>79</v>
      </c>
      <c r="M26">
        <v>2.109</v>
      </c>
      <c r="N26">
        <v>1.6859999999999999</v>
      </c>
      <c r="O26">
        <v>0.89100000000000001</v>
      </c>
      <c r="P26">
        <v>1.681</v>
      </c>
      <c r="Q26">
        <v>0.58699999999999997</v>
      </c>
      <c r="R26">
        <v>1.204</v>
      </c>
      <c r="S26">
        <v>0.125</v>
      </c>
      <c r="T26">
        <v>-7.4359999999999999</v>
      </c>
      <c r="U26">
        <v>2.7</v>
      </c>
      <c r="V26">
        <v>2.4129999999999998</v>
      </c>
      <c r="W26">
        <v>2.3119999999999998</v>
      </c>
      <c r="X26">
        <v>2.141</v>
      </c>
      <c r="Y26">
        <v>2.2440000000000002</v>
      </c>
      <c r="Z26">
        <v>2.7810000000000001</v>
      </c>
      <c r="AA26">
        <v>2.63</v>
      </c>
      <c r="AB26">
        <v>2.6320000000000001</v>
      </c>
      <c r="AC26">
        <v>2.48</v>
      </c>
      <c r="AD26">
        <v>2.5640000000000001</v>
      </c>
      <c r="AE26">
        <v>2.657</v>
      </c>
      <c r="AF26">
        <v>2.512</v>
      </c>
      <c r="AG26">
        <v>2.6989999999999998</v>
      </c>
      <c r="AH26">
        <v>2.798</v>
      </c>
      <c r="AI26">
        <v>2.863</v>
      </c>
      <c r="AJ26">
        <v>2.9830000000000001</v>
      </c>
      <c r="AK26">
        <v>2.996</v>
      </c>
      <c r="AL26">
        <v>2.9319999999999999</v>
      </c>
      <c r="AM26">
        <v>2.9630000000000001</v>
      </c>
      <c r="AN26">
        <v>3.052</v>
      </c>
      <c r="AO26">
        <v>2.956</v>
      </c>
      <c r="AP26">
        <v>3.004</v>
      </c>
      <c r="AQ26">
        <v>3.0419999999999998</v>
      </c>
      <c r="AR26">
        <v>3.105</v>
      </c>
      <c r="AS26">
        <v>3.2090000000000001</v>
      </c>
      <c r="AT26">
        <v>3.2480000000000002</v>
      </c>
      <c r="AU26">
        <v>3.3010000000000002</v>
      </c>
      <c r="AV26">
        <v>3.226</v>
      </c>
      <c r="AW26">
        <v>3.2810000000000001</v>
      </c>
      <c r="AX26">
        <v>3.3420000000000001</v>
      </c>
    </row>
    <row r="27" spans="1:50" x14ac:dyDescent="0.2">
      <c r="A27" t="s">
        <v>80</v>
      </c>
      <c r="B27">
        <f t="shared" si="3"/>
        <v>-7.6950000000000003</v>
      </c>
      <c r="C27">
        <f t="shared" si="4"/>
        <v>0.42099999999999999</v>
      </c>
      <c r="D27">
        <f t="shared" si="4"/>
        <v>2.5916000000000006</v>
      </c>
      <c r="E27">
        <f t="shared" si="4"/>
        <v>2.6335999999999999</v>
      </c>
      <c r="F27">
        <f t="shared" si="4"/>
        <v>2.9106000000000001</v>
      </c>
      <c r="G27">
        <f t="shared" si="4"/>
        <v>2.9588000000000001</v>
      </c>
      <c r="H27">
        <f t="shared" si="4"/>
        <v>3.2041666666666671</v>
      </c>
      <c r="L27" t="s">
        <v>80</v>
      </c>
      <c r="M27">
        <v>1.671</v>
      </c>
      <c r="N27">
        <v>1.2430000000000001</v>
      </c>
      <c r="O27">
        <v>0.33900000000000002</v>
      </c>
      <c r="P27">
        <v>1.2709999999999999</v>
      </c>
      <c r="Q27">
        <v>0.33500000000000002</v>
      </c>
      <c r="R27">
        <v>0.84699999999999998</v>
      </c>
      <c r="S27">
        <v>-0.40699999999999997</v>
      </c>
      <c r="T27">
        <v>-7.6950000000000003</v>
      </c>
      <c r="U27">
        <v>2.871</v>
      </c>
      <c r="V27">
        <v>2.4809999999999999</v>
      </c>
      <c r="W27">
        <v>2.3130000000000002</v>
      </c>
      <c r="X27">
        <v>2.1349999999999998</v>
      </c>
      <c r="Y27">
        <v>2.2349999999999999</v>
      </c>
      <c r="Z27">
        <v>2.8530000000000002</v>
      </c>
      <c r="AA27">
        <v>2.702</v>
      </c>
      <c r="AB27">
        <v>2.67</v>
      </c>
      <c r="AC27">
        <v>2.4980000000000002</v>
      </c>
      <c r="AD27">
        <v>2.62</v>
      </c>
      <c r="AE27">
        <v>2.6339999999999999</v>
      </c>
      <c r="AF27">
        <v>2.4649999999999999</v>
      </c>
      <c r="AG27">
        <v>2.669</v>
      </c>
      <c r="AH27">
        <v>2.78</v>
      </c>
      <c r="AI27">
        <v>2.839</v>
      </c>
      <c r="AJ27">
        <v>2.9620000000000002</v>
      </c>
      <c r="AK27">
        <v>2.98</v>
      </c>
      <c r="AL27">
        <v>2.8769999999999998</v>
      </c>
      <c r="AM27">
        <v>2.895</v>
      </c>
      <c r="AN27">
        <v>2.9710000000000001</v>
      </c>
      <c r="AO27">
        <v>2.87</v>
      </c>
      <c r="AP27">
        <v>2.93</v>
      </c>
      <c r="AQ27">
        <v>2.972</v>
      </c>
      <c r="AR27">
        <v>3.0510000000000002</v>
      </c>
      <c r="AS27">
        <v>3.1619999999999999</v>
      </c>
      <c r="AT27">
        <v>3.1930000000000001</v>
      </c>
      <c r="AU27">
        <v>3.23</v>
      </c>
      <c r="AV27">
        <v>3.1539999999999999</v>
      </c>
      <c r="AW27">
        <v>3.2120000000000002</v>
      </c>
      <c r="AX27">
        <v>3.274</v>
      </c>
    </row>
    <row r="28" spans="1:50" x14ac:dyDescent="0.2">
      <c r="A28" t="s">
        <v>81</v>
      </c>
      <c r="B28">
        <f t="shared" si="3"/>
        <v>-6.9580000000000002</v>
      </c>
      <c r="C28">
        <f t="shared" si="4"/>
        <v>0.60299999999999987</v>
      </c>
      <c r="D28">
        <f t="shared" si="4"/>
        <v>2.6360000000000001</v>
      </c>
      <c r="E28">
        <f t="shared" si="4"/>
        <v>2.5905999999999998</v>
      </c>
      <c r="F28">
        <f t="shared" si="4"/>
        <v>2.8685999999999998</v>
      </c>
      <c r="G28">
        <f t="shared" si="4"/>
        <v>2.9401999999999999</v>
      </c>
      <c r="H28">
        <f t="shared" si="4"/>
        <v>3.1925000000000003</v>
      </c>
      <c r="L28" t="s">
        <v>81</v>
      </c>
      <c r="M28">
        <v>2.31</v>
      </c>
      <c r="N28">
        <v>1.9159999999999999</v>
      </c>
      <c r="O28">
        <v>0.995</v>
      </c>
      <c r="P28">
        <v>2.1859999999999999</v>
      </c>
      <c r="Q28">
        <v>0.52</v>
      </c>
      <c r="R28">
        <v>1.3859999999999999</v>
      </c>
      <c r="S28">
        <v>9.8000000000000004E-2</v>
      </c>
      <c r="T28">
        <v>-6.9580000000000002</v>
      </c>
      <c r="U28">
        <v>2.863</v>
      </c>
      <c r="V28">
        <v>2.532</v>
      </c>
      <c r="W28">
        <v>2.4</v>
      </c>
      <c r="X28">
        <v>2.1779999999999999</v>
      </c>
      <c r="Y28">
        <v>2.3250000000000002</v>
      </c>
      <c r="Z28">
        <v>2.927</v>
      </c>
      <c r="AA28">
        <v>2.74</v>
      </c>
      <c r="AB28">
        <v>2.726</v>
      </c>
      <c r="AC28">
        <v>2.4620000000000002</v>
      </c>
      <c r="AD28">
        <v>2.5920000000000001</v>
      </c>
      <c r="AE28">
        <v>2.5870000000000002</v>
      </c>
      <c r="AF28">
        <v>2.4460000000000002</v>
      </c>
      <c r="AG28">
        <v>2.629</v>
      </c>
      <c r="AH28">
        <v>2.6989999999999998</v>
      </c>
      <c r="AI28">
        <v>2.7330000000000001</v>
      </c>
      <c r="AJ28">
        <v>2.9049999999999998</v>
      </c>
      <c r="AK28">
        <v>2.9260000000000002</v>
      </c>
      <c r="AL28">
        <v>2.87</v>
      </c>
      <c r="AM28">
        <v>2.9089999999999998</v>
      </c>
      <c r="AN28">
        <v>3.0059999999999998</v>
      </c>
      <c r="AO28">
        <v>2.85</v>
      </c>
      <c r="AP28">
        <v>2.8929999999999998</v>
      </c>
      <c r="AQ28">
        <v>2.9359999999999999</v>
      </c>
      <c r="AR28">
        <v>3.016</v>
      </c>
      <c r="AS28">
        <v>3.125</v>
      </c>
      <c r="AT28">
        <v>3.1680000000000001</v>
      </c>
      <c r="AU28">
        <v>3.226</v>
      </c>
      <c r="AV28">
        <v>3.15</v>
      </c>
      <c r="AW28">
        <v>3.21</v>
      </c>
      <c r="AX28">
        <v>3.2759999999999998</v>
      </c>
    </row>
    <row r="29" spans="1:50" x14ac:dyDescent="0.2">
      <c r="A29" t="s">
        <v>82</v>
      </c>
      <c r="B29">
        <f t="shared" si="3"/>
        <v>-7.81</v>
      </c>
      <c r="C29">
        <f t="shared" si="4"/>
        <v>0.17279999999999998</v>
      </c>
      <c r="D29">
        <f t="shared" si="4"/>
        <v>2.3807999999999998</v>
      </c>
      <c r="E29">
        <f t="shared" si="4"/>
        <v>2.7456</v>
      </c>
      <c r="F29">
        <f t="shared" si="4"/>
        <v>3.1106000000000003</v>
      </c>
      <c r="G29">
        <f t="shared" si="4"/>
        <v>3.2578000000000005</v>
      </c>
      <c r="H29">
        <f t="shared" si="4"/>
        <v>3.4551666666666669</v>
      </c>
      <c r="L29" t="s">
        <v>82</v>
      </c>
      <c r="M29">
        <v>2.387</v>
      </c>
      <c r="N29">
        <v>1.925</v>
      </c>
      <c r="O29">
        <v>1.4530000000000001</v>
      </c>
      <c r="P29">
        <v>1.464</v>
      </c>
      <c r="Q29">
        <v>1.0089999999999999</v>
      </c>
      <c r="R29">
        <v>1.39</v>
      </c>
      <c r="S29">
        <v>0.83599999999999997</v>
      </c>
      <c r="T29">
        <v>-7.81</v>
      </c>
      <c r="U29">
        <v>2.2490000000000001</v>
      </c>
      <c r="V29">
        <v>2.1509999999999998</v>
      </c>
      <c r="W29">
        <v>2.181</v>
      </c>
      <c r="X29">
        <v>2.093</v>
      </c>
      <c r="Y29">
        <v>2.1360000000000001</v>
      </c>
      <c r="Z29">
        <v>2.4700000000000002</v>
      </c>
      <c r="AA29">
        <v>2.3730000000000002</v>
      </c>
      <c r="AB29">
        <v>2.44</v>
      </c>
      <c r="AC29">
        <v>2.4849999999999999</v>
      </c>
      <c r="AD29">
        <v>2.4500000000000002</v>
      </c>
      <c r="AE29">
        <v>2.7930000000000001</v>
      </c>
      <c r="AF29">
        <v>2.67</v>
      </c>
      <c r="AG29">
        <v>2.843</v>
      </c>
      <c r="AH29">
        <v>2.972</v>
      </c>
      <c r="AI29">
        <v>3.0880000000000001</v>
      </c>
      <c r="AJ29">
        <v>3.1259999999999999</v>
      </c>
      <c r="AK29">
        <v>3.12</v>
      </c>
      <c r="AL29">
        <v>3.0910000000000002</v>
      </c>
      <c r="AM29">
        <v>3.1280000000000001</v>
      </c>
      <c r="AN29">
        <v>3.222</v>
      </c>
      <c r="AO29">
        <v>3.2210000000000001</v>
      </c>
      <c r="AP29">
        <v>3.2589999999999999</v>
      </c>
      <c r="AQ29">
        <v>3.2839999999999998</v>
      </c>
      <c r="AR29">
        <v>3.3029999999999999</v>
      </c>
      <c r="AS29">
        <v>3.3879999999999999</v>
      </c>
      <c r="AT29">
        <v>3.4329999999999998</v>
      </c>
      <c r="AU29">
        <v>3.4990000000000001</v>
      </c>
      <c r="AV29">
        <v>3.4239999999999999</v>
      </c>
      <c r="AW29">
        <v>3.4660000000000002</v>
      </c>
      <c r="AX29">
        <v>3.5209999999999999</v>
      </c>
    </row>
    <row r="30" spans="1:50" x14ac:dyDescent="0.2">
      <c r="A30" t="s">
        <v>83</v>
      </c>
      <c r="B30">
        <f t="shared" si="3"/>
        <v>-0.29799999999999999</v>
      </c>
      <c r="C30">
        <f t="shared" si="4"/>
        <v>-1.2088000000000001</v>
      </c>
      <c r="D30">
        <f t="shared" si="4"/>
        <v>-9.3201999999999998</v>
      </c>
      <c r="E30">
        <f t="shared" si="4"/>
        <v>-9.7330000000000005</v>
      </c>
      <c r="F30">
        <f t="shared" si="4"/>
        <v>-16.8048</v>
      </c>
      <c r="G30">
        <f t="shared" si="4"/>
        <v>-6.3628</v>
      </c>
      <c r="H30">
        <f t="shared" si="4"/>
        <v>0</v>
      </c>
      <c r="L30" t="s">
        <v>83</v>
      </c>
      <c r="M30">
        <v>-0.114</v>
      </c>
      <c r="N30">
        <v>-0.11600000000000001</v>
      </c>
      <c r="O30">
        <v>-0.113</v>
      </c>
      <c r="P30">
        <v>-0.113</v>
      </c>
      <c r="Q30">
        <v>-0.113</v>
      </c>
      <c r="R30">
        <v>-0.126</v>
      </c>
      <c r="S30">
        <v>-0.29699999999999999</v>
      </c>
      <c r="T30">
        <v>-0.29799999999999999</v>
      </c>
      <c r="U30">
        <v>-4.0090000000000003</v>
      </c>
      <c r="V30">
        <v>-1.1060000000000001</v>
      </c>
      <c r="W30">
        <v>-0.315</v>
      </c>
      <c r="X30">
        <v>-0.316</v>
      </c>
      <c r="Y30">
        <v>-3.0990000000000002</v>
      </c>
      <c r="Z30">
        <v>-9.2330000000000005</v>
      </c>
      <c r="AA30">
        <v>-10.173</v>
      </c>
      <c r="AB30">
        <v>-11.324999999999999</v>
      </c>
      <c r="AC30">
        <v>-12.771000000000001</v>
      </c>
      <c r="AD30">
        <v>-14.641</v>
      </c>
      <c r="AE30">
        <v>-7.484</v>
      </c>
      <c r="AF30">
        <v>-8.0890000000000004</v>
      </c>
      <c r="AG30">
        <v>-8.8010000000000002</v>
      </c>
      <c r="AH30">
        <v>-9.65</v>
      </c>
      <c r="AI30">
        <v>-10.169</v>
      </c>
      <c r="AJ30">
        <v>-13.999000000000001</v>
      </c>
      <c r="AK30">
        <v>-16.277999999999999</v>
      </c>
      <c r="AL30">
        <v>-19.443000000000001</v>
      </c>
      <c r="AM30">
        <v>-24.135000000000002</v>
      </c>
      <c r="AN30">
        <v>-31.814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">
      <c r="A31" t="s">
        <v>84</v>
      </c>
      <c r="B31">
        <f t="shared" si="3"/>
        <v>-8.0519999999999996</v>
      </c>
      <c r="C31">
        <f t="shared" si="4"/>
        <v>0.22780000000000006</v>
      </c>
      <c r="D31">
        <f t="shared" si="4"/>
        <v>2.7643999999999997</v>
      </c>
      <c r="E31">
        <f t="shared" si="4"/>
        <v>3.4843999999999999</v>
      </c>
      <c r="F31">
        <f t="shared" si="4"/>
        <v>3.6327999999999996</v>
      </c>
      <c r="G31">
        <f t="shared" si="4"/>
        <v>3.3334000000000001</v>
      </c>
      <c r="H31">
        <f t="shared" si="4"/>
        <v>3.2501666666666669</v>
      </c>
      <c r="L31" t="s">
        <v>84</v>
      </c>
      <c r="M31">
        <v>2.839</v>
      </c>
      <c r="N31">
        <v>1.754</v>
      </c>
      <c r="O31">
        <v>0.84399999999999997</v>
      </c>
      <c r="P31">
        <v>1.022</v>
      </c>
      <c r="Q31">
        <v>0.52900000000000003</v>
      </c>
      <c r="R31">
        <v>0.874</v>
      </c>
      <c r="S31">
        <v>-0.23300000000000001</v>
      </c>
      <c r="T31">
        <v>-8.0519999999999996</v>
      </c>
      <c r="U31">
        <v>2.6469999999999998</v>
      </c>
      <c r="V31">
        <v>2.3519999999999999</v>
      </c>
      <c r="W31">
        <v>2.1619999999999999</v>
      </c>
      <c r="X31">
        <v>2.0299999999999998</v>
      </c>
      <c r="Y31">
        <v>2.1549999999999998</v>
      </c>
      <c r="Z31">
        <v>2.7050000000000001</v>
      </c>
      <c r="AA31">
        <v>2.5779999999999998</v>
      </c>
      <c r="AB31">
        <v>2.57</v>
      </c>
      <c r="AC31">
        <v>3.8140000000000001</v>
      </c>
      <c r="AD31">
        <v>3.4980000000000002</v>
      </c>
      <c r="AE31">
        <v>3.573</v>
      </c>
      <c r="AF31">
        <v>3.339</v>
      </c>
      <c r="AG31">
        <v>3.476</v>
      </c>
      <c r="AH31">
        <v>3.536</v>
      </c>
      <c r="AI31">
        <v>4.069</v>
      </c>
      <c r="AJ31">
        <v>3.605</v>
      </c>
      <c r="AK31">
        <v>3.573</v>
      </c>
      <c r="AL31">
        <v>3.4689999999999999</v>
      </c>
      <c r="AM31">
        <v>3.448</v>
      </c>
      <c r="AN31">
        <v>3.4860000000000002</v>
      </c>
      <c r="AO31">
        <v>3.254</v>
      </c>
      <c r="AP31">
        <v>3.2839999999999998</v>
      </c>
      <c r="AQ31">
        <v>3.302</v>
      </c>
      <c r="AR31">
        <v>3.3410000000000002</v>
      </c>
      <c r="AS31">
        <v>3.4140000000000001</v>
      </c>
      <c r="AT31">
        <v>3.1949999999999998</v>
      </c>
      <c r="AU31">
        <v>3.2330000000000001</v>
      </c>
      <c r="AV31">
        <v>3.165</v>
      </c>
      <c r="AW31">
        <v>3.2229999999999999</v>
      </c>
      <c r="AX31">
        <v>3.2709999999999999</v>
      </c>
    </row>
    <row r="32" spans="1:50" x14ac:dyDescent="0.2">
      <c r="A32" t="s">
        <v>85</v>
      </c>
      <c r="B32">
        <f t="shared" si="3"/>
        <v>-7.5540000000000003</v>
      </c>
      <c r="C32">
        <f t="shared" si="4"/>
        <v>0.19699999999999998</v>
      </c>
      <c r="D32">
        <f t="shared" si="4"/>
        <v>2.4085999999999999</v>
      </c>
      <c r="E32">
        <f t="shared" si="4"/>
        <v>3.1314000000000002</v>
      </c>
      <c r="F32">
        <f t="shared" si="4"/>
        <v>3.3353999999999999</v>
      </c>
      <c r="G32">
        <f t="shared" si="4"/>
        <v>3.1160000000000001</v>
      </c>
      <c r="H32">
        <f t="shared" si="4"/>
        <v>3.0890000000000004</v>
      </c>
      <c r="L32" t="s">
        <v>85</v>
      </c>
      <c r="M32">
        <v>2.5449999999999999</v>
      </c>
      <c r="N32">
        <v>1.5860000000000001</v>
      </c>
      <c r="O32">
        <v>0.34499999999999997</v>
      </c>
      <c r="P32">
        <v>0.68100000000000005</v>
      </c>
      <c r="Q32">
        <v>0.45200000000000001</v>
      </c>
      <c r="R32">
        <v>0.59199999999999997</v>
      </c>
      <c r="S32">
        <v>-0.70699999999999996</v>
      </c>
      <c r="T32">
        <v>-7.5540000000000003</v>
      </c>
      <c r="U32">
        <v>2.476</v>
      </c>
      <c r="V32">
        <v>2.173</v>
      </c>
      <c r="W32">
        <v>2.0190000000000001</v>
      </c>
      <c r="X32">
        <v>1.871</v>
      </c>
      <c r="Y32">
        <v>1.901</v>
      </c>
      <c r="Z32">
        <v>2.3679999999999999</v>
      </c>
      <c r="AA32">
        <v>2.25</v>
      </c>
      <c r="AB32">
        <v>2.2349999999999999</v>
      </c>
      <c r="AC32">
        <v>3.2890000000000001</v>
      </c>
      <c r="AD32">
        <v>3.1360000000000001</v>
      </c>
      <c r="AE32">
        <v>3.234</v>
      </c>
      <c r="AF32">
        <v>2.972</v>
      </c>
      <c r="AG32">
        <v>3.1160000000000001</v>
      </c>
      <c r="AH32">
        <v>3.1989999999999998</v>
      </c>
      <c r="AI32">
        <v>3.7050000000000001</v>
      </c>
      <c r="AJ32">
        <v>3.3039999999999998</v>
      </c>
      <c r="AK32">
        <v>3.2839999999999998</v>
      </c>
      <c r="AL32">
        <v>3.1989999999999998</v>
      </c>
      <c r="AM32">
        <v>3.1850000000000001</v>
      </c>
      <c r="AN32">
        <v>3.2309999999999999</v>
      </c>
      <c r="AO32">
        <v>3.0419999999999998</v>
      </c>
      <c r="AP32">
        <v>3.0750000000000002</v>
      </c>
      <c r="AQ32">
        <v>3.0880000000000001</v>
      </c>
      <c r="AR32">
        <v>3.1440000000000001</v>
      </c>
      <c r="AS32">
        <v>3.2309999999999999</v>
      </c>
      <c r="AT32">
        <v>3.0259999999999998</v>
      </c>
      <c r="AU32">
        <v>3.0760000000000001</v>
      </c>
      <c r="AV32">
        <v>3.008</v>
      </c>
      <c r="AW32">
        <v>3.07</v>
      </c>
      <c r="AX32">
        <v>3.1230000000000002</v>
      </c>
    </row>
    <row r="33" spans="1:50" x14ac:dyDescent="0.2">
      <c r="A33" t="s">
        <v>86</v>
      </c>
      <c r="B33">
        <f t="shared" si="3"/>
        <v>-8.07</v>
      </c>
      <c r="C33">
        <f t="shared" si="4"/>
        <v>0.19639999999999996</v>
      </c>
      <c r="D33">
        <f t="shared" si="4"/>
        <v>2.5379999999999998</v>
      </c>
      <c r="E33">
        <f t="shared" si="4"/>
        <v>2.7227999999999999</v>
      </c>
      <c r="F33">
        <f t="shared" si="4"/>
        <v>3.0734000000000004</v>
      </c>
      <c r="G33">
        <f t="shared" si="4"/>
        <v>3.0666000000000002</v>
      </c>
      <c r="H33">
        <f t="shared" si="4"/>
        <v>3.3024999999999998</v>
      </c>
      <c r="L33" t="s">
        <v>86</v>
      </c>
      <c r="M33">
        <v>3.133</v>
      </c>
      <c r="N33">
        <v>1.895</v>
      </c>
      <c r="O33">
        <v>1.1739999999999999</v>
      </c>
      <c r="P33">
        <v>1.054</v>
      </c>
      <c r="Q33">
        <v>0.78600000000000003</v>
      </c>
      <c r="R33">
        <v>1.0369999999999999</v>
      </c>
      <c r="S33">
        <v>6.7000000000000004E-2</v>
      </c>
      <c r="T33">
        <v>-8.07</v>
      </c>
      <c r="U33">
        <v>2.5609999999999999</v>
      </c>
      <c r="V33">
        <v>2.35</v>
      </c>
      <c r="W33">
        <v>2.1230000000000002</v>
      </c>
      <c r="X33">
        <v>2.0179999999999998</v>
      </c>
      <c r="Y33">
        <v>2.165</v>
      </c>
      <c r="Z33">
        <v>2.698</v>
      </c>
      <c r="AA33">
        <v>2.5779999999999998</v>
      </c>
      <c r="AB33">
        <v>2.5819999999999999</v>
      </c>
      <c r="AC33">
        <v>2.6669999999999998</v>
      </c>
      <c r="AD33">
        <v>2.661</v>
      </c>
      <c r="AE33">
        <v>2.7149999999999999</v>
      </c>
      <c r="AF33">
        <v>2.569</v>
      </c>
      <c r="AG33">
        <v>2.778</v>
      </c>
      <c r="AH33">
        <v>2.891</v>
      </c>
      <c r="AI33">
        <v>3.0350000000000001</v>
      </c>
      <c r="AJ33">
        <v>3.109</v>
      </c>
      <c r="AK33">
        <v>3.1219999999999999</v>
      </c>
      <c r="AL33">
        <v>3.044</v>
      </c>
      <c r="AM33">
        <v>3.0569999999999999</v>
      </c>
      <c r="AN33">
        <v>3.133</v>
      </c>
      <c r="AO33">
        <v>2.9590000000000001</v>
      </c>
      <c r="AP33">
        <v>3.0209999999999999</v>
      </c>
      <c r="AQ33">
        <v>3.073</v>
      </c>
      <c r="AR33">
        <v>3.1469999999999998</v>
      </c>
      <c r="AS33">
        <v>3.2509999999999999</v>
      </c>
      <c r="AT33">
        <v>3.2749999999999999</v>
      </c>
      <c r="AU33">
        <v>3.3210000000000002</v>
      </c>
      <c r="AV33">
        <v>3.2530000000000001</v>
      </c>
      <c r="AW33">
        <v>3.3290000000000002</v>
      </c>
      <c r="AX33">
        <v>3.3860000000000001</v>
      </c>
    </row>
    <row r="34" spans="1:50" x14ac:dyDescent="0.2">
      <c r="A34" t="s">
        <v>87</v>
      </c>
      <c r="B34">
        <f t="shared" si="3"/>
        <v>-8.6430000000000007</v>
      </c>
      <c r="C34">
        <f t="shared" si="4"/>
        <v>0.47599999999999987</v>
      </c>
      <c r="D34">
        <f t="shared" si="4"/>
        <v>3.3938000000000001</v>
      </c>
      <c r="E34">
        <f t="shared" si="4"/>
        <v>3.0542000000000002</v>
      </c>
      <c r="F34">
        <f t="shared" si="4"/>
        <v>3.4645999999999999</v>
      </c>
      <c r="G34">
        <f t="shared" si="4"/>
        <v>3.3492000000000006</v>
      </c>
      <c r="H34">
        <f t="shared" si="4"/>
        <v>3.5071666666666665</v>
      </c>
      <c r="L34" t="s">
        <v>87</v>
      </c>
      <c r="M34">
        <v>3.165</v>
      </c>
      <c r="N34">
        <v>2.0099999999999998</v>
      </c>
      <c r="O34">
        <v>0.60799999999999998</v>
      </c>
      <c r="P34">
        <v>1.383</v>
      </c>
      <c r="Q34">
        <v>7.0000000000000007E-2</v>
      </c>
      <c r="R34">
        <v>1.1180000000000001</v>
      </c>
      <c r="S34">
        <v>-0.45300000000000001</v>
      </c>
      <c r="T34">
        <v>-8.6430000000000007</v>
      </c>
      <c r="U34">
        <v>3.3490000000000002</v>
      </c>
      <c r="V34">
        <v>2.6480000000000001</v>
      </c>
      <c r="W34">
        <v>2.5979999999999999</v>
      </c>
      <c r="X34">
        <v>2.4279999999999999</v>
      </c>
      <c r="Y34">
        <v>2.8090000000000002</v>
      </c>
      <c r="Z34">
        <v>3.8250000000000002</v>
      </c>
      <c r="AA34">
        <v>3.6779999999999999</v>
      </c>
      <c r="AB34">
        <v>3.637</v>
      </c>
      <c r="AC34">
        <v>3.02</v>
      </c>
      <c r="AD34">
        <v>3.403</v>
      </c>
      <c r="AE34">
        <v>2.903</v>
      </c>
      <c r="AF34">
        <v>2.754</v>
      </c>
      <c r="AG34">
        <v>3.03</v>
      </c>
      <c r="AH34">
        <v>3.181</v>
      </c>
      <c r="AI34">
        <v>3.137</v>
      </c>
      <c r="AJ34">
        <v>3.5880000000000001</v>
      </c>
      <c r="AK34">
        <v>3.5550000000000002</v>
      </c>
      <c r="AL34">
        <v>3.508</v>
      </c>
      <c r="AM34">
        <v>3.5350000000000001</v>
      </c>
      <c r="AN34">
        <v>3.637</v>
      </c>
      <c r="AO34">
        <v>3.1930000000000001</v>
      </c>
      <c r="AP34">
        <v>3.2610000000000001</v>
      </c>
      <c r="AQ34">
        <v>3.3410000000000002</v>
      </c>
      <c r="AR34">
        <v>3.3140000000000001</v>
      </c>
      <c r="AS34">
        <v>3.4049999999999998</v>
      </c>
      <c r="AT34">
        <v>3.4649999999999999</v>
      </c>
      <c r="AU34">
        <v>3.5270000000000001</v>
      </c>
      <c r="AV34">
        <v>3.472</v>
      </c>
      <c r="AW34">
        <v>3.5510000000000002</v>
      </c>
      <c r="AX34">
        <v>3.6230000000000002</v>
      </c>
    </row>
    <row r="35" spans="1:50" x14ac:dyDescent="0.2">
      <c r="A35" t="s">
        <v>88</v>
      </c>
      <c r="B35">
        <f t="shared" si="3"/>
        <v>-8.4719999999999995</v>
      </c>
      <c r="C35">
        <f t="shared" si="4"/>
        <v>0.25420000000000009</v>
      </c>
      <c r="D35">
        <f t="shared" si="4"/>
        <v>2.5472000000000001</v>
      </c>
      <c r="E35">
        <f t="shared" si="4"/>
        <v>2.5941999999999998</v>
      </c>
      <c r="F35">
        <f t="shared" si="4"/>
        <v>2.9196000000000004</v>
      </c>
      <c r="G35">
        <f t="shared" si="4"/>
        <v>2.9737999999999998</v>
      </c>
      <c r="H35">
        <f t="shared" si="4"/>
        <v>3.2471666666666668</v>
      </c>
      <c r="L35" t="s">
        <v>88</v>
      </c>
      <c r="M35">
        <v>2.5150000000000001</v>
      </c>
      <c r="N35">
        <v>1.599</v>
      </c>
      <c r="O35">
        <v>0.89300000000000002</v>
      </c>
      <c r="P35">
        <v>1.2889999999999999</v>
      </c>
      <c r="Q35">
        <v>0.24199999999999999</v>
      </c>
      <c r="R35">
        <v>0.82299999999999995</v>
      </c>
      <c r="S35">
        <v>-0.17</v>
      </c>
      <c r="T35">
        <v>-8.4719999999999995</v>
      </c>
      <c r="U35">
        <v>2.827</v>
      </c>
      <c r="V35">
        <v>2.4940000000000002</v>
      </c>
      <c r="W35">
        <v>2.2879999999999998</v>
      </c>
      <c r="X35">
        <v>2.1339999999999999</v>
      </c>
      <c r="Y35">
        <v>2.2490000000000001</v>
      </c>
      <c r="Z35">
        <v>2.7869999999999999</v>
      </c>
      <c r="AA35">
        <v>2.6339999999999999</v>
      </c>
      <c r="AB35">
        <v>2.6160000000000001</v>
      </c>
      <c r="AC35">
        <v>2.4500000000000002</v>
      </c>
      <c r="AD35">
        <v>2.5459999999999998</v>
      </c>
      <c r="AE35">
        <v>2.57</v>
      </c>
      <c r="AF35">
        <v>2.444</v>
      </c>
      <c r="AG35">
        <v>2.649</v>
      </c>
      <c r="AH35">
        <v>2.762</v>
      </c>
      <c r="AI35">
        <v>2.8180000000000001</v>
      </c>
      <c r="AJ35">
        <v>2.9660000000000002</v>
      </c>
      <c r="AK35">
        <v>2.9820000000000002</v>
      </c>
      <c r="AL35">
        <v>2.9060000000000001</v>
      </c>
      <c r="AM35">
        <v>2.9260000000000002</v>
      </c>
      <c r="AN35">
        <v>3.0070000000000001</v>
      </c>
      <c r="AO35">
        <v>2.8679999999999999</v>
      </c>
      <c r="AP35">
        <v>2.9359999999999999</v>
      </c>
      <c r="AQ35">
        <v>2.9860000000000002</v>
      </c>
      <c r="AR35">
        <v>3.0720000000000001</v>
      </c>
      <c r="AS35">
        <v>3.18</v>
      </c>
      <c r="AT35">
        <v>3.2309999999999999</v>
      </c>
      <c r="AU35">
        <v>3.2749999999999999</v>
      </c>
      <c r="AV35">
        <v>3.2050000000000001</v>
      </c>
      <c r="AW35">
        <v>3.2669999999999999</v>
      </c>
      <c r="AX35">
        <v>3.3250000000000002</v>
      </c>
    </row>
    <row r="36" spans="1:50" x14ac:dyDescent="0.2">
      <c r="A36" t="s">
        <v>89</v>
      </c>
      <c r="B36">
        <f t="shared" si="3"/>
        <v>-8.5359999999999996</v>
      </c>
      <c r="C36">
        <f t="shared" ref="C36:H74" si="5">SUMIF($T$1:$AX$1,C$1,$T36:$AX36)/COUNTIF($T$1:$AX$1,C$1)</f>
        <v>0.22760000000000008</v>
      </c>
      <c r="D36">
        <f t="shared" si="5"/>
        <v>2.62</v>
      </c>
      <c r="E36">
        <f t="shared" si="5"/>
        <v>2.8595999999999999</v>
      </c>
      <c r="F36">
        <f t="shared" si="5"/>
        <v>3.1383999999999999</v>
      </c>
      <c r="G36">
        <f t="shared" si="5"/>
        <v>3.2316000000000003</v>
      </c>
      <c r="H36">
        <f t="shared" si="5"/>
        <v>3.4863333333333331</v>
      </c>
      <c r="L36" t="s">
        <v>89</v>
      </c>
      <c r="M36">
        <v>2.883</v>
      </c>
      <c r="N36">
        <v>1.8620000000000001</v>
      </c>
      <c r="O36">
        <v>1.61</v>
      </c>
      <c r="P36">
        <v>1.1990000000000001</v>
      </c>
      <c r="Q36">
        <v>0.94199999999999995</v>
      </c>
      <c r="R36">
        <v>1.0409999999999999</v>
      </c>
      <c r="S36">
        <v>0.18</v>
      </c>
      <c r="T36">
        <v>-8.5359999999999996</v>
      </c>
      <c r="U36">
        <v>2.694</v>
      </c>
      <c r="V36">
        <v>2.423</v>
      </c>
      <c r="W36">
        <v>2.3439999999999999</v>
      </c>
      <c r="X36">
        <v>2.2130000000000001</v>
      </c>
      <c r="Y36">
        <v>2.2789999999999999</v>
      </c>
      <c r="Z36">
        <v>2.7949999999999999</v>
      </c>
      <c r="AA36">
        <v>2.6629999999999998</v>
      </c>
      <c r="AB36">
        <v>2.6949999999999998</v>
      </c>
      <c r="AC36">
        <v>2.6680000000000001</v>
      </c>
      <c r="AD36">
        <v>2.67</v>
      </c>
      <c r="AE36">
        <v>2.92</v>
      </c>
      <c r="AF36">
        <v>2.72</v>
      </c>
      <c r="AG36">
        <v>2.93</v>
      </c>
      <c r="AH36">
        <v>3.0579999999999998</v>
      </c>
      <c r="AI36">
        <v>3.1459999999999999</v>
      </c>
      <c r="AJ36">
        <v>3.161</v>
      </c>
      <c r="AK36">
        <v>3.181</v>
      </c>
      <c r="AL36">
        <v>3.093</v>
      </c>
      <c r="AM36">
        <v>3.1110000000000002</v>
      </c>
      <c r="AN36">
        <v>3.1840000000000002</v>
      </c>
      <c r="AO36">
        <v>3.1789999999999998</v>
      </c>
      <c r="AP36">
        <v>3.2440000000000002</v>
      </c>
      <c r="AQ36">
        <v>3.262</v>
      </c>
      <c r="AR36">
        <v>3.2890000000000001</v>
      </c>
      <c r="AS36">
        <v>3.407</v>
      </c>
      <c r="AT36">
        <v>3.4809999999999999</v>
      </c>
      <c r="AU36">
        <v>3.53</v>
      </c>
      <c r="AV36">
        <v>3.4489999999999998</v>
      </c>
      <c r="AW36">
        <v>3.4940000000000002</v>
      </c>
      <c r="AX36">
        <v>3.5569999999999999</v>
      </c>
    </row>
    <row r="37" spans="1:50" x14ac:dyDescent="0.2">
      <c r="A37" t="s">
        <v>90</v>
      </c>
      <c r="B37">
        <f t="shared" si="3"/>
        <v>-8.3819999999999997</v>
      </c>
      <c r="C37">
        <f t="shared" si="5"/>
        <v>0.24679999999999999</v>
      </c>
      <c r="D37">
        <f t="shared" si="5"/>
        <v>2.6676000000000002</v>
      </c>
      <c r="E37">
        <f t="shared" si="5"/>
        <v>2.6848000000000001</v>
      </c>
      <c r="F37">
        <f t="shared" si="5"/>
        <v>2.9929999999999999</v>
      </c>
      <c r="G37">
        <f t="shared" si="5"/>
        <v>3.0665999999999998</v>
      </c>
      <c r="H37">
        <f t="shared" si="5"/>
        <v>3.3776666666666664</v>
      </c>
      <c r="L37" t="s">
        <v>90</v>
      </c>
      <c r="M37">
        <v>2.5979999999999999</v>
      </c>
      <c r="N37">
        <v>1.4650000000000001</v>
      </c>
      <c r="O37">
        <v>1.304</v>
      </c>
      <c r="P37">
        <v>1.3089999999999999</v>
      </c>
      <c r="Q37">
        <v>0.52</v>
      </c>
      <c r="R37">
        <v>0.96599999999999997</v>
      </c>
      <c r="S37">
        <v>-0.114</v>
      </c>
      <c r="T37">
        <v>-8.3819999999999997</v>
      </c>
      <c r="U37">
        <v>2.6640000000000001</v>
      </c>
      <c r="V37">
        <v>2.375</v>
      </c>
      <c r="W37">
        <v>2.3479999999999999</v>
      </c>
      <c r="X37">
        <v>2.2290000000000001</v>
      </c>
      <c r="Y37">
        <v>2.3250000000000002</v>
      </c>
      <c r="Z37">
        <v>2.8330000000000002</v>
      </c>
      <c r="AA37">
        <v>2.7370000000000001</v>
      </c>
      <c r="AB37">
        <v>2.76</v>
      </c>
      <c r="AC37">
        <v>2.6829999999999998</v>
      </c>
      <c r="AD37">
        <v>2.7069999999999999</v>
      </c>
      <c r="AE37">
        <v>2.6230000000000002</v>
      </c>
      <c r="AF37">
        <v>2.4870000000000001</v>
      </c>
      <c r="AG37">
        <v>2.746</v>
      </c>
      <c r="AH37">
        <v>2.8610000000000002</v>
      </c>
      <c r="AI37">
        <v>2.9279999999999999</v>
      </c>
      <c r="AJ37">
        <v>3.0670000000000002</v>
      </c>
      <c r="AK37">
        <v>3.0750000000000002</v>
      </c>
      <c r="AL37">
        <v>2.94</v>
      </c>
      <c r="AM37">
        <v>2.9550000000000001</v>
      </c>
      <c r="AN37">
        <v>3.0310000000000001</v>
      </c>
      <c r="AO37">
        <v>2.9319999999999999</v>
      </c>
      <c r="AP37">
        <v>3.0419999999999998</v>
      </c>
      <c r="AQ37">
        <v>3.1160000000000001</v>
      </c>
      <c r="AR37">
        <v>3.2120000000000002</v>
      </c>
      <c r="AS37">
        <v>3.3420000000000001</v>
      </c>
      <c r="AT37">
        <v>3.4</v>
      </c>
      <c r="AU37">
        <v>3.3759999999999999</v>
      </c>
      <c r="AV37">
        <v>3.3180000000000001</v>
      </c>
      <c r="AW37">
        <v>3.3809999999999998</v>
      </c>
      <c r="AX37">
        <v>3.4489999999999998</v>
      </c>
    </row>
    <row r="38" spans="1:50" x14ac:dyDescent="0.2">
      <c r="A38" t="s">
        <v>91</v>
      </c>
      <c r="B38">
        <f t="shared" si="3"/>
        <v>-8.5739999999999998</v>
      </c>
      <c r="C38">
        <f t="shared" si="5"/>
        <v>0.22280000000000005</v>
      </c>
      <c r="D38">
        <f t="shared" si="5"/>
        <v>2.6084000000000001</v>
      </c>
      <c r="E38">
        <f t="shared" si="5"/>
        <v>2.9016000000000002</v>
      </c>
      <c r="F38">
        <f t="shared" si="5"/>
        <v>3.1732</v>
      </c>
      <c r="G38">
        <f t="shared" si="5"/>
        <v>3.2712000000000003</v>
      </c>
      <c r="H38">
        <f t="shared" si="5"/>
        <v>3.5123333333333338</v>
      </c>
      <c r="L38" t="s">
        <v>91</v>
      </c>
      <c r="M38">
        <v>2.9529999999999998</v>
      </c>
      <c r="N38">
        <v>1.96</v>
      </c>
      <c r="O38">
        <v>1.6850000000000001</v>
      </c>
      <c r="P38">
        <v>1.173</v>
      </c>
      <c r="Q38">
        <v>1.046</v>
      </c>
      <c r="R38">
        <v>1.06</v>
      </c>
      <c r="S38">
        <v>0.252</v>
      </c>
      <c r="T38">
        <v>-8.5739999999999998</v>
      </c>
      <c r="U38">
        <v>2.702</v>
      </c>
      <c r="V38">
        <v>2.4350000000000001</v>
      </c>
      <c r="W38">
        <v>2.343</v>
      </c>
      <c r="X38">
        <v>2.2080000000000002</v>
      </c>
      <c r="Y38">
        <v>2.2679999999999998</v>
      </c>
      <c r="Z38">
        <v>2.786</v>
      </c>
      <c r="AA38">
        <v>2.645</v>
      </c>
      <c r="AB38">
        <v>2.6789999999999998</v>
      </c>
      <c r="AC38">
        <v>2.6640000000000001</v>
      </c>
      <c r="AD38">
        <v>2.66</v>
      </c>
      <c r="AE38">
        <v>2.992</v>
      </c>
      <c r="AF38">
        <v>2.7759999999999998</v>
      </c>
      <c r="AG38">
        <v>2.9750000000000001</v>
      </c>
      <c r="AH38">
        <v>3.105</v>
      </c>
      <c r="AI38">
        <v>3.198</v>
      </c>
      <c r="AJ38">
        <v>3.1840000000000002</v>
      </c>
      <c r="AK38">
        <v>3.206</v>
      </c>
      <c r="AL38">
        <v>3.13</v>
      </c>
      <c r="AM38">
        <v>3.1480000000000001</v>
      </c>
      <c r="AN38">
        <v>3.2210000000000001</v>
      </c>
      <c r="AO38">
        <v>3.238</v>
      </c>
      <c r="AP38">
        <v>3.2919999999999998</v>
      </c>
      <c r="AQ38">
        <v>3.2970000000000002</v>
      </c>
      <c r="AR38">
        <v>3.3079999999999998</v>
      </c>
      <c r="AS38">
        <v>3.423</v>
      </c>
      <c r="AT38">
        <v>3.5009999999999999</v>
      </c>
      <c r="AU38">
        <v>3.5670000000000002</v>
      </c>
      <c r="AV38">
        <v>3.48</v>
      </c>
      <c r="AW38">
        <v>3.5209999999999999</v>
      </c>
      <c r="AX38">
        <v>3.5819999999999999</v>
      </c>
    </row>
    <row r="39" spans="1:50" x14ac:dyDescent="0.2">
      <c r="A39" t="s">
        <v>92</v>
      </c>
      <c r="B39">
        <f t="shared" si="3"/>
        <v>-11.914</v>
      </c>
      <c r="C39">
        <f t="shared" si="5"/>
        <v>-0.66079999999999983</v>
      </c>
      <c r="D39">
        <f t="shared" si="5"/>
        <v>2.7658</v>
      </c>
      <c r="E39">
        <f t="shared" si="5"/>
        <v>2.6003999999999996</v>
      </c>
      <c r="F39">
        <f t="shared" si="5"/>
        <v>2.7334000000000001</v>
      </c>
      <c r="G39">
        <f t="shared" si="5"/>
        <v>2.6252</v>
      </c>
      <c r="H39">
        <f t="shared" si="5"/>
        <v>2.922166666666667</v>
      </c>
      <c r="L39" t="s">
        <v>92</v>
      </c>
      <c r="M39">
        <v>-1.4890000000000001</v>
      </c>
      <c r="N39">
        <v>-1.427</v>
      </c>
      <c r="O39">
        <v>0.10199999999999999</v>
      </c>
      <c r="P39">
        <v>-0.53400000000000003</v>
      </c>
      <c r="Q39">
        <v>-0.72</v>
      </c>
      <c r="R39">
        <v>7.2999999999999995E-2</v>
      </c>
      <c r="S39">
        <v>-1.1559999999999999</v>
      </c>
      <c r="T39">
        <v>-11.914</v>
      </c>
      <c r="U39">
        <v>2.9910000000000001</v>
      </c>
      <c r="V39">
        <v>2.0030000000000001</v>
      </c>
      <c r="W39">
        <v>1.881</v>
      </c>
      <c r="X39">
        <v>1.7350000000000001</v>
      </c>
      <c r="Y39">
        <v>2.0710000000000002</v>
      </c>
      <c r="Z39">
        <v>3.1150000000000002</v>
      </c>
      <c r="AA39">
        <v>3.0640000000000001</v>
      </c>
      <c r="AB39">
        <v>3.0539999999999998</v>
      </c>
      <c r="AC39">
        <v>2.5249999999999999</v>
      </c>
      <c r="AD39">
        <v>2.891</v>
      </c>
      <c r="AE39">
        <v>2.6480000000000001</v>
      </c>
      <c r="AF39">
        <v>2.3050000000000002</v>
      </c>
      <c r="AG39">
        <v>2.5089999999999999</v>
      </c>
      <c r="AH39">
        <v>2.649</v>
      </c>
      <c r="AI39">
        <v>2.5750000000000002</v>
      </c>
      <c r="AJ39">
        <v>2.7930000000000001</v>
      </c>
      <c r="AK39">
        <v>2.8119999999999998</v>
      </c>
      <c r="AL39">
        <v>2.74</v>
      </c>
      <c r="AM39">
        <v>2.7469999999999999</v>
      </c>
      <c r="AN39">
        <v>2.8250000000000002</v>
      </c>
      <c r="AO39">
        <v>2.504</v>
      </c>
      <c r="AP39">
        <v>2.5539999999999998</v>
      </c>
      <c r="AQ39">
        <v>2.5880000000000001</v>
      </c>
      <c r="AR39">
        <v>2.6549999999999998</v>
      </c>
      <c r="AS39">
        <v>2.7810000000000001</v>
      </c>
      <c r="AT39">
        <v>2.8650000000000002</v>
      </c>
      <c r="AU39">
        <v>2.94</v>
      </c>
      <c r="AV39">
        <v>2.9</v>
      </c>
      <c r="AW39">
        <v>2.9790000000000001</v>
      </c>
      <c r="AX39">
        <v>3.0680000000000001</v>
      </c>
    </row>
    <row r="40" spans="1:50" x14ac:dyDescent="0.2">
      <c r="A40" t="s">
        <v>93</v>
      </c>
      <c r="B40">
        <f t="shared" si="3"/>
        <v>-12.920999999999999</v>
      </c>
      <c r="C40">
        <f t="shared" si="5"/>
        <v>-0.87519999999999987</v>
      </c>
      <c r="D40">
        <f t="shared" si="5"/>
        <v>2.9487999999999999</v>
      </c>
      <c r="E40">
        <f t="shared" si="5"/>
        <v>2.3653999999999997</v>
      </c>
      <c r="F40">
        <f t="shared" si="5"/>
        <v>2.5082</v>
      </c>
      <c r="G40">
        <f t="shared" si="5"/>
        <v>2.3359999999999999</v>
      </c>
      <c r="H40">
        <f t="shared" si="5"/>
        <v>2.7260000000000004</v>
      </c>
      <c r="L40" t="s">
        <v>93</v>
      </c>
      <c r="M40">
        <v>2.9910000000000001</v>
      </c>
      <c r="N40">
        <v>1.202</v>
      </c>
      <c r="O40">
        <v>1.5629999999999999</v>
      </c>
      <c r="P40">
        <v>0.14000000000000001</v>
      </c>
      <c r="Q40">
        <v>0.22500000000000001</v>
      </c>
      <c r="R40">
        <v>0.23300000000000001</v>
      </c>
      <c r="S40">
        <v>-0.91600000000000004</v>
      </c>
      <c r="T40">
        <v>-12.920999999999999</v>
      </c>
      <c r="U40">
        <v>3.1640000000000001</v>
      </c>
      <c r="V40">
        <v>1.996</v>
      </c>
      <c r="W40">
        <v>1.782</v>
      </c>
      <c r="X40">
        <v>1.603</v>
      </c>
      <c r="Y40">
        <v>2.1219999999999999</v>
      </c>
      <c r="Z40">
        <v>3.617</v>
      </c>
      <c r="AA40">
        <v>3.4319999999999999</v>
      </c>
      <c r="AB40">
        <v>3.2890000000000001</v>
      </c>
      <c r="AC40">
        <v>2.2839999999999998</v>
      </c>
      <c r="AD40">
        <v>2.9</v>
      </c>
      <c r="AE40">
        <v>2.2919999999999998</v>
      </c>
      <c r="AF40">
        <v>1.9730000000000001</v>
      </c>
      <c r="AG40">
        <v>2.25</v>
      </c>
      <c r="AH40">
        <v>2.4119999999999999</v>
      </c>
      <c r="AI40">
        <v>2.2320000000000002</v>
      </c>
      <c r="AJ40">
        <v>2.609</v>
      </c>
      <c r="AK40">
        <v>2.6139999999999999</v>
      </c>
      <c r="AL40">
        <v>2.5409999999999999</v>
      </c>
      <c r="AM40">
        <v>2.5449999999999999</v>
      </c>
      <c r="AN40">
        <v>2.6240000000000001</v>
      </c>
      <c r="AO40">
        <v>2.13</v>
      </c>
      <c r="AP40">
        <v>2.2240000000000002</v>
      </c>
      <c r="AQ40">
        <v>2.2959999999999998</v>
      </c>
      <c r="AR40">
        <v>2.4060000000000001</v>
      </c>
      <c r="AS40">
        <v>2.5489999999999999</v>
      </c>
      <c r="AT40">
        <v>2.6480000000000001</v>
      </c>
      <c r="AU40">
        <v>2.7349999999999999</v>
      </c>
      <c r="AV40">
        <v>2.71</v>
      </c>
      <c r="AW40">
        <v>2.8069999999999999</v>
      </c>
      <c r="AX40">
        <v>2.907</v>
      </c>
    </row>
    <row r="41" spans="1:50" x14ac:dyDescent="0.2">
      <c r="A41" t="s">
        <v>94</v>
      </c>
      <c r="B41">
        <f t="shared" si="3"/>
        <v>-17.954999999999998</v>
      </c>
      <c r="C41">
        <f t="shared" si="5"/>
        <v>-2.5317999999999996</v>
      </c>
      <c r="D41">
        <f t="shared" si="5"/>
        <v>3.4003999999999999</v>
      </c>
      <c r="E41">
        <f t="shared" si="5"/>
        <v>2.9569999999999999</v>
      </c>
      <c r="F41">
        <f t="shared" si="5"/>
        <v>2.3996</v>
      </c>
      <c r="G41">
        <f t="shared" si="5"/>
        <v>1.6294</v>
      </c>
      <c r="H41">
        <f t="shared" si="5"/>
        <v>1.7381666666666664</v>
      </c>
      <c r="L41" t="s">
        <v>94</v>
      </c>
      <c r="M41">
        <v>-16.672000000000001</v>
      </c>
      <c r="N41">
        <v>-13.798999999999999</v>
      </c>
      <c r="O41">
        <v>-5.6379999999999999</v>
      </c>
      <c r="P41">
        <v>-6.1890000000000001</v>
      </c>
      <c r="Q41">
        <v>-7.298</v>
      </c>
      <c r="R41">
        <v>-2.0089999999999999</v>
      </c>
      <c r="S41">
        <v>-5.5439999999999996</v>
      </c>
      <c r="T41">
        <v>-17.954999999999998</v>
      </c>
      <c r="U41">
        <v>3.5870000000000002</v>
      </c>
      <c r="V41">
        <v>0.379</v>
      </c>
      <c r="W41">
        <v>0.67100000000000004</v>
      </c>
      <c r="X41">
        <v>0.65900000000000003</v>
      </c>
      <c r="Y41">
        <v>1.4430000000000001</v>
      </c>
      <c r="Z41">
        <v>3.4740000000000002</v>
      </c>
      <c r="AA41">
        <v>4.1420000000000003</v>
      </c>
      <c r="AB41">
        <v>4.4729999999999999</v>
      </c>
      <c r="AC41">
        <v>3.47</v>
      </c>
      <c r="AD41">
        <v>4.298</v>
      </c>
      <c r="AE41">
        <v>3.415</v>
      </c>
      <c r="AF41">
        <v>2.2040000000000002</v>
      </c>
      <c r="AG41">
        <v>2.3279999999999998</v>
      </c>
      <c r="AH41">
        <v>2.54</v>
      </c>
      <c r="AI41">
        <v>2.1709999999999998</v>
      </c>
      <c r="AJ41">
        <v>2.5390000000000001</v>
      </c>
      <c r="AK41">
        <v>2.5379999999999998</v>
      </c>
      <c r="AL41">
        <v>2.403</v>
      </c>
      <c r="AM41">
        <v>2.347</v>
      </c>
      <c r="AN41">
        <v>2.39</v>
      </c>
      <c r="AO41">
        <v>1.5549999999999999</v>
      </c>
      <c r="AP41">
        <v>1.4330000000000001</v>
      </c>
      <c r="AQ41">
        <v>1.369</v>
      </c>
      <c r="AR41">
        <v>1.4</v>
      </c>
      <c r="AS41">
        <v>1.5069999999999999</v>
      </c>
      <c r="AT41">
        <v>1.6359999999999999</v>
      </c>
      <c r="AU41">
        <v>1.7230000000000001</v>
      </c>
      <c r="AV41">
        <v>1.718</v>
      </c>
      <c r="AW41">
        <v>1.841</v>
      </c>
      <c r="AX41">
        <v>2.004</v>
      </c>
    </row>
    <row r="42" spans="1:50" x14ac:dyDescent="0.2">
      <c r="A42" t="s">
        <v>95</v>
      </c>
      <c r="B42">
        <f t="shared" si="3"/>
        <v>-9.9659999999999993</v>
      </c>
      <c r="C42">
        <f t="shared" si="5"/>
        <v>-0.12939999999999996</v>
      </c>
      <c r="D42">
        <f t="shared" si="5"/>
        <v>2.5367999999999999</v>
      </c>
      <c r="E42">
        <f t="shared" si="5"/>
        <v>2.6593999999999998</v>
      </c>
      <c r="F42">
        <f t="shared" si="5"/>
        <v>2.927</v>
      </c>
      <c r="G42">
        <f t="shared" si="5"/>
        <v>2.9794</v>
      </c>
      <c r="H42">
        <f t="shared" si="5"/>
        <v>3.2426666666666666</v>
      </c>
      <c r="L42" t="s">
        <v>95</v>
      </c>
      <c r="M42">
        <v>2.6120000000000001</v>
      </c>
      <c r="N42">
        <v>1.478</v>
      </c>
      <c r="O42">
        <v>1</v>
      </c>
      <c r="P42">
        <v>0.68200000000000005</v>
      </c>
      <c r="Q42">
        <v>0.47599999999999998</v>
      </c>
      <c r="R42">
        <v>0.49</v>
      </c>
      <c r="S42">
        <v>-0.247</v>
      </c>
      <c r="T42">
        <v>-9.9659999999999993</v>
      </c>
      <c r="U42">
        <v>2.77</v>
      </c>
      <c r="V42">
        <v>2.343</v>
      </c>
      <c r="W42">
        <v>2.1819999999999999</v>
      </c>
      <c r="X42">
        <v>2.024</v>
      </c>
      <c r="Y42">
        <v>2.1669999999999998</v>
      </c>
      <c r="Z42">
        <v>2.7669999999999999</v>
      </c>
      <c r="AA42">
        <v>2.645</v>
      </c>
      <c r="AB42">
        <v>2.6360000000000001</v>
      </c>
      <c r="AC42">
        <v>2.4689999999999999</v>
      </c>
      <c r="AD42">
        <v>2.5960000000000001</v>
      </c>
      <c r="AE42">
        <v>2.6890000000000001</v>
      </c>
      <c r="AF42">
        <v>2.5139999999999998</v>
      </c>
      <c r="AG42">
        <v>2.6930000000000001</v>
      </c>
      <c r="AH42">
        <v>2.8050000000000002</v>
      </c>
      <c r="AI42">
        <v>2.8519999999999999</v>
      </c>
      <c r="AJ42">
        <v>2.9470000000000001</v>
      </c>
      <c r="AK42">
        <v>2.9769999999999999</v>
      </c>
      <c r="AL42">
        <v>2.919</v>
      </c>
      <c r="AM42">
        <v>2.94</v>
      </c>
      <c r="AN42">
        <v>3.024</v>
      </c>
      <c r="AO42">
        <v>2.9</v>
      </c>
      <c r="AP42">
        <v>2.9569999999999999</v>
      </c>
      <c r="AQ42">
        <v>2.9849999999999999</v>
      </c>
      <c r="AR42">
        <v>3.0310000000000001</v>
      </c>
      <c r="AS42">
        <v>3.1469999999999998</v>
      </c>
      <c r="AT42">
        <v>3.21</v>
      </c>
      <c r="AU42">
        <v>3.2730000000000001</v>
      </c>
      <c r="AV42">
        <v>3.214</v>
      </c>
      <c r="AW42">
        <v>3.2730000000000001</v>
      </c>
      <c r="AX42">
        <v>3.339</v>
      </c>
    </row>
    <row r="43" spans="1:50" x14ac:dyDescent="0.2">
      <c r="A43" t="s">
        <v>96</v>
      </c>
      <c r="B43">
        <f t="shared" si="3"/>
        <v>-10.939</v>
      </c>
      <c r="C43">
        <f t="shared" si="5"/>
        <v>-0.16199999999999992</v>
      </c>
      <c r="D43">
        <f t="shared" si="5"/>
        <v>2.6886000000000001</v>
      </c>
      <c r="E43">
        <f t="shared" si="5"/>
        <v>2.6850000000000001</v>
      </c>
      <c r="F43">
        <f t="shared" si="5"/>
        <v>2.9690000000000003</v>
      </c>
      <c r="G43">
        <f t="shared" si="5"/>
        <v>2.9912000000000001</v>
      </c>
      <c r="H43">
        <f t="shared" si="5"/>
        <v>3.2624999999999997</v>
      </c>
      <c r="L43" t="s">
        <v>96</v>
      </c>
      <c r="M43">
        <v>2.577</v>
      </c>
      <c r="N43">
        <v>1.4359999999999999</v>
      </c>
      <c r="O43">
        <v>0.75800000000000001</v>
      </c>
      <c r="P43">
        <v>0.77100000000000002</v>
      </c>
      <c r="Q43">
        <v>0.112</v>
      </c>
      <c r="R43">
        <v>0.64</v>
      </c>
      <c r="S43">
        <v>-0.42699999999999999</v>
      </c>
      <c r="T43">
        <v>-10.939</v>
      </c>
      <c r="U43">
        <v>3.077</v>
      </c>
      <c r="V43">
        <v>2.5249999999999999</v>
      </c>
      <c r="W43">
        <v>2.3530000000000002</v>
      </c>
      <c r="X43">
        <v>2.1739999999999999</v>
      </c>
      <c r="Y43">
        <v>2.3330000000000002</v>
      </c>
      <c r="Z43">
        <v>2.9649999999999999</v>
      </c>
      <c r="AA43">
        <v>2.8210000000000002</v>
      </c>
      <c r="AB43">
        <v>2.7930000000000001</v>
      </c>
      <c r="AC43">
        <v>2.5310000000000001</v>
      </c>
      <c r="AD43">
        <v>2.694</v>
      </c>
      <c r="AE43">
        <v>2.6619999999999999</v>
      </c>
      <c r="AF43">
        <v>2.5150000000000001</v>
      </c>
      <c r="AG43">
        <v>2.72</v>
      </c>
      <c r="AH43">
        <v>2.8340000000000001</v>
      </c>
      <c r="AI43">
        <v>2.859</v>
      </c>
      <c r="AJ43">
        <v>3.0059999999999998</v>
      </c>
      <c r="AK43">
        <v>3.028</v>
      </c>
      <c r="AL43">
        <v>2.9670000000000001</v>
      </c>
      <c r="AM43">
        <v>2.9849999999999999</v>
      </c>
      <c r="AN43">
        <v>3.0659999999999998</v>
      </c>
      <c r="AO43">
        <v>2.89</v>
      </c>
      <c r="AP43">
        <v>2.948</v>
      </c>
      <c r="AQ43">
        <v>2.992</v>
      </c>
      <c r="AR43">
        <v>3.06</v>
      </c>
      <c r="AS43">
        <v>3.1669999999999998</v>
      </c>
      <c r="AT43">
        <v>3.234</v>
      </c>
      <c r="AU43">
        <v>3.2879999999999998</v>
      </c>
      <c r="AV43">
        <v>3.23</v>
      </c>
      <c r="AW43">
        <v>3.2959999999999998</v>
      </c>
      <c r="AX43">
        <v>3.36</v>
      </c>
    </row>
    <row r="44" spans="1:50" x14ac:dyDescent="0.2">
      <c r="A44" t="s">
        <v>97</v>
      </c>
      <c r="B44">
        <f t="shared" si="3"/>
        <v>-10.698</v>
      </c>
      <c r="C44">
        <f t="shared" si="5"/>
        <v>-0.19400000000000003</v>
      </c>
      <c r="D44">
        <f t="shared" si="5"/>
        <v>2.5057999999999998</v>
      </c>
      <c r="E44">
        <f t="shared" si="5"/>
        <v>2.5682</v>
      </c>
      <c r="F44">
        <f t="shared" si="5"/>
        <v>2.8411999999999997</v>
      </c>
      <c r="G44">
        <f t="shared" si="5"/>
        <v>2.8972000000000002</v>
      </c>
      <c r="H44">
        <f t="shared" si="5"/>
        <v>3.1686666666666667</v>
      </c>
      <c r="L44" t="s">
        <v>97</v>
      </c>
      <c r="M44">
        <v>2.3279999999999998</v>
      </c>
      <c r="N44">
        <v>1.175</v>
      </c>
      <c r="O44">
        <v>0.76900000000000002</v>
      </c>
      <c r="P44">
        <v>0.68700000000000006</v>
      </c>
      <c r="Q44">
        <v>1.2999999999999999E-2</v>
      </c>
      <c r="R44">
        <v>0.40699999999999997</v>
      </c>
      <c r="S44">
        <v>-0.56699999999999995</v>
      </c>
      <c r="T44">
        <v>-10.698</v>
      </c>
      <c r="U44">
        <v>2.9660000000000002</v>
      </c>
      <c r="V44">
        <v>2.4489999999999998</v>
      </c>
      <c r="W44">
        <v>2.2480000000000002</v>
      </c>
      <c r="X44">
        <v>2.0649999999999999</v>
      </c>
      <c r="Y44">
        <v>2.1840000000000002</v>
      </c>
      <c r="Z44">
        <v>2.7490000000000001</v>
      </c>
      <c r="AA44">
        <v>2.6190000000000002</v>
      </c>
      <c r="AB44">
        <v>2.6030000000000002</v>
      </c>
      <c r="AC44">
        <v>2.3740000000000001</v>
      </c>
      <c r="AD44">
        <v>2.5179999999999998</v>
      </c>
      <c r="AE44">
        <v>2.5750000000000002</v>
      </c>
      <c r="AF44">
        <v>2.4159999999999999</v>
      </c>
      <c r="AG44">
        <v>2.61</v>
      </c>
      <c r="AH44">
        <v>2.722</v>
      </c>
      <c r="AI44">
        <v>2.75</v>
      </c>
      <c r="AJ44">
        <v>2.863</v>
      </c>
      <c r="AK44">
        <v>2.891</v>
      </c>
      <c r="AL44">
        <v>2.8410000000000002</v>
      </c>
      <c r="AM44">
        <v>2.8610000000000002</v>
      </c>
      <c r="AN44">
        <v>2.9430000000000001</v>
      </c>
      <c r="AO44">
        <v>2.8119999999999998</v>
      </c>
      <c r="AP44">
        <v>2.867</v>
      </c>
      <c r="AQ44">
        <v>2.9060000000000001</v>
      </c>
      <c r="AR44">
        <v>2.9580000000000002</v>
      </c>
      <c r="AS44">
        <v>3.0680000000000001</v>
      </c>
      <c r="AT44">
        <v>3.133</v>
      </c>
      <c r="AU44">
        <v>3.1930000000000001</v>
      </c>
      <c r="AV44">
        <v>3.1389999999999998</v>
      </c>
      <c r="AW44">
        <v>3.206</v>
      </c>
      <c r="AX44">
        <v>3.2730000000000001</v>
      </c>
    </row>
    <row r="45" spans="1:50" x14ac:dyDescent="0.2">
      <c r="A45" t="s">
        <v>98</v>
      </c>
      <c r="B45">
        <f t="shared" si="3"/>
        <v>-11.273999999999999</v>
      </c>
      <c r="C45">
        <f t="shared" si="5"/>
        <v>-0.24199999999999983</v>
      </c>
      <c r="D45">
        <f t="shared" si="5"/>
        <v>2.7597999999999998</v>
      </c>
      <c r="E45">
        <f t="shared" si="5"/>
        <v>2.6916000000000002</v>
      </c>
      <c r="F45">
        <f t="shared" si="5"/>
        <v>2.9794</v>
      </c>
      <c r="G45">
        <f t="shared" si="5"/>
        <v>2.9318</v>
      </c>
      <c r="H45">
        <f t="shared" si="5"/>
        <v>3.1788333333333334</v>
      </c>
      <c r="L45" t="s">
        <v>98</v>
      </c>
      <c r="M45">
        <v>2.7549999999999999</v>
      </c>
      <c r="N45">
        <v>1.516</v>
      </c>
      <c r="O45">
        <v>1.046</v>
      </c>
      <c r="P45">
        <v>0.86</v>
      </c>
      <c r="Q45">
        <v>2.1999999999999999E-2</v>
      </c>
      <c r="R45">
        <v>0.59299999999999997</v>
      </c>
      <c r="S45">
        <v>-0.22900000000000001</v>
      </c>
      <c r="T45">
        <v>-11.273999999999999</v>
      </c>
      <c r="U45">
        <v>3.1389999999999998</v>
      </c>
      <c r="V45">
        <v>2.403</v>
      </c>
      <c r="W45">
        <v>2.3490000000000002</v>
      </c>
      <c r="X45">
        <v>2.173</v>
      </c>
      <c r="Y45">
        <v>2.3540000000000001</v>
      </c>
      <c r="Z45">
        <v>3.028</v>
      </c>
      <c r="AA45">
        <v>2.903</v>
      </c>
      <c r="AB45">
        <v>2.8719999999999999</v>
      </c>
      <c r="AC45">
        <v>2.6419999999999999</v>
      </c>
      <c r="AD45">
        <v>2.76</v>
      </c>
      <c r="AE45">
        <v>2.633</v>
      </c>
      <c r="AF45">
        <v>2.472</v>
      </c>
      <c r="AG45">
        <v>2.738</v>
      </c>
      <c r="AH45">
        <v>2.855</v>
      </c>
      <c r="AI45">
        <v>2.9039999999999999</v>
      </c>
      <c r="AJ45">
        <v>3.0379999999999998</v>
      </c>
      <c r="AK45">
        <v>3.0369999999999999</v>
      </c>
      <c r="AL45">
        <v>2.9540000000000002</v>
      </c>
      <c r="AM45">
        <v>2.964</v>
      </c>
      <c r="AN45">
        <v>3.0350000000000001</v>
      </c>
      <c r="AO45">
        <v>2.8079999999999998</v>
      </c>
      <c r="AP45">
        <v>2.8620000000000001</v>
      </c>
      <c r="AQ45">
        <v>2.9249999999999998</v>
      </c>
      <c r="AR45">
        <v>3.0289999999999999</v>
      </c>
      <c r="AS45">
        <v>3.1120000000000001</v>
      </c>
      <c r="AT45">
        <v>3.169</v>
      </c>
      <c r="AU45">
        <v>3.1960000000000002</v>
      </c>
      <c r="AV45">
        <v>3.1280000000000001</v>
      </c>
      <c r="AW45">
        <v>3.206</v>
      </c>
      <c r="AX45">
        <v>3.262</v>
      </c>
    </row>
    <row r="46" spans="1:50" x14ac:dyDescent="0.2">
      <c r="A46" t="s">
        <v>99</v>
      </c>
      <c r="B46">
        <f t="shared" si="3"/>
        <v>-11.669</v>
      </c>
      <c r="C46">
        <f t="shared" si="5"/>
        <v>7.8000000000000028E-2</v>
      </c>
      <c r="D46">
        <f t="shared" si="5"/>
        <v>3.4305999999999996</v>
      </c>
      <c r="E46">
        <f t="shared" si="5"/>
        <v>3.1832000000000003</v>
      </c>
      <c r="F46">
        <f t="shared" si="5"/>
        <v>3.4932000000000003</v>
      </c>
      <c r="G46">
        <f t="shared" si="5"/>
        <v>3.4333999999999998</v>
      </c>
      <c r="H46">
        <f t="shared" si="5"/>
        <v>3.7158333333333329</v>
      </c>
      <c r="L46" t="s">
        <v>99</v>
      </c>
      <c r="M46">
        <v>3.5819999999999999</v>
      </c>
      <c r="N46">
        <v>2.5990000000000002</v>
      </c>
      <c r="O46">
        <v>0.374</v>
      </c>
      <c r="P46">
        <v>1.0680000000000001</v>
      </c>
      <c r="Q46">
        <v>0.68200000000000005</v>
      </c>
      <c r="R46">
        <v>1.7969999999999999</v>
      </c>
      <c r="S46">
        <v>-3.0000000000000001E-3</v>
      </c>
      <c r="T46">
        <v>-11.669</v>
      </c>
      <c r="U46">
        <v>3.5219999999999998</v>
      </c>
      <c r="V46">
        <v>3.0190000000000001</v>
      </c>
      <c r="W46">
        <v>2.8410000000000002</v>
      </c>
      <c r="X46">
        <v>2.677</v>
      </c>
      <c r="Y46">
        <v>2.988</v>
      </c>
      <c r="Z46">
        <v>3.8740000000000001</v>
      </c>
      <c r="AA46">
        <v>3.64</v>
      </c>
      <c r="AB46">
        <v>3.5529999999999999</v>
      </c>
      <c r="AC46">
        <v>3.0979999999999999</v>
      </c>
      <c r="AD46">
        <v>3.3889999999999998</v>
      </c>
      <c r="AE46">
        <v>3.0739999999999998</v>
      </c>
      <c r="AF46">
        <v>2.99</v>
      </c>
      <c r="AG46">
        <v>3.173</v>
      </c>
      <c r="AH46">
        <v>3.29</v>
      </c>
      <c r="AI46">
        <v>3.2730000000000001</v>
      </c>
      <c r="AJ46">
        <v>3.577</v>
      </c>
      <c r="AK46">
        <v>3.593</v>
      </c>
      <c r="AL46">
        <v>3.5059999999999998</v>
      </c>
      <c r="AM46">
        <v>3.5169999999999999</v>
      </c>
      <c r="AN46">
        <v>3.601</v>
      </c>
      <c r="AO46">
        <v>3.2919999999999998</v>
      </c>
      <c r="AP46">
        <v>3.3660000000000001</v>
      </c>
      <c r="AQ46">
        <v>3.4089999999999998</v>
      </c>
      <c r="AR46">
        <v>3.4990000000000001</v>
      </c>
      <c r="AS46">
        <v>3.6190000000000002</v>
      </c>
      <c r="AT46">
        <v>3.7029999999999998</v>
      </c>
      <c r="AU46">
        <v>3.7549999999999999</v>
      </c>
      <c r="AV46">
        <v>3.6869999999999998</v>
      </c>
      <c r="AW46">
        <v>3.7370000000000001</v>
      </c>
      <c r="AX46">
        <v>3.794</v>
      </c>
    </row>
    <row r="47" spans="1:50" x14ac:dyDescent="0.2">
      <c r="A47" t="s">
        <v>100</v>
      </c>
      <c r="B47">
        <f t="shared" si="3"/>
        <v>-10.917999999999999</v>
      </c>
      <c r="C47">
        <f t="shared" si="5"/>
        <v>-0.12439999999999962</v>
      </c>
      <c r="D47">
        <f t="shared" si="5"/>
        <v>2.8073999999999999</v>
      </c>
      <c r="E47">
        <f t="shared" si="5"/>
        <v>3.1657999999999999</v>
      </c>
      <c r="F47">
        <f t="shared" si="5"/>
        <v>3.593</v>
      </c>
      <c r="G47">
        <f t="shared" si="5"/>
        <v>3.7155999999999998</v>
      </c>
      <c r="H47">
        <f t="shared" si="5"/>
        <v>4.0873333333333335</v>
      </c>
      <c r="L47" t="s">
        <v>100</v>
      </c>
      <c r="M47">
        <v>2.6419999999999999</v>
      </c>
      <c r="N47">
        <v>1.7110000000000001</v>
      </c>
      <c r="O47">
        <v>1.337</v>
      </c>
      <c r="P47">
        <v>1.1359999999999999</v>
      </c>
      <c r="Q47">
        <v>0.51800000000000002</v>
      </c>
      <c r="R47">
        <v>0.98299999999999998</v>
      </c>
      <c r="S47">
        <v>0.10199999999999999</v>
      </c>
      <c r="T47">
        <v>-10.917999999999999</v>
      </c>
      <c r="U47">
        <v>2.6749999999999998</v>
      </c>
      <c r="V47">
        <v>2.7269999999999999</v>
      </c>
      <c r="W47">
        <v>2.52</v>
      </c>
      <c r="X47">
        <v>2.3740000000000001</v>
      </c>
      <c r="Y47">
        <v>2.4300000000000002</v>
      </c>
      <c r="Z47">
        <v>2.923</v>
      </c>
      <c r="AA47">
        <v>2.847</v>
      </c>
      <c r="AB47">
        <v>2.8860000000000001</v>
      </c>
      <c r="AC47">
        <v>2.9510000000000001</v>
      </c>
      <c r="AD47">
        <v>2.9340000000000002</v>
      </c>
      <c r="AE47">
        <v>3.1659999999999999</v>
      </c>
      <c r="AF47">
        <v>3.0489999999999999</v>
      </c>
      <c r="AG47">
        <v>3.2559999999999998</v>
      </c>
      <c r="AH47">
        <v>3.4239999999999999</v>
      </c>
      <c r="AI47">
        <v>3.5680000000000001</v>
      </c>
      <c r="AJ47">
        <v>3.5990000000000002</v>
      </c>
      <c r="AK47">
        <v>3.6280000000000001</v>
      </c>
      <c r="AL47">
        <v>3.573</v>
      </c>
      <c r="AM47">
        <v>3.597</v>
      </c>
      <c r="AN47">
        <v>3.6960000000000002</v>
      </c>
      <c r="AO47">
        <v>3.6179999999999999</v>
      </c>
      <c r="AP47">
        <v>3.6859999999999999</v>
      </c>
      <c r="AQ47">
        <v>3.7320000000000002</v>
      </c>
      <c r="AR47">
        <v>3.8460000000000001</v>
      </c>
      <c r="AS47">
        <v>3.9729999999999999</v>
      </c>
      <c r="AT47">
        <v>4.0579999999999998</v>
      </c>
      <c r="AU47">
        <v>4.125</v>
      </c>
      <c r="AV47">
        <v>4.0650000000000004</v>
      </c>
      <c r="AW47">
        <v>4.1100000000000003</v>
      </c>
      <c r="AX47">
        <v>4.1929999999999996</v>
      </c>
    </row>
    <row r="48" spans="1:50" x14ac:dyDescent="0.2">
      <c r="A48" t="s">
        <v>101</v>
      </c>
      <c r="B48">
        <f t="shared" si="3"/>
        <v>-10.472</v>
      </c>
      <c r="C48">
        <f t="shared" si="5"/>
        <v>-4.0999999999999835E-2</v>
      </c>
      <c r="D48">
        <f t="shared" si="5"/>
        <v>2.8240000000000003</v>
      </c>
      <c r="E48">
        <f t="shared" si="5"/>
        <v>3.2704</v>
      </c>
      <c r="F48">
        <f t="shared" si="5"/>
        <v>3.7134</v>
      </c>
      <c r="G48">
        <f t="shared" si="5"/>
        <v>3.8464</v>
      </c>
      <c r="H48">
        <f t="shared" si="5"/>
        <v>4.2158333333333333</v>
      </c>
      <c r="L48" t="s">
        <v>101</v>
      </c>
      <c r="M48">
        <v>2.8719999999999999</v>
      </c>
      <c r="N48">
        <v>1.9330000000000001</v>
      </c>
      <c r="O48">
        <v>1.639</v>
      </c>
      <c r="P48">
        <v>1.2030000000000001</v>
      </c>
      <c r="Q48">
        <v>0.872</v>
      </c>
      <c r="R48">
        <v>1.1359999999999999</v>
      </c>
      <c r="S48">
        <v>0.28599999999999998</v>
      </c>
      <c r="T48">
        <v>-10.472</v>
      </c>
      <c r="U48">
        <v>2.5659999999999998</v>
      </c>
      <c r="V48">
        <v>2.7410000000000001</v>
      </c>
      <c r="W48">
        <v>2.5499999999999998</v>
      </c>
      <c r="X48">
        <v>2.41</v>
      </c>
      <c r="Y48">
        <v>2.4380000000000002</v>
      </c>
      <c r="Z48">
        <v>2.9009999999999998</v>
      </c>
      <c r="AA48">
        <v>2.835</v>
      </c>
      <c r="AB48">
        <v>2.899</v>
      </c>
      <c r="AC48">
        <v>3.0470000000000002</v>
      </c>
      <c r="AD48">
        <v>2.9740000000000002</v>
      </c>
      <c r="AE48">
        <v>3.2989999999999999</v>
      </c>
      <c r="AF48">
        <v>3.1669999999999998</v>
      </c>
      <c r="AG48">
        <v>3.3690000000000002</v>
      </c>
      <c r="AH48">
        <v>3.5430000000000001</v>
      </c>
      <c r="AI48">
        <v>3.718</v>
      </c>
      <c r="AJ48">
        <v>3.71</v>
      </c>
      <c r="AK48">
        <v>3.7389999999999999</v>
      </c>
      <c r="AL48">
        <v>3.6869999999999998</v>
      </c>
      <c r="AM48">
        <v>3.7130000000000001</v>
      </c>
      <c r="AN48">
        <v>3.8140000000000001</v>
      </c>
      <c r="AO48">
        <v>3.7629999999999999</v>
      </c>
      <c r="AP48">
        <v>3.8210000000000002</v>
      </c>
      <c r="AQ48">
        <v>3.8610000000000002</v>
      </c>
      <c r="AR48">
        <v>3.9729999999999999</v>
      </c>
      <c r="AS48">
        <v>4.101</v>
      </c>
      <c r="AT48">
        <v>4.1879999999999997</v>
      </c>
      <c r="AU48">
        <v>4.2590000000000003</v>
      </c>
      <c r="AV48">
        <v>4.1929999999999996</v>
      </c>
      <c r="AW48">
        <v>4.2350000000000003</v>
      </c>
      <c r="AX48">
        <v>4.319</v>
      </c>
    </row>
    <row r="49" spans="1:50" x14ac:dyDescent="0.2">
      <c r="A49" t="s">
        <v>102</v>
      </c>
      <c r="B49">
        <f t="shared" si="3"/>
        <v>-13.364000000000001</v>
      </c>
      <c r="C49">
        <f t="shared" si="5"/>
        <v>-0.57940000000000014</v>
      </c>
      <c r="D49">
        <f t="shared" si="5"/>
        <v>2.7143999999999999</v>
      </c>
      <c r="E49">
        <f t="shared" si="5"/>
        <v>2.5631999999999997</v>
      </c>
      <c r="F49">
        <f t="shared" si="5"/>
        <v>2.8738000000000001</v>
      </c>
      <c r="G49">
        <f t="shared" si="5"/>
        <v>2.8982000000000001</v>
      </c>
      <c r="H49">
        <f t="shared" si="5"/>
        <v>3.2451666666666661</v>
      </c>
      <c r="L49" t="s">
        <v>102</v>
      </c>
      <c r="M49">
        <v>1.4930000000000001</v>
      </c>
      <c r="N49">
        <v>0.58799999999999997</v>
      </c>
      <c r="O49">
        <v>-0.216</v>
      </c>
      <c r="P49">
        <v>0.78700000000000003</v>
      </c>
      <c r="Q49">
        <v>-1.34</v>
      </c>
      <c r="R49">
        <v>0.16</v>
      </c>
      <c r="S49">
        <v>-0.89300000000000002</v>
      </c>
      <c r="T49">
        <v>-13.364000000000001</v>
      </c>
      <c r="U49">
        <v>3.2919999999999998</v>
      </c>
      <c r="V49">
        <v>2.653</v>
      </c>
      <c r="W49">
        <v>2.351</v>
      </c>
      <c r="X49">
        <v>2.1709999999999998</v>
      </c>
      <c r="Y49">
        <v>2.3839999999999999</v>
      </c>
      <c r="Z49">
        <v>3.0529999999999999</v>
      </c>
      <c r="AA49">
        <v>2.915</v>
      </c>
      <c r="AB49">
        <v>2.8109999999999999</v>
      </c>
      <c r="AC49">
        <v>2.4089999999999998</v>
      </c>
      <c r="AD49">
        <v>2.7080000000000002</v>
      </c>
      <c r="AE49">
        <v>2.4079999999999999</v>
      </c>
      <c r="AF49">
        <v>2.3719999999999999</v>
      </c>
      <c r="AG49">
        <v>2.601</v>
      </c>
      <c r="AH49">
        <v>2.7269999999999999</v>
      </c>
      <c r="AI49">
        <v>2.6890000000000001</v>
      </c>
      <c r="AJ49">
        <v>2.9390000000000001</v>
      </c>
      <c r="AK49">
        <v>2.9660000000000002</v>
      </c>
      <c r="AL49">
        <v>2.8820000000000001</v>
      </c>
      <c r="AM49">
        <v>2.8929999999999998</v>
      </c>
      <c r="AN49">
        <v>2.972</v>
      </c>
      <c r="AO49">
        <v>2.7269999999999999</v>
      </c>
      <c r="AP49">
        <v>2.84</v>
      </c>
      <c r="AQ49">
        <v>2.9180000000000001</v>
      </c>
      <c r="AR49">
        <v>3.0339999999999998</v>
      </c>
      <c r="AS49">
        <v>3.1560000000000001</v>
      </c>
      <c r="AT49">
        <v>3.2170000000000001</v>
      </c>
      <c r="AU49">
        <v>3.2519999999999998</v>
      </c>
      <c r="AV49">
        <v>3.2250000000000001</v>
      </c>
      <c r="AW49">
        <v>3.2789999999999999</v>
      </c>
      <c r="AX49">
        <v>3.3420000000000001</v>
      </c>
    </row>
    <row r="50" spans="1:50" x14ac:dyDescent="0.2">
      <c r="A50" t="s">
        <v>103</v>
      </c>
      <c r="B50">
        <f t="shared" si="3"/>
        <v>-10.627000000000001</v>
      </c>
      <c r="C50">
        <f t="shared" si="5"/>
        <v>4.8799999999999691E-2</v>
      </c>
      <c r="D50">
        <f t="shared" si="5"/>
        <v>3.2183999999999999</v>
      </c>
      <c r="E50">
        <f t="shared" si="5"/>
        <v>2.8477999999999999</v>
      </c>
      <c r="F50">
        <f t="shared" si="5"/>
        <v>2.8199999999999994</v>
      </c>
      <c r="G50">
        <f t="shared" si="5"/>
        <v>2.7741999999999996</v>
      </c>
      <c r="H50">
        <f t="shared" si="5"/>
        <v>3.0436666666666667</v>
      </c>
      <c r="L50" t="s">
        <v>103</v>
      </c>
      <c r="M50">
        <v>0.26400000000000001</v>
      </c>
      <c r="N50">
        <v>-4.0000000000000001E-3</v>
      </c>
      <c r="O50">
        <v>-0.47399999999999998</v>
      </c>
      <c r="P50">
        <v>1.5920000000000001</v>
      </c>
      <c r="Q50">
        <v>-0.58199999999999996</v>
      </c>
      <c r="R50">
        <v>1.016</v>
      </c>
      <c r="S50">
        <v>-1.45</v>
      </c>
      <c r="T50">
        <v>-10.627000000000001</v>
      </c>
      <c r="U50">
        <v>3.1030000000000002</v>
      </c>
      <c r="V50">
        <v>2.7989999999999999</v>
      </c>
      <c r="W50">
        <v>2.5840000000000001</v>
      </c>
      <c r="X50">
        <v>2.3849999999999998</v>
      </c>
      <c r="Y50">
        <v>2.5950000000000002</v>
      </c>
      <c r="Z50">
        <v>3.55</v>
      </c>
      <c r="AA50">
        <v>3.4550000000000001</v>
      </c>
      <c r="AB50">
        <v>3.4630000000000001</v>
      </c>
      <c r="AC50">
        <v>3.0289999999999999</v>
      </c>
      <c r="AD50">
        <v>3.1230000000000002</v>
      </c>
      <c r="AE50">
        <v>2.9510000000000001</v>
      </c>
      <c r="AF50">
        <v>2.61</v>
      </c>
      <c r="AG50">
        <v>2.7570000000000001</v>
      </c>
      <c r="AH50">
        <v>2.798</v>
      </c>
      <c r="AI50">
        <v>2.7210000000000001</v>
      </c>
      <c r="AJ50">
        <v>2.8820000000000001</v>
      </c>
      <c r="AK50">
        <v>2.9049999999999998</v>
      </c>
      <c r="AL50">
        <v>2.7869999999999999</v>
      </c>
      <c r="AM50">
        <v>2.8050000000000002</v>
      </c>
      <c r="AN50">
        <v>2.8780000000000001</v>
      </c>
      <c r="AO50">
        <v>2.6930000000000001</v>
      </c>
      <c r="AP50">
        <v>2.7290000000000001</v>
      </c>
      <c r="AQ50">
        <v>2.7519999999999998</v>
      </c>
      <c r="AR50">
        <v>2.819</v>
      </c>
      <c r="AS50">
        <v>2.9390000000000001</v>
      </c>
      <c r="AT50">
        <v>3.0110000000000001</v>
      </c>
      <c r="AU50">
        <v>3.069</v>
      </c>
      <c r="AV50">
        <v>3.004</v>
      </c>
      <c r="AW50">
        <v>3.0779999999999998</v>
      </c>
      <c r="AX50">
        <v>3.161</v>
      </c>
    </row>
    <row r="51" spans="1:50" x14ac:dyDescent="0.2">
      <c r="A51" t="s">
        <v>104</v>
      </c>
      <c r="B51">
        <f t="shared" si="3"/>
        <v>-11.528</v>
      </c>
      <c r="C51">
        <f t="shared" si="5"/>
        <v>-8.8400000000000117E-2</v>
      </c>
      <c r="D51">
        <f t="shared" si="5"/>
        <v>3.0282</v>
      </c>
      <c r="E51">
        <f t="shared" si="5"/>
        <v>2.7927999999999997</v>
      </c>
      <c r="F51">
        <f t="shared" si="5"/>
        <v>3.0508000000000002</v>
      </c>
      <c r="G51">
        <f t="shared" si="5"/>
        <v>2.9580000000000002</v>
      </c>
      <c r="H51">
        <f t="shared" si="5"/>
        <v>3.2311666666666667</v>
      </c>
      <c r="L51" t="s">
        <v>104</v>
      </c>
      <c r="M51">
        <v>1.5469999999999999</v>
      </c>
      <c r="N51">
        <v>1.1000000000000001</v>
      </c>
      <c r="O51">
        <v>0.57099999999999995</v>
      </c>
      <c r="P51">
        <v>1.67</v>
      </c>
      <c r="Q51">
        <v>-0.21</v>
      </c>
      <c r="R51">
        <v>1</v>
      </c>
      <c r="S51">
        <v>-0.24399999999999999</v>
      </c>
      <c r="T51">
        <v>-11.528</v>
      </c>
      <c r="U51">
        <v>3.3620000000000001</v>
      </c>
      <c r="V51">
        <v>2.5169999999999999</v>
      </c>
      <c r="W51">
        <v>2.6920000000000002</v>
      </c>
      <c r="X51">
        <v>2.5150000000000001</v>
      </c>
      <c r="Y51">
        <v>2.613</v>
      </c>
      <c r="Z51">
        <v>3.3180000000000001</v>
      </c>
      <c r="AA51">
        <v>3.1749999999999998</v>
      </c>
      <c r="AB51">
        <v>3.1349999999999998</v>
      </c>
      <c r="AC51">
        <v>2.9</v>
      </c>
      <c r="AD51">
        <v>2.9729999999999999</v>
      </c>
      <c r="AE51">
        <v>2.593</v>
      </c>
      <c r="AF51">
        <v>2.5179999999999998</v>
      </c>
      <c r="AG51">
        <v>2.8780000000000001</v>
      </c>
      <c r="AH51">
        <v>3.0019999999999998</v>
      </c>
      <c r="AI51">
        <v>3.0019999999999998</v>
      </c>
      <c r="AJ51">
        <v>3.2029999999999998</v>
      </c>
      <c r="AK51">
        <v>3.1850000000000001</v>
      </c>
      <c r="AL51">
        <v>2.9329999999999998</v>
      </c>
      <c r="AM51">
        <v>2.931</v>
      </c>
      <c r="AN51">
        <v>2.9860000000000002</v>
      </c>
      <c r="AO51">
        <v>2.758</v>
      </c>
      <c r="AP51">
        <v>2.875</v>
      </c>
      <c r="AQ51">
        <v>2.9889999999999999</v>
      </c>
      <c r="AR51">
        <v>3.1819999999999999</v>
      </c>
      <c r="AS51">
        <v>3.294</v>
      </c>
      <c r="AT51">
        <v>3.3090000000000002</v>
      </c>
      <c r="AU51">
        <v>3.2210000000000001</v>
      </c>
      <c r="AV51">
        <v>3.1560000000000001</v>
      </c>
      <c r="AW51">
        <v>3.1819999999999999</v>
      </c>
      <c r="AX51">
        <v>3.2250000000000001</v>
      </c>
    </row>
    <row r="52" spans="1:50" x14ac:dyDescent="0.2">
      <c r="A52" t="s">
        <v>105</v>
      </c>
      <c r="B52">
        <f t="shared" si="3"/>
        <v>-10.393000000000001</v>
      </c>
      <c r="C52">
        <f t="shared" si="5"/>
        <v>8.4599999999999828E-2</v>
      </c>
      <c r="D52">
        <f t="shared" si="5"/>
        <v>3.2665999999999995</v>
      </c>
      <c r="E52">
        <f t="shared" si="5"/>
        <v>2.8618000000000001</v>
      </c>
      <c r="F52">
        <f t="shared" si="5"/>
        <v>2.7614000000000001</v>
      </c>
      <c r="G52">
        <f t="shared" si="5"/>
        <v>2.7269999999999994</v>
      </c>
      <c r="H52">
        <f t="shared" si="5"/>
        <v>2.9946666666666668</v>
      </c>
      <c r="L52" t="s">
        <v>105</v>
      </c>
      <c r="M52">
        <v>-4.8000000000000001E-2</v>
      </c>
      <c r="N52">
        <v>-0.27700000000000002</v>
      </c>
      <c r="O52">
        <v>-0.73499999999999999</v>
      </c>
      <c r="P52">
        <v>1.573</v>
      </c>
      <c r="Q52">
        <v>-0.67600000000000005</v>
      </c>
      <c r="R52">
        <v>1.0189999999999999</v>
      </c>
      <c r="S52">
        <v>-1.7569999999999999</v>
      </c>
      <c r="T52">
        <v>-10.393000000000001</v>
      </c>
      <c r="U52">
        <v>3.036</v>
      </c>
      <c r="V52">
        <v>2.871</v>
      </c>
      <c r="W52">
        <v>2.5569999999999999</v>
      </c>
      <c r="X52">
        <v>2.3519999999999999</v>
      </c>
      <c r="Y52">
        <v>2.59</v>
      </c>
      <c r="Z52">
        <v>3.609</v>
      </c>
      <c r="AA52">
        <v>3.5270000000000001</v>
      </c>
      <c r="AB52">
        <v>3.5459999999999998</v>
      </c>
      <c r="AC52">
        <v>3.0609999999999999</v>
      </c>
      <c r="AD52">
        <v>3.161</v>
      </c>
      <c r="AE52">
        <v>3.0409999999999999</v>
      </c>
      <c r="AF52">
        <v>2.6339999999999999</v>
      </c>
      <c r="AG52">
        <v>2.7269999999999999</v>
      </c>
      <c r="AH52">
        <v>2.746</v>
      </c>
      <c r="AI52">
        <v>2.65</v>
      </c>
      <c r="AJ52">
        <v>2.8010000000000002</v>
      </c>
      <c r="AK52">
        <v>2.8340000000000001</v>
      </c>
      <c r="AL52">
        <v>2.7490000000000001</v>
      </c>
      <c r="AM52">
        <v>2.7730000000000001</v>
      </c>
      <c r="AN52">
        <v>2.85</v>
      </c>
      <c r="AO52">
        <v>2.6760000000000002</v>
      </c>
      <c r="AP52">
        <v>2.6920000000000002</v>
      </c>
      <c r="AQ52">
        <v>2.6909999999999998</v>
      </c>
      <c r="AR52">
        <v>2.726</v>
      </c>
      <c r="AS52">
        <v>2.847</v>
      </c>
      <c r="AT52">
        <v>2.9329999999999998</v>
      </c>
      <c r="AU52">
        <v>3.0289999999999999</v>
      </c>
      <c r="AV52">
        <v>2.964</v>
      </c>
      <c r="AW52">
        <v>3.0510000000000002</v>
      </c>
      <c r="AX52">
        <v>3.1440000000000001</v>
      </c>
    </row>
    <row r="53" spans="1:50" x14ac:dyDescent="0.2">
      <c r="A53" t="s">
        <v>106</v>
      </c>
      <c r="B53">
        <f t="shared" si="3"/>
        <v>-5.8609999999999998</v>
      </c>
      <c r="C53">
        <f t="shared" si="5"/>
        <v>0.22479999999999997</v>
      </c>
      <c r="D53">
        <f t="shared" si="5"/>
        <v>2.3098000000000001</v>
      </c>
      <c r="E53">
        <f t="shared" si="5"/>
        <v>2.7526000000000002</v>
      </c>
      <c r="F53">
        <f t="shared" si="5"/>
        <v>2.8915999999999999</v>
      </c>
      <c r="G53">
        <f t="shared" si="5"/>
        <v>2.9544000000000001</v>
      </c>
      <c r="H53">
        <f t="shared" si="5"/>
        <v>3.1794999999999995</v>
      </c>
      <c r="L53" t="s">
        <v>106</v>
      </c>
      <c r="M53">
        <v>1.631</v>
      </c>
      <c r="N53">
        <v>1.0369999999999999</v>
      </c>
      <c r="O53">
        <v>0.80300000000000005</v>
      </c>
      <c r="P53">
        <v>-0.16500000000000001</v>
      </c>
      <c r="Q53">
        <v>0.41</v>
      </c>
      <c r="R53">
        <v>0.216</v>
      </c>
      <c r="S53">
        <v>-0.73</v>
      </c>
      <c r="T53">
        <v>-5.8609999999999998</v>
      </c>
      <c r="U53">
        <v>2.1429999999999998</v>
      </c>
      <c r="V53">
        <v>1.012</v>
      </c>
      <c r="W53">
        <v>2.0289999999999999</v>
      </c>
      <c r="X53">
        <v>1.8009999999999999</v>
      </c>
      <c r="Y53">
        <v>1.8380000000000001</v>
      </c>
      <c r="Z53">
        <v>2.2789999999999999</v>
      </c>
      <c r="AA53">
        <v>2.391</v>
      </c>
      <c r="AB53">
        <v>2.3159999999999998</v>
      </c>
      <c r="AC53">
        <v>2.7250000000000001</v>
      </c>
      <c r="AD53">
        <v>2.5190000000000001</v>
      </c>
      <c r="AE53">
        <v>2.8860000000000001</v>
      </c>
      <c r="AF53">
        <v>2.4390000000000001</v>
      </c>
      <c r="AG53">
        <v>2.91</v>
      </c>
      <c r="AH53">
        <v>3.0089999999999999</v>
      </c>
      <c r="AI53">
        <v>3.383</v>
      </c>
      <c r="AJ53">
        <v>2.7389999999999999</v>
      </c>
      <c r="AK53">
        <v>2.8239999999999998</v>
      </c>
      <c r="AL53">
        <v>2.7530000000000001</v>
      </c>
      <c r="AM53">
        <v>2.7589999999999999</v>
      </c>
      <c r="AN53">
        <v>2.8029999999999999</v>
      </c>
      <c r="AO53">
        <v>2.9740000000000002</v>
      </c>
      <c r="AP53">
        <v>3.0059999999999998</v>
      </c>
      <c r="AQ53">
        <v>2.9929999999999999</v>
      </c>
      <c r="AR53">
        <v>2.996</v>
      </c>
      <c r="AS53">
        <v>3.0489999999999999</v>
      </c>
      <c r="AT53">
        <v>3.278</v>
      </c>
      <c r="AU53">
        <v>3.254</v>
      </c>
      <c r="AV53">
        <v>3.157</v>
      </c>
      <c r="AW53">
        <v>3.1579999999999999</v>
      </c>
      <c r="AX53">
        <v>3.181</v>
      </c>
    </row>
    <row r="54" spans="1:50" x14ac:dyDescent="0.2">
      <c r="A54" t="s">
        <v>107</v>
      </c>
      <c r="B54">
        <f t="shared" si="3"/>
        <v>-2.8029999999999999</v>
      </c>
      <c r="C54">
        <f t="shared" si="5"/>
        <v>0.31579999999999997</v>
      </c>
      <c r="D54">
        <f t="shared" si="5"/>
        <v>2.0952000000000002</v>
      </c>
      <c r="E54">
        <f t="shared" si="5"/>
        <v>2.5461999999999998</v>
      </c>
      <c r="F54">
        <f t="shared" si="5"/>
        <v>2.5072000000000001</v>
      </c>
      <c r="G54">
        <f t="shared" si="5"/>
        <v>2.5419999999999998</v>
      </c>
      <c r="H54">
        <f t="shared" si="5"/>
        <v>2.7875000000000001</v>
      </c>
      <c r="L54" t="s">
        <v>107</v>
      </c>
      <c r="M54">
        <v>0.04</v>
      </c>
      <c r="N54">
        <v>-5.7000000000000002E-2</v>
      </c>
      <c r="O54">
        <v>-0.14199999999999999</v>
      </c>
      <c r="P54">
        <v>-1.2350000000000001</v>
      </c>
      <c r="Q54">
        <v>-0.215</v>
      </c>
      <c r="R54">
        <v>-0.50900000000000001</v>
      </c>
      <c r="S54">
        <v>-1.831</v>
      </c>
      <c r="T54">
        <v>-2.8029999999999999</v>
      </c>
      <c r="U54">
        <v>1.621</v>
      </c>
      <c r="V54">
        <v>-0.318</v>
      </c>
      <c r="W54">
        <v>1.704</v>
      </c>
      <c r="X54">
        <v>1.375</v>
      </c>
      <c r="Y54">
        <v>1.472</v>
      </c>
      <c r="Z54">
        <v>1.9630000000000001</v>
      </c>
      <c r="AA54">
        <v>2.2810000000000001</v>
      </c>
      <c r="AB54">
        <v>2.052</v>
      </c>
      <c r="AC54">
        <v>2.7080000000000002</v>
      </c>
      <c r="AD54">
        <v>2.4300000000000002</v>
      </c>
      <c r="AE54">
        <v>2.71</v>
      </c>
      <c r="AF54">
        <v>2.036</v>
      </c>
      <c r="AG54">
        <v>2.7440000000000002</v>
      </c>
      <c r="AH54">
        <v>2.8109999999999999</v>
      </c>
      <c r="AI54">
        <v>3.4079999999999999</v>
      </c>
      <c r="AJ54">
        <v>2.21</v>
      </c>
      <c r="AK54">
        <v>2.3620000000000001</v>
      </c>
      <c r="AL54">
        <v>2.2869999999999999</v>
      </c>
      <c r="AM54">
        <v>2.2690000000000001</v>
      </c>
      <c r="AN54">
        <v>2.2719999999999998</v>
      </c>
      <c r="AO54">
        <v>2.621</v>
      </c>
      <c r="AP54">
        <v>2.6469999999999998</v>
      </c>
      <c r="AQ54">
        <v>2.5960000000000001</v>
      </c>
      <c r="AR54">
        <v>2.5739999999999998</v>
      </c>
      <c r="AS54">
        <v>2.58</v>
      </c>
      <c r="AT54">
        <v>3</v>
      </c>
      <c r="AU54">
        <v>2.899</v>
      </c>
      <c r="AV54">
        <v>2.798</v>
      </c>
      <c r="AW54">
        <v>2.7330000000000001</v>
      </c>
      <c r="AX54">
        <v>2.7149999999999999</v>
      </c>
    </row>
    <row r="55" spans="1:50" x14ac:dyDescent="0.2">
      <c r="A55" t="s">
        <v>108</v>
      </c>
      <c r="B55">
        <f t="shared" si="3"/>
        <v>-2.77</v>
      </c>
      <c r="C55">
        <f t="shared" si="5"/>
        <v>0.17360000000000003</v>
      </c>
      <c r="D55">
        <f t="shared" si="5"/>
        <v>2.0154000000000001</v>
      </c>
      <c r="E55">
        <f t="shared" si="5"/>
        <v>2.5102000000000002</v>
      </c>
      <c r="F55">
        <f t="shared" si="5"/>
        <v>2.3966000000000003</v>
      </c>
      <c r="G55">
        <f t="shared" si="5"/>
        <v>2.4249999999999998</v>
      </c>
      <c r="H55">
        <f t="shared" si="5"/>
        <v>2.7100000000000004</v>
      </c>
      <c r="L55" t="s">
        <v>108</v>
      </c>
      <c r="M55">
        <v>-0.61499999999999999</v>
      </c>
      <c r="N55">
        <v>-0.57199999999999995</v>
      </c>
      <c r="O55">
        <v>-0.68100000000000005</v>
      </c>
      <c r="P55">
        <v>-1.7849999999999999</v>
      </c>
      <c r="Q55">
        <v>-0.47</v>
      </c>
      <c r="R55">
        <v>-0.80400000000000005</v>
      </c>
      <c r="S55">
        <v>-2.46</v>
      </c>
      <c r="T55">
        <v>-2.77</v>
      </c>
      <c r="U55">
        <v>1.599</v>
      </c>
      <c r="V55">
        <v>-0.92200000000000004</v>
      </c>
      <c r="W55">
        <v>1.6950000000000001</v>
      </c>
      <c r="X55">
        <v>1.266</v>
      </c>
      <c r="Y55">
        <v>1.347</v>
      </c>
      <c r="Z55">
        <v>1.8029999999999999</v>
      </c>
      <c r="AA55">
        <v>2.2469999999999999</v>
      </c>
      <c r="AB55">
        <v>1.905</v>
      </c>
      <c r="AC55">
        <v>2.7749999999999999</v>
      </c>
      <c r="AD55">
        <v>2.4009999999999998</v>
      </c>
      <c r="AE55">
        <v>2.6880000000000002</v>
      </c>
      <c r="AF55">
        <v>1.8779999999999999</v>
      </c>
      <c r="AG55">
        <v>2.76</v>
      </c>
      <c r="AH55">
        <v>2.8239999999999998</v>
      </c>
      <c r="AI55">
        <v>3.5859999999999999</v>
      </c>
      <c r="AJ55">
        <v>1.9930000000000001</v>
      </c>
      <c r="AK55">
        <v>2.1989999999999998</v>
      </c>
      <c r="AL55">
        <v>2.12</v>
      </c>
      <c r="AM55">
        <v>2.085</v>
      </c>
      <c r="AN55">
        <v>2.0609999999999999</v>
      </c>
      <c r="AO55">
        <v>2.5369999999999999</v>
      </c>
      <c r="AP55">
        <v>2.569</v>
      </c>
      <c r="AQ55">
        <v>2.5019999999999998</v>
      </c>
      <c r="AR55">
        <v>2.456</v>
      </c>
      <c r="AS55">
        <v>2.4369999999999998</v>
      </c>
      <c r="AT55">
        <v>2.992</v>
      </c>
      <c r="AU55">
        <v>2.847</v>
      </c>
      <c r="AV55">
        <v>2.75</v>
      </c>
      <c r="AW55">
        <v>2.64</v>
      </c>
      <c r="AX55">
        <v>2.5939999999999999</v>
      </c>
    </row>
    <row r="56" spans="1:50" x14ac:dyDescent="0.2">
      <c r="A56" t="s">
        <v>109</v>
      </c>
      <c r="B56">
        <f t="shared" si="3"/>
        <v>-2.9089999999999998</v>
      </c>
      <c r="C56">
        <f t="shared" si="5"/>
        <v>0.78200000000000003</v>
      </c>
      <c r="D56">
        <f t="shared" si="5"/>
        <v>2.3484000000000003</v>
      </c>
      <c r="E56">
        <f t="shared" si="5"/>
        <v>2.6602000000000001</v>
      </c>
      <c r="F56">
        <f t="shared" si="5"/>
        <v>2.8524000000000003</v>
      </c>
      <c r="G56">
        <f t="shared" si="5"/>
        <v>2.8966000000000003</v>
      </c>
      <c r="H56">
        <f t="shared" si="5"/>
        <v>3.0180000000000002</v>
      </c>
      <c r="L56" t="s">
        <v>109</v>
      </c>
      <c r="M56">
        <v>2.5680000000000001</v>
      </c>
      <c r="N56">
        <v>1.8660000000000001</v>
      </c>
      <c r="O56">
        <v>1.8260000000000001</v>
      </c>
      <c r="P56">
        <v>0.72299999999999998</v>
      </c>
      <c r="Q56">
        <v>0.66700000000000004</v>
      </c>
      <c r="R56">
        <v>0.503</v>
      </c>
      <c r="S56">
        <v>0.29599999999999999</v>
      </c>
      <c r="T56">
        <v>-2.9089999999999998</v>
      </c>
      <c r="U56">
        <v>1.694</v>
      </c>
      <c r="V56">
        <v>1.67</v>
      </c>
      <c r="W56">
        <v>1.7330000000000001</v>
      </c>
      <c r="X56">
        <v>1.722</v>
      </c>
      <c r="Y56">
        <v>1.87</v>
      </c>
      <c r="Z56">
        <v>2.4710000000000001</v>
      </c>
      <c r="AA56">
        <v>2.3879999999999999</v>
      </c>
      <c r="AB56">
        <v>2.5139999999999998</v>
      </c>
      <c r="AC56">
        <v>2.4990000000000001</v>
      </c>
      <c r="AD56">
        <v>2.5209999999999999</v>
      </c>
      <c r="AE56">
        <v>2.78</v>
      </c>
      <c r="AF56">
        <v>2.532</v>
      </c>
      <c r="AG56">
        <v>2.6949999999999998</v>
      </c>
      <c r="AH56">
        <v>2.7730000000000001</v>
      </c>
      <c r="AI56">
        <v>2.8540000000000001</v>
      </c>
      <c r="AJ56">
        <v>2.8940000000000001</v>
      </c>
      <c r="AK56">
        <v>2.871</v>
      </c>
      <c r="AL56">
        <v>2.8069999999999999</v>
      </c>
      <c r="AM56">
        <v>2.8359999999999999</v>
      </c>
      <c r="AN56">
        <v>2.9159999999999999</v>
      </c>
      <c r="AO56">
        <v>2.8759999999999999</v>
      </c>
      <c r="AP56">
        <v>2.8839999999999999</v>
      </c>
      <c r="AQ56">
        <v>2.8809999999999998</v>
      </c>
      <c r="AR56">
        <v>2.9260000000000002</v>
      </c>
      <c r="AS56">
        <v>3.008</v>
      </c>
      <c r="AT56">
        <v>3.0249999999999999</v>
      </c>
      <c r="AU56">
        <v>3.0539999999999998</v>
      </c>
      <c r="AV56">
        <v>2.9409999999999998</v>
      </c>
      <c r="AW56">
        <v>3.0089999999999999</v>
      </c>
      <c r="AX56">
        <v>3.0710000000000002</v>
      </c>
    </row>
    <row r="57" spans="1:50" x14ac:dyDescent="0.2">
      <c r="A57" t="s">
        <v>110</v>
      </c>
      <c r="B57">
        <f t="shared" si="3"/>
        <v>-8.9489999999999998</v>
      </c>
      <c r="C57">
        <f t="shared" si="5"/>
        <v>0.15880000000000011</v>
      </c>
      <c r="D57">
        <f t="shared" si="5"/>
        <v>2.5270000000000001</v>
      </c>
      <c r="E57">
        <f t="shared" si="5"/>
        <v>2.9575999999999998</v>
      </c>
      <c r="F57">
        <f t="shared" si="5"/>
        <v>3.2636000000000003</v>
      </c>
      <c r="G57">
        <f t="shared" si="5"/>
        <v>3.3381999999999996</v>
      </c>
      <c r="H57">
        <f t="shared" si="5"/>
        <v>3.5298333333333338</v>
      </c>
      <c r="L57" t="s">
        <v>110</v>
      </c>
      <c r="M57">
        <v>3.496</v>
      </c>
      <c r="N57">
        <v>2.2770000000000001</v>
      </c>
      <c r="O57">
        <v>1.8480000000000001</v>
      </c>
      <c r="P57">
        <v>0.996</v>
      </c>
      <c r="Q57">
        <v>1.0740000000000001</v>
      </c>
      <c r="R57">
        <v>0.97499999999999998</v>
      </c>
      <c r="S57">
        <v>0.40699999999999997</v>
      </c>
      <c r="T57">
        <v>-8.9489999999999998</v>
      </c>
      <c r="U57">
        <v>2.7050000000000001</v>
      </c>
      <c r="V57">
        <v>2.431</v>
      </c>
      <c r="W57">
        <v>2.367</v>
      </c>
      <c r="X57">
        <v>2.2400000000000002</v>
      </c>
      <c r="Y57">
        <v>2.2109999999999999</v>
      </c>
      <c r="Z57">
        <v>2.5990000000000002</v>
      </c>
      <c r="AA57">
        <v>2.5009999999999999</v>
      </c>
      <c r="AB57">
        <v>2.5819999999999999</v>
      </c>
      <c r="AC57">
        <v>2.742</v>
      </c>
      <c r="AD57">
        <v>2.6080000000000001</v>
      </c>
      <c r="AE57">
        <v>3.0619999999999998</v>
      </c>
      <c r="AF57">
        <v>2.8410000000000002</v>
      </c>
      <c r="AG57">
        <v>3.0739999999999998</v>
      </c>
      <c r="AH57">
        <v>3.2029999999999998</v>
      </c>
      <c r="AI57">
        <v>3.3580000000000001</v>
      </c>
      <c r="AJ57">
        <v>3.258</v>
      </c>
      <c r="AK57">
        <v>3.274</v>
      </c>
      <c r="AL57">
        <v>3.202</v>
      </c>
      <c r="AM57">
        <v>3.226</v>
      </c>
      <c r="AN57">
        <v>3.3050000000000002</v>
      </c>
      <c r="AO57">
        <v>3.3039999999999998</v>
      </c>
      <c r="AP57">
        <v>3.34</v>
      </c>
      <c r="AQ57">
        <v>3.359</v>
      </c>
      <c r="AR57">
        <v>3.383</v>
      </c>
      <c r="AS57">
        <v>3.476</v>
      </c>
      <c r="AT57">
        <v>3.528</v>
      </c>
      <c r="AU57">
        <v>3.5720000000000001</v>
      </c>
      <c r="AV57">
        <v>3.4769999999999999</v>
      </c>
      <c r="AW57">
        <v>3.5350000000000001</v>
      </c>
      <c r="AX57">
        <v>3.5910000000000002</v>
      </c>
    </row>
    <row r="58" spans="1:50" x14ac:dyDescent="0.2">
      <c r="A58" t="s">
        <v>111</v>
      </c>
      <c r="B58">
        <f t="shared" si="3"/>
        <v>-7.4880000000000004</v>
      </c>
      <c r="C58">
        <f t="shared" si="5"/>
        <v>0.29279999999999984</v>
      </c>
      <c r="D58">
        <f t="shared" si="5"/>
        <v>2.415</v>
      </c>
      <c r="E58">
        <f t="shared" si="5"/>
        <v>2.8391999999999999</v>
      </c>
      <c r="F58">
        <f t="shared" si="5"/>
        <v>3.2236000000000002</v>
      </c>
      <c r="G58">
        <f t="shared" si="5"/>
        <v>3.3772000000000006</v>
      </c>
      <c r="H58">
        <f t="shared" si="5"/>
        <v>3.5626666666666669</v>
      </c>
      <c r="L58" t="s">
        <v>111</v>
      </c>
      <c r="M58">
        <v>2.7989999999999999</v>
      </c>
      <c r="N58">
        <v>2.3420000000000001</v>
      </c>
      <c r="O58">
        <v>1.5209999999999999</v>
      </c>
      <c r="P58">
        <v>1.2749999999999999</v>
      </c>
      <c r="Q58">
        <v>1.3089999999999999</v>
      </c>
      <c r="R58">
        <v>1.506</v>
      </c>
      <c r="S58">
        <v>1.64</v>
      </c>
      <c r="T58">
        <v>-7.4880000000000004</v>
      </c>
      <c r="U58">
        <v>2.3519999999999999</v>
      </c>
      <c r="V58">
        <v>2.2719999999999998</v>
      </c>
      <c r="W58">
        <v>2.2090000000000001</v>
      </c>
      <c r="X58">
        <v>2.1190000000000002</v>
      </c>
      <c r="Y58">
        <v>2.1579999999999999</v>
      </c>
      <c r="Z58">
        <v>2.4969999999999999</v>
      </c>
      <c r="AA58">
        <v>2.4180000000000001</v>
      </c>
      <c r="AB58">
        <v>2.48</v>
      </c>
      <c r="AC58">
        <v>2.5219999999999998</v>
      </c>
      <c r="AD58">
        <v>2.5379999999999998</v>
      </c>
      <c r="AE58">
        <v>2.8889999999999998</v>
      </c>
      <c r="AF58">
        <v>2.7589999999999999</v>
      </c>
      <c r="AG58">
        <v>2.9430000000000001</v>
      </c>
      <c r="AH58">
        <v>3.0670000000000002</v>
      </c>
      <c r="AI58">
        <v>3.181</v>
      </c>
      <c r="AJ58">
        <v>3.2250000000000001</v>
      </c>
      <c r="AK58">
        <v>3.2559999999999998</v>
      </c>
      <c r="AL58">
        <v>3.2120000000000002</v>
      </c>
      <c r="AM58">
        <v>3.2440000000000002</v>
      </c>
      <c r="AN58">
        <v>3.3380000000000001</v>
      </c>
      <c r="AO58">
        <v>3.3439999999999999</v>
      </c>
      <c r="AP58">
        <v>3.38</v>
      </c>
      <c r="AQ58">
        <v>3.4020000000000001</v>
      </c>
      <c r="AR58">
        <v>3.4220000000000002</v>
      </c>
      <c r="AS58">
        <v>3.5129999999999999</v>
      </c>
      <c r="AT58">
        <v>3.5529999999999999</v>
      </c>
      <c r="AU58">
        <v>3.6</v>
      </c>
      <c r="AV58">
        <v>3.5219999999999998</v>
      </c>
      <c r="AW58">
        <v>3.5680000000000001</v>
      </c>
      <c r="AX58">
        <v>3.62</v>
      </c>
    </row>
    <row r="59" spans="1:50" x14ac:dyDescent="0.2">
      <c r="A59" t="s">
        <v>112</v>
      </c>
      <c r="B59">
        <f t="shared" si="3"/>
        <v>-7.3460000000000001</v>
      </c>
      <c r="C59">
        <f t="shared" si="5"/>
        <v>7.5800000000000048E-2</v>
      </c>
      <c r="D59">
        <f t="shared" si="5"/>
        <v>1.5575999999999999</v>
      </c>
      <c r="E59">
        <f t="shared" si="5"/>
        <v>2.1103999999999998</v>
      </c>
      <c r="F59">
        <f t="shared" si="5"/>
        <v>2.5209999999999999</v>
      </c>
      <c r="G59">
        <f t="shared" si="5"/>
        <v>2.9238</v>
      </c>
      <c r="H59">
        <f t="shared" si="5"/>
        <v>3.2703333333333333</v>
      </c>
      <c r="L59" t="s">
        <v>112</v>
      </c>
      <c r="M59">
        <v>2.149</v>
      </c>
      <c r="N59">
        <v>1.6120000000000001</v>
      </c>
      <c r="O59">
        <v>1.2290000000000001</v>
      </c>
      <c r="P59">
        <v>1.256</v>
      </c>
      <c r="Q59">
        <v>0.54100000000000004</v>
      </c>
      <c r="R59">
        <v>0.83599999999999997</v>
      </c>
      <c r="S59">
        <v>0.19600000000000001</v>
      </c>
      <c r="T59">
        <v>-7.3460000000000001</v>
      </c>
      <c r="U59">
        <v>1.9159999999999999</v>
      </c>
      <c r="V59">
        <v>2.0449999999999999</v>
      </c>
      <c r="W59">
        <v>1.9370000000000001</v>
      </c>
      <c r="X59">
        <v>1.827</v>
      </c>
      <c r="Y59">
        <v>1.661</v>
      </c>
      <c r="Z59">
        <v>1.581</v>
      </c>
      <c r="AA59">
        <v>1.4650000000000001</v>
      </c>
      <c r="AB59">
        <v>1.528</v>
      </c>
      <c r="AC59">
        <v>1.5529999999999999</v>
      </c>
      <c r="AD59">
        <v>1.5309999999999999</v>
      </c>
      <c r="AE59">
        <v>2.238</v>
      </c>
      <c r="AF59">
        <v>2.0960000000000001</v>
      </c>
      <c r="AG59">
        <v>2.2799999999999998</v>
      </c>
      <c r="AH59">
        <v>2.407</v>
      </c>
      <c r="AI59">
        <v>2.5299999999999998</v>
      </c>
      <c r="AJ59">
        <v>2.5009999999999999</v>
      </c>
      <c r="AK59">
        <v>2.5390000000000001</v>
      </c>
      <c r="AL59">
        <v>2.4969999999999999</v>
      </c>
      <c r="AM59">
        <v>2.5379999999999998</v>
      </c>
      <c r="AN59">
        <v>2.6379999999999999</v>
      </c>
      <c r="AO59">
        <v>2.9260000000000002</v>
      </c>
      <c r="AP59">
        <v>2.97</v>
      </c>
      <c r="AQ59">
        <v>3.0009999999999999</v>
      </c>
      <c r="AR59">
        <v>3.0840000000000001</v>
      </c>
      <c r="AS59">
        <v>3.1890000000000001</v>
      </c>
      <c r="AT59">
        <v>3.2490000000000001</v>
      </c>
      <c r="AU59">
        <v>3.306</v>
      </c>
      <c r="AV59">
        <v>3.226</v>
      </c>
      <c r="AW59">
        <v>3.2949999999999999</v>
      </c>
      <c r="AX59">
        <v>3.3570000000000002</v>
      </c>
    </row>
    <row r="60" spans="1:50" x14ac:dyDescent="0.2">
      <c r="A60" t="s">
        <v>113</v>
      </c>
      <c r="B60">
        <f t="shared" si="3"/>
        <v>-7.2809999999999997</v>
      </c>
      <c r="C60">
        <f t="shared" si="5"/>
        <v>3.6000000000000032E-2</v>
      </c>
      <c r="D60">
        <f t="shared" si="5"/>
        <v>1.3968</v>
      </c>
      <c r="E60">
        <f t="shared" si="5"/>
        <v>2.0106000000000002</v>
      </c>
      <c r="F60">
        <f t="shared" si="5"/>
        <v>2.4403999999999999</v>
      </c>
      <c r="G60">
        <f t="shared" si="5"/>
        <v>2.8862000000000001</v>
      </c>
      <c r="H60">
        <f t="shared" si="5"/>
        <v>3.2491666666666661</v>
      </c>
      <c r="L60" t="s">
        <v>113</v>
      </c>
      <c r="M60">
        <v>2.089</v>
      </c>
      <c r="N60">
        <v>1.5349999999999999</v>
      </c>
      <c r="O60">
        <v>1.079</v>
      </c>
      <c r="P60">
        <v>1.087</v>
      </c>
      <c r="Q60">
        <v>0.57699999999999996</v>
      </c>
      <c r="R60">
        <v>0.79</v>
      </c>
      <c r="S60">
        <v>6.7000000000000004E-2</v>
      </c>
      <c r="T60">
        <v>-7.2809999999999997</v>
      </c>
      <c r="U60">
        <v>1.821</v>
      </c>
      <c r="V60">
        <v>1.9910000000000001</v>
      </c>
      <c r="W60">
        <v>1.881</v>
      </c>
      <c r="X60">
        <v>1.768</v>
      </c>
      <c r="Y60">
        <v>1.5649999999999999</v>
      </c>
      <c r="Z60">
        <v>1.399</v>
      </c>
      <c r="AA60">
        <v>1.2769999999999999</v>
      </c>
      <c r="AB60">
        <v>1.3420000000000001</v>
      </c>
      <c r="AC60">
        <v>1.401</v>
      </c>
      <c r="AD60">
        <v>1.3580000000000001</v>
      </c>
      <c r="AE60">
        <v>2.149</v>
      </c>
      <c r="AF60">
        <v>2.0150000000000001</v>
      </c>
      <c r="AG60">
        <v>2.202</v>
      </c>
      <c r="AH60">
        <v>2.3290000000000002</v>
      </c>
      <c r="AI60">
        <v>2.468</v>
      </c>
      <c r="AJ60">
        <v>2.4119999999999999</v>
      </c>
      <c r="AK60">
        <v>2.452</v>
      </c>
      <c r="AL60">
        <v>2.4140000000000001</v>
      </c>
      <c r="AM60">
        <v>2.456</v>
      </c>
      <c r="AN60">
        <v>2.5550000000000002</v>
      </c>
      <c r="AO60">
        <v>2.8980000000000001</v>
      </c>
      <c r="AP60">
        <v>2.944</v>
      </c>
      <c r="AQ60">
        <v>2.9750000000000001</v>
      </c>
      <c r="AR60">
        <v>3.0590000000000002</v>
      </c>
      <c r="AS60">
        <v>3.165</v>
      </c>
      <c r="AT60">
        <v>3.2269999999999999</v>
      </c>
      <c r="AU60">
        <v>3.2839999999999998</v>
      </c>
      <c r="AV60">
        <v>3.2050000000000001</v>
      </c>
      <c r="AW60">
        <v>3.2759999999999998</v>
      </c>
      <c r="AX60">
        <v>3.3380000000000001</v>
      </c>
    </row>
    <row r="61" spans="1:50" x14ac:dyDescent="0.2">
      <c r="A61" t="s">
        <v>114</v>
      </c>
      <c r="B61">
        <f t="shared" si="3"/>
        <v>-8.1140000000000008</v>
      </c>
      <c r="C61">
        <f t="shared" si="5"/>
        <v>0.54419999999999991</v>
      </c>
      <c r="D61">
        <f t="shared" si="5"/>
        <v>3.3462000000000005</v>
      </c>
      <c r="E61">
        <f t="shared" si="5"/>
        <v>3.1366000000000001</v>
      </c>
      <c r="F61">
        <f t="shared" si="5"/>
        <v>3.3081999999999994</v>
      </c>
      <c r="G61">
        <f t="shared" si="5"/>
        <v>3.2755999999999998</v>
      </c>
      <c r="H61">
        <f t="shared" si="5"/>
        <v>3.4663333333333335</v>
      </c>
      <c r="L61" t="s">
        <v>114</v>
      </c>
      <c r="M61">
        <v>2.92</v>
      </c>
      <c r="N61">
        <v>2.58</v>
      </c>
      <c r="O61">
        <v>3.121</v>
      </c>
      <c r="P61">
        <v>3.3330000000000002</v>
      </c>
      <c r="Q61">
        <v>0.106</v>
      </c>
      <c r="R61">
        <v>1.389</v>
      </c>
      <c r="S61">
        <v>1.75</v>
      </c>
      <c r="T61">
        <v>-8.1140000000000008</v>
      </c>
      <c r="U61">
        <v>3.056</v>
      </c>
      <c r="V61">
        <v>2.6720000000000002</v>
      </c>
      <c r="W61">
        <v>2.6</v>
      </c>
      <c r="X61">
        <v>2.5070000000000001</v>
      </c>
      <c r="Y61">
        <v>2.77</v>
      </c>
      <c r="Z61">
        <v>3.6579999999999999</v>
      </c>
      <c r="AA61">
        <v>3.5609999999999999</v>
      </c>
      <c r="AB61">
        <v>3.5590000000000002</v>
      </c>
      <c r="AC61">
        <v>3.1829999999999998</v>
      </c>
      <c r="AD61">
        <v>3.3479999999999999</v>
      </c>
      <c r="AE61">
        <v>3.16</v>
      </c>
      <c r="AF61">
        <v>2.9169999999999998</v>
      </c>
      <c r="AG61">
        <v>3.0750000000000002</v>
      </c>
      <c r="AH61">
        <v>3.1829999999999998</v>
      </c>
      <c r="AI61">
        <v>3.1389999999999998</v>
      </c>
      <c r="AJ61">
        <v>3.379</v>
      </c>
      <c r="AK61">
        <v>3.391</v>
      </c>
      <c r="AL61">
        <v>3.302</v>
      </c>
      <c r="AM61">
        <v>3.33</v>
      </c>
      <c r="AN61">
        <v>3.4220000000000002</v>
      </c>
      <c r="AO61">
        <v>3.1909999999999998</v>
      </c>
      <c r="AP61">
        <v>3.2149999999999999</v>
      </c>
      <c r="AQ61">
        <v>3.2370000000000001</v>
      </c>
      <c r="AR61">
        <v>3.3130000000000002</v>
      </c>
      <c r="AS61">
        <v>3.4140000000000001</v>
      </c>
      <c r="AT61">
        <v>3.46</v>
      </c>
      <c r="AU61">
        <v>3.51</v>
      </c>
      <c r="AV61">
        <v>3.4220000000000002</v>
      </c>
      <c r="AW61">
        <v>3.4649999999999999</v>
      </c>
      <c r="AX61">
        <v>3.5270000000000001</v>
      </c>
    </row>
    <row r="62" spans="1:50" x14ac:dyDescent="0.2">
      <c r="A62" t="s">
        <v>115</v>
      </c>
      <c r="B62">
        <f t="shared" si="3"/>
        <v>-6.6749999999999998</v>
      </c>
      <c r="C62">
        <f t="shared" si="5"/>
        <v>0.41260000000000002</v>
      </c>
      <c r="D62">
        <f t="shared" si="5"/>
        <v>2.6025999999999998</v>
      </c>
      <c r="E62">
        <f t="shared" si="5"/>
        <v>3.2392000000000003</v>
      </c>
      <c r="F62">
        <f t="shared" si="5"/>
        <v>3.6736000000000004</v>
      </c>
      <c r="G62">
        <f t="shared" si="5"/>
        <v>3.7114000000000003</v>
      </c>
      <c r="H62">
        <f t="shared" si="5"/>
        <v>3.6933333333333334</v>
      </c>
      <c r="L62" t="s">
        <v>115</v>
      </c>
      <c r="M62">
        <v>2.96</v>
      </c>
      <c r="N62">
        <v>2.5150000000000001</v>
      </c>
      <c r="O62">
        <v>1.613</v>
      </c>
      <c r="P62">
        <v>0.95899999999999996</v>
      </c>
      <c r="Q62">
        <v>1.8049999999999999</v>
      </c>
      <c r="R62">
        <v>1.722</v>
      </c>
      <c r="S62">
        <v>0.91600000000000004</v>
      </c>
      <c r="T62">
        <v>-6.6749999999999998</v>
      </c>
      <c r="U62">
        <v>2.25</v>
      </c>
      <c r="V62">
        <v>2.23</v>
      </c>
      <c r="W62">
        <v>2.1720000000000002</v>
      </c>
      <c r="X62">
        <v>2.0859999999999999</v>
      </c>
      <c r="Y62">
        <v>2.1789999999999998</v>
      </c>
      <c r="Z62">
        <v>2.6779999999999999</v>
      </c>
      <c r="AA62">
        <v>2.5910000000000002</v>
      </c>
      <c r="AB62">
        <v>2.7149999999999999</v>
      </c>
      <c r="AC62">
        <v>2.85</v>
      </c>
      <c r="AD62">
        <v>2.87</v>
      </c>
      <c r="AE62">
        <v>3.3690000000000002</v>
      </c>
      <c r="AF62">
        <v>3.1070000000000002</v>
      </c>
      <c r="AG62">
        <v>3.3610000000000002</v>
      </c>
      <c r="AH62">
        <v>3.4889999999999999</v>
      </c>
      <c r="AI62">
        <v>3.6680000000000001</v>
      </c>
      <c r="AJ62">
        <v>3.6859999999999999</v>
      </c>
      <c r="AK62">
        <v>3.706</v>
      </c>
      <c r="AL62">
        <v>3.6360000000000001</v>
      </c>
      <c r="AM62">
        <v>3.6720000000000002</v>
      </c>
      <c r="AN62">
        <v>3.7650000000000001</v>
      </c>
      <c r="AO62">
        <v>3.714</v>
      </c>
      <c r="AP62">
        <v>3.7090000000000001</v>
      </c>
      <c r="AQ62">
        <v>3.6850000000000001</v>
      </c>
      <c r="AR62">
        <v>3.6840000000000002</v>
      </c>
      <c r="AS62">
        <v>3.7389999999999999</v>
      </c>
      <c r="AT62">
        <v>3.7309999999999999</v>
      </c>
      <c r="AU62">
        <v>3.746</v>
      </c>
      <c r="AV62">
        <v>3.6059999999999999</v>
      </c>
      <c r="AW62">
        <v>3.6480000000000001</v>
      </c>
      <c r="AX62">
        <v>3.69</v>
      </c>
    </row>
    <row r="63" spans="1:50" x14ac:dyDescent="0.2">
      <c r="A63" t="s">
        <v>116</v>
      </c>
      <c r="B63">
        <f t="shared" si="3"/>
        <v>-6.6580000000000004</v>
      </c>
      <c r="C63">
        <f t="shared" si="5"/>
        <v>0.45179999999999998</v>
      </c>
      <c r="D63">
        <f t="shared" si="5"/>
        <v>2.5842000000000001</v>
      </c>
      <c r="E63">
        <f t="shared" si="5"/>
        <v>3.3220000000000001</v>
      </c>
      <c r="F63">
        <f t="shared" si="5"/>
        <v>3.7736000000000005</v>
      </c>
      <c r="G63">
        <f t="shared" si="5"/>
        <v>3.7946</v>
      </c>
      <c r="H63">
        <f t="shared" si="5"/>
        <v>3.7116666666666664</v>
      </c>
      <c r="L63" t="s">
        <v>116</v>
      </c>
      <c r="M63">
        <v>2.9220000000000002</v>
      </c>
      <c r="N63">
        <v>2.4220000000000002</v>
      </c>
      <c r="O63">
        <v>1.4610000000000001</v>
      </c>
      <c r="P63">
        <v>0.78800000000000003</v>
      </c>
      <c r="Q63">
        <v>1.7809999999999999</v>
      </c>
      <c r="R63">
        <v>1.623</v>
      </c>
      <c r="S63">
        <v>0.65700000000000003</v>
      </c>
      <c r="T63">
        <v>-6.6580000000000004</v>
      </c>
      <c r="U63">
        <v>2.3220000000000001</v>
      </c>
      <c r="V63">
        <v>2.2999999999999998</v>
      </c>
      <c r="W63">
        <v>2.2040000000000002</v>
      </c>
      <c r="X63">
        <v>2.0910000000000002</v>
      </c>
      <c r="Y63">
        <v>2.1640000000000001</v>
      </c>
      <c r="Z63">
        <v>2.6389999999999998</v>
      </c>
      <c r="AA63">
        <v>2.5529999999999999</v>
      </c>
      <c r="AB63">
        <v>2.6960000000000002</v>
      </c>
      <c r="AC63">
        <v>2.8690000000000002</v>
      </c>
      <c r="AD63">
        <v>2.8980000000000001</v>
      </c>
      <c r="AE63">
        <v>3.4830000000000001</v>
      </c>
      <c r="AF63">
        <v>3.1869999999999998</v>
      </c>
      <c r="AG63">
        <v>3.46</v>
      </c>
      <c r="AH63">
        <v>3.5819999999999999</v>
      </c>
      <c r="AI63">
        <v>3.7829999999999999</v>
      </c>
      <c r="AJ63">
        <v>3.7810000000000001</v>
      </c>
      <c r="AK63">
        <v>3.8039999999999998</v>
      </c>
      <c r="AL63">
        <v>3.7320000000000002</v>
      </c>
      <c r="AM63">
        <v>3.7679999999999998</v>
      </c>
      <c r="AN63">
        <v>3.8610000000000002</v>
      </c>
      <c r="AO63">
        <v>3.8159999999999998</v>
      </c>
      <c r="AP63">
        <v>3.7930000000000001</v>
      </c>
      <c r="AQ63">
        <v>3.7530000000000001</v>
      </c>
      <c r="AR63">
        <v>3.75</v>
      </c>
      <c r="AS63">
        <v>3.7909999999999999</v>
      </c>
      <c r="AT63">
        <v>3.7650000000000001</v>
      </c>
      <c r="AU63">
        <v>3.7669999999999999</v>
      </c>
      <c r="AV63">
        <v>3.6110000000000002</v>
      </c>
      <c r="AW63">
        <v>3.65</v>
      </c>
      <c r="AX63">
        <v>3.6859999999999999</v>
      </c>
    </row>
    <row r="64" spans="1:50" x14ac:dyDescent="0.2">
      <c r="A64" t="s">
        <v>117</v>
      </c>
      <c r="B64">
        <f t="shared" si="3"/>
        <v>-6.452</v>
      </c>
      <c r="C64">
        <f t="shared" si="5"/>
        <v>-0.33100000000000007</v>
      </c>
      <c r="D64">
        <f t="shared" si="5"/>
        <v>1.0580000000000001</v>
      </c>
      <c r="E64">
        <f t="shared" si="5"/>
        <v>1.8546</v>
      </c>
      <c r="F64">
        <f t="shared" si="5"/>
        <v>2.1642000000000001</v>
      </c>
      <c r="G64">
        <f t="shared" si="5"/>
        <v>2.5596000000000001</v>
      </c>
      <c r="H64">
        <f t="shared" si="5"/>
        <v>2.8729999999999998</v>
      </c>
      <c r="L64" t="s">
        <v>117</v>
      </c>
      <c r="M64">
        <v>1.7629999999999999</v>
      </c>
      <c r="N64">
        <v>0.70599999999999996</v>
      </c>
      <c r="O64">
        <v>1.5329999999999999</v>
      </c>
      <c r="P64">
        <v>-0.432</v>
      </c>
      <c r="Q64">
        <v>0.98299999999999998</v>
      </c>
      <c r="R64">
        <v>-0.104</v>
      </c>
      <c r="S64">
        <v>-0.59599999999999997</v>
      </c>
      <c r="T64">
        <v>-6.452</v>
      </c>
      <c r="U64">
        <v>1.1259999999999999</v>
      </c>
      <c r="V64">
        <v>1.3069999999999999</v>
      </c>
      <c r="W64">
        <v>1.2569999999999999</v>
      </c>
      <c r="X64">
        <v>1.107</v>
      </c>
      <c r="Y64">
        <v>1.2709999999999999</v>
      </c>
      <c r="Z64">
        <v>1.1599999999999999</v>
      </c>
      <c r="AA64">
        <v>0.94899999999999995</v>
      </c>
      <c r="AB64">
        <v>1.0609999999999999</v>
      </c>
      <c r="AC64">
        <v>0.84899999999999998</v>
      </c>
      <c r="AD64">
        <v>0.96599999999999997</v>
      </c>
      <c r="AE64">
        <v>2.2789999999999999</v>
      </c>
      <c r="AF64">
        <v>1.7250000000000001</v>
      </c>
      <c r="AG64">
        <v>2.1030000000000002</v>
      </c>
      <c r="AH64">
        <v>2.2000000000000002</v>
      </c>
      <c r="AI64">
        <v>2.1659999999999999</v>
      </c>
      <c r="AJ64">
        <v>2.1349999999999998</v>
      </c>
      <c r="AK64">
        <v>2.1680000000000001</v>
      </c>
      <c r="AL64">
        <v>2.149</v>
      </c>
      <c r="AM64">
        <v>2.2029999999999998</v>
      </c>
      <c r="AN64">
        <v>2.319</v>
      </c>
      <c r="AO64">
        <v>2.573</v>
      </c>
      <c r="AP64">
        <v>2.5990000000000002</v>
      </c>
      <c r="AQ64">
        <v>2.6280000000000001</v>
      </c>
      <c r="AR64">
        <v>2.6789999999999998</v>
      </c>
      <c r="AS64">
        <v>2.7690000000000001</v>
      </c>
      <c r="AT64">
        <v>2.8319999999999999</v>
      </c>
      <c r="AU64">
        <v>2.8929999999999998</v>
      </c>
      <c r="AV64">
        <v>2.8359999999999999</v>
      </c>
      <c r="AW64">
        <v>2.9159999999999999</v>
      </c>
      <c r="AX64">
        <v>2.992</v>
      </c>
    </row>
    <row r="65" spans="1:50" x14ac:dyDescent="0.2">
      <c r="A65" t="s">
        <v>118</v>
      </c>
      <c r="B65">
        <f t="shared" si="3"/>
        <v>-3.5859999999999999</v>
      </c>
      <c r="C65">
        <f t="shared" si="5"/>
        <v>2.8279999999999998</v>
      </c>
      <c r="D65">
        <f t="shared" si="5"/>
        <v>6.0762</v>
      </c>
      <c r="E65">
        <f t="shared" si="5"/>
        <v>7.1093999999999991</v>
      </c>
      <c r="F65">
        <f t="shared" si="5"/>
        <v>7.1210000000000004</v>
      </c>
      <c r="G65">
        <f t="shared" si="5"/>
        <v>6.1092000000000004</v>
      </c>
      <c r="H65">
        <f t="shared" si="5"/>
        <v>4.9158333333333335</v>
      </c>
      <c r="L65" t="s">
        <v>118</v>
      </c>
      <c r="M65">
        <v>5.7789999999999999</v>
      </c>
      <c r="N65">
        <v>6.6260000000000003</v>
      </c>
      <c r="O65">
        <v>3.915</v>
      </c>
      <c r="P65">
        <v>2.41</v>
      </c>
      <c r="Q65">
        <v>5.9870000000000001</v>
      </c>
      <c r="R65">
        <v>6.6269999999999998</v>
      </c>
      <c r="S65">
        <v>3.8959999999999999</v>
      </c>
      <c r="T65">
        <v>-3.5859999999999999</v>
      </c>
      <c r="U65">
        <v>4.5960000000000001</v>
      </c>
      <c r="V65">
        <v>4.4969999999999999</v>
      </c>
      <c r="W65">
        <v>4.3760000000000003</v>
      </c>
      <c r="X65">
        <v>4.2569999999999997</v>
      </c>
      <c r="Y65">
        <v>4.5590000000000002</v>
      </c>
      <c r="Z65">
        <v>5.9850000000000003</v>
      </c>
      <c r="AA65">
        <v>6.2320000000000002</v>
      </c>
      <c r="AB65">
        <v>6.6210000000000004</v>
      </c>
      <c r="AC65">
        <v>6.984</v>
      </c>
      <c r="AD65">
        <v>7.0359999999999996</v>
      </c>
      <c r="AE65">
        <v>7.3929999999999998</v>
      </c>
      <c r="AF65">
        <v>6.9029999999999996</v>
      </c>
      <c r="AG65">
        <v>7.11</v>
      </c>
      <c r="AH65">
        <v>7.1050000000000004</v>
      </c>
      <c r="AI65">
        <v>7.3630000000000004</v>
      </c>
      <c r="AJ65">
        <v>7.3239999999999998</v>
      </c>
      <c r="AK65">
        <v>7.1859999999999999</v>
      </c>
      <c r="AL65">
        <v>6.907</v>
      </c>
      <c r="AM65">
        <v>6.8250000000000002</v>
      </c>
      <c r="AN65">
        <v>6.7969999999999997</v>
      </c>
      <c r="AO65">
        <v>6.343</v>
      </c>
      <c r="AP65">
        <v>6.0650000000000004</v>
      </c>
      <c r="AQ65">
        <v>5.7770000000000001</v>
      </c>
      <c r="AR65">
        <v>5.5640000000000001</v>
      </c>
      <c r="AS65">
        <v>5.4210000000000003</v>
      </c>
      <c r="AT65">
        <v>5.19</v>
      </c>
      <c r="AU65">
        <v>5.0330000000000004</v>
      </c>
      <c r="AV65">
        <v>4.6710000000000003</v>
      </c>
      <c r="AW65">
        <v>4.6159999999999997</v>
      </c>
      <c r="AX65">
        <v>4.5640000000000001</v>
      </c>
    </row>
    <row r="66" spans="1:50" x14ac:dyDescent="0.2">
      <c r="A66" t="s">
        <v>119</v>
      </c>
      <c r="B66">
        <f t="shared" si="3"/>
        <v>-7.3410000000000002</v>
      </c>
      <c r="C66">
        <f t="shared" si="5"/>
        <v>0.12419999999999991</v>
      </c>
      <c r="D66">
        <f t="shared" si="5"/>
        <v>2.0998000000000001</v>
      </c>
      <c r="E66">
        <f t="shared" si="5"/>
        <v>2.5618000000000003</v>
      </c>
      <c r="F66">
        <f t="shared" si="5"/>
        <v>2.9492000000000003</v>
      </c>
      <c r="G66">
        <f t="shared" si="5"/>
        <v>3.0978000000000003</v>
      </c>
      <c r="H66">
        <f t="shared" si="5"/>
        <v>3.3481666666666663</v>
      </c>
      <c r="L66" t="s">
        <v>119</v>
      </c>
      <c r="M66">
        <v>2.7730000000000001</v>
      </c>
      <c r="N66">
        <v>2.1259999999999999</v>
      </c>
      <c r="O66">
        <v>1.0269999999999999</v>
      </c>
      <c r="P66">
        <v>0.79400000000000004</v>
      </c>
      <c r="Q66">
        <v>1.2769999999999999</v>
      </c>
      <c r="R66">
        <v>1.077</v>
      </c>
      <c r="S66">
        <v>0.28699999999999998</v>
      </c>
      <c r="T66">
        <v>-7.3410000000000002</v>
      </c>
      <c r="U66">
        <v>2.093</v>
      </c>
      <c r="V66">
        <v>2.0619999999999998</v>
      </c>
      <c r="W66">
        <v>1.96</v>
      </c>
      <c r="X66">
        <v>1.847</v>
      </c>
      <c r="Y66">
        <v>1.847</v>
      </c>
      <c r="Z66">
        <v>2.226</v>
      </c>
      <c r="AA66">
        <v>2.0489999999999999</v>
      </c>
      <c r="AB66">
        <v>2.1110000000000002</v>
      </c>
      <c r="AC66">
        <v>2.266</v>
      </c>
      <c r="AD66">
        <v>2.2290000000000001</v>
      </c>
      <c r="AE66">
        <v>2.6829999999999998</v>
      </c>
      <c r="AF66">
        <v>2.4350000000000001</v>
      </c>
      <c r="AG66">
        <v>2.669</v>
      </c>
      <c r="AH66">
        <v>2.7930000000000001</v>
      </c>
      <c r="AI66">
        <v>2.9769999999999999</v>
      </c>
      <c r="AJ66">
        <v>2.9460000000000002</v>
      </c>
      <c r="AK66">
        <v>2.968</v>
      </c>
      <c r="AL66">
        <v>2.9119999999999999</v>
      </c>
      <c r="AM66">
        <v>2.9430000000000001</v>
      </c>
      <c r="AN66">
        <v>3.0329999999999999</v>
      </c>
      <c r="AO66">
        <v>3.0510000000000002</v>
      </c>
      <c r="AP66">
        <v>3.0960000000000001</v>
      </c>
      <c r="AQ66">
        <v>3.1240000000000001</v>
      </c>
      <c r="AR66">
        <v>3.1850000000000001</v>
      </c>
      <c r="AS66">
        <v>3.286</v>
      </c>
      <c r="AT66">
        <v>3.3279999999999998</v>
      </c>
      <c r="AU66">
        <v>3.383</v>
      </c>
      <c r="AV66">
        <v>3.2970000000000002</v>
      </c>
      <c r="AW66">
        <v>3.3660000000000001</v>
      </c>
      <c r="AX66">
        <v>3.4289999999999998</v>
      </c>
    </row>
    <row r="67" spans="1:50" x14ac:dyDescent="0.2">
      <c r="A67" t="s">
        <v>120</v>
      </c>
      <c r="B67">
        <f t="shared" si="3"/>
        <v>-9.4190000000000005</v>
      </c>
      <c r="C67">
        <f t="shared" si="5"/>
        <v>-1.0233999999999996</v>
      </c>
      <c r="D67">
        <f t="shared" si="5"/>
        <v>1.8775999999999999</v>
      </c>
      <c r="E67">
        <f t="shared" si="5"/>
        <v>2.9293999999999998</v>
      </c>
      <c r="F67">
        <f t="shared" si="5"/>
        <v>3.8494000000000002</v>
      </c>
      <c r="G67">
        <f t="shared" si="5"/>
        <v>4.28</v>
      </c>
      <c r="H67">
        <f t="shared" si="5"/>
        <v>5.2861666666666665</v>
      </c>
      <c r="L67" t="s">
        <v>120</v>
      </c>
      <c r="M67">
        <v>1.839</v>
      </c>
      <c r="N67">
        <v>-1.196</v>
      </c>
      <c r="O67">
        <v>-0.85699999999999998</v>
      </c>
      <c r="P67">
        <v>1.431</v>
      </c>
      <c r="Q67">
        <v>0.52300000000000002</v>
      </c>
      <c r="R67">
        <v>-3.0070000000000001</v>
      </c>
      <c r="S67">
        <v>-2.266</v>
      </c>
      <c r="T67">
        <v>-9.4190000000000005</v>
      </c>
      <c r="U67">
        <v>-0.45</v>
      </c>
      <c r="V67">
        <v>1.2450000000000001</v>
      </c>
      <c r="W67">
        <v>1.7190000000000001</v>
      </c>
      <c r="X67">
        <v>1.788</v>
      </c>
      <c r="Y67">
        <v>1.857</v>
      </c>
      <c r="Z67">
        <v>1.929</v>
      </c>
      <c r="AA67">
        <v>1.5409999999999999</v>
      </c>
      <c r="AB67">
        <v>1.911</v>
      </c>
      <c r="AC67">
        <v>2.15</v>
      </c>
      <c r="AD67">
        <v>2.492</v>
      </c>
      <c r="AE67">
        <v>2.8460000000000001</v>
      </c>
      <c r="AF67">
        <v>2.698</v>
      </c>
      <c r="AG67">
        <v>3.117</v>
      </c>
      <c r="AH67">
        <v>3.4940000000000002</v>
      </c>
      <c r="AI67">
        <v>3.9009999999999998</v>
      </c>
      <c r="AJ67">
        <v>3.8650000000000002</v>
      </c>
      <c r="AK67">
        <v>3.7469999999999999</v>
      </c>
      <c r="AL67">
        <v>3.859</v>
      </c>
      <c r="AM67">
        <v>3.875</v>
      </c>
      <c r="AN67">
        <v>3.9660000000000002</v>
      </c>
      <c r="AO67">
        <v>4.0330000000000004</v>
      </c>
      <c r="AP67">
        <v>4.2530000000000001</v>
      </c>
      <c r="AQ67">
        <v>4.4180000000000001</v>
      </c>
      <c r="AR67">
        <v>4.7300000000000004</v>
      </c>
      <c r="AS67">
        <v>5.0510000000000002</v>
      </c>
      <c r="AT67">
        <v>5.2709999999999999</v>
      </c>
      <c r="AU67">
        <v>5.3719999999999999</v>
      </c>
      <c r="AV67">
        <v>5.298</v>
      </c>
      <c r="AW67">
        <v>5.4370000000000003</v>
      </c>
      <c r="AX67">
        <v>5.2880000000000003</v>
      </c>
    </row>
    <row r="68" spans="1:50" x14ac:dyDescent="0.2">
      <c r="A68" t="s">
        <v>121</v>
      </c>
      <c r="B68">
        <f t="shared" ref="B68:B74" si="6">T68</f>
        <v>-6.14</v>
      </c>
      <c r="C68">
        <f t="shared" si="5"/>
        <v>0.5354000000000001</v>
      </c>
      <c r="D68">
        <f t="shared" si="5"/>
        <v>1.9923999999999999</v>
      </c>
      <c r="E68">
        <f t="shared" si="5"/>
        <v>2.3323999999999998</v>
      </c>
      <c r="F68">
        <f t="shared" si="5"/>
        <v>2.4805999999999999</v>
      </c>
      <c r="G68">
        <f t="shared" si="5"/>
        <v>2.5574000000000003</v>
      </c>
      <c r="H68">
        <f t="shared" si="5"/>
        <v>2.4503333333333335</v>
      </c>
      <c r="L68" t="s">
        <v>121</v>
      </c>
      <c r="M68">
        <v>2.6970000000000001</v>
      </c>
      <c r="N68">
        <v>2.9809999999999999</v>
      </c>
      <c r="O68">
        <v>1.7709999999999999</v>
      </c>
      <c r="P68">
        <v>0.64100000000000001</v>
      </c>
      <c r="Q68">
        <v>1.2769999999999999</v>
      </c>
      <c r="R68">
        <v>2.262</v>
      </c>
      <c r="S68">
        <v>1.1910000000000001</v>
      </c>
      <c r="T68">
        <v>-6.14</v>
      </c>
      <c r="U68">
        <v>2.7879999999999998</v>
      </c>
      <c r="V68">
        <v>2.2570000000000001</v>
      </c>
      <c r="W68">
        <v>1.964</v>
      </c>
      <c r="X68">
        <v>1.8080000000000001</v>
      </c>
      <c r="Y68">
        <v>1.75</v>
      </c>
      <c r="Z68">
        <v>2.052</v>
      </c>
      <c r="AA68">
        <v>2.0259999999999998</v>
      </c>
      <c r="AB68">
        <v>1.984</v>
      </c>
      <c r="AC68">
        <v>2.15</v>
      </c>
      <c r="AD68">
        <v>1.996</v>
      </c>
      <c r="AE68">
        <v>2.5059999999999998</v>
      </c>
      <c r="AF68">
        <v>2.3050000000000002</v>
      </c>
      <c r="AG68">
        <v>2.4140000000000001</v>
      </c>
      <c r="AH68">
        <v>2.4409999999999998</v>
      </c>
      <c r="AI68">
        <v>2.5390000000000001</v>
      </c>
      <c r="AJ68">
        <v>2.46</v>
      </c>
      <c r="AK68">
        <v>2.524</v>
      </c>
      <c r="AL68">
        <v>2.4249999999999998</v>
      </c>
      <c r="AM68">
        <v>2.4550000000000001</v>
      </c>
      <c r="AN68">
        <v>2.536</v>
      </c>
      <c r="AO68">
        <v>2.61</v>
      </c>
      <c r="AP68">
        <v>2.581</v>
      </c>
      <c r="AQ68">
        <v>2.5499999999999998</v>
      </c>
      <c r="AR68">
        <v>2.5099999999999998</v>
      </c>
      <c r="AS68">
        <v>2.5169999999999999</v>
      </c>
      <c r="AT68">
        <v>2.4390000000000001</v>
      </c>
      <c r="AU68">
        <v>2.4630000000000001</v>
      </c>
      <c r="AV68">
        <v>2.3690000000000002</v>
      </c>
      <c r="AW68">
        <v>2.395</v>
      </c>
      <c r="AX68">
        <v>2.5190000000000001</v>
      </c>
    </row>
    <row r="69" spans="1:50" x14ac:dyDescent="0.2">
      <c r="A69" t="s">
        <v>122</v>
      </c>
      <c r="B69">
        <f t="shared" si="6"/>
        <v>-6.7249999999999996</v>
      </c>
      <c r="C69">
        <f t="shared" si="5"/>
        <v>0.29719999999999996</v>
      </c>
      <c r="D69">
        <f t="shared" si="5"/>
        <v>2.6568000000000001</v>
      </c>
      <c r="E69">
        <f t="shared" si="5"/>
        <v>2.9912000000000001</v>
      </c>
      <c r="F69">
        <f t="shared" si="5"/>
        <v>3.3689999999999998</v>
      </c>
      <c r="G69">
        <f t="shared" si="5"/>
        <v>3.4530000000000003</v>
      </c>
      <c r="H69">
        <f t="shared" si="5"/>
        <v>3.6355000000000004</v>
      </c>
      <c r="L69" t="s">
        <v>122</v>
      </c>
      <c r="M69">
        <v>3.0760000000000001</v>
      </c>
      <c r="N69">
        <v>2.7989999999999999</v>
      </c>
      <c r="O69">
        <v>2.0779999999999998</v>
      </c>
      <c r="P69">
        <v>1.476</v>
      </c>
      <c r="Q69">
        <v>1.881</v>
      </c>
      <c r="R69">
        <v>2.0230000000000001</v>
      </c>
      <c r="S69">
        <v>1.6919999999999999</v>
      </c>
      <c r="T69">
        <v>-6.7249999999999996</v>
      </c>
      <c r="U69">
        <v>2.0390000000000001</v>
      </c>
      <c r="V69">
        <v>2.0219999999999998</v>
      </c>
      <c r="W69">
        <v>2.0779999999999998</v>
      </c>
      <c r="X69">
        <v>2.0720000000000001</v>
      </c>
      <c r="Y69">
        <v>2.2229999999999999</v>
      </c>
      <c r="Z69">
        <v>2.7959999999999998</v>
      </c>
      <c r="AA69">
        <v>2.7040000000000002</v>
      </c>
      <c r="AB69">
        <v>2.77</v>
      </c>
      <c r="AC69">
        <v>2.7909999999999999</v>
      </c>
      <c r="AD69">
        <v>2.786</v>
      </c>
      <c r="AE69">
        <v>3.028</v>
      </c>
      <c r="AF69">
        <v>2.8679999999999999</v>
      </c>
      <c r="AG69">
        <v>3.0649999999999999</v>
      </c>
      <c r="AH69">
        <v>3.2090000000000001</v>
      </c>
      <c r="AI69">
        <v>3.323</v>
      </c>
      <c r="AJ69">
        <v>3.3959999999999999</v>
      </c>
      <c r="AK69">
        <v>3.4060000000000001</v>
      </c>
      <c r="AL69">
        <v>3.3439999999999999</v>
      </c>
      <c r="AM69">
        <v>3.3759999999999999</v>
      </c>
      <c r="AN69">
        <v>3.4689999999999999</v>
      </c>
      <c r="AO69">
        <v>3.4009999999999998</v>
      </c>
      <c r="AP69">
        <v>3.4470000000000001</v>
      </c>
      <c r="AQ69">
        <v>3.4710000000000001</v>
      </c>
      <c r="AR69">
        <v>3.4769999999999999</v>
      </c>
      <c r="AS69">
        <v>3.573</v>
      </c>
      <c r="AT69">
        <v>3.625</v>
      </c>
      <c r="AU69">
        <v>3.681</v>
      </c>
      <c r="AV69">
        <v>3.59</v>
      </c>
      <c r="AW69">
        <v>3.6419999999999999</v>
      </c>
      <c r="AX69">
        <v>3.702</v>
      </c>
    </row>
    <row r="70" spans="1:50" x14ac:dyDescent="0.2">
      <c r="A70" t="s">
        <v>123</v>
      </c>
      <c r="B70">
        <f t="shared" si="6"/>
        <v>-6.33</v>
      </c>
      <c r="C70">
        <f t="shared" si="5"/>
        <v>0.40820000000000001</v>
      </c>
      <c r="D70">
        <f t="shared" si="5"/>
        <v>2.6433999999999997</v>
      </c>
      <c r="E70">
        <f t="shared" si="5"/>
        <v>3.0108000000000001</v>
      </c>
      <c r="F70">
        <f t="shared" si="5"/>
        <v>3.4039999999999999</v>
      </c>
      <c r="G70">
        <f t="shared" si="5"/>
        <v>3.5206000000000004</v>
      </c>
      <c r="H70">
        <f t="shared" si="5"/>
        <v>3.6923333333333335</v>
      </c>
      <c r="L70" t="s">
        <v>123</v>
      </c>
      <c r="M70">
        <v>2.7589999999999999</v>
      </c>
      <c r="N70">
        <v>2.73</v>
      </c>
      <c r="O70">
        <v>2.468</v>
      </c>
      <c r="P70">
        <v>1.746</v>
      </c>
      <c r="Q70">
        <v>2.1379999999999999</v>
      </c>
      <c r="R70">
        <v>2.218</v>
      </c>
      <c r="S70">
        <v>2.4910000000000001</v>
      </c>
      <c r="T70">
        <v>-6.33</v>
      </c>
      <c r="U70">
        <v>2.109</v>
      </c>
      <c r="V70">
        <v>2.089</v>
      </c>
      <c r="W70">
        <v>2.101</v>
      </c>
      <c r="X70">
        <v>2.0720000000000001</v>
      </c>
      <c r="Y70">
        <v>2.2210000000000001</v>
      </c>
      <c r="Z70">
        <v>2.7639999999999998</v>
      </c>
      <c r="AA70">
        <v>2.6960000000000002</v>
      </c>
      <c r="AB70">
        <v>2.7650000000000001</v>
      </c>
      <c r="AC70">
        <v>2.7709999999999999</v>
      </c>
      <c r="AD70">
        <v>2.794</v>
      </c>
      <c r="AE70">
        <v>3.0379999999999998</v>
      </c>
      <c r="AF70">
        <v>2.9039999999999999</v>
      </c>
      <c r="AG70">
        <v>3.09</v>
      </c>
      <c r="AH70">
        <v>3.2280000000000002</v>
      </c>
      <c r="AI70">
        <v>3.3330000000000002</v>
      </c>
      <c r="AJ70">
        <v>3.42</v>
      </c>
      <c r="AK70">
        <v>3.4409999999999998</v>
      </c>
      <c r="AL70">
        <v>3.395</v>
      </c>
      <c r="AM70">
        <v>3.431</v>
      </c>
      <c r="AN70">
        <v>3.5289999999999999</v>
      </c>
      <c r="AO70">
        <v>3.4740000000000002</v>
      </c>
      <c r="AP70">
        <v>3.5179999999999998</v>
      </c>
      <c r="AQ70">
        <v>3.548</v>
      </c>
      <c r="AR70">
        <v>3.5339999999999998</v>
      </c>
      <c r="AS70">
        <v>3.629</v>
      </c>
      <c r="AT70">
        <v>3.6739999999999999</v>
      </c>
      <c r="AU70">
        <v>3.7349999999999999</v>
      </c>
      <c r="AV70">
        <v>3.6549999999999998</v>
      </c>
      <c r="AW70">
        <v>3.7</v>
      </c>
      <c r="AX70">
        <v>3.7610000000000001</v>
      </c>
    </row>
    <row r="71" spans="1:50" x14ac:dyDescent="0.2">
      <c r="A71" t="s">
        <v>124</v>
      </c>
      <c r="B71">
        <f t="shared" si="6"/>
        <v>-6.2619999999999996</v>
      </c>
      <c r="C71">
        <f t="shared" si="5"/>
        <v>0.50219999999999998</v>
      </c>
      <c r="D71">
        <f t="shared" si="5"/>
        <v>2.6654</v>
      </c>
      <c r="E71">
        <f t="shared" si="5"/>
        <v>3.0306000000000002</v>
      </c>
      <c r="F71">
        <f t="shared" si="5"/>
        <v>3.4318</v>
      </c>
      <c r="G71">
        <f t="shared" si="5"/>
        <v>3.5762</v>
      </c>
      <c r="H71">
        <f t="shared" si="5"/>
        <v>3.7513333333333327</v>
      </c>
      <c r="L71" t="s">
        <v>124</v>
      </c>
      <c r="M71">
        <v>2.4820000000000002</v>
      </c>
      <c r="N71">
        <v>2.6259999999999999</v>
      </c>
      <c r="O71">
        <v>2.6709999999999998</v>
      </c>
      <c r="P71">
        <v>1.95</v>
      </c>
      <c r="Q71">
        <v>2.3130000000000002</v>
      </c>
      <c r="R71">
        <v>2.383</v>
      </c>
      <c r="S71">
        <v>3.0840000000000001</v>
      </c>
      <c r="T71">
        <v>-6.2619999999999996</v>
      </c>
      <c r="U71">
        <v>2.2669999999999999</v>
      </c>
      <c r="V71">
        <v>2.222</v>
      </c>
      <c r="W71">
        <v>2.1749999999999998</v>
      </c>
      <c r="X71">
        <v>2.109</v>
      </c>
      <c r="Y71">
        <v>2.2669999999999999</v>
      </c>
      <c r="Z71">
        <v>2.7919999999999998</v>
      </c>
      <c r="AA71">
        <v>2.7320000000000002</v>
      </c>
      <c r="AB71">
        <v>2.7890000000000001</v>
      </c>
      <c r="AC71">
        <v>2.7469999999999999</v>
      </c>
      <c r="AD71">
        <v>2.8220000000000001</v>
      </c>
      <c r="AE71">
        <v>3.0459999999999998</v>
      </c>
      <c r="AF71">
        <v>2.94</v>
      </c>
      <c r="AG71">
        <v>3.1080000000000001</v>
      </c>
      <c r="AH71">
        <v>3.2370000000000001</v>
      </c>
      <c r="AI71">
        <v>3.3260000000000001</v>
      </c>
      <c r="AJ71">
        <v>3.44</v>
      </c>
      <c r="AK71">
        <v>3.4729999999999999</v>
      </c>
      <c r="AL71">
        <v>3.4409999999999998</v>
      </c>
      <c r="AM71">
        <v>3.4790000000000001</v>
      </c>
      <c r="AN71">
        <v>3.581</v>
      </c>
      <c r="AO71">
        <v>3.532</v>
      </c>
      <c r="AP71">
        <v>3.577</v>
      </c>
      <c r="AQ71">
        <v>3.609</v>
      </c>
      <c r="AR71">
        <v>3.5819999999999999</v>
      </c>
      <c r="AS71">
        <v>3.6789999999999998</v>
      </c>
      <c r="AT71">
        <v>3.7250000000000001</v>
      </c>
      <c r="AU71">
        <v>3.7930000000000001</v>
      </c>
      <c r="AV71">
        <v>3.7240000000000002</v>
      </c>
      <c r="AW71">
        <v>3.7629999999999999</v>
      </c>
      <c r="AX71">
        <v>3.8239999999999998</v>
      </c>
    </row>
    <row r="72" spans="1:50" x14ac:dyDescent="0.2">
      <c r="A72" t="s">
        <v>125</v>
      </c>
      <c r="B72">
        <f t="shared" si="6"/>
        <v>-6.3970000000000002</v>
      </c>
      <c r="C72">
        <f t="shared" si="5"/>
        <v>0.31319999999999981</v>
      </c>
      <c r="D72">
        <f t="shared" si="5"/>
        <v>2.6208</v>
      </c>
      <c r="E72">
        <f t="shared" si="5"/>
        <v>2.9904000000000002</v>
      </c>
      <c r="F72">
        <f t="shared" si="5"/>
        <v>3.3755999999999999</v>
      </c>
      <c r="G72">
        <f t="shared" si="5"/>
        <v>3.4636000000000005</v>
      </c>
      <c r="H72">
        <f t="shared" si="5"/>
        <v>3.6311666666666671</v>
      </c>
      <c r="L72" t="s">
        <v>125</v>
      </c>
      <c r="M72">
        <v>3.0339999999999998</v>
      </c>
      <c r="N72">
        <v>2.8319999999999999</v>
      </c>
      <c r="O72">
        <v>2.2690000000000001</v>
      </c>
      <c r="P72">
        <v>1.544</v>
      </c>
      <c r="Q72">
        <v>1.964</v>
      </c>
      <c r="R72">
        <v>2.0539999999999998</v>
      </c>
      <c r="S72">
        <v>1.899</v>
      </c>
      <c r="T72">
        <v>-6.3970000000000002</v>
      </c>
      <c r="U72">
        <v>1.9490000000000001</v>
      </c>
      <c r="V72">
        <v>1.954</v>
      </c>
      <c r="W72">
        <v>2.0259999999999998</v>
      </c>
      <c r="X72">
        <v>2.0339999999999998</v>
      </c>
      <c r="Y72">
        <v>2.1749999999999998</v>
      </c>
      <c r="Z72">
        <v>2.7349999999999999</v>
      </c>
      <c r="AA72">
        <v>2.6589999999999998</v>
      </c>
      <c r="AB72">
        <v>2.74</v>
      </c>
      <c r="AC72">
        <v>2.7949999999999999</v>
      </c>
      <c r="AD72">
        <v>2.7650000000000001</v>
      </c>
      <c r="AE72">
        <v>3.0289999999999999</v>
      </c>
      <c r="AF72">
        <v>2.867</v>
      </c>
      <c r="AG72">
        <v>3.0720000000000001</v>
      </c>
      <c r="AH72">
        <v>3.2189999999999999</v>
      </c>
      <c r="AI72">
        <v>3.34</v>
      </c>
      <c r="AJ72">
        <v>3.4</v>
      </c>
      <c r="AK72">
        <v>3.4079999999999999</v>
      </c>
      <c r="AL72">
        <v>3.3479999999999999</v>
      </c>
      <c r="AM72">
        <v>3.3820000000000001</v>
      </c>
      <c r="AN72">
        <v>3.4750000000000001</v>
      </c>
      <c r="AO72">
        <v>3.415</v>
      </c>
      <c r="AP72">
        <v>3.4569999999999999</v>
      </c>
      <c r="AQ72">
        <v>3.4849999999999999</v>
      </c>
      <c r="AR72">
        <v>3.4860000000000002</v>
      </c>
      <c r="AS72">
        <v>3.5760000000000001</v>
      </c>
      <c r="AT72">
        <v>3.6219999999999999</v>
      </c>
      <c r="AU72">
        <v>3.6749999999999998</v>
      </c>
      <c r="AV72">
        <v>3.5830000000000002</v>
      </c>
      <c r="AW72">
        <v>3.6349999999999998</v>
      </c>
      <c r="AX72">
        <v>3.6960000000000002</v>
      </c>
    </row>
    <row r="73" spans="1:50" x14ac:dyDescent="0.2">
      <c r="A73" t="s">
        <v>126</v>
      </c>
      <c r="B73">
        <f t="shared" si="6"/>
        <v>-8.0579999999999998</v>
      </c>
      <c r="C73">
        <f t="shared" si="5"/>
        <v>0.32800000000000012</v>
      </c>
      <c r="D73">
        <f t="shared" si="5"/>
        <v>2.4474</v>
      </c>
      <c r="E73">
        <f t="shared" si="5"/>
        <v>2.8052000000000001</v>
      </c>
      <c r="F73">
        <f t="shared" si="5"/>
        <v>3.1168000000000005</v>
      </c>
      <c r="G73">
        <f t="shared" si="5"/>
        <v>3.2398000000000002</v>
      </c>
      <c r="H73">
        <f t="shared" si="5"/>
        <v>3.4604999999999997</v>
      </c>
      <c r="L73" t="s">
        <v>126</v>
      </c>
      <c r="M73">
        <v>3.3220000000000001</v>
      </c>
      <c r="N73">
        <v>2.7519999999999998</v>
      </c>
      <c r="O73">
        <v>0.79700000000000004</v>
      </c>
      <c r="P73">
        <v>0.60199999999999998</v>
      </c>
      <c r="Q73">
        <v>0.499</v>
      </c>
      <c r="R73">
        <v>1.264</v>
      </c>
      <c r="S73">
        <v>2.2890000000000001</v>
      </c>
      <c r="T73">
        <v>-8.0579999999999998</v>
      </c>
      <c r="U73">
        <v>2.6080000000000001</v>
      </c>
      <c r="V73">
        <v>2.4239999999999999</v>
      </c>
      <c r="W73">
        <v>2.3860000000000001</v>
      </c>
      <c r="X73">
        <v>2.2799999999999998</v>
      </c>
      <c r="Y73">
        <v>2.2869999999999999</v>
      </c>
      <c r="Z73">
        <v>2.4820000000000002</v>
      </c>
      <c r="AA73">
        <v>2.452</v>
      </c>
      <c r="AB73">
        <v>2.4740000000000002</v>
      </c>
      <c r="AC73">
        <v>2.5419999999999998</v>
      </c>
      <c r="AD73">
        <v>2.5779999999999998</v>
      </c>
      <c r="AE73">
        <v>2.7959999999999998</v>
      </c>
      <c r="AF73">
        <v>2.7829999999999999</v>
      </c>
      <c r="AG73">
        <v>2.8879999999999999</v>
      </c>
      <c r="AH73">
        <v>2.9809999999999999</v>
      </c>
      <c r="AI73">
        <v>3.0539999999999998</v>
      </c>
      <c r="AJ73">
        <v>3.0950000000000002</v>
      </c>
      <c r="AK73">
        <v>3.1419999999999999</v>
      </c>
      <c r="AL73">
        <v>3.137</v>
      </c>
      <c r="AM73">
        <v>3.1560000000000001</v>
      </c>
      <c r="AN73">
        <v>3.2370000000000001</v>
      </c>
      <c r="AO73">
        <v>3.1989999999999998</v>
      </c>
      <c r="AP73">
        <v>3.2269999999999999</v>
      </c>
      <c r="AQ73">
        <v>3.25</v>
      </c>
      <c r="AR73">
        <v>3.286</v>
      </c>
      <c r="AS73">
        <v>3.3780000000000001</v>
      </c>
      <c r="AT73">
        <v>3.4279999999999999</v>
      </c>
      <c r="AU73">
        <v>3.4780000000000002</v>
      </c>
      <c r="AV73">
        <v>3.456</v>
      </c>
      <c r="AW73">
        <v>3.492</v>
      </c>
      <c r="AX73">
        <v>3.5310000000000001</v>
      </c>
    </row>
    <row r="74" spans="1:50" x14ac:dyDescent="0.2">
      <c r="A74" t="s">
        <v>127</v>
      </c>
      <c r="B74">
        <f t="shared" si="6"/>
        <v>-9.4949999999999992</v>
      </c>
      <c r="C74">
        <f t="shared" si="5"/>
        <v>0.16940000000000016</v>
      </c>
      <c r="D74">
        <f t="shared" si="5"/>
        <v>2.649</v>
      </c>
      <c r="E74">
        <f t="shared" si="5"/>
        <v>2.9338000000000002</v>
      </c>
      <c r="F74">
        <f t="shared" si="5"/>
        <v>3.306</v>
      </c>
      <c r="G74">
        <f t="shared" si="5"/>
        <v>3.4214000000000007</v>
      </c>
      <c r="H74">
        <f t="shared" si="5"/>
        <v>3.6073333333333331</v>
      </c>
      <c r="L74" t="s">
        <v>127</v>
      </c>
      <c r="M74">
        <v>2.6640000000000001</v>
      </c>
      <c r="N74">
        <v>1.724</v>
      </c>
      <c r="O74">
        <v>1.2090000000000001</v>
      </c>
      <c r="P74">
        <v>1.718</v>
      </c>
      <c r="Q74">
        <v>1.446</v>
      </c>
      <c r="R74">
        <v>1.137</v>
      </c>
      <c r="S74">
        <v>1.3</v>
      </c>
      <c r="T74">
        <v>-9.4949999999999992</v>
      </c>
      <c r="U74">
        <v>2.95</v>
      </c>
      <c r="V74">
        <v>2.6459999999999999</v>
      </c>
      <c r="W74">
        <v>2.4529999999999998</v>
      </c>
      <c r="X74">
        <v>2.2930000000000001</v>
      </c>
      <c r="Y74">
        <v>2.339</v>
      </c>
      <c r="Z74">
        <v>2.8079999999999998</v>
      </c>
      <c r="AA74">
        <v>2.6709999999999998</v>
      </c>
      <c r="AB74">
        <v>2.7130000000000001</v>
      </c>
      <c r="AC74">
        <v>2.714</v>
      </c>
      <c r="AD74">
        <v>2.7069999999999999</v>
      </c>
      <c r="AE74">
        <v>2.972</v>
      </c>
      <c r="AF74">
        <v>2.802</v>
      </c>
      <c r="AG74">
        <v>3.028</v>
      </c>
      <c r="AH74">
        <v>3.16</v>
      </c>
      <c r="AI74">
        <v>3.2759999999999998</v>
      </c>
      <c r="AJ74">
        <v>3.3330000000000002</v>
      </c>
      <c r="AK74">
        <v>3.3540000000000001</v>
      </c>
      <c r="AL74">
        <v>3.2679999999999998</v>
      </c>
      <c r="AM74">
        <v>3.2989999999999999</v>
      </c>
      <c r="AN74">
        <v>3.39</v>
      </c>
      <c r="AO74">
        <v>3.3650000000000002</v>
      </c>
      <c r="AP74">
        <v>3.42</v>
      </c>
      <c r="AQ74">
        <v>3.4569999999999999</v>
      </c>
      <c r="AR74">
        <v>3.4750000000000001</v>
      </c>
      <c r="AS74">
        <v>3.5760000000000001</v>
      </c>
      <c r="AT74">
        <v>3.6160000000000001</v>
      </c>
      <c r="AU74">
        <v>3.6509999999999998</v>
      </c>
      <c r="AV74">
        <v>3.5529999999999999</v>
      </c>
      <c r="AW74">
        <v>3.5950000000000002</v>
      </c>
      <c r="AX74">
        <v>3.653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A1C4-AB42-452C-A882-EFEEEDB6173D}">
  <dimension ref="A1:AM27"/>
  <sheetViews>
    <sheetView topLeftCell="M1" workbookViewId="0">
      <selection activeCell="J1" sqref="J1"/>
    </sheetView>
  </sheetViews>
  <sheetFormatPr defaultRowHeight="10.199999999999999" x14ac:dyDescent="0.2"/>
  <cols>
    <col min="1" max="1" width="6.7109375" bestFit="1" customWidth="1"/>
    <col min="2" max="2" width="5" bestFit="1" customWidth="1"/>
    <col min="3" max="8" width="9.5703125" bestFit="1" customWidth="1"/>
    <col min="10" max="10" width="6.7109375" bestFit="1" customWidth="1"/>
    <col min="11" max="11" width="6.28515625" bestFit="1" customWidth="1"/>
    <col min="12" max="17" width="9.5703125" bestFit="1" customWidth="1"/>
    <col min="19" max="19" width="6.7109375" bestFit="1" customWidth="1"/>
    <col min="20" max="20" width="5" bestFit="1" customWidth="1"/>
    <col min="21" max="26" width="9.5703125" bestFit="1" customWidth="1"/>
  </cols>
  <sheetData>
    <row r="1" spans="1:39" x14ac:dyDescent="0.2">
      <c r="B1">
        <v>2</v>
      </c>
      <c r="C1">
        <f>B1+1</f>
        <v>3</v>
      </c>
      <c r="D1">
        <f t="shared" ref="D1:H1" si="0">C1+1</f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</row>
    <row r="2" spans="1:39" x14ac:dyDescent="0.2">
      <c r="B2" s="5" t="s">
        <v>142</v>
      </c>
      <c r="C2" s="5"/>
      <c r="D2" s="5"/>
      <c r="E2" s="5"/>
      <c r="F2" s="5"/>
      <c r="G2" s="5"/>
      <c r="H2" s="5"/>
      <c r="K2" s="5" t="s">
        <v>149</v>
      </c>
      <c r="L2" s="5"/>
      <c r="M2" s="5"/>
      <c r="N2" s="5"/>
      <c r="O2" s="5"/>
      <c r="P2" s="5"/>
      <c r="Q2" s="5"/>
      <c r="T2" s="5" t="s">
        <v>149</v>
      </c>
      <c r="U2" s="5"/>
      <c r="V2" s="5"/>
      <c r="W2" s="5"/>
      <c r="X2" s="5"/>
      <c r="Y2" s="5"/>
      <c r="Z2" s="5"/>
    </row>
    <row r="3" spans="1:39" x14ac:dyDescent="0.2">
      <c r="B3">
        <v>2020</v>
      </c>
      <c r="C3" s="4" t="s">
        <v>143</v>
      </c>
      <c r="D3" s="4" t="s">
        <v>144</v>
      </c>
      <c r="E3" s="4" t="s">
        <v>145</v>
      </c>
      <c r="F3" s="4" t="s">
        <v>146</v>
      </c>
      <c r="G3" s="4" t="s">
        <v>147</v>
      </c>
      <c r="H3" s="4" t="s">
        <v>148</v>
      </c>
      <c r="K3">
        <v>2020</v>
      </c>
      <c r="L3" s="4" t="s">
        <v>143</v>
      </c>
      <c r="M3" s="4" t="s">
        <v>144</v>
      </c>
      <c r="N3" s="4" t="s">
        <v>145</v>
      </c>
      <c r="O3" s="4" t="s">
        <v>146</v>
      </c>
      <c r="P3" s="4" t="s">
        <v>147</v>
      </c>
      <c r="Q3" s="4" t="s">
        <v>148</v>
      </c>
      <c r="T3">
        <v>2020</v>
      </c>
      <c r="U3" s="4" t="s">
        <v>143</v>
      </c>
      <c r="V3" s="4" t="s">
        <v>144</v>
      </c>
      <c r="W3" s="4" t="s">
        <v>145</v>
      </c>
      <c r="X3" s="4" t="s">
        <v>146</v>
      </c>
      <c r="Y3" s="4" t="s">
        <v>147</v>
      </c>
      <c r="Z3" s="4" t="s">
        <v>148</v>
      </c>
      <c r="AC3">
        <v>2020</v>
      </c>
      <c r="AD3">
        <f>AC3+1</f>
        <v>2021</v>
      </c>
      <c r="AE3">
        <f t="shared" ref="AE3:AM3" si="1">AD3+1</f>
        <v>2022</v>
      </c>
      <c r="AF3">
        <f t="shared" si="1"/>
        <v>2023</v>
      </c>
      <c r="AG3">
        <f t="shared" si="1"/>
        <v>2024</v>
      </c>
      <c r="AH3">
        <f t="shared" si="1"/>
        <v>2025</v>
      </c>
      <c r="AI3">
        <f t="shared" si="1"/>
        <v>2026</v>
      </c>
      <c r="AJ3">
        <f t="shared" si="1"/>
        <v>2027</v>
      </c>
      <c r="AK3">
        <f t="shared" si="1"/>
        <v>2028</v>
      </c>
      <c r="AL3">
        <f t="shared" si="1"/>
        <v>2029</v>
      </c>
      <c r="AM3">
        <f t="shared" si="1"/>
        <v>2030</v>
      </c>
    </row>
    <row r="4" spans="1:39" x14ac:dyDescent="0.2">
      <c r="A4" t="s">
        <v>56</v>
      </c>
      <c r="B4" s="3">
        <f>VLOOKUP($A4,Sheet2!$A$3:$H$74,B$1,)</f>
        <v>-7.2460000000000004</v>
      </c>
      <c r="C4" s="3">
        <f>VLOOKUP($A4,Sheet2!$A$3:$H$74,C$1,)</f>
        <v>0.2129999999999998</v>
      </c>
      <c r="D4" s="3">
        <f>VLOOKUP($A4,Sheet2!$A$3:$H$74,D$1,)</f>
        <v>2.2359999999999998</v>
      </c>
      <c r="E4" s="3">
        <f>VLOOKUP($A4,Sheet2!$A$3:$H$74,E$1,)</f>
        <v>2.6629999999999998</v>
      </c>
      <c r="F4" s="3">
        <f>VLOOKUP($A4,Sheet2!$A$3:$H$74,F$1,)</f>
        <v>3.0031999999999996</v>
      </c>
      <c r="G4" s="3">
        <f>VLOOKUP($A4,Sheet2!$A$3:$H$74,G$1,)</f>
        <v>3.1680000000000001</v>
      </c>
      <c r="H4" s="3">
        <f>VLOOKUP($A4,Sheet2!$A$3:$H$74,H$1,)</f>
        <v>3.3818333333333328</v>
      </c>
      <c r="J4" t="s">
        <v>56</v>
      </c>
      <c r="K4" s="3">
        <f>[1]Sectors_COVID!$M$43*100</f>
        <v>-7.051544204548299</v>
      </c>
      <c r="L4" s="3">
        <f>[1]Sectors_COVID!AU42*100</f>
        <v>0.18775676701197064</v>
      </c>
      <c r="M4" s="3">
        <f>[1]Sectors_COVID!AV42*100</f>
        <v>2.0951197207154593</v>
      </c>
      <c r="N4" s="3">
        <f>[1]Sectors_COVID!AW42*100</f>
        <v>2.5007085246603822</v>
      </c>
      <c r="O4" s="3">
        <f>[1]Sectors_COVID!AX42*100</f>
        <v>2.7259692076305209</v>
      </c>
      <c r="P4" s="3">
        <f>[1]Sectors_COVID!AY42*100</f>
        <v>3.0415892960577784</v>
      </c>
      <c r="Q4" s="3">
        <f>[1]Sectors_COVID!AZ42*100</f>
        <v>3.3277553050030253</v>
      </c>
      <c r="S4" t="s">
        <v>56</v>
      </c>
      <c r="T4" s="3">
        <f>B4-K4</f>
        <v>-0.19445579545170144</v>
      </c>
      <c r="U4" s="3">
        <f t="shared" ref="U4:U24" si="2">C4-L4</f>
        <v>2.5243232988029163E-2</v>
      </c>
      <c r="V4" s="3">
        <f t="shared" ref="V4:V24" si="3">D4-M4</f>
        <v>0.1408802792845405</v>
      </c>
      <c r="W4" s="3">
        <f t="shared" ref="W4:W24" si="4">E4-N4</f>
        <v>0.16229147533961763</v>
      </c>
      <c r="X4" s="3">
        <f t="shared" ref="X4:X24" si="5">F4-O4</f>
        <v>0.27723079236947878</v>
      </c>
      <c r="Y4" s="3">
        <f t="shared" ref="Y4:Y24" si="6">G4-P4</f>
        <v>0.12641070394222176</v>
      </c>
      <c r="Z4" s="3">
        <f t="shared" ref="Z4:Z24" si="7">H4-Q4</f>
        <v>5.4078028330307504E-2</v>
      </c>
      <c r="AB4" t="s">
        <v>142</v>
      </c>
      <c r="AC4" s="2">
        <f>Sheet2!T3</f>
        <v>-7.2460000000000004</v>
      </c>
      <c r="AD4" s="2">
        <f>Sheet2!U3</f>
        <v>2.2189999999999999</v>
      </c>
      <c r="AE4" s="2">
        <f>Sheet2!V3</f>
        <v>2.0840000000000001</v>
      </c>
      <c r="AF4" s="2">
        <f>Sheet2!W3</f>
        <v>2.0609999999999999</v>
      </c>
      <c r="AG4" s="2">
        <f>Sheet2!X3</f>
        <v>1.9470000000000001</v>
      </c>
      <c r="AH4" s="2">
        <f>Sheet2!Y3</f>
        <v>1.992</v>
      </c>
      <c r="AI4" s="2">
        <f>Sheet2!Z3</f>
        <v>2.319</v>
      </c>
      <c r="AJ4" s="2">
        <f>Sheet2!AA3</f>
        <v>2.246</v>
      </c>
      <c r="AK4" s="2">
        <f>Sheet2!AB3</f>
        <v>2.2999999999999998</v>
      </c>
      <c r="AL4" s="2">
        <f>Sheet2!AC3</f>
        <v>2.323</v>
      </c>
      <c r="AM4" s="2">
        <f>Sheet2!AD3</f>
        <v>2.351</v>
      </c>
    </row>
    <row r="5" spans="1:39" x14ac:dyDescent="0.2">
      <c r="A5" t="s">
        <v>57</v>
      </c>
      <c r="B5" s="3">
        <f>VLOOKUP($A5,Sheet2!$A$3:$H$74,B$1,)</f>
        <v>-3.4860000000000002</v>
      </c>
      <c r="C5" s="3">
        <f>VLOOKUP($A5,Sheet2!$A$3:$H$74,C$1,)</f>
        <v>1.1901999999999999</v>
      </c>
      <c r="D5" s="3">
        <f>VLOOKUP($A5,Sheet2!$A$3:$H$74,D$1,)</f>
        <v>2.1868000000000003</v>
      </c>
      <c r="E5" s="3">
        <f>VLOOKUP($A5,Sheet2!$A$3:$H$74,E$1,)</f>
        <v>2.0011999999999999</v>
      </c>
      <c r="F5" s="3">
        <f>VLOOKUP($A5,Sheet2!$A$3:$H$74,F$1,)</f>
        <v>2.0872000000000002</v>
      </c>
      <c r="G5" s="3">
        <f>VLOOKUP($A5,Sheet2!$A$3:$H$74,G$1,)</f>
        <v>2.1139999999999999</v>
      </c>
      <c r="H5" s="3">
        <f>VLOOKUP($A5,Sheet2!$A$3:$H$74,H$1,)</f>
        <v>2.4295000000000004</v>
      </c>
      <c r="J5" t="s">
        <v>57</v>
      </c>
      <c r="K5" s="3">
        <f>[1]Sectors_COVID!$M32*100</f>
        <v>-2.7552764465721604</v>
      </c>
      <c r="L5" s="3">
        <f>[1]Sectors_COVID!AU32*100</f>
        <v>0.88894471068556791</v>
      </c>
      <c r="M5" s="3">
        <f>[1]Sectors_COVID!AV32*100</f>
        <v>2.2399999999999998</v>
      </c>
      <c r="N5" s="3">
        <f>[1]Sectors_COVID!AW32*100</f>
        <v>2.5</v>
      </c>
      <c r="O5" s="3">
        <f>[1]Sectors_COVID!AX32*100</f>
        <v>2.74</v>
      </c>
      <c r="P5" s="3">
        <f>[1]Sectors_COVID!AY32*100</f>
        <v>2.96</v>
      </c>
      <c r="Q5" s="3">
        <f>[1]Sectors_COVID!AZ32*100</f>
        <v>3.166666666666667</v>
      </c>
      <c r="S5" t="s">
        <v>57</v>
      </c>
      <c r="T5" s="3">
        <f t="shared" ref="T5:T24" si="8">B5-K5</f>
        <v>-0.73072355342783979</v>
      </c>
      <c r="U5" s="3">
        <f t="shared" si="2"/>
        <v>0.30125528931443202</v>
      </c>
      <c r="V5" s="3">
        <f t="shared" si="3"/>
        <v>-5.319999999999947E-2</v>
      </c>
      <c r="W5" s="3">
        <f t="shared" si="4"/>
        <v>-0.49880000000000013</v>
      </c>
      <c r="X5" s="3">
        <f t="shared" si="5"/>
        <v>-0.65280000000000005</v>
      </c>
      <c r="Y5" s="3">
        <f t="shared" si="6"/>
        <v>-0.84600000000000009</v>
      </c>
      <c r="Z5" s="3">
        <f t="shared" si="7"/>
        <v>-0.73716666666666653</v>
      </c>
      <c r="AB5" t="s">
        <v>149</v>
      </c>
      <c r="AC5" s="2">
        <f>[1]Sectors_COVID!M43*100</f>
        <v>-7.051544204548299</v>
      </c>
      <c r="AD5" s="2">
        <f>[1]Sectors_COVID!N43*100</f>
        <v>2.7644088289732638</v>
      </c>
      <c r="AE5" s="2">
        <f>[1]Sectors_COVID!O43*100</f>
        <v>1.9560392817716599</v>
      </c>
      <c r="AF5" s="2">
        <f>[1]Sectors_COVID!P43*100</f>
        <v>1.5372335598566877</v>
      </c>
      <c r="AG5" s="2">
        <f>[1]Sectors_COVID!Q43*100</f>
        <v>1.7326463690065408</v>
      </c>
      <c r="AH5" s="2">
        <f>[1]Sectors_COVID!R43*100</f>
        <v>1.8214872237840574</v>
      </c>
      <c r="AI5" s="2">
        <f>[1]Sectors_COVID!S43*100</f>
        <v>1.9484486689485658</v>
      </c>
      <c r="AJ5" s="2">
        <f>[1]Sectors_COVID!T43*100</f>
        <v>2.0926744261376307</v>
      </c>
      <c r="AK5" s="2">
        <f>[1]Sectors_COVID!U43*100</f>
        <v>2.2771519367595472</v>
      </c>
      <c r="AL5" s="2">
        <f>[1]Sectors_COVID!V43*100</f>
        <v>2.3358363479474953</v>
      </c>
      <c r="AM5" s="2">
        <f>[1]Sectors_COVID!W43*100</f>
        <v>2.4033821986349624</v>
      </c>
    </row>
    <row r="6" spans="1:39" x14ac:dyDescent="0.2">
      <c r="A6" t="s">
        <v>62</v>
      </c>
      <c r="B6" s="3">
        <f>VLOOKUP($A6,Sheet2!$A$3:$H$74,B$1,)</f>
        <v>-6.4870000000000001</v>
      </c>
      <c r="C6" s="3">
        <f>VLOOKUP($A6,Sheet2!$A$3:$H$74,C$1,)</f>
        <v>-0.63040000000000007</v>
      </c>
      <c r="D6" s="3">
        <f>VLOOKUP($A6,Sheet2!$A$3:$H$74,D$1,)</f>
        <v>0.92520000000000002</v>
      </c>
      <c r="E6" s="3">
        <f>VLOOKUP($A6,Sheet2!$A$3:$H$74,E$1,)</f>
        <v>1.6304000000000003</v>
      </c>
      <c r="F6" s="3">
        <f>VLOOKUP($A6,Sheet2!$A$3:$H$74,F$1,)</f>
        <v>1.7573999999999999</v>
      </c>
      <c r="G6" s="3">
        <f>VLOOKUP($A6,Sheet2!$A$3:$H$74,G$1,)</f>
        <v>2.0882000000000001</v>
      </c>
      <c r="H6" s="3">
        <f>VLOOKUP($A6,Sheet2!$A$3:$H$74,H$1,)</f>
        <v>2.4045000000000001</v>
      </c>
      <c r="J6" t="s">
        <v>62</v>
      </c>
      <c r="K6" s="3">
        <f>[1]Sectors_COVID!$M33*100</f>
        <v>-10</v>
      </c>
      <c r="L6" s="3">
        <f>[1]Sectors_COVID!AU33*100</f>
        <v>-0.18000000000000016</v>
      </c>
      <c r="M6" s="3">
        <f>[1]Sectors_COVID!AV33*100</f>
        <v>2.0200000000000005</v>
      </c>
      <c r="N6" s="3">
        <f>[1]Sectors_COVID!AW33*100</f>
        <v>2.44</v>
      </c>
      <c r="O6" s="3">
        <f>[1]Sectors_COVID!AX33*100</f>
        <v>2.74</v>
      </c>
      <c r="P6" s="3">
        <f>[1]Sectors_COVID!AY33*100</f>
        <v>2.96</v>
      </c>
      <c r="Q6" s="3">
        <f>[1]Sectors_COVID!AZ33*100</f>
        <v>3</v>
      </c>
      <c r="S6" t="s">
        <v>62</v>
      </c>
      <c r="T6" s="3">
        <f t="shared" si="8"/>
        <v>3.5129999999999999</v>
      </c>
      <c r="U6" s="3">
        <f t="shared" si="2"/>
        <v>-0.45039999999999991</v>
      </c>
      <c r="V6" s="3">
        <f t="shared" si="3"/>
        <v>-1.0948000000000004</v>
      </c>
      <c r="W6" s="3">
        <f t="shared" si="4"/>
        <v>-0.80959999999999965</v>
      </c>
      <c r="X6" s="3">
        <f t="shared" si="5"/>
        <v>-0.98260000000000036</v>
      </c>
      <c r="Y6" s="3">
        <f t="shared" si="6"/>
        <v>-0.87179999999999991</v>
      </c>
      <c r="Z6" s="3">
        <f t="shared" si="7"/>
        <v>-0.59549999999999992</v>
      </c>
      <c r="AD6" s="3">
        <f>AD4-AD5</f>
        <v>-0.54540882897326393</v>
      </c>
      <c r="AE6" s="3">
        <f t="shared" ref="AE6:AM6" si="9">AE4-AE5</f>
        <v>0.12796071822834021</v>
      </c>
      <c r="AF6" s="3">
        <f t="shared" si="9"/>
        <v>0.5237664401433122</v>
      </c>
      <c r="AG6" s="3">
        <f t="shared" si="9"/>
        <v>0.21435363099345928</v>
      </c>
      <c r="AH6" s="3">
        <f t="shared" si="9"/>
        <v>0.17051277621594263</v>
      </c>
      <c r="AI6" s="3">
        <f t="shared" si="9"/>
        <v>0.37055133105143412</v>
      </c>
      <c r="AJ6" s="3">
        <f t="shared" si="9"/>
        <v>0.15332557386236934</v>
      </c>
      <c r="AK6" s="3">
        <f t="shared" si="9"/>
        <v>2.2848063240452632E-2</v>
      </c>
      <c r="AL6" s="3">
        <f t="shared" si="9"/>
        <v>-1.283634794749533E-2</v>
      </c>
      <c r="AM6" s="3">
        <f t="shared" si="9"/>
        <v>-5.2382198634962407E-2</v>
      </c>
    </row>
    <row r="7" spans="1:39" x14ac:dyDescent="0.2">
      <c r="A7" t="s">
        <v>70</v>
      </c>
      <c r="B7" s="3">
        <f>VLOOKUP($A7,Sheet2!$A$3:$H$74,B$1,)</f>
        <v>-7.8109999999999999</v>
      </c>
      <c r="C7" s="3">
        <f>VLOOKUP($A7,Sheet2!$A$3:$H$74,C$1,)</f>
        <v>0.14800000000000005</v>
      </c>
      <c r="D7" s="3">
        <f>VLOOKUP($A7,Sheet2!$A$3:$H$74,D$1,)</f>
        <v>2.0254000000000003</v>
      </c>
      <c r="E7" s="3">
        <f>VLOOKUP($A7,Sheet2!$A$3:$H$74,E$1,)</f>
        <v>2.3466</v>
      </c>
      <c r="F7" s="3">
        <f>VLOOKUP($A7,Sheet2!$A$3:$H$74,F$1,)</f>
        <v>2.6512000000000002</v>
      </c>
      <c r="G7" s="3">
        <f>VLOOKUP($A7,Sheet2!$A$3:$H$74,G$1,)</f>
        <v>2.7996000000000003</v>
      </c>
      <c r="H7" s="3">
        <f>VLOOKUP($A7,Sheet2!$A$3:$H$74,H$1,)</f>
        <v>3.0466666666666664</v>
      </c>
      <c r="J7" t="s">
        <v>70</v>
      </c>
      <c r="K7" s="3">
        <f>[1]Sectors_COVID!$M34*100</f>
        <v>-12.337994127307772</v>
      </c>
      <c r="L7" s="3">
        <f>[1]Sectors_COVID!AU34*100</f>
        <v>-0.19214416648181354</v>
      </c>
      <c r="M7" s="3">
        <f>[1]Sectors_COVID!AV34*100</f>
        <v>1.9448868291513</v>
      </c>
      <c r="N7" s="3">
        <f>[1]Sectors_COVID!AW34*100</f>
        <v>2.390970093206497</v>
      </c>
      <c r="O7" s="3">
        <f>[1]Sectors_COVID!AX34*100</f>
        <v>2.7185270994563826</v>
      </c>
      <c r="P7" s="3">
        <f>[1]Sectors_COVID!AY34*100</f>
        <v>3.2367869072987077</v>
      </c>
      <c r="Q7" s="3">
        <f>[1]Sectors_COVID!AZ34*100</f>
        <v>3.5112670094882614</v>
      </c>
      <c r="S7" t="s">
        <v>70</v>
      </c>
      <c r="T7" s="3">
        <f t="shared" si="8"/>
        <v>4.5269941273077716</v>
      </c>
      <c r="U7" s="3">
        <f t="shared" si="2"/>
        <v>0.34014416648181356</v>
      </c>
      <c r="V7" s="3">
        <f t="shared" si="3"/>
        <v>8.0513170848700355E-2</v>
      </c>
      <c r="W7" s="3">
        <f t="shared" si="4"/>
        <v>-4.4370093206496986E-2</v>
      </c>
      <c r="X7" s="3">
        <f t="shared" si="5"/>
        <v>-6.7327099456382378E-2</v>
      </c>
      <c r="Y7" s="3">
        <f t="shared" si="6"/>
        <v>-0.43718690729870735</v>
      </c>
      <c r="Z7" s="3">
        <f t="shared" si="7"/>
        <v>-0.46460034282159501</v>
      </c>
    </row>
    <row r="8" spans="1:39" s="6" customFormat="1" x14ac:dyDescent="0.2">
      <c r="A8" s="6" t="s">
        <v>71</v>
      </c>
      <c r="B8" s="7">
        <f>VLOOKUP($A8,Sheet2!$A$3:$H$74,B$1,)</f>
        <v>-5.0389999999999997</v>
      </c>
      <c r="C8" s="7">
        <f>VLOOKUP($A8,Sheet2!$A$3:$H$74,C$1,)</f>
        <v>0.94399999999999995</v>
      </c>
      <c r="D8" s="7">
        <f>VLOOKUP($A8,Sheet2!$A$3:$H$74,D$1,)</f>
        <v>2.4319999999999999</v>
      </c>
      <c r="E8" s="7">
        <f>VLOOKUP($A8,Sheet2!$A$3:$H$74,E$1,)</f>
        <v>2.1585999999999999</v>
      </c>
      <c r="F8" s="7">
        <f>VLOOKUP($A8,Sheet2!$A$3:$H$74,F$1,)</f>
        <v>2.3109999999999999</v>
      </c>
      <c r="G8" s="7">
        <f>VLOOKUP($A8,Sheet2!$A$3:$H$74,G$1,)</f>
        <v>2.1974</v>
      </c>
      <c r="H8" s="7">
        <f>VLOOKUP($A8,Sheet2!$A$3:$H$74,H$1,)</f>
        <v>2.3693333333333331</v>
      </c>
      <c r="J8" s="6" t="s">
        <v>71</v>
      </c>
      <c r="K8" s="7">
        <f>[1]ManSUTdet!U41*100</f>
        <v>-8.3692583620596004</v>
      </c>
      <c r="L8" s="7">
        <f>[1]ManSUTdet!BC41*100</f>
        <v>0.52614832758807983</v>
      </c>
      <c r="M8" s="7">
        <f>[1]ManSUTdet!BD41*100</f>
        <v>2.8200000000000003</v>
      </c>
      <c r="N8" s="7">
        <f>[1]ManSUTdet!BE41*100</f>
        <v>2.98</v>
      </c>
      <c r="O8" s="7">
        <f>[1]ManSUTdet!BF41*100</f>
        <v>3.2399999999999998</v>
      </c>
      <c r="P8" s="7">
        <f>[1]ManSUTdet!BG41*100</f>
        <v>3.4600000000000004</v>
      </c>
      <c r="Q8" s="7">
        <f>[1]ManSUTdet!BH41*100</f>
        <v>3.6666666666666674</v>
      </c>
      <c r="S8" s="6" t="s">
        <v>71</v>
      </c>
      <c r="T8" s="7">
        <f t="shared" si="8"/>
        <v>3.3302583620596007</v>
      </c>
      <c r="U8" s="7">
        <f t="shared" si="2"/>
        <v>0.41785167241192012</v>
      </c>
      <c r="V8" s="7">
        <f t="shared" si="3"/>
        <v>-0.38800000000000034</v>
      </c>
      <c r="W8" s="7">
        <f t="shared" si="4"/>
        <v>-0.82140000000000013</v>
      </c>
      <c r="X8" s="7">
        <f t="shared" si="5"/>
        <v>-0.92899999999999983</v>
      </c>
      <c r="Y8" s="7">
        <f t="shared" si="6"/>
        <v>-1.2626000000000004</v>
      </c>
      <c r="Z8" s="7">
        <f t="shared" si="7"/>
        <v>-1.2973333333333343</v>
      </c>
    </row>
    <row r="9" spans="1:39" s="6" customFormat="1" x14ac:dyDescent="0.2">
      <c r="A9" s="6" t="s">
        <v>74</v>
      </c>
      <c r="B9" s="7">
        <f>VLOOKUP($A9,Sheet2!$A$3:$H$74,B$1,)</f>
        <v>-9.6859999999999999</v>
      </c>
      <c r="C9" s="7">
        <f>VLOOKUP($A9,Sheet2!$A$3:$H$74,C$1,)</f>
        <v>9.3599999999999989E-2</v>
      </c>
      <c r="D9" s="7">
        <f>VLOOKUP($A9,Sheet2!$A$3:$H$74,D$1,)</f>
        <v>2.7423999999999999</v>
      </c>
      <c r="E9" s="7">
        <f>VLOOKUP($A9,Sheet2!$A$3:$H$74,E$1,)</f>
        <v>2.4964000000000004</v>
      </c>
      <c r="F9" s="7">
        <f>VLOOKUP($A9,Sheet2!$A$3:$H$74,F$1,)</f>
        <v>2.6120000000000001</v>
      </c>
      <c r="G9" s="7">
        <f>VLOOKUP($A9,Sheet2!$A$3:$H$74,G$1,)</f>
        <v>2.5542000000000002</v>
      </c>
      <c r="H9" s="7">
        <f>VLOOKUP($A9,Sheet2!$A$3:$H$74,H$1,)</f>
        <v>2.7906666666666666</v>
      </c>
      <c r="J9" s="6" t="s">
        <v>74</v>
      </c>
      <c r="K9" s="7">
        <f>[1]ManSUTdet!U42*100</f>
        <v>-19.186539748694077</v>
      </c>
      <c r="L9" s="7">
        <f>[1]ManSUTdet!BC42*100</f>
        <v>-2.177307949738815</v>
      </c>
      <c r="M9" s="7">
        <f>[1]ManSUTdet!BD42*100</f>
        <v>2.4</v>
      </c>
      <c r="N9" s="7">
        <f>[1]ManSUTdet!BE42*100</f>
        <v>2.66</v>
      </c>
      <c r="O9" s="7">
        <f>[1]ManSUTdet!BF42*100</f>
        <v>2.94</v>
      </c>
      <c r="P9" s="7">
        <f>[1]ManSUTdet!BG42*100</f>
        <v>3.2399999999999998</v>
      </c>
      <c r="Q9" s="7">
        <f>[1]ManSUTdet!BH42*100</f>
        <v>3.4666666666666672</v>
      </c>
      <c r="S9" s="6" t="s">
        <v>74</v>
      </c>
      <c r="T9" s="7">
        <f t="shared" si="8"/>
        <v>9.5005397486940772</v>
      </c>
      <c r="U9" s="7">
        <f t="shared" si="2"/>
        <v>2.2709079497388149</v>
      </c>
      <c r="V9" s="7">
        <f t="shared" si="3"/>
        <v>0.34240000000000004</v>
      </c>
      <c r="W9" s="7">
        <f t="shared" si="4"/>
        <v>-0.16359999999999975</v>
      </c>
      <c r="X9" s="7">
        <f t="shared" si="5"/>
        <v>-0.32799999999999985</v>
      </c>
      <c r="Y9" s="7">
        <f t="shared" si="6"/>
        <v>-0.68579999999999952</v>
      </c>
      <c r="Z9" s="7">
        <f t="shared" si="7"/>
        <v>-0.6760000000000006</v>
      </c>
    </row>
    <row r="10" spans="1:39" s="6" customFormat="1" x14ac:dyDescent="0.2">
      <c r="A10" s="6" t="s">
        <v>79</v>
      </c>
      <c r="B10" s="7">
        <f>VLOOKUP($A10,Sheet2!$A$3:$H$74,B$1,)</f>
        <v>-7.4359999999999999</v>
      </c>
      <c r="C10" s="7">
        <f>VLOOKUP($A10,Sheet2!$A$3:$H$74,C$1,)</f>
        <v>0.42599999999999999</v>
      </c>
      <c r="D10" s="7">
        <f>VLOOKUP($A10,Sheet2!$A$3:$H$74,D$1,)</f>
        <v>2.5534000000000003</v>
      </c>
      <c r="E10" s="7">
        <f>VLOOKUP($A10,Sheet2!$A$3:$H$74,E$1,)</f>
        <v>2.6459999999999999</v>
      </c>
      <c r="F10" s="7">
        <f>VLOOKUP($A10,Sheet2!$A$3:$H$74,F$1,)</f>
        <v>2.9474000000000005</v>
      </c>
      <c r="G10" s="7">
        <f>VLOOKUP($A10,Sheet2!$A$3:$H$74,G$1,)</f>
        <v>3.0318000000000001</v>
      </c>
      <c r="H10" s="7">
        <f>VLOOKUP($A10,Sheet2!$A$3:$H$74,H$1,)</f>
        <v>3.2678333333333334</v>
      </c>
      <c r="J10" s="6" t="s">
        <v>79</v>
      </c>
      <c r="K10" s="7">
        <f>[1]ManSUTdet!U43*100</f>
        <v>-15.007712627548402</v>
      </c>
      <c r="L10" s="7">
        <f>[1]ManSUTdet!BC43*100</f>
        <v>-0.94154252550968043</v>
      </c>
      <c r="M10" s="7">
        <f>[1]ManSUTdet!BD43*100</f>
        <v>2.46</v>
      </c>
      <c r="N10" s="7">
        <f>[1]ManSUTdet!BE43*100</f>
        <v>2.5</v>
      </c>
      <c r="O10" s="7">
        <f>[1]ManSUTdet!BF43*100</f>
        <v>2.66</v>
      </c>
      <c r="P10" s="7">
        <f>[1]ManSUTdet!BG43*100</f>
        <v>2.7800000000000002</v>
      </c>
      <c r="Q10" s="7">
        <f>[1]ManSUTdet!BH43*100</f>
        <v>2.8000000000000003</v>
      </c>
      <c r="S10" s="6" t="s">
        <v>79</v>
      </c>
      <c r="T10" s="7">
        <f t="shared" si="8"/>
        <v>7.5717126275484024</v>
      </c>
      <c r="U10" s="7">
        <f t="shared" si="2"/>
        <v>1.3675425255096805</v>
      </c>
      <c r="V10" s="7">
        <f t="shared" si="3"/>
        <v>9.3400000000000372E-2</v>
      </c>
      <c r="W10" s="7">
        <f t="shared" si="4"/>
        <v>0.14599999999999991</v>
      </c>
      <c r="X10" s="7">
        <f t="shared" si="5"/>
        <v>0.28740000000000032</v>
      </c>
      <c r="Y10" s="7">
        <f t="shared" si="6"/>
        <v>0.2517999999999998</v>
      </c>
      <c r="Z10" s="7">
        <f t="shared" si="7"/>
        <v>0.4678333333333331</v>
      </c>
    </row>
    <row r="11" spans="1:39" s="6" customFormat="1" x14ac:dyDescent="0.2">
      <c r="A11" s="6" t="s">
        <v>83</v>
      </c>
      <c r="B11" s="7">
        <f>VLOOKUP($A11,Sheet2!$A$3:$H$74,B$1,)</f>
        <v>-0.29799999999999999</v>
      </c>
      <c r="C11" s="7">
        <f>VLOOKUP($A11,Sheet2!$A$3:$H$74,C$1,)</f>
        <v>-1.2088000000000001</v>
      </c>
      <c r="D11" s="7">
        <f>VLOOKUP($A11,Sheet2!$A$3:$H$74,D$1,)</f>
        <v>-9.3201999999999998</v>
      </c>
      <c r="E11" s="7">
        <f>VLOOKUP($A11,Sheet2!$A$3:$H$74,E$1,)</f>
        <v>-9.7330000000000005</v>
      </c>
      <c r="F11" s="7">
        <f>VLOOKUP($A11,Sheet2!$A$3:$H$74,F$1,)</f>
        <v>-16.8048</v>
      </c>
      <c r="G11" s="7">
        <f>VLOOKUP($A11,Sheet2!$A$3:$H$74,G$1,)</f>
        <v>-6.3628</v>
      </c>
      <c r="H11" s="7">
        <f>VLOOKUP($A11,Sheet2!$A$3:$H$74,H$1,)</f>
        <v>0</v>
      </c>
      <c r="J11" s="6" t="s">
        <v>83</v>
      </c>
      <c r="K11" s="7">
        <f>[1]ManSUTdet!U44*100</f>
        <v>-0.3</v>
      </c>
      <c r="L11" s="7">
        <f>[1]ManSUTdet!BC44*100</f>
        <v>-1.244</v>
      </c>
      <c r="M11" s="7">
        <f>[1]ManSUTdet!BD44*100</f>
        <v>-9.5780000000000012</v>
      </c>
      <c r="N11" s="7">
        <f>[1]ManSUTdet!BE44*100</f>
        <v>-10.098000000000001</v>
      </c>
      <c r="O11" s="7">
        <f>[1]ManSUTdet!BF44*100</f>
        <v>-16.343999999999998</v>
      </c>
      <c r="P11" s="7">
        <f>[1]ManSUTdet!BG44*100</f>
        <v>-5.976</v>
      </c>
      <c r="Q11" s="7">
        <f>[1]ManSUTdet!BH44*100</f>
        <v>0</v>
      </c>
      <c r="S11" s="6" t="s">
        <v>83</v>
      </c>
      <c r="T11" s="7">
        <f t="shared" si="8"/>
        <v>2.0000000000000018E-3</v>
      </c>
      <c r="U11" s="7">
        <f t="shared" si="2"/>
        <v>3.5199999999999898E-2</v>
      </c>
      <c r="V11" s="7">
        <f t="shared" si="3"/>
        <v>0.25780000000000136</v>
      </c>
      <c r="W11" s="7">
        <f t="shared" si="4"/>
        <v>0.36500000000000021</v>
      </c>
      <c r="X11" s="7">
        <f t="shared" si="5"/>
        <v>-0.46080000000000254</v>
      </c>
      <c r="Y11" s="7">
        <f t="shared" si="6"/>
        <v>-0.38680000000000003</v>
      </c>
      <c r="Z11" s="7">
        <f t="shared" si="7"/>
        <v>0</v>
      </c>
    </row>
    <row r="12" spans="1:39" s="6" customFormat="1" x14ac:dyDescent="0.2">
      <c r="A12" s="6" t="s">
        <v>84</v>
      </c>
      <c r="B12" s="7">
        <f>VLOOKUP($A12,Sheet2!$A$3:$H$74,B$1,)</f>
        <v>-8.0519999999999996</v>
      </c>
      <c r="C12" s="7">
        <f>VLOOKUP($A12,Sheet2!$A$3:$H$74,C$1,)</f>
        <v>0.22780000000000006</v>
      </c>
      <c r="D12" s="7">
        <f>VLOOKUP($A12,Sheet2!$A$3:$H$74,D$1,)</f>
        <v>2.7643999999999997</v>
      </c>
      <c r="E12" s="7">
        <f>VLOOKUP($A12,Sheet2!$A$3:$H$74,E$1,)</f>
        <v>3.4843999999999999</v>
      </c>
      <c r="F12" s="7">
        <f>VLOOKUP($A12,Sheet2!$A$3:$H$74,F$1,)</f>
        <v>3.6327999999999996</v>
      </c>
      <c r="G12" s="7">
        <f>VLOOKUP($A12,Sheet2!$A$3:$H$74,G$1,)</f>
        <v>3.3334000000000001</v>
      </c>
      <c r="H12" s="7">
        <f>VLOOKUP($A12,Sheet2!$A$3:$H$74,H$1,)</f>
        <v>3.2501666666666669</v>
      </c>
      <c r="J12" s="6" t="s">
        <v>84</v>
      </c>
      <c r="K12" s="7">
        <f>[1]ManSUTdet!U45*100</f>
        <v>-6.3955132495646909</v>
      </c>
      <c r="L12" s="7">
        <f>[1]ManSUTdet!BC45*100</f>
        <v>0.58089735008706178</v>
      </c>
      <c r="M12" s="7">
        <f>[1]ManSUTdet!BD45*100</f>
        <v>2.1999999999999997</v>
      </c>
      <c r="N12" s="7">
        <f>[1]ManSUTdet!BE45*100</f>
        <v>2.2999999999999998</v>
      </c>
      <c r="O12" s="7">
        <f>[1]ManSUTdet!BF45*100</f>
        <v>2.46</v>
      </c>
      <c r="P12" s="7">
        <f>[1]ManSUTdet!BG45*100</f>
        <v>2.9</v>
      </c>
      <c r="Q12" s="7">
        <f>[1]ManSUTdet!BH45*100</f>
        <v>3.25</v>
      </c>
      <c r="S12" s="6" t="s">
        <v>84</v>
      </c>
      <c r="T12" s="7">
        <f t="shared" si="8"/>
        <v>-1.6564867504353087</v>
      </c>
      <c r="U12" s="7">
        <f t="shared" si="2"/>
        <v>-0.35309735008706172</v>
      </c>
      <c r="V12" s="7">
        <f t="shared" si="3"/>
        <v>0.56440000000000001</v>
      </c>
      <c r="W12" s="7">
        <f t="shared" si="4"/>
        <v>1.1844000000000001</v>
      </c>
      <c r="X12" s="7">
        <f t="shared" si="5"/>
        <v>1.1727999999999996</v>
      </c>
      <c r="Y12" s="7">
        <f t="shared" si="6"/>
        <v>0.43340000000000023</v>
      </c>
      <c r="Z12" s="7">
        <f t="shared" si="7"/>
        <v>1.6666666666687036E-4</v>
      </c>
    </row>
    <row r="13" spans="1:39" s="6" customFormat="1" x14ac:dyDescent="0.2">
      <c r="A13" s="6" t="s">
        <v>89</v>
      </c>
      <c r="B13" s="7">
        <f>VLOOKUP($A13,Sheet2!$A$3:$H$74,B$1,)</f>
        <v>-8.5359999999999996</v>
      </c>
      <c r="C13" s="7">
        <f>VLOOKUP($A13,Sheet2!$A$3:$H$74,C$1,)</f>
        <v>0.22760000000000008</v>
      </c>
      <c r="D13" s="7">
        <f>VLOOKUP($A13,Sheet2!$A$3:$H$74,D$1,)</f>
        <v>2.62</v>
      </c>
      <c r="E13" s="7">
        <f>VLOOKUP($A13,Sheet2!$A$3:$H$74,E$1,)</f>
        <v>2.8595999999999999</v>
      </c>
      <c r="F13" s="7">
        <f>VLOOKUP($A13,Sheet2!$A$3:$H$74,F$1,)</f>
        <v>3.1383999999999999</v>
      </c>
      <c r="G13" s="7">
        <f>VLOOKUP($A13,Sheet2!$A$3:$H$74,G$1,)</f>
        <v>3.2316000000000003</v>
      </c>
      <c r="H13" s="7">
        <f>VLOOKUP($A13,Sheet2!$A$3:$H$74,H$1,)</f>
        <v>3.4863333333333331</v>
      </c>
      <c r="J13" s="6" t="s">
        <v>89</v>
      </c>
      <c r="K13" s="7">
        <f>[1]ManSUTdet!U46*100</f>
        <v>-12.791026499129382</v>
      </c>
      <c r="L13" s="7">
        <f>[1]ManSUTdet!BC46*100</f>
        <v>-7.8205299825876359E-2</v>
      </c>
      <c r="M13" s="7">
        <f>[1]ManSUTdet!BD46*100</f>
        <v>2.7</v>
      </c>
      <c r="N13" s="7">
        <f>[1]ManSUTdet!BE46*100</f>
        <v>2.8000000000000003</v>
      </c>
      <c r="O13" s="7">
        <f>[1]ManSUTdet!BF46*100</f>
        <v>2.96</v>
      </c>
      <c r="P13" s="7">
        <f>[1]ManSUTdet!BG46*100</f>
        <v>3.2399999999999998</v>
      </c>
      <c r="Q13" s="7">
        <f>[1]ManSUTdet!BH46*100</f>
        <v>3.4666666666666672</v>
      </c>
      <c r="S13" s="6" t="s">
        <v>89</v>
      </c>
      <c r="T13" s="7">
        <f t="shared" si="8"/>
        <v>4.2550264991293822</v>
      </c>
      <c r="U13" s="7">
        <f t="shared" si="2"/>
        <v>0.30580529982587645</v>
      </c>
      <c r="V13" s="7">
        <f t="shared" si="3"/>
        <v>-8.0000000000000071E-2</v>
      </c>
      <c r="W13" s="7">
        <f t="shared" si="4"/>
        <v>5.9599999999999653E-2</v>
      </c>
      <c r="X13" s="7">
        <f t="shared" si="5"/>
        <v>0.17839999999999989</v>
      </c>
      <c r="Y13" s="7">
        <f t="shared" si="6"/>
        <v>-8.399999999999519E-3</v>
      </c>
      <c r="Z13" s="7">
        <f t="shared" si="7"/>
        <v>1.9666666666665833E-2</v>
      </c>
    </row>
    <row r="14" spans="1:39" s="6" customFormat="1" x14ac:dyDescent="0.2">
      <c r="A14" s="6" t="s">
        <v>92</v>
      </c>
      <c r="B14" s="7">
        <f>VLOOKUP($A14,Sheet2!$A$3:$H$74,B$1,)</f>
        <v>-11.914</v>
      </c>
      <c r="C14" s="7">
        <f>VLOOKUP($A14,Sheet2!$A$3:$H$74,C$1,)</f>
        <v>-0.66079999999999983</v>
      </c>
      <c r="D14" s="7">
        <f>VLOOKUP($A14,Sheet2!$A$3:$H$74,D$1,)</f>
        <v>2.7658</v>
      </c>
      <c r="E14" s="7">
        <f>VLOOKUP($A14,Sheet2!$A$3:$H$74,E$1,)</f>
        <v>2.6003999999999996</v>
      </c>
      <c r="F14" s="7">
        <f>VLOOKUP($A14,Sheet2!$A$3:$H$74,F$1,)</f>
        <v>2.7334000000000001</v>
      </c>
      <c r="G14" s="7">
        <f>VLOOKUP($A14,Sheet2!$A$3:$H$74,G$1,)</f>
        <v>2.6252</v>
      </c>
      <c r="H14" s="7">
        <f>VLOOKUP($A14,Sheet2!$A$3:$H$74,H$1,)</f>
        <v>2.922166666666667</v>
      </c>
      <c r="J14" s="6" t="s">
        <v>92</v>
      </c>
      <c r="K14" s="7">
        <f>[1]ManSUTdet!U47*100</f>
        <v>-19.186539748694074</v>
      </c>
      <c r="L14" s="7">
        <f>[1]ManSUTdet!BC47*100</f>
        <v>-0.35730794973881463</v>
      </c>
      <c r="M14" s="7">
        <f>[1]ManSUTdet!BD47*100</f>
        <v>2.9199999999999995</v>
      </c>
      <c r="N14" s="7">
        <f>[1]ManSUTdet!BE47*100</f>
        <v>3</v>
      </c>
      <c r="O14" s="7">
        <f>[1]ManSUTdet!BF47*100</f>
        <v>3.16</v>
      </c>
      <c r="P14" s="7">
        <f>[1]ManSUTdet!BG47*100</f>
        <v>3.52</v>
      </c>
      <c r="Q14" s="7">
        <f>[1]ManSUTdet!BH47*100</f>
        <v>3.7666666666666666</v>
      </c>
      <c r="S14" s="6" t="s">
        <v>92</v>
      </c>
      <c r="T14" s="7">
        <f t="shared" si="8"/>
        <v>7.2725397486940739</v>
      </c>
      <c r="U14" s="7">
        <f t="shared" si="2"/>
        <v>-0.3034920502611852</v>
      </c>
      <c r="V14" s="7">
        <f t="shared" si="3"/>
        <v>-0.15419999999999945</v>
      </c>
      <c r="W14" s="7">
        <f t="shared" si="4"/>
        <v>-0.3996000000000004</v>
      </c>
      <c r="X14" s="7">
        <f t="shared" si="5"/>
        <v>-0.42660000000000009</v>
      </c>
      <c r="Y14" s="7">
        <f t="shared" si="6"/>
        <v>-0.89480000000000004</v>
      </c>
      <c r="Z14" s="7">
        <f t="shared" si="7"/>
        <v>-0.84449999999999958</v>
      </c>
    </row>
    <row r="15" spans="1:39" s="6" customFormat="1" x14ac:dyDescent="0.2">
      <c r="A15" s="6" t="s">
        <v>96</v>
      </c>
      <c r="B15" s="7">
        <f>VLOOKUP($A15,Sheet2!$A$3:$H$74,B$1,)</f>
        <v>-10.939</v>
      </c>
      <c r="C15" s="7">
        <f>VLOOKUP($A15,Sheet2!$A$3:$H$74,C$1,)</f>
        <v>-0.16199999999999992</v>
      </c>
      <c r="D15" s="7">
        <f>VLOOKUP($A15,Sheet2!$A$3:$H$74,D$1,)</f>
        <v>2.6886000000000001</v>
      </c>
      <c r="E15" s="7">
        <f>VLOOKUP($A15,Sheet2!$A$3:$H$74,E$1,)</f>
        <v>2.6850000000000001</v>
      </c>
      <c r="F15" s="7">
        <f>VLOOKUP($A15,Sheet2!$A$3:$H$74,F$1,)</f>
        <v>2.9690000000000003</v>
      </c>
      <c r="G15" s="7">
        <f>VLOOKUP($A15,Sheet2!$A$3:$H$74,G$1,)</f>
        <v>2.9912000000000001</v>
      </c>
      <c r="H15" s="7">
        <f>VLOOKUP($A15,Sheet2!$A$3:$H$74,H$1,)</f>
        <v>3.2624999999999997</v>
      </c>
      <c r="J15" s="6" t="s">
        <v>96</v>
      </c>
      <c r="K15" s="7">
        <f>[1]ManSUTdet!U48*100</f>
        <v>-19.18653974869407</v>
      </c>
      <c r="L15" s="7">
        <f>[1]ManSUTdet!BC48*100</f>
        <v>0.122692050261186</v>
      </c>
      <c r="M15" s="7">
        <f>[1]ManSUTdet!BD48*100</f>
        <v>2.9199999999999995</v>
      </c>
      <c r="N15" s="7">
        <f>[1]ManSUTdet!BE48*100</f>
        <v>3</v>
      </c>
      <c r="O15" s="7">
        <f>[1]ManSUTdet!BF48*100</f>
        <v>3.16</v>
      </c>
      <c r="P15" s="7">
        <f>[1]ManSUTdet!BG48*100</f>
        <v>3.52</v>
      </c>
      <c r="Q15" s="7">
        <f>[1]ManSUTdet!BH48*100</f>
        <v>3.7666666666666666</v>
      </c>
      <c r="S15" s="6" t="s">
        <v>96</v>
      </c>
      <c r="T15" s="7">
        <f t="shared" si="8"/>
        <v>8.24753974869407</v>
      </c>
      <c r="U15" s="7">
        <f t="shared" si="2"/>
        <v>-0.28469205026118594</v>
      </c>
      <c r="V15" s="7">
        <f t="shared" si="3"/>
        <v>-0.23139999999999938</v>
      </c>
      <c r="W15" s="7">
        <f t="shared" si="4"/>
        <v>-0.31499999999999995</v>
      </c>
      <c r="X15" s="7">
        <f t="shared" si="5"/>
        <v>-0.19099999999999984</v>
      </c>
      <c r="Y15" s="7">
        <f t="shared" si="6"/>
        <v>-0.52879999999999994</v>
      </c>
      <c r="Z15" s="7">
        <f t="shared" si="7"/>
        <v>-0.50416666666666687</v>
      </c>
    </row>
    <row r="16" spans="1:39" s="6" customFormat="1" x14ac:dyDescent="0.2">
      <c r="A16" s="6" t="s">
        <v>100</v>
      </c>
      <c r="B16" s="7">
        <f>VLOOKUP($A16,Sheet2!$A$3:$H$74,B$1,)</f>
        <v>-10.917999999999999</v>
      </c>
      <c r="C16" s="7">
        <f>VLOOKUP($A16,Sheet2!$A$3:$H$74,C$1,)</f>
        <v>-0.12439999999999962</v>
      </c>
      <c r="D16" s="7">
        <f>VLOOKUP($A16,Sheet2!$A$3:$H$74,D$1,)</f>
        <v>2.8073999999999999</v>
      </c>
      <c r="E16" s="7">
        <f>VLOOKUP($A16,Sheet2!$A$3:$H$74,E$1,)</f>
        <v>3.1657999999999999</v>
      </c>
      <c r="F16" s="7">
        <f>VLOOKUP($A16,Sheet2!$A$3:$H$74,F$1,)</f>
        <v>3.593</v>
      </c>
      <c r="G16" s="7">
        <f>VLOOKUP($A16,Sheet2!$A$3:$H$74,G$1,)</f>
        <v>3.7155999999999998</v>
      </c>
      <c r="H16" s="7">
        <f>VLOOKUP($A16,Sheet2!$A$3:$H$74,H$1,)</f>
        <v>4.0873333333333335</v>
      </c>
      <c r="J16" s="6" t="s">
        <v>100</v>
      </c>
      <c r="K16" s="7">
        <f>[1]ManSUTdet!U49*100</f>
        <v>-19.186539748694074</v>
      </c>
      <c r="L16" s="7">
        <f>[1]ManSUTdet!BC49*100</f>
        <v>0.12269205026118543</v>
      </c>
      <c r="M16" s="7">
        <f>[1]ManSUTdet!BD49*100</f>
        <v>2.9199999999999995</v>
      </c>
      <c r="N16" s="7">
        <f>[1]ManSUTdet!BE49*100</f>
        <v>3</v>
      </c>
      <c r="O16" s="7">
        <f>[1]ManSUTdet!BF49*100</f>
        <v>3.16</v>
      </c>
      <c r="P16" s="7">
        <f>[1]ManSUTdet!BG49*100</f>
        <v>3.52</v>
      </c>
      <c r="Q16" s="7">
        <f>[1]ManSUTdet!BH49*100</f>
        <v>3.7666666666666666</v>
      </c>
      <c r="S16" s="6" t="s">
        <v>100</v>
      </c>
      <c r="T16" s="7">
        <f t="shared" si="8"/>
        <v>8.2685397486940744</v>
      </c>
      <c r="U16" s="7">
        <f t="shared" si="2"/>
        <v>-0.24709205026118505</v>
      </c>
      <c r="V16" s="7">
        <f t="shared" si="3"/>
        <v>-0.11259999999999959</v>
      </c>
      <c r="W16" s="7">
        <f t="shared" si="4"/>
        <v>0.16579999999999995</v>
      </c>
      <c r="X16" s="7">
        <f t="shared" si="5"/>
        <v>0.43299999999999983</v>
      </c>
      <c r="Y16" s="7">
        <f t="shared" si="6"/>
        <v>0.19559999999999977</v>
      </c>
      <c r="Z16" s="7">
        <f t="shared" si="7"/>
        <v>0.32066666666666688</v>
      </c>
    </row>
    <row r="17" spans="1:26" s="6" customFormat="1" x14ac:dyDescent="0.2">
      <c r="A17" s="6" t="s">
        <v>103</v>
      </c>
      <c r="B17" s="7">
        <f>VLOOKUP($A17,Sheet2!$A$3:$H$74,B$1,)</f>
        <v>-10.627000000000001</v>
      </c>
      <c r="C17" s="7">
        <f>VLOOKUP($A17,Sheet2!$A$3:$H$74,C$1,)</f>
        <v>4.8799999999999691E-2</v>
      </c>
      <c r="D17" s="7">
        <f>VLOOKUP($A17,Sheet2!$A$3:$H$74,D$1,)</f>
        <v>3.2183999999999999</v>
      </c>
      <c r="E17" s="7">
        <f>VLOOKUP($A17,Sheet2!$A$3:$H$74,E$1,)</f>
        <v>2.8477999999999999</v>
      </c>
      <c r="F17" s="7">
        <f>VLOOKUP($A17,Sheet2!$A$3:$H$74,F$1,)</f>
        <v>2.8199999999999994</v>
      </c>
      <c r="G17" s="7">
        <f>VLOOKUP($A17,Sheet2!$A$3:$H$74,G$1,)</f>
        <v>2.7741999999999996</v>
      </c>
      <c r="H17" s="7">
        <f>VLOOKUP($A17,Sheet2!$A$3:$H$74,H$1,)</f>
        <v>3.0436666666666667</v>
      </c>
      <c r="J17" s="6" t="s">
        <v>103</v>
      </c>
      <c r="K17" s="7">
        <f>[1]ManSUTdet!U50*100</f>
        <v>-19.186539748694077</v>
      </c>
      <c r="L17" s="7">
        <f>[1]ManSUTdet!BC50*100</f>
        <v>-1.5624205590134987</v>
      </c>
      <c r="M17" s="7">
        <f>[1]ManSUTdet!BD50*100</f>
        <v>1.9448868291513</v>
      </c>
      <c r="N17" s="7">
        <f>[1]ManSUTdet!BE50*100</f>
        <v>2.390970093206497</v>
      </c>
      <c r="O17" s="7">
        <f>[1]ManSUTdet!BF50*100</f>
        <v>2.7185270994563826</v>
      </c>
      <c r="P17" s="7">
        <f>[1]ManSUTdet!BG50*100</f>
        <v>3.2367869072987077</v>
      </c>
      <c r="Q17" s="7">
        <f>[1]ManSUTdet!BH50*100</f>
        <v>3.5112670094882614</v>
      </c>
      <c r="S17" s="6" t="s">
        <v>103</v>
      </c>
      <c r="T17" s="7">
        <f t="shared" si="8"/>
        <v>8.5595397486940765</v>
      </c>
      <c r="U17" s="7">
        <f t="shared" si="2"/>
        <v>1.6112205590134985</v>
      </c>
      <c r="V17" s="7">
        <f t="shared" si="3"/>
        <v>1.2735131708487</v>
      </c>
      <c r="W17" s="7">
        <f t="shared" si="4"/>
        <v>0.45682990679350288</v>
      </c>
      <c r="X17" s="7">
        <f t="shared" si="5"/>
        <v>0.1014729005436168</v>
      </c>
      <c r="Y17" s="7">
        <f t="shared" si="6"/>
        <v>-0.46258690729870811</v>
      </c>
      <c r="Z17" s="7">
        <f t="shared" si="7"/>
        <v>-0.46760034282159468</v>
      </c>
    </row>
    <row r="18" spans="1:26" x14ac:dyDescent="0.2">
      <c r="A18" t="s">
        <v>107</v>
      </c>
      <c r="B18" s="3">
        <f>VLOOKUP($A18,Sheet2!$A$3:$H$74,B$1,)</f>
        <v>-2.8029999999999999</v>
      </c>
      <c r="C18" s="3">
        <f>VLOOKUP($A18,Sheet2!$A$3:$H$74,C$1,)</f>
        <v>0.31579999999999997</v>
      </c>
      <c r="D18" s="3">
        <f>VLOOKUP($A18,Sheet2!$A$3:$H$74,D$1,)</f>
        <v>2.0952000000000002</v>
      </c>
      <c r="E18" s="3">
        <f>VLOOKUP($A18,Sheet2!$A$3:$H$74,E$1,)</f>
        <v>2.5461999999999998</v>
      </c>
      <c r="F18" s="3">
        <f>VLOOKUP($A18,Sheet2!$A$3:$H$74,F$1,)</f>
        <v>2.5072000000000001</v>
      </c>
      <c r="G18" s="3">
        <f>VLOOKUP($A18,Sheet2!$A$3:$H$74,G$1,)</f>
        <v>2.5419999999999998</v>
      </c>
      <c r="H18" s="3">
        <f>VLOOKUP($A18,Sheet2!$A$3:$H$74,H$1,)</f>
        <v>2.7875000000000001</v>
      </c>
      <c r="J18" t="s">
        <v>107</v>
      </c>
      <c r="K18" s="3">
        <f>[1]Sectors_COVID!$M35*100</f>
        <v>-2.1878903579543456</v>
      </c>
      <c r="L18" s="3">
        <f>[1]Sectors_COVID!AU35*100</f>
        <v>0.64242192840913093</v>
      </c>
      <c r="M18" s="3">
        <f>[1]Sectors_COVID!AV35*100</f>
        <v>1.72</v>
      </c>
      <c r="N18" s="3">
        <f>[1]Sectors_COVID!AW35*100</f>
        <v>2.46</v>
      </c>
      <c r="O18" s="3">
        <f>[1]Sectors_COVID!AX35*100</f>
        <v>2.66</v>
      </c>
      <c r="P18" s="3">
        <f>[1]Sectors_COVID!AY35*100</f>
        <v>2.94</v>
      </c>
      <c r="Q18" s="3">
        <f>[1]Sectors_COVID!AZ35*100</f>
        <v>3.166666666666667</v>
      </c>
      <c r="S18" t="s">
        <v>107</v>
      </c>
      <c r="T18" s="3">
        <f t="shared" si="8"/>
        <v>-0.61510964204565433</v>
      </c>
      <c r="U18" s="3">
        <f t="shared" si="2"/>
        <v>-0.32662192840913096</v>
      </c>
      <c r="V18" s="3">
        <f t="shared" si="3"/>
        <v>0.3752000000000002</v>
      </c>
      <c r="W18" s="3">
        <f t="shared" si="4"/>
        <v>8.6199999999999832E-2</v>
      </c>
      <c r="X18" s="3">
        <f t="shared" si="5"/>
        <v>-0.15280000000000005</v>
      </c>
      <c r="Y18" s="3">
        <f t="shared" si="6"/>
        <v>-0.39800000000000013</v>
      </c>
      <c r="Z18" s="3">
        <f t="shared" si="7"/>
        <v>-0.37916666666666687</v>
      </c>
    </row>
    <row r="19" spans="1:26" x14ac:dyDescent="0.2">
      <c r="A19" t="s">
        <v>110</v>
      </c>
      <c r="B19" s="3">
        <f>VLOOKUP($A19,Sheet2!$A$3:$H$74,B$1,)</f>
        <v>-8.9489999999999998</v>
      </c>
      <c r="C19" s="3">
        <f>VLOOKUP($A19,Sheet2!$A$3:$H$74,C$1,)</f>
        <v>0.15880000000000011</v>
      </c>
      <c r="D19" s="3">
        <f>VLOOKUP($A19,Sheet2!$A$3:$H$74,D$1,)</f>
        <v>2.5270000000000001</v>
      </c>
      <c r="E19" s="3">
        <f>VLOOKUP($A19,Sheet2!$A$3:$H$74,E$1,)</f>
        <v>2.9575999999999998</v>
      </c>
      <c r="F19" s="3">
        <f>VLOOKUP($A19,Sheet2!$A$3:$H$74,F$1,)</f>
        <v>3.2636000000000003</v>
      </c>
      <c r="G19" s="3">
        <f>VLOOKUP($A19,Sheet2!$A$3:$H$74,G$1,)</f>
        <v>3.3381999999999996</v>
      </c>
      <c r="H19" s="3">
        <f>VLOOKUP($A19,Sheet2!$A$3:$H$74,H$1,)</f>
        <v>3.5298333333333338</v>
      </c>
      <c r="J19" t="s">
        <v>110</v>
      </c>
      <c r="K19" s="3">
        <f>[1]Sectors_COVID!$M36*100</f>
        <v>-15</v>
      </c>
      <c r="L19" s="3">
        <f>[1]Sectors_COVID!AU36*100</f>
        <v>-3.0000000000000004</v>
      </c>
      <c r="M19" s="3">
        <f>[1]Sectors_COVID!AV36*100</f>
        <v>2.5</v>
      </c>
      <c r="N19" s="3">
        <f>[1]Sectors_COVID!AW36*100</f>
        <v>3.2800000000000002</v>
      </c>
      <c r="O19" s="3">
        <f>[1]Sectors_COVID!AX36*100</f>
        <v>3.4600000000000004</v>
      </c>
      <c r="P19" s="3">
        <f>[1]Sectors_COVID!AY36*100</f>
        <v>3.6600000000000006</v>
      </c>
      <c r="Q19" s="3">
        <f>[1]Sectors_COVID!AZ36*100</f>
        <v>3.5333333333333337</v>
      </c>
      <c r="S19" t="s">
        <v>110</v>
      </c>
      <c r="T19" s="3">
        <f t="shared" ref="T19:T24" si="10">B19-K19</f>
        <v>6.0510000000000002</v>
      </c>
      <c r="U19" s="3">
        <f t="shared" ref="U19:U24" si="11">C19-L19</f>
        <v>3.1588000000000007</v>
      </c>
      <c r="V19" s="3">
        <f t="shared" ref="V19:V24" si="12">D19-M19</f>
        <v>2.7000000000000135E-2</v>
      </c>
      <c r="W19" s="3">
        <f t="shared" ref="W19:W24" si="13">E19-N19</f>
        <v>-0.32240000000000046</v>
      </c>
      <c r="X19" s="3">
        <f t="shared" ref="X19:X24" si="14">F19-O19</f>
        <v>-0.19640000000000013</v>
      </c>
      <c r="Y19" s="3">
        <f t="shared" ref="Y19:Y24" si="15">G19-P19</f>
        <v>-0.32180000000000097</v>
      </c>
      <c r="Z19" s="3">
        <f t="shared" ref="Z19:Z24" si="16">H19-Q19</f>
        <v>-3.4999999999998366E-3</v>
      </c>
    </row>
    <row r="20" spans="1:26" x14ac:dyDescent="0.2">
      <c r="A20" t="s">
        <v>112</v>
      </c>
      <c r="B20" s="3">
        <f>VLOOKUP($A20,Sheet2!$A$3:$H$74,B$1,)</f>
        <v>-7.3460000000000001</v>
      </c>
      <c r="C20" s="3">
        <f>VLOOKUP($A20,Sheet2!$A$3:$H$74,C$1,)</f>
        <v>7.5800000000000048E-2</v>
      </c>
      <c r="D20" s="3">
        <f>VLOOKUP($A20,Sheet2!$A$3:$H$74,D$1,)</f>
        <v>1.5575999999999999</v>
      </c>
      <c r="E20" s="3">
        <f>VLOOKUP($A20,Sheet2!$A$3:$H$74,E$1,)</f>
        <v>2.1103999999999998</v>
      </c>
      <c r="F20" s="3">
        <f>VLOOKUP($A20,Sheet2!$A$3:$H$74,F$1,)</f>
        <v>2.5209999999999999</v>
      </c>
      <c r="G20" s="3">
        <f>VLOOKUP($A20,Sheet2!$A$3:$H$74,G$1,)</f>
        <v>2.9238</v>
      </c>
      <c r="H20" s="3">
        <f>VLOOKUP($A20,Sheet2!$A$3:$H$74,H$1,)</f>
        <v>3.2703333333333333</v>
      </c>
      <c r="J20" t="s">
        <v>112</v>
      </c>
      <c r="K20" s="3">
        <f>[1]Sectors_COVID!$M37*100</f>
        <v>-10.5</v>
      </c>
      <c r="L20" s="3">
        <f>[1]Sectors_COVID!AU37*100</f>
        <v>7.9999999999999932E-2</v>
      </c>
      <c r="M20" s="3">
        <f>[1]Sectors_COVID!AV37*100</f>
        <v>2.2199999999999998</v>
      </c>
      <c r="N20" s="3">
        <f>[1]Sectors_COVID!AW37*100</f>
        <v>2.96</v>
      </c>
      <c r="O20" s="3">
        <f>[1]Sectors_COVID!AX37*100</f>
        <v>3.16</v>
      </c>
      <c r="P20" s="3">
        <f>[1]Sectors_COVID!AY37*100</f>
        <v>3.44</v>
      </c>
      <c r="Q20" s="3">
        <f>[1]Sectors_COVID!AZ37*100</f>
        <v>3.7500000000000004</v>
      </c>
      <c r="S20" t="s">
        <v>112</v>
      </c>
      <c r="T20" s="3">
        <f t="shared" si="10"/>
        <v>3.1539999999999999</v>
      </c>
      <c r="U20" s="3">
        <f t="shared" si="11"/>
        <v>-4.1999999999998844E-3</v>
      </c>
      <c r="V20" s="3">
        <f t="shared" si="12"/>
        <v>-0.66239999999999988</v>
      </c>
      <c r="W20" s="3">
        <f t="shared" si="13"/>
        <v>-0.84960000000000013</v>
      </c>
      <c r="X20" s="3">
        <f t="shared" si="14"/>
        <v>-0.63900000000000023</v>
      </c>
      <c r="Y20" s="3">
        <f t="shared" si="15"/>
        <v>-0.51619999999999999</v>
      </c>
      <c r="Z20" s="3">
        <f t="shared" si="16"/>
        <v>-0.47966666666666713</v>
      </c>
    </row>
    <row r="21" spans="1:26" x14ac:dyDescent="0.2">
      <c r="A21" t="s">
        <v>115</v>
      </c>
      <c r="B21" s="3">
        <f>VLOOKUP($A21,Sheet2!$A$3:$H$74,B$1,)</f>
        <v>-6.6749999999999998</v>
      </c>
      <c r="C21" s="3">
        <f>VLOOKUP($A21,Sheet2!$A$3:$H$74,C$1,)</f>
        <v>0.41260000000000002</v>
      </c>
      <c r="D21" s="3">
        <f>VLOOKUP($A21,Sheet2!$A$3:$H$74,D$1,)</f>
        <v>2.6025999999999998</v>
      </c>
      <c r="E21" s="3">
        <f>VLOOKUP($A21,Sheet2!$A$3:$H$74,E$1,)</f>
        <v>3.2392000000000003</v>
      </c>
      <c r="F21" s="3">
        <f>VLOOKUP($A21,Sheet2!$A$3:$H$74,F$1,)</f>
        <v>3.6736000000000004</v>
      </c>
      <c r="G21" s="3">
        <f>VLOOKUP($A21,Sheet2!$A$3:$H$74,G$1,)</f>
        <v>3.7114000000000003</v>
      </c>
      <c r="H21" s="3">
        <f>VLOOKUP($A21,Sheet2!$A$3:$H$74,H$1,)</f>
        <v>3.6933333333333334</v>
      </c>
      <c r="J21" t="s">
        <v>115</v>
      </c>
      <c r="K21" s="3">
        <f>[1]Sectors_COVID!$M38*100</f>
        <v>-9</v>
      </c>
      <c r="L21" s="3">
        <f>[1]Sectors_COVID!AU38*100</f>
        <v>0.70000000000000007</v>
      </c>
      <c r="M21" s="3">
        <f>[1]Sectors_COVID!AV38*100</f>
        <v>2.2999999999999998</v>
      </c>
      <c r="N21" s="3">
        <f>[1]Sectors_COVID!AW38*100</f>
        <v>2.7</v>
      </c>
      <c r="O21" s="3">
        <f>[1]Sectors_COVID!AX38*100</f>
        <v>2.94</v>
      </c>
      <c r="P21" s="3">
        <f>[1]Sectors_COVID!AY38*100</f>
        <v>3.2399999999999998</v>
      </c>
      <c r="Q21" s="3">
        <f>[1]Sectors_COVID!AZ38*100</f>
        <v>3.4666666666666672</v>
      </c>
      <c r="S21" t="s">
        <v>115</v>
      </c>
      <c r="T21" s="3">
        <f t="shared" si="10"/>
        <v>2.3250000000000002</v>
      </c>
      <c r="U21" s="3">
        <f t="shared" si="11"/>
        <v>-0.28740000000000004</v>
      </c>
      <c r="V21" s="3">
        <f t="shared" si="12"/>
        <v>0.30259999999999998</v>
      </c>
      <c r="W21" s="3">
        <f t="shared" si="13"/>
        <v>0.53920000000000012</v>
      </c>
      <c r="X21" s="3">
        <f t="shared" si="14"/>
        <v>0.73360000000000047</v>
      </c>
      <c r="Y21" s="3">
        <f t="shared" si="15"/>
        <v>0.47140000000000049</v>
      </c>
      <c r="Z21" s="3">
        <f t="shared" si="16"/>
        <v>0.22666666666666613</v>
      </c>
    </row>
    <row r="22" spans="1:26" x14ac:dyDescent="0.2">
      <c r="A22" t="s">
        <v>123</v>
      </c>
      <c r="B22" s="3">
        <f>VLOOKUP($A22,Sheet2!$A$3:$H$74,B$1,)</f>
        <v>-6.33</v>
      </c>
      <c r="C22" s="3">
        <f>VLOOKUP($A22,Sheet2!$A$3:$H$74,C$1,)</f>
        <v>0.40820000000000001</v>
      </c>
      <c r="D22" s="3">
        <f>VLOOKUP($A22,Sheet2!$A$3:$H$74,D$1,)</f>
        <v>2.6433999999999997</v>
      </c>
      <c r="E22" s="3">
        <f>VLOOKUP($A22,Sheet2!$A$3:$H$74,E$1,)</f>
        <v>3.0108000000000001</v>
      </c>
      <c r="F22" s="3">
        <f>VLOOKUP($A22,Sheet2!$A$3:$H$74,F$1,)</f>
        <v>3.4039999999999999</v>
      </c>
      <c r="G22" s="3">
        <f>VLOOKUP($A22,Sheet2!$A$3:$H$74,G$1,)</f>
        <v>3.5206000000000004</v>
      </c>
      <c r="H22" s="3">
        <f>VLOOKUP($A22,Sheet2!$A$3:$H$74,H$1,)</f>
        <v>3.6923333333333335</v>
      </c>
      <c r="J22" t="s">
        <v>123</v>
      </c>
      <c r="K22" s="3">
        <f>[1]Sectors_COVID!$M39*100</f>
        <v>-2.2999999999999998</v>
      </c>
      <c r="L22" s="3">
        <f>[1]Sectors_COVID!AU39*100</f>
        <v>1.0999999999999999</v>
      </c>
      <c r="M22" s="3">
        <f>[1]Sectors_COVID!AV39*100</f>
        <v>2.58</v>
      </c>
      <c r="N22" s="3">
        <f>[1]Sectors_COVID!AW39*100</f>
        <v>2.8000000000000003</v>
      </c>
      <c r="O22" s="3">
        <f>[1]Sectors_COVID!AX39*100</f>
        <v>2.96</v>
      </c>
      <c r="P22" s="3">
        <f>[1]Sectors_COVID!AY39*100</f>
        <v>3.2399999999999998</v>
      </c>
      <c r="Q22" s="3">
        <f>[1]Sectors_COVID!AZ39*100</f>
        <v>3.6333333333333337</v>
      </c>
      <c r="S22" t="s">
        <v>123</v>
      </c>
      <c r="T22" s="3">
        <f t="shared" si="10"/>
        <v>-4.03</v>
      </c>
      <c r="U22" s="3">
        <f t="shared" si="11"/>
        <v>-0.69179999999999986</v>
      </c>
      <c r="V22" s="3">
        <f t="shared" si="12"/>
        <v>6.3399999999999679E-2</v>
      </c>
      <c r="W22" s="3">
        <f t="shared" si="13"/>
        <v>0.21079999999999988</v>
      </c>
      <c r="X22" s="3">
        <f t="shared" si="14"/>
        <v>0.44399999999999995</v>
      </c>
      <c r="Y22" s="3">
        <f t="shared" si="15"/>
        <v>0.28060000000000063</v>
      </c>
      <c r="Z22" s="3">
        <f t="shared" si="16"/>
        <v>5.8999999999999719E-2</v>
      </c>
    </row>
    <row r="23" spans="1:26" x14ac:dyDescent="0.2">
      <c r="A23" t="s">
        <v>126</v>
      </c>
      <c r="B23" s="3">
        <f>VLOOKUP($A23,Sheet2!$A$3:$H$74,B$1,)</f>
        <v>-8.0579999999999998</v>
      </c>
      <c r="C23" s="3">
        <f>VLOOKUP($A23,Sheet2!$A$3:$H$74,C$1,)</f>
        <v>0.32800000000000012</v>
      </c>
      <c r="D23" s="3">
        <f>VLOOKUP($A23,Sheet2!$A$3:$H$74,D$1,)</f>
        <v>2.4474</v>
      </c>
      <c r="E23" s="3">
        <f>VLOOKUP($A23,Sheet2!$A$3:$H$74,E$1,)</f>
        <v>2.8052000000000001</v>
      </c>
      <c r="F23" s="3">
        <f>VLOOKUP($A23,Sheet2!$A$3:$H$74,F$1,)</f>
        <v>3.1168000000000005</v>
      </c>
      <c r="G23" s="3">
        <f>VLOOKUP($A23,Sheet2!$A$3:$H$74,G$1,)</f>
        <v>3.2398000000000002</v>
      </c>
      <c r="H23" s="3">
        <f>VLOOKUP($A23,Sheet2!$A$3:$H$74,H$1,)</f>
        <v>3.4604999999999997</v>
      </c>
      <c r="J23" t="s">
        <v>126</v>
      </c>
      <c r="K23" s="3">
        <f>[1]Sectors_COVID!$M40*100</f>
        <v>-0.5</v>
      </c>
      <c r="L23" s="3">
        <f>[1]Sectors_COVID!AU40*100</f>
        <v>0.66</v>
      </c>
      <c r="M23" s="3">
        <f>[1]Sectors_COVID!AV40*100</f>
        <v>1.32</v>
      </c>
      <c r="N23" s="3">
        <f>[1]Sectors_COVID!AW40*100</f>
        <v>1.48</v>
      </c>
      <c r="O23" s="3">
        <f>[1]Sectors_COVID!AX40*100</f>
        <v>1.66</v>
      </c>
      <c r="P23" s="3">
        <f>[1]Sectors_COVID!AY40*100</f>
        <v>1.9400000000000004</v>
      </c>
      <c r="Q23" s="3">
        <f>[1]Sectors_COVID!AZ40*100</f>
        <v>2.2499999999999996</v>
      </c>
      <c r="S23" t="s">
        <v>126</v>
      </c>
      <c r="T23" s="3">
        <f t="shared" si="10"/>
        <v>-7.5579999999999998</v>
      </c>
      <c r="U23" s="3">
        <f t="shared" si="11"/>
        <v>-0.33199999999999991</v>
      </c>
      <c r="V23" s="3">
        <f t="shared" si="12"/>
        <v>1.1274</v>
      </c>
      <c r="W23" s="3">
        <f t="shared" si="13"/>
        <v>1.3252000000000002</v>
      </c>
      <c r="X23" s="3">
        <f t="shared" si="14"/>
        <v>1.4568000000000005</v>
      </c>
      <c r="Y23" s="3">
        <f t="shared" si="15"/>
        <v>1.2997999999999998</v>
      </c>
      <c r="Z23" s="3">
        <f t="shared" si="16"/>
        <v>1.2105000000000001</v>
      </c>
    </row>
    <row r="24" spans="1:26" x14ac:dyDescent="0.2">
      <c r="A24" t="s">
        <v>127</v>
      </c>
      <c r="B24" s="3">
        <f>VLOOKUP($A24,Sheet2!$A$3:$H$74,B$1,)</f>
        <v>-9.4949999999999992</v>
      </c>
      <c r="C24" s="3">
        <f>VLOOKUP($A24,Sheet2!$A$3:$H$74,C$1,)</f>
        <v>0.16940000000000016</v>
      </c>
      <c r="D24" s="3">
        <f>VLOOKUP($A24,Sheet2!$A$3:$H$74,D$1,)</f>
        <v>2.649</v>
      </c>
      <c r="E24" s="3">
        <f>VLOOKUP($A24,Sheet2!$A$3:$H$74,E$1,)</f>
        <v>2.9338000000000002</v>
      </c>
      <c r="F24" s="3">
        <f>VLOOKUP($A24,Sheet2!$A$3:$H$74,F$1,)</f>
        <v>3.306</v>
      </c>
      <c r="G24" s="3">
        <f>VLOOKUP($A24,Sheet2!$A$3:$H$74,G$1,)</f>
        <v>3.4214000000000007</v>
      </c>
      <c r="H24" s="3">
        <f>VLOOKUP($A24,Sheet2!$A$3:$H$74,H$1,)</f>
        <v>3.6073333333333331</v>
      </c>
      <c r="J24" t="s">
        <v>127</v>
      </c>
      <c r="K24" s="3">
        <f>[1]Sectors_COVID!$M41*100</f>
        <v>-15</v>
      </c>
      <c r="L24" s="3">
        <f>[1]Sectors_COVID!AU41*100</f>
        <v>-2.1999999999999997</v>
      </c>
      <c r="M24" s="3">
        <f>[1]Sectors_COVID!AV41*100</f>
        <v>2</v>
      </c>
      <c r="N24" s="3">
        <f>[1]Sectors_COVID!AW41*100</f>
        <v>2.5</v>
      </c>
      <c r="O24" s="3">
        <f>[1]Sectors_COVID!AX41*100</f>
        <v>2.66</v>
      </c>
      <c r="P24" s="3">
        <f>[1]Sectors_COVID!AY41*100</f>
        <v>2.94</v>
      </c>
      <c r="Q24" s="3">
        <f>[1]Sectors_COVID!AZ41*100</f>
        <v>3.166666666666667</v>
      </c>
      <c r="S24" t="s">
        <v>127</v>
      </c>
      <c r="T24" s="3">
        <f t="shared" si="10"/>
        <v>5.5050000000000008</v>
      </c>
      <c r="U24" s="3">
        <f t="shared" si="11"/>
        <v>2.3693999999999997</v>
      </c>
      <c r="V24" s="3">
        <f t="shared" si="12"/>
        <v>0.64900000000000002</v>
      </c>
      <c r="W24" s="3">
        <f t="shared" si="13"/>
        <v>0.43380000000000019</v>
      </c>
      <c r="X24" s="3">
        <f t="shared" si="14"/>
        <v>0.64599999999999991</v>
      </c>
      <c r="Y24" s="3">
        <f t="shared" si="15"/>
        <v>0.48140000000000072</v>
      </c>
      <c r="Z24" s="3">
        <f t="shared" si="16"/>
        <v>0.4406666666666661</v>
      </c>
    </row>
    <row r="25" spans="1:26" x14ac:dyDescent="0.2">
      <c r="B25" s="3"/>
      <c r="C25" s="3"/>
      <c r="D25" s="3"/>
      <c r="E25" s="3"/>
      <c r="F25" s="3"/>
      <c r="G25" s="3"/>
      <c r="H25" s="3"/>
      <c r="K25" s="3"/>
      <c r="L25" s="3"/>
      <c r="M25" s="3"/>
      <c r="N25" s="3"/>
      <c r="O25" s="3"/>
      <c r="P25" s="3"/>
      <c r="Q25" s="3"/>
      <c r="T25" s="3"/>
      <c r="U25" s="3"/>
      <c r="V25" s="3"/>
      <c r="W25" s="3"/>
      <c r="X25" s="3"/>
      <c r="Y25" s="3"/>
      <c r="Z25" s="3"/>
    </row>
    <row r="26" spans="1:26" x14ac:dyDescent="0.2">
      <c r="A26" t="s">
        <v>56</v>
      </c>
      <c r="B26" t="s">
        <v>142</v>
      </c>
      <c r="C26" s="3">
        <f>VLOOKUP($A$26,$A$4:$H$24,COLUMNS($A$4:C$4),)</f>
        <v>0.2129999999999998</v>
      </c>
      <c r="D26" s="3">
        <f>VLOOKUP($A$26,$A$4:$H$24,COLUMNS($A$4:D$4),)</f>
        <v>2.2359999999999998</v>
      </c>
      <c r="E26" s="3">
        <f>VLOOKUP($A$26,$A$4:$H$24,COLUMNS($A$4:E$4),)</f>
        <v>2.6629999999999998</v>
      </c>
      <c r="F26" s="3">
        <f>VLOOKUP($A$26,$A$4:$H$24,COLUMNS($A$4:F$4),)</f>
        <v>3.0031999999999996</v>
      </c>
      <c r="G26" s="3">
        <f>VLOOKUP($A$26,$A$4:$H$24,COLUMNS($A$4:G$4),)</f>
        <v>3.1680000000000001</v>
      </c>
      <c r="H26" s="3">
        <f>VLOOKUP($A$26,$A$4:$H$24,COLUMNS($A$4:H$4),)</f>
        <v>3.3818333333333328</v>
      </c>
      <c r="K26" s="3"/>
      <c r="L26" s="3"/>
      <c r="M26" s="3"/>
      <c r="N26" s="3"/>
      <c r="O26" s="3"/>
      <c r="P26" s="3"/>
      <c r="Q26" s="3"/>
      <c r="T26" s="3"/>
      <c r="U26" s="3"/>
      <c r="V26" s="3"/>
      <c r="W26" s="3"/>
      <c r="X26" s="3"/>
      <c r="Y26" s="3"/>
      <c r="Z26" s="3"/>
    </row>
    <row r="27" spans="1:26" x14ac:dyDescent="0.2">
      <c r="B27" t="s">
        <v>149</v>
      </c>
      <c r="C27" s="3">
        <f>VLOOKUP($A$26,$J$4:$Q$24,COLUMNS($J$4:L$4),)</f>
        <v>0.18775676701197064</v>
      </c>
      <c r="D27" s="3">
        <f>VLOOKUP($A$26,$J$4:$Q$24,COLUMNS($J$4:M$4),)</f>
        <v>2.0951197207154593</v>
      </c>
      <c r="E27" s="3">
        <f>VLOOKUP($A$26,$J$4:$Q$24,COLUMNS($J$4:N$4),)</f>
        <v>2.5007085246603822</v>
      </c>
      <c r="F27" s="3">
        <f>VLOOKUP($A$26,$J$4:$Q$24,COLUMNS($J$4:O$4),)</f>
        <v>2.7259692076305209</v>
      </c>
      <c r="G27" s="3">
        <f>VLOOKUP($A$26,$J$4:$Q$24,COLUMNS($J$4:P$4),)</f>
        <v>3.0415892960577784</v>
      </c>
      <c r="H27" s="3">
        <f>VLOOKUP($A$26,$J$4:$Q$24,COLUMNS($J$4:Q$4),)</f>
        <v>3.3277553050030253</v>
      </c>
      <c r="K27" s="3"/>
      <c r="L27" s="3"/>
      <c r="M27" s="3"/>
      <c r="N27" s="3"/>
      <c r="O27" s="3"/>
      <c r="P27" s="3"/>
      <c r="Q27" s="3"/>
      <c r="T27" s="3"/>
      <c r="U27" s="3"/>
      <c r="V27" s="3"/>
      <c r="W27" s="3"/>
      <c r="X27" s="3"/>
      <c r="Y27" s="3"/>
      <c r="Z27" s="3"/>
    </row>
  </sheetData>
  <mergeCells count="3">
    <mergeCell ref="B2:H2"/>
    <mergeCell ref="K2:Q2"/>
    <mergeCell ref="T2:Z2"/>
  </mergeCells>
  <dataValidations count="1">
    <dataValidation type="list" allowBlank="1" showInputMessage="1" showErrorMessage="1" sqref="A26" xr:uid="{6E71FF14-4B41-4ABE-8C0D-E14941FD3F19}">
      <formula1>$A$4:$A$24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Faaiqa Hartley</dc:creator>
  <cp:lastModifiedBy>Faaiqa Hartley</cp:lastModifiedBy>
  <dcterms:created xsi:type="dcterms:W3CDTF">2020-06-09T19:06:11Z</dcterms:created>
  <dcterms:modified xsi:type="dcterms:W3CDTF">2020-06-11T22:40:04Z</dcterms:modified>
</cp:coreProperties>
</file>