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9FF4CC60-21C4-4236-BD34-06B9CA29ACD4}" xr6:coauthVersionLast="47" xr6:coauthVersionMax="47" xr10:uidLastSave="{00000000-0000-0000-0000-000000000000}"/>
  <bookViews>
    <workbookView xWindow="-120" yWindow="-120" windowWidth="29040" windowHeight="15840" firstSheet="5" activeTab="8" xr2:uid="{22D7DAD2-FC1B-44BE-801D-D5E60FB61EEE}"/>
  </bookViews>
  <sheets>
    <sheet name="BuildRateConstraints" sheetId="1" r:id="rId1"/>
    <sheet name="TransDum" sheetId="4" r:id="rId2"/>
    <sheet name="BatteryConstraint" sheetId="5" r:id="rId3"/>
    <sheet name="FIRMConstraint" sheetId="3" r:id="rId4"/>
    <sheet name="WindPVConstraint" sheetId="8" r:id="rId5"/>
    <sheet name="WindThermalConstraint" sheetId="6" r:id="rId6"/>
    <sheet name="GrowthConstraintsSupply" sheetId="7" r:id="rId7"/>
    <sheet name="GrowthConstraintsDistribution" sheetId="9" r:id="rId8"/>
    <sheet name="GrowthConstraintsTransport" sheetId="1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I">#REF!</definedName>
    <definedName name="\P">#REF!</definedName>
    <definedName name="__FDS_HYPERLINK_TOGGLE_STATE__" hidden="1">"ON"</definedName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">#REF!</definedName>
    <definedName name="aa">'[2]Oil Consumption – barrels'!#REF!</definedName>
    <definedName name="aaa">[3]EAF!#REF!</definedName>
    <definedName name="AGR">[4]Index!$C$7</definedName>
    <definedName name="appendixD">#REF!</definedName>
    <definedName name="area">'[5]Burn Rates'!$A$3:$R$47</definedName>
    <definedName name="assump">[5]Assumptions!$A$1:$J$19</definedName>
    <definedName name="av">'[6]1999 PLAN'!$DJ$1</definedName>
    <definedName name="AVAIL">#REF!</definedName>
    <definedName name="AVAILABILITY">#REF!</definedName>
    <definedName name="b">#REF!</definedName>
    <definedName name="BB">[5]PLAN!$U$1:$AO$36</definedName>
    <definedName name="burn">'[6]1999 PLAN'!$S$1:$AG$21</definedName>
    <definedName name="CAP">#REF!</definedName>
    <definedName name="capacity">'[6]1999 PLAN'!$CV$1:$DH$42</definedName>
    <definedName name="cc">#REF!</definedName>
    <definedName name="coal">'[6]1999 PLAN'!$AL$1:$AY$18</definedName>
    <definedName name="COAL_DEL">'[6]1999 PLAN'!$AL$1:$BB$38</definedName>
    <definedName name="COALBURN">#REF!</definedName>
    <definedName name="cold">'[6]1999 PLAN'!$HL$1</definedName>
    <definedName name="COLDER">'[6]1999 PLAN'!$HL$1</definedName>
    <definedName name="COM">[4]Index!$C$8</definedName>
    <definedName name="dd">#REF!</definedName>
    <definedName name="DEL">#REF!</definedName>
    <definedName name="del_page1">#REF!</definedName>
    <definedName name="DELIVERY">#REF!</definedName>
    <definedName name="DELIVERY_TOTAL">#REF!</definedName>
    <definedName name="Demand.Sectors">[7]Index!$D$2:$J$2</definedName>
    <definedName name="discount_rate">#REF!</definedName>
    <definedName name="dr">#REF!</definedName>
    <definedName name="drate">'[8]TechWATv5 (supwat5)'!$E$3</definedName>
    <definedName name="eaf">'[6]1999 PLAN'!$DJ$1:$DW$32</definedName>
    <definedName name="ee">#REF!</definedName>
    <definedName name="emissions_start">[7]NameConv!$AY$4</definedName>
    <definedName name="emissions_types">[7]NameConv!$AX$3</definedName>
    <definedName name="ENERGY">'[6]1999 PLAN'!$A$1:$M$49</definedName>
    <definedName name="ENERGY_PRINT">'[6]1999 PLAN'!$A$1:$M$51</definedName>
    <definedName name="Energy_Table">#REF!</definedName>
    <definedName name="ENERGY2">'[6]1999 PLAN'!$A$1:$M$51</definedName>
    <definedName name="EnergyTable200809">#REF!</definedName>
    <definedName name="ENRGY">#REF!</definedName>
    <definedName name="EnSO">'[9]EIS Y-E'!#REF!</definedName>
    <definedName name="environ">'[6]1999 PLAN'!$FU$1:$GL$21</definedName>
    <definedName name="epp_start">#REF!</definedName>
    <definedName name="eso">'[9]year-end'!#REF!</definedName>
    <definedName name="etech_data">#REF!</definedName>
    <definedName name="etech_parameters">#REF!</definedName>
    <definedName name="Exist_basic_data_start">#REF!</definedName>
    <definedName name="FF">[5]PLAN!$BA$27:$BO$50</definedName>
    <definedName name="FIVE">#REF!</definedName>
    <definedName name="five_1">#REF!</definedName>
    <definedName name="forecast">#REF!</definedName>
    <definedName name="FOUR">#REF!</definedName>
    <definedName name="FuelNames">[7]NameConv!$B$5:$C$44</definedName>
    <definedName name="GRAPHAREA">#REF!,#REF!,#REF!</definedName>
    <definedName name="HOME">'[6]1999 PLAN'!$B$1</definedName>
    <definedName name="HTML1_1" hidden="1">"'[Syb96.xls]ESI in South Africa'!$A$2:$C$22"</definedName>
    <definedName name="HTML1_11" hidden="1">1</definedName>
    <definedName name="HTML1_12" hidden="1">"C:\NER\ESIFlow.htm"</definedName>
    <definedName name="HTML1_2" hidden="1">-4146</definedName>
    <definedName name="HTML1_3" hidden="1">"C:\NER\Elec\Temp.htm"</definedName>
    <definedName name="HTMLCount" hidden="1">1</definedName>
    <definedName name="inchtocentimetre">[7]Distribution!$A$17</definedName>
    <definedName name="IND">[4]Index!$C$9</definedName>
    <definedName name="INIT">#REF!</definedName>
    <definedName name="InvConstraint">#REF!</definedName>
    <definedName name="LEAP">#REF!</definedName>
    <definedName name="LF">'[6]1999 PLAN'!$DY$1</definedName>
    <definedName name="LOADFACTOR">#REF!</definedName>
    <definedName name="LOADFACTOR2">#REF!</definedName>
    <definedName name="LOADFACTOR3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del_RUN_code">[7]Index!$A$2</definedName>
    <definedName name="monthlydel">#REF!</definedName>
    <definedName name="MONTHLYDELIVERY">#REF!</definedName>
    <definedName name="New_basic_data_start">'[10]New Capacity basic data'!$B$9</definedName>
    <definedName name="newtech_cat">#REF!</definedName>
    <definedName name="newtech_count">#REF!</definedName>
    <definedName name="newtech_data">#REF!</definedName>
    <definedName name="newtech_parameters">#REF!</definedName>
    <definedName name="Newtech_Start">#REF!</definedName>
    <definedName name="NNN">#REF!</definedName>
    <definedName name="NONLEAP">#REF!</definedName>
    <definedName name="OCLF">[3]EAF!#REF!</definedName>
    <definedName name="OctoberYearEndProj0809">#REF!</definedName>
    <definedName name="ONE">#REF!</definedName>
    <definedName name="ONE_1">#REF!</definedName>
    <definedName name="Page_1">[5]Burn!$B$2:$U$31</definedName>
    <definedName name="Page_2">[5]Burn!$AB$1:$AM$43</definedName>
    <definedName name="page1">#REF!</definedName>
    <definedName name="PAGE10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ge7">#REF!</definedName>
    <definedName name="page8">#REF!</definedName>
    <definedName name="PAGE9">#REF!</definedName>
    <definedName name="PAGEONE">#REF!</definedName>
    <definedName name="PAGETHREE">#REF!</definedName>
    <definedName name="PAGETWO">#REF!</definedName>
    <definedName name="Pal_Workbook_GUID" hidden="1">"E2D7SR7Q3BDXUD24G1M1SK63"</definedName>
    <definedName name="par_TID_ETech">#REF!</definedName>
    <definedName name="par_TID_Ntech">#REF!</definedName>
    <definedName name="par_TS_ETech">#REF!</definedName>
    <definedName name="PCLF">[11]EAF!$A$1:$O$15</definedName>
    <definedName name="PeakContribution.Wind">#REF!</definedName>
    <definedName name="PEAKING">[3]EAF!#REF!</definedName>
    <definedName name="Plan0809">#REF!</definedName>
    <definedName name="print_burnrates">#REF!</definedName>
    <definedName name="PRINT_FULL_BURN">'[6]1999 PLAN'!$S$1:$AJ$24</definedName>
    <definedName name="PRINT_FULL_ENERGY">'[6]1999 PLAN'!$A$1:$Q$53</definedName>
    <definedName name="Print1">#REF!</definedName>
    <definedName name="printarea">#REF!</definedName>
    <definedName name="RES">[4]Index!$C$10</definedName>
    <definedName name="REV_FEBADJ">#REF!</definedName>
    <definedName name="REV_JANADJ">#REF!</definedName>
    <definedName name="REV_MARADJ">#REF!</definedName>
    <definedName name="REV_OCT">#REF!</definedName>
    <definedName name="REV_SAP">#REF!</definedName>
    <definedName name="REV_SEPTADJ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db">'[6]1999 PLAN'!$CH$1:$CT$21</definedName>
    <definedName name="Sector.Agriculture">[7]Index!$D$2</definedName>
    <definedName name="Sector.Commercial">[7]Index!$E$2</definedName>
    <definedName name="Sector.Industry">[7]Index!$F$2</definedName>
    <definedName name="Sector.Power">[7]Index!$I$2</definedName>
    <definedName name="Sector.Residential">[7]Index!$H$2</definedName>
    <definedName name="Sector.Supply">[7]Index!$J$2</definedName>
    <definedName name="Sector.Transport">[7]Index!$G$2</definedName>
    <definedName name="sector_prefix">[7]UPS!$B$6</definedName>
    <definedName name="SEVEN">[5]PLAN!$CT$1:$DJ$32</definedName>
    <definedName name="SIX">#REF!</definedName>
    <definedName name="slide1">#REF!</definedName>
    <definedName name="slide2">#REF!</definedName>
    <definedName name="st">'[6]1999 PLAN'!$BS$1</definedName>
    <definedName name="sto">'[6]1999 PLAN'!$BD$1</definedName>
    <definedName name="STOCK">#REF!</definedName>
    <definedName name="STOCKDAYS">#REF!</definedName>
    <definedName name="stockp">'[6]1999 PLAN'!$BD$1:$BQ$18</definedName>
    <definedName name="stockt">'[6]1999 PLAN'!$BS$1:$CF$18</definedName>
    <definedName name="STP">[3]EAF!#REF!</definedName>
    <definedName name="SUMMARY">#REF!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[12]Table2.2!#REF!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[12]Table2.2!#REF!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[12]Table2.2!#REF!</definedName>
    <definedName name="switch1">'[13]Modelled 2019 Emp'!#REF!</definedName>
    <definedName name="TABLE_11">[11]EAF!$A$1:$A$65536</definedName>
    <definedName name="table_41">'[6]1999 PLAN'!$BD$1:$BQ$49</definedName>
    <definedName name="TABLE1">'[6]1999 PLAN'!$A$1:$N$49</definedName>
    <definedName name="TABLE10">'[6]1999 PLAN'!$FC$1:$FR$24</definedName>
    <definedName name="table10_11">#REF!</definedName>
    <definedName name="TABLE11">[11]EAF!$A$1:$O$15</definedName>
    <definedName name="TABLE12">[11]EAF!$A$17:$O$32</definedName>
    <definedName name="table12_13">[3]EAF!#REF!</definedName>
    <definedName name="TABLE13">[3]EAF!#REF!</definedName>
    <definedName name="TABLE14">[11]EAF!$A$34:$O$34</definedName>
    <definedName name="table14_15">[11]EAF!$A$34:$O$34</definedName>
    <definedName name="TABLE15">[3]EAF!#REF!</definedName>
    <definedName name="TABLE2">'[6]1999 PLAN'!$S$1:$AG$25</definedName>
    <definedName name="TABLE3">'[6]1999 PLAN'!$AL$1:$AY$20</definedName>
    <definedName name="table3a">'[6]1999 PLAN'!$AL$1:$AY$34</definedName>
    <definedName name="table4">'[6]1999 PLAN'!$BD$1:$BQ$20</definedName>
    <definedName name="table5">'[6]1999 PLAN'!$BS$1:$CF$22</definedName>
    <definedName name="table6">'[6]1999 PLAN'!$CH$1:$CT$22</definedName>
    <definedName name="table7">'[6]1999 PLAN'!$CV$1:$DH$46</definedName>
    <definedName name="table8">'[6]1999 PLAN'!$DJ$1:$DW$35</definedName>
    <definedName name="table9">'[6]1999 PLAN'!$DY$1:$EL$34</definedName>
    <definedName name="tale12_13">[11]EAF!$A$1:$O$32</definedName>
    <definedName name="THREE">#REF!</definedName>
    <definedName name="TRA">[4]Index!$C$11</definedName>
    <definedName name="TWO">#REF!</definedName>
    <definedName name="TX_Losses">'[14]TX Losses'!$B$2</definedName>
    <definedName name="UCLF">[11]EAF!$A$21:$O$32</definedName>
    <definedName name="XLSIMSI" hidden="1">{"Sim",3,"Output 1","'Reworked data'!$AI$84","Output 2","'Reworked data'!$AJ$84","Output 3","'Reworked data'!$AK$84","1","2","100","0"}</definedName>
    <definedName name="XLSIMSIM" hidden="1">{"Sim",3,"Output 1","'Reworked data'!$AI$84","Output 2","'Reworked data'!$AJ$84","Output 3","'Reworked data'!$AK$84","1","2","100","0"}</definedName>
    <definedName name="Year">#REF!</definedName>
    <definedName name="YTD_ANC">#REF!</definedName>
    <definedName name="YTD_RE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0" l="1"/>
  <c r="I68" i="10" l="1"/>
  <c r="I67" i="10"/>
  <c r="G67" i="10"/>
  <c r="D67" i="10"/>
  <c r="D68" i="10" s="1"/>
  <c r="B68" i="10" s="1"/>
  <c r="G66" i="10"/>
  <c r="B66" i="10"/>
  <c r="I64" i="10"/>
  <c r="I65" i="10" s="1"/>
  <c r="G64" i="10"/>
  <c r="D64" i="10"/>
  <c r="D65" i="10" s="1"/>
  <c r="B65" i="10" s="1"/>
  <c r="G63" i="10"/>
  <c r="B63" i="10"/>
  <c r="I61" i="10"/>
  <c r="I62" i="10" s="1"/>
  <c r="G61" i="10"/>
  <c r="D61" i="10"/>
  <c r="D62" i="10" s="1"/>
  <c r="B62" i="10" s="1"/>
  <c r="G60" i="10"/>
  <c r="B60" i="10"/>
  <c r="I58" i="10"/>
  <c r="I59" i="10" s="1"/>
  <c r="G58" i="10"/>
  <c r="E58" i="10"/>
  <c r="E64" i="10" s="1"/>
  <c r="D58" i="10"/>
  <c r="D59" i="10" s="1"/>
  <c r="B59" i="10" s="1"/>
  <c r="G57" i="10"/>
  <c r="B57" i="10"/>
  <c r="I56" i="10"/>
  <c r="E56" i="10"/>
  <c r="E62" i="10" s="1"/>
  <c r="E68" i="10" s="1"/>
  <c r="I55" i="10"/>
  <c r="G55" i="10"/>
  <c r="D56" i="10"/>
  <c r="B56" i="10" s="1"/>
  <c r="G54" i="10"/>
  <c r="E54" i="10"/>
  <c r="E60" i="10" s="1"/>
  <c r="E66" i="10" s="1"/>
  <c r="B54" i="10"/>
  <c r="E53" i="10"/>
  <c r="E59" i="10" s="1"/>
  <c r="E65" i="10" s="1"/>
  <c r="I52" i="10"/>
  <c r="I53" i="10" s="1"/>
  <c r="G52" i="10"/>
  <c r="E52" i="10"/>
  <c r="D52" i="10"/>
  <c r="D53" i="10" s="1"/>
  <c r="B53" i="10" s="1"/>
  <c r="B52" i="10"/>
  <c r="G51" i="10"/>
  <c r="E51" i="10"/>
  <c r="E57" i="10" s="1"/>
  <c r="E63" i="10" s="1"/>
  <c r="C51" i="10"/>
  <c r="C52" i="10" s="1"/>
  <c r="C53" i="10" s="1"/>
  <c r="C57" i="10" s="1"/>
  <c r="C58" i="10" s="1"/>
  <c r="C59" i="10" s="1"/>
  <c r="C63" i="10" s="1"/>
  <c r="C64" i="10" s="1"/>
  <c r="C65" i="10" s="1"/>
  <c r="B51" i="10"/>
  <c r="E50" i="10"/>
  <c r="D50" i="10"/>
  <c r="B50" i="10" s="1"/>
  <c r="I49" i="10"/>
  <c r="I50" i="10" s="1"/>
  <c r="G49" i="10"/>
  <c r="E49" i="10"/>
  <c r="E55" i="10" s="1"/>
  <c r="E61" i="10" s="1"/>
  <c r="E67" i="10" s="1"/>
  <c r="D49" i="10"/>
  <c r="C49" i="10"/>
  <c r="C50" i="10" s="1"/>
  <c r="C54" i="10" s="1"/>
  <c r="C55" i="10" s="1"/>
  <c r="C56" i="10" s="1"/>
  <c r="C60" i="10" s="1"/>
  <c r="C61" i="10" s="1"/>
  <c r="C62" i="10" s="1"/>
  <c r="C66" i="10" s="1"/>
  <c r="C67" i="10" s="1"/>
  <c r="C68" i="10" s="1"/>
  <c r="B49" i="10"/>
  <c r="G48" i="10"/>
  <c r="E48" i="10"/>
  <c r="C48" i="10"/>
  <c r="B48" i="10"/>
  <c r="E47" i="10"/>
  <c r="I46" i="10"/>
  <c r="I47" i="10" s="1"/>
  <c r="G46" i="10"/>
  <c r="E46" i="10"/>
  <c r="D46" i="10"/>
  <c r="D47" i="10" s="1"/>
  <c r="B47" i="10" s="1"/>
  <c r="G45" i="10"/>
  <c r="E45" i="10"/>
  <c r="C45" i="10"/>
  <c r="C46" i="10" s="1"/>
  <c r="C47" i="10" s="1"/>
  <c r="B45" i="10"/>
  <c r="E44" i="10"/>
  <c r="I43" i="10"/>
  <c r="I44" i="10" s="1"/>
  <c r="G43" i="10"/>
  <c r="E43" i="10"/>
  <c r="D43" i="10"/>
  <c r="B43" i="10" s="1"/>
  <c r="C43" i="10"/>
  <c r="C44" i="10" s="1"/>
  <c r="G42" i="10"/>
  <c r="E42" i="10"/>
  <c r="C42" i="10"/>
  <c r="B42" i="10"/>
  <c r="E41" i="10"/>
  <c r="I40" i="10"/>
  <c r="I41" i="10" s="1"/>
  <c r="G40" i="10"/>
  <c r="E40" i="10"/>
  <c r="D40" i="10"/>
  <c r="D41" i="10" s="1"/>
  <c r="B41" i="10" s="1"/>
  <c r="C40" i="10"/>
  <c r="C41" i="10" s="1"/>
  <c r="G39" i="10"/>
  <c r="E39" i="10"/>
  <c r="C39" i="10"/>
  <c r="B39" i="10"/>
  <c r="E38" i="10"/>
  <c r="I37" i="10"/>
  <c r="I38" i="10" s="1"/>
  <c r="G37" i="10"/>
  <c r="E37" i="10"/>
  <c r="D37" i="10"/>
  <c r="D38" i="10" s="1"/>
  <c r="B38" i="10" s="1"/>
  <c r="C37" i="10"/>
  <c r="C38" i="10" s="1"/>
  <c r="G36" i="10"/>
  <c r="E36" i="10"/>
  <c r="C36" i="10"/>
  <c r="B36" i="10"/>
  <c r="E35" i="10"/>
  <c r="I34" i="10"/>
  <c r="I35" i="10" s="1"/>
  <c r="G34" i="10"/>
  <c r="E34" i="10"/>
  <c r="D34" i="10"/>
  <c r="D35" i="10" s="1"/>
  <c r="B35" i="10" s="1"/>
  <c r="G33" i="10"/>
  <c r="E33" i="10"/>
  <c r="C33" i="10"/>
  <c r="C34" i="10" s="1"/>
  <c r="C35" i="10" s="1"/>
  <c r="B33" i="10"/>
  <c r="E32" i="10"/>
  <c r="I31" i="10"/>
  <c r="I32" i="10" s="1"/>
  <c r="G31" i="10"/>
  <c r="E31" i="10"/>
  <c r="D31" i="10"/>
  <c r="B31" i="10" s="1"/>
  <c r="G30" i="10"/>
  <c r="E30" i="10"/>
  <c r="C30" i="10"/>
  <c r="C31" i="10" s="1"/>
  <c r="C32" i="10" s="1"/>
  <c r="B30" i="10"/>
  <c r="E12" i="10"/>
  <c r="D17" i="10"/>
  <c r="B17" i="10" s="1"/>
  <c r="C17" i="10"/>
  <c r="I16" i="10"/>
  <c r="I17" i="10" s="1"/>
  <c r="G16" i="10"/>
  <c r="D16" i="10"/>
  <c r="B16" i="10" s="1"/>
  <c r="C16" i="10"/>
  <c r="I15" i="10"/>
  <c r="G15" i="10"/>
  <c r="B15" i="10"/>
  <c r="C14" i="10"/>
  <c r="G13" i="10"/>
  <c r="D13" i="10"/>
  <c r="B13" i="10" s="1"/>
  <c r="C13" i="10"/>
  <c r="I12" i="10"/>
  <c r="I13" i="10" s="1"/>
  <c r="I14" i="10" s="1"/>
  <c r="G12" i="10"/>
  <c r="B12" i="10"/>
  <c r="I6" i="10"/>
  <c r="I9" i="10"/>
  <c r="I10" i="10"/>
  <c r="I11" i="10" s="1"/>
  <c r="G10" i="10"/>
  <c r="D10" i="10"/>
  <c r="B10" i="10" s="1"/>
  <c r="C10" i="10"/>
  <c r="C11" i="10" s="1"/>
  <c r="G9" i="10"/>
  <c r="B9" i="10"/>
  <c r="B64" i="10" l="1"/>
  <c r="B61" i="10"/>
  <c r="B58" i="10"/>
  <c r="B55" i="10"/>
  <c r="B67" i="10"/>
  <c r="B46" i="10"/>
  <c r="D44" i="10"/>
  <c r="B44" i="10" s="1"/>
  <c r="B40" i="10"/>
  <c r="B37" i="10"/>
  <c r="B34" i="10"/>
  <c r="D32" i="10"/>
  <c r="B32" i="10" s="1"/>
  <c r="D14" i="10"/>
  <c r="B14" i="10" s="1"/>
  <c r="D11" i="10"/>
  <c r="B11" i="10" s="1"/>
  <c r="E26" i="10"/>
  <c r="G25" i="10"/>
  <c r="E25" i="10"/>
  <c r="D25" i="10"/>
  <c r="D26" i="10" s="1"/>
  <c r="B26" i="10" s="1"/>
  <c r="I24" i="10"/>
  <c r="I25" i="10" s="1"/>
  <c r="I26" i="10" s="1"/>
  <c r="G24" i="10"/>
  <c r="B24" i="10"/>
  <c r="E18" i="10"/>
  <c r="E24" i="10" s="1"/>
  <c r="G19" i="10"/>
  <c r="D19" i="10"/>
  <c r="D20" i="10" s="1"/>
  <c r="B20" i="10" s="1"/>
  <c r="C19" i="10"/>
  <c r="C20" i="10" s="1"/>
  <c r="C24" i="10" s="1"/>
  <c r="C25" i="10" s="1"/>
  <c r="C26" i="10" s="1"/>
  <c r="I19" i="10"/>
  <c r="I20" i="10" s="1"/>
  <c r="G18" i="10"/>
  <c r="B18" i="10"/>
  <c r="G28" i="10"/>
  <c r="D28" i="10"/>
  <c r="D29" i="10" s="1"/>
  <c r="B29" i="10" s="1"/>
  <c r="I28" i="10"/>
  <c r="I29" i="10" s="1"/>
  <c r="G27" i="10"/>
  <c r="B27" i="10"/>
  <c r="D22" i="10"/>
  <c r="B22" i="10" s="1"/>
  <c r="I21" i="10"/>
  <c r="B21" i="10"/>
  <c r="B6" i="10"/>
  <c r="C7" i="10"/>
  <c r="C8" i="10" s="1"/>
  <c r="C21" i="10" s="1"/>
  <c r="C22" i="10" s="1"/>
  <c r="C23" i="10" s="1"/>
  <c r="C27" i="10" s="1"/>
  <c r="C28" i="10" s="1"/>
  <c r="C29" i="10" s="1"/>
  <c r="G22" i="9"/>
  <c r="D22" i="9"/>
  <c r="D23" i="9" s="1"/>
  <c r="B23" i="9" s="1"/>
  <c r="G21" i="9"/>
  <c r="B21" i="9"/>
  <c r="E10" i="9"/>
  <c r="E13" i="9" s="1"/>
  <c r="E16" i="9" s="1"/>
  <c r="E19" i="9" s="1"/>
  <c r="E11" i="9"/>
  <c r="G16" i="9"/>
  <c r="D16" i="9"/>
  <c r="D17" i="9" s="1"/>
  <c r="B17" i="9" s="1"/>
  <c r="G15" i="9"/>
  <c r="B15" i="9"/>
  <c r="G13" i="9"/>
  <c r="D13" i="9"/>
  <c r="D14" i="9" s="1"/>
  <c r="B14" i="9" s="1"/>
  <c r="G12" i="9"/>
  <c r="B12" i="9"/>
  <c r="G10" i="9"/>
  <c r="D10" i="9"/>
  <c r="D11" i="9" s="1"/>
  <c r="B11" i="9" s="1"/>
  <c r="G9" i="9"/>
  <c r="B9" i="9"/>
  <c r="B20" i="9"/>
  <c r="B19" i="9"/>
  <c r="B18" i="9"/>
  <c r="B6" i="9"/>
  <c r="B25" i="10" l="1"/>
  <c r="D23" i="10"/>
  <c r="B23" i="10" s="1"/>
  <c r="B19" i="10"/>
  <c r="B28" i="10"/>
  <c r="B22" i="9"/>
  <c r="E22" i="9"/>
  <c r="E14" i="9"/>
  <c r="E17" i="9" s="1"/>
  <c r="B16" i="9"/>
  <c r="B13" i="9"/>
  <c r="B10" i="9"/>
  <c r="E23" i="10"/>
  <c r="E29" i="10" s="1"/>
  <c r="G22" i="10"/>
  <c r="E22" i="10"/>
  <c r="E28" i="10" s="1"/>
  <c r="I22" i="10"/>
  <c r="I23" i="10" s="1"/>
  <c r="G21" i="10"/>
  <c r="G7" i="10"/>
  <c r="E15" i="10" s="1"/>
  <c r="D7" i="10"/>
  <c r="I7" i="10"/>
  <c r="I8" i="10" s="1"/>
  <c r="G6" i="10"/>
  <c r="E6" i="10"/>
  <c r="I5" i="10"/>
  <c r="E21" i="10" l="1"/>
  <c r="E27" i="10" s="1"/>
  <c r="E9" i="10"/>
  <c r="D8" i="10"/>
  <c r="B8" i="10" s="1"/>
  <c r="B7" i="10"/>
  <c r="E20" i="9"/>
  <c r="E23" i="9"/>
  <c r="I16" i="7" l="1"/>
  <c r="I17" i="7" s="1"/>
  <c r="D16" i="7"/>
  <c r="B16" i="7"/>
  <c r="G17" i="7"/>
  <c r="E17" i="7"/>
  <c r="D17" i="7"/>
  <c r="B17" i="7"/>
  <c r="E16" i="7"/>
  <c r="E15" i="7"/>
  <c r="D7" i="9"/>
  <c r="G19" i="9"/>
  <c r="G18" i="9"/>
  <c r="G7" i="9"/>
  <c r="I6" i="9"/>
  <c r="G6" i="9"/>
  <c r="E6" i="9"/>
  <c r="E9" i="9" s="1"/>
  <c r="E12" i="9" s="1"/>
  <c r="E15" i="9" s="1"/>
  <c r="I5" i="9"/>
  <c r="I5" i="7"/>
  <c r="E6" i="7"/>
  <c r="I10" i="7"/>
  <c r="E10" i="7"/>
  <c r="E13" i="7" s="1"/>
  <c r="I7" i="7"/>
  <c r="G7" i="7"/>
  <c r="G10" i="7" s="1"/>
  <c r="I7" i="9" l="1"/>
  <c r="I9" i="9"/>
  <c r="I12" i="9" s="1"/>
  <c r="I15" i="9" s="1"/>
  <c r="E18" i="9"/>
  <c r="E21" i="9"/>
  <c r="D8" i="9"/>
  <c r="B8" i="9" s="1"/>
  <c r="B7" i="9"/>
  <c r="D14" i="7"/>
  <c r="B14" i="7"/>
  <c r="D9" i="8"/>
  <c r="D8" i="8"/>
  <c r="I18" i="9" l="1"/>
  <c r="I21" i="9"/>
  <c r="I8" i="9"/>
  <c r="I11" i="9" s="1"/>
  <c r="I14" i="9" s="1"/>
  <c r="I17" i="9" s="1"/>
  <c r="I10" i="9"/>
  <c r="I13" i="9" s="1"/>
  <c r="I16" i="9" s="1"/>
  <c r="G11" i="7"/>
  <c r="G14" i="7" s="1"/>
  <c r="E11" i="7"/>
  <c r="E14" i="7" s="1"/>
  <c r="E9" i="7"/>
  <c r="E12" i="7" s="1"/>
  <c r="I11" i="7"/>
  <c r="I8" i="7"/>
  <c r="I9" i="7"/>
  <c r="G6" i="7"/>
  <c r="G9" i="7" s="1"/>
  <c r="I6" i="7"/>
  <c r="K9" i="6"/>
  <c r="E3" i="6"/>
  <c r="D9" i="6"/>
  <c r="D8" i="6"/>
  <c r="D9" i="5"/>
  <c r="D8" i="5"/>
  <c r="I22" i="9" l="1"/>
  <c r="I19" i="9"/>
  <c r="I20" i="9"/>
  <c r="I23" i="9"/>
</calcChain>
</file>

<file path=xl/sharedStrings.xml><?xml version="1.0" encoding="utf-8"?>
<sst xmlns="http://schemas.openxmlformats.org/spreadsheetml/2006/main" count="378" uniqueCount="81">
  <si>
    <t>UP</t>
  </si>
  <si>
    <t>Solar PV build limit</t>
  </si>
  <si>
    <t>ERSOLPC*</t>
  </si>
  <si>
    <t>UCNCAP_PV</t>
  </si>
  <si>
    <t>UC_Desc</t>
  </si>
  <si>
    <t>UC_RHSRTS</t>
  </si>
  <si>
    <t>UC_NCAP</t>
  </si>
  <si>
    <t>LimType</t>
  </si>
  <si>
    <t>Year</t>
  </si>
  <si>
    <t>Attribute</t>
  </si>
  <si>
    <t>Cset_CN</t>
  </si>
  <si>
    <t>Pset_CO</t>
  </si>
  <si>
    <t>Pset_CI</t>
  </si>
  <si>
    <t>Pset_PN</t>
  </si>
  <si>
    <t>Pset_Set</t>
  </si>
  <si>
    <t>UC_N</t>
  </si>
  <si>
    <t>~UC_T</t>
  </si>
  <si>
    <t>~UC_Sets: T_E:</t>
  </si>
  <si>
    <t>~UC_Sets: R_E: REGION1</t>
  </si>
  <si>
    <t>UC - Each Region/Period</t>
  </si>
  <si>
    <t>UCCAP_DUMETR</t>
  </si>
  <si>
    <t>ETRANS*</t>
  </si>
  <si>
    <t>LO</t>
  </si>
  <si>
    <t>ET*,ER*,EPT*,-ETRANS*,-ERSOLPR*</t>
  </si>
  <si>
    <t>UC_CAP</t>
  </si>
  <si>
    <t>UCCAP_BATTR</t>
  </si>
  <si>
    <t>ET*,-ETRAN*</t>
  </si>
  <si>
    <t>ESTSU*,ERSOLT*</t>
  </si>
  <si>
    <t>Average CF</t>
  </si>
  <si>
    <t>Worst 10% of the year</t>
  </si>
  <si>
    <t>Diff</t>
  </si>
  <si>
    <t>ERW*</t>
  </si>
  <si>
    <t>UC_ACT</t>
  </si>
  <si>
    <t>UCACT_WIND</t>
  </si>
  <si>
    <t>UC_Growth_Wind</t>
  </si>
  <si>
    <t>UC_ATTR</t>
  </si>
  <si>
    <t>NCAP,GROWTH</t>
  </si>
  <si>
    <t>Max growth rate</t>
  </si>
  <si>
    <t>Starting Value (GW)</t>
  </si>
  <si>
    <t>UC_NCAP~RHS</t>
  </si>
  <si>
    <t>UC_RHSRT~0</t>
  </si>
  <si>
    <t>ERSOLP*</t>
  </si>
  <si>
    <t>UC_Growth_Solar</t>
  </si>
  <si>
    <t>UC_Growth_Batteries</t>
  </si>
  <si>
    <t>ESTSUTL</t>
  </si>
  <si>
    <t>UC_RHSRT</t>
  </si>
  <si>
    <t>UCCAP_WIND</t>
  </si>
  <si>
    <t>Year Start</t>
  </si>
  <si>
    <t>ACT,GROWTH</t>
  </si>
  <si>
    <t>Starting Value ELC</t>
  </si>
  <si>
    <t>Starting Value HGN</t>
  </si>
  <si>
    <t>UC_ACT~RHS</t>
  </si>
  <si>
    <t>XINDELC</t>
  </si>
  <si>
    <t>XINDHGN</t>
  </si>
  <si>
    <t>UC_Growth_Nuclear</t>
  </si>
  <si>
    <t>ETNUC*N</t>
  </si>
  <si>
    <t>XICPELC</t>
  </si>
  <si>
    <t>XIMIELC</t>
  </si>
  <si>
    <t>XIFBELC</t>
  </si>
  <si>
    <t>XTRAELC</t>
  </si>
  <si>
    <t>TPPRCARELC-N</t>
  </si>
  <si>
    <t>Starting Value</t>
  </si>
  <si>
    <t>TFLCVELC-N</t>
  </si>
  <si>
    <t>TFHCV1ELC-N</t>
  </si>
  <si>
    <t>TPPUMBTELC-N</t>
  </si>
  <si>
    <t>TFLCVOGSH-N</t>
  </si>
  <si>
    <t>TPPRCARHGNF-N</t>
  </si>
  <si>
    <t>TPPRSUVELC-N</t>
  </si>
  <si>
    <t>TPPRSUVHGNF-N</t>
  </si>
  <si>
    <t>TFHCV2ELC-N</t>
  </si>
  <si>
    <t>TFHCV3ELC-N</t>
  </si>
  <si>
    <t>TFHCV4ELC-N</t>
  </si>
  <si>
    <t>TFHCV5ELC-N</t>
  </si>
  <si>
    <t>TFHCV6ELC-N</t>
  </si>
  <si>
    <t>TFHCV7ELC-N</t>
  </si>
  <si>
    <t>TFHCV2HGN-N</t>
  </si>
  <si>
    <t>TFHCV3HGN-N</t>
  </si>
  <si>
    <t>TFHCV4HGN-N</t>
  </si>
  <si>
    <t>TFHCV5HGN-N</t>
  </si>
  <si>
    <t>TFHCV6HGN-N</t>
  </si>
  <si>
    <t>TFHCV7HGN-N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</si>
</sst>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3" fillId="5" borderId="1" xfId="0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2</xdr:row>
      <xdr:rowOff>28575</xdr:rowOff>
    </xdr:from>
    <xdr:to>
      <xdr:col>24</xdr:col>
      <xdr:colOff>208687</xdr:colOff>
      <xdr:row>25</xdr:row>
      <xdr:rowOff>151912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E4996-2CDB-BE2B-BFA0-EE146A133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63425" y="381000"/>
          <a:ext cx="6904762" cy="39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AnswerTIMESv6/Answer_Databases/WB/SATIM_20140819runs-copy/TCH_PWR-WAT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1\PLANS\New%20PP%20Draft%20Rev.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akwasMM\LOCALS~1\Temp\XPgrpwise\Energy%20Wheel%20Diagram%202010-2011%2002FE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user/Downloads/BP%202013%20Energy%20Revi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2\Production%20Plans\2002%20BUDGET%20PRODUCTION%20PLAN%20REV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01433536/Google%20Drive/SATIM/Model%20Files/DMD_PRJ%20-%20Copy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budget%202000%20calculati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Production%20Plans\1999%20Production%20Plan\1999%20Production%20Plan\1999%20Production%20Plan%20Rev.1%20J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private/tmp/SATIM/TCH_SUP2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ling%20Group\_02_PROJECTS\WB\water-energy\task2\Costing%20options%20v6.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3\Incentive%20scheme\GENKWO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isting capacity basic data"/>
      <sheetName val="PWR"/>
      <sheetName val="ITEMS_Teche"/>
      <sheetName val="TS ETech"/>
      <sheetName val="TID ETech"/>
      <sheetName val="ITEMS_Comm"/>
      <sheetName val="New Capacity basic data"/>
      <sheetName val="Inga"/>
      <sheetName val="OtherRegionalProjects"/>
      <sheetName val="NT_PWR"/>
      <sheetName val="ITEMS_Techn"/>
      <sheetName val="TS INVFX"/>
      <sheetName val="TS INVFX_5yr"/>
      <sheetName val="TS INVFX_IRP"/>
      <sheetName val="TS NTech"/>
      <sheetName val="TS NTechICost"/>
      <sheetName val="TID NTech"/>
      <sheetName val="ITEMS GRP"/>
      <sheetName val="TS Othere"/>
      <sheetName val="TID Othere"/>
      <sheetName val="ITEMS UC"/>
      <sheetName val="TS UC"/>
      <sheetName val="TID UC"/>
      <sheetName val="ITEMS UC_BLIPPP"/>
      <sheetName val="TS UC_BLIPPP"/>
      <sheetName val="TID UC_BLIPPP"/>
      <sheetName val="REAvail"/>
      <sheetName val="REAvail (2)"/>
      <sheetName val="TS REAvail"/>
      <sheetName val="REAvail_10TS"/>
      <sheetName val="REAvail_10TS (2)"/>
      <sheetName val="TS REAvail_10TS"/>
      <sheetName val="REGIONS"/>
      <sheetName val="NameConv"/>
      <sheetName val="Deflator"/>
      <sheetName val="EskomCoalEff"/>
      <sheetName val="Analytica_Input"/>
      <sheetName val="LogofChanges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1"/>
      <sheetName val="ENERGY2"/>
      <sheetName val="Burn Rate"/>
      <sheetName val="CV"/>
      <sheetName val="HEAT RATE"/>
      <sheetName val="OPR ENG"/>
      <sheetName val="COAL BURN"/>
      <sheetName val="NET DELIVERY"/>
      <sheetName val="DELIVERY_2001"/>
      <sheetName val="MINE DELIVERY"/>
      <sheetName val="COAL MOVEMENTS"/>
      <sheetName val="SP DAYS"/>
      <sheetName val="SP TONS"/>
      <sheetName val="STD DAILY BURN"/>
      <sheetName val="EUF"/>
      <sheetName val="EAF"/>
      <sheetName val="UCF"/>
      <sheetName val="PCLF"/>
      <sheetName val="UCLF"/>
      <sheetName val="OCLF"/>
      <sheetName val="CAPACITY"/>
      <sheetName val="UNIPEDE"/>
      <sheetName val="EMMISIONS"/>
      <sheetName val="WATER"/>
      <sheetName val="OUTAGE PLANNING"/>
      <sheetName val="UNIPEDE-FEB"/>
      <sheetName val="UNIPEDE-JAN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2">
          <cell r="A2" t="str">
            <v>ENERGY AVAILABILITY FACTOR (%) FOR 2001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  <cell r="O3" t="str">
            <v xml:space="preserve"> YEAR</v>
          </cell>
        </row>
        <row r="4">
          <cell r="A4" t="str">
            <v>COAL STATIONS</v>
          </cell>
          <cell r="C4" t="str">
            <v>BUDGET</v>
          </cell>
          <cell r="D4" t="str">
            <v>BUDGET</v>
          </cell>
          <cell r="E4" t="str">
            <v>BUDGET</v>
          </cell>
          <cell r="F4" t="str">
            <v>BUDGET</v>
          </cell>
          <cell r="G4" t="str">
            <v>BUDGET</v>
          </cell>
          <cell r="H4" t="str">
            <v>BUDGET</v>
          </cell>
          <cell r="I4" t="str">
            <v>BUDGET</v>
          </cell>
          <cell r="J4" t="str">
            <v>BUDGET</v>
          </cell>
          <cell r="K4" t="str">
            <v>BUDGET</v>
          </cell>
          <cell r="L4" t="str">
            <v>BUDGET</v>
          </cell>
          <cell r="M4" t="str">
            <v>BUDGET</v>
          </cell>
          <cell r="N4" t="str">
            <v>BUDGET</v>
          </cell>
          <cell r="O4" t="str">
            <v>TOTAL</v>
          </cell>
        </row>
        <row r="6">
          <cell r="A6" t="str">
            <v>ARNOT</v>
          </cell>
          <cell r="C6">
            <v>96.5</v>
          </cell>
          <cell r="D6">
            <v>96.5</v>
          </cell>
          <cell r="E6">
            <v>96.5</v>
          </cell>
          <cell r="F6">
            <v>92.6</v>
          </cell>
          <cell r="G6">
            <v>88.973118279569889</v>
          </cell>
          <cell r="H6">
            <v>96.5</v>
          </cell>
          <cell r="I6">
            <v>87.90129032258065</v>
          </cell>
          <cell r="J6">
            <v>76.50333333333333</v>
          </cell>
          <cell r="K6">
            <v>72.055555555555557</v>
          </cell>
          <cell r="L6">
            <v>96.5</v>
          </cell>
          <cell r="M6">
            <v>96.5</v>
          </cell>
          <cell r="N6">
            <v>96.5</v>
          </cell>
          <cell r="O6">
            <v>91.127774790919943</v>
          </cell>
        </row>
        <row r="7">
          <cell r="A7" t="str">
            <v>HENDRINA</v>
          </cell>
          <cell r="C7">
            <v>95.95</v>
          </cell>
          <cell r="D7">
            <v>86.877142857142857</v>
          </cell>
          <cell r="E7">
            <v>85.119677419354844</v>
          </cell>
          <cell r="F7">
            <v>88.43</v>
          </cell>
          <cell r="G7">
            <v>86.49</v>
          </cell>
          <cell r="H7">
            <v>86.713333333333324</v>
          </cell>
          <cell r="I7">
            <v>86.9</v>
          </cell>
          <cell r="J7">
            <v>89.428064516129027</v>
          </cell>
          <cell r="K7">
            <v>86.96</v>
          </cell>
          <cell r="L7">
            <v>84.191935483870978</v>
          </cell>
          <cell r="M7">
            <v>87.973333333333329</v>
          </cell>
          <cell r="N7">
            <v>91.30612903225807</v>
          </cell>
          <cell r="O7">
            <v>88.028301331285206</v>
          </cell>
        </row>
        <row r="8">
          <cell r="A8" t="str">
            <v>KRIEL</v>
          </cell>
          <cell r="C8">
            <v>94.473906810034549</v>
          </cell>
          <cell r="D8">
            <v>83.372103174604632</v>
          </cell>
          <cell r="E8">
            <v>88.403118279569895</v>
          </cell>
          <cell r="F8">
            <v>85.12222222222222</v>
          </cell>
          <cell r="G8">
            <v>96.53</v>
          </cell>
          <cell r="H8">
            <v>90.339814814813479</v>
          </cell>
          <cell r="I8">
            <v>80.781792114696643</v>
          </cell>
          <cell r="J8">
            <v>97.53</v>
          </cell>
          <cell r="K8">
            <v>94.600000000000009</v>
          </cell>
          <cell r="L8">
            <v>94.473906810034549</v>
          </cell>
          <cell r="M8">
            <v>80.12222222222222</v>
          </cell>
          <cell r="N8">
            <v>94.697921146954712</v>
          </cell>
          <cell r="O8">
            <v>90.0372506329294</v>
          </cell>
        </row>
        <row r="9">
          <cell r="A9" t="str">
            <v>MATLA</v>
          </cell>
          <cell r="C9">
            <v>96.9</v>
          </cell>
          <cell r="D9">
            <v>95.114285714285714</v>
          </cell>
          <cell r="E9">
            <v>83.459139784946245</v>
          </cell>
          <cell r="F9">
            <v>96.9</v>
          </cell>
          <cell r="G9">
            <v>96.9</v>
          </cell>
          <cell r="H9">
            <v>96.9</v>
          </cell>
          <cell r="I9">
            <v>96.9</v>
          </cell>
          <cell r="J9">
            <v>94.211827956989254</v>
          </cell>
          <cell r="K9">
            <v>80.233333333333334</v>
          </cell>
          <cell r="L9">
            <v>89.373118279569894</v>
          </cell>
          <cell r="M9">
            <v>89.122222222222234</v>
          </cell>
          <cell r="N9">
            <v>96.9</v>
          </cell>
          <cell r="O9">
            <v>92.742827274278895</v>
          </cell>
        </row>
        <row r="10">
          <cell r="A10" t="str">
            <v>CLUSTER 1</v>
          </cell>
          <cell r="C10">
            <v>95.96568888536595</v>
          </cell>
          <cell r="D10">
            <v>90.56088112788153</v>
          </cell>
          <cell r="E10">
            <v>87.690880399461037</v>
          </cell>
          <cell r="F10">
            <v>91.186848484848483</v>
          </cell>
          <cell r="G10">
            <v>93.315068716810657</v>
          </cell>
          <cell r="H10">
            <v>93.087492765492385</v>
          </cell>
          <cell r="I10">
            <v>88.77180956910027</v>
          </cell>
          <cell r="J10">
            <v>90.804333042720131</v>
          </cell>
          <cell r="K10">
            <v>83.918840294840294</v>
          </cell>
          <cell r="L10">
            <v>91.223745475680587</v>
          </cell>
          <cell r="M10">
            <v>87.823043407043414</v>
          </cell>
          <cell r="N10">
            <v>95.163556735621611</v>
          </cell>
          <cell r="O10">
            <v>90.79268240873887</v>
          </cell>
        </row>
        <row r="12">
          <cell r="A12" t="str">
            <v>DUVHA</v>
          </cell>
          <cell r="C12">
            <v>86.690215053763438</v>
          </cell>
          <cell r="D12">
            <v>79.163333333333327</v>
          </cell>
          <cell r="E12">
            <v>78.088064516129023</v>
          </cell>
          <cell r="F12">
            <v>65.83</v>
          </cell>
          <cell r="G12">
            <v>91.528924731182784</v>
          </cell>
          <cell r="H12">
            <v>95.83</v>
          </cell>
          <cell r="I12">
            <v>95.83</v>
          </cell>
          <cell r="J12">
            <v>95.83</v>
          </cell>
          <cell r="K12">
            <v>95.83</v>
          </cell>
          <cell r="L12">
            <v>90.991290322580639</v>
          </cell>
          <cell r="M12">
            <v>95.83</v>
          </cell>
          <cell r="N12">
            <v>95.83</v>
          </cell>
          <cell r="O12">
            <v>88.939318996415764</v>
          </cell>
        </row>
        <row r="13">
          <cell r="A13" t="str">
            <v>KENDAL</v>
          </cell>
          <cell r="C13">
            <v>96.887096774193552</v>
          </cell>
          <cell r="D13">
            <v>96.11904761904762</v>
          </cell>
          <cell r="E13">
            <v>83.983870967741936</v>
          </cell>
          <cell r="F13">
            <v>89.611111111111114</v>
          </cell>
          <cell r="G13">
            <v>81.833333333333343</v>
          </cell>
          <cell r="H13">
            <v>96.833333333333329</v>
          </cell>
          <cell r="I13">
            <v>98.5</v>
          </cell>
          <cell r="J13">
            <v>98.5</v>
          </cell>
          <cell r="K13">
            <v>94.611111111111114</v>
          </cell>
          <cell r="L13">
            <v>98.5</v>
          </cell>
          <cell r="M13">
            <v>85.722222222222229</v>
          </cell>
          <cell r="N13">
            <v>94.736559139784944</v>
          </cell>
          <cell r="O13">
            <v>92.986473800989941</v>
          </cell>
        </row>
        <row r="14">
          <cell r="A14" t="str">
            <v>MAJUBA</v>
          </cell>
          <cell r="C14">
            <v>98</v>
          </cell>
          <cell r="D14">
            <v>94.98442704113782</v>
          </cell>
          <cell r="E14">
            <v>98</v>
          </cell>
          <cell r="F14">
            <v>98</v>
          </cell>
          <cell r="G14">
            <v>95.750413403507011</v>
          </cell>
          <cell r="H14">
            <v>98</v>
          </cell>
          <cell r="I14">
            <v>98</v>
          </cell>
          <cell r="J14">
            <v>97.01580586403432</v>
          </cell>
          <cell r="K14">
            <v>96.692427790788443</v>
          </cell>
          <cell r="L14">
            <v>98</v>
          </cell>
          <cell r="M14">
            <v>95.67542718362391</v>
          </cell>
          <cell r="N14">
            <v>98</v>
          </cell>
          <cell r="O14">
            <v>97.176541773590941</v>
          </cell>
        </row>
        <row r="15">
          <cell r="A15" t="str">
            <v>CLUSTER 2</v>
          </cell>
          <cell r="C15">
            <v>93.862738297819874</v>
          </cell>
          <cell r="D15">
            <v>90.184557940148537</v>
          </cell>
          <cell r="E15">
            <v>86.291464745486834</v>
          </cell>
          <cell r="F15">
            <v>85.13735441180873</v>
          </cell>
          <cell r="G15">
            <v>89.641932006849729</v>
          </cell>
          <cell r="H15">
            <v>96.925132488996681</v>
          </cell>
          <cell r="I15">
            <v>97.5</v>
          </cell>
          <cell r="J15">
            <v>97.160266050074895</v>
          </cell>
          <cell r="K15">
            <v>95.707281655139369</v>
          </cell>
          <cell r="L15">
            <v>96.000534592015015</v>
          </cell>
          <cell r="M15">
            <v>92.290263181532382</v>
          </cell>
          <cell r="N15">
            <v>96.201912071927978</v>
          </cell>
          <cell r="O15">
            <v>93.075286453483344</v>
          </cell>
        </row>
        <row r="17">
          <cell r="A17" t="str">
            <v>LETHABO</v>
          </cell>
          <cell r="C17">
            <v>66.02956989247312</v>
          </cell>
          <cell r="D17">
            <v>89.412380952380957</v>
          </cell>
          <cell r="E17">
            <v>96.14</v>
          </cell>
          <cell r="F17">
            <v>96.08</v>
          </cell>
          <cell r="G17">
            <v>88.606021505376347</v>
          </cell>
          <cell r="H17">
            <v>90.524444444444441</v>
          </cell>
          <cell r="I17">
            <v>97.75</v>
          </cell>
          <cell r="J17">
            <v>84.849677419354833</v>
          </cell>
          <cell r="K17">
            <v>94.42</v>
          </cell>
          <cell r="L17">
            <v>89.143655913978492</v>
          </cell>
          <cell r="M17">
            <v>91.638888888888886</v>
          </cell>
          <cell r="N17">
            <v>96.14</v>
          </cell>
          <cell r="O17">
            <v>90.061219918074755</v>
          </cell>
        </row>
        <row r="18">
          <cell r="A18" t="str">
            <v>MATIMBA</v>
          </cell>
          <cell r="C18">
            <v>95</v>
          </cell>
          <cell r="D18">
            <v>84.88095238095238</v>
          </cell>
          <cell r="E18">
            <v>89.086021505376351</v>
          </cell>
          <cell r="F18">
            <v>82.777777777777771</v>
          </cell>
          <cell r="G18">
            <v>84.247311827956992</v>
          </cell>
          <cell r="H18">
            <v>95</v>
          </cell>
          <cell r="I18">
            <v>95</v>
          </cell>
          <cell r="J18">
            <v>95</v>
          </cell>
          <cell r="K18">
            <v>91.111111111111114</v>
          </cell>
          <cell r="L18">
            <v>83.709677419354847</v>
          </cell>
          <cell r="M18">
            <v>95</v>
          </cell>
          <cell r="N18">
            <v>95</v>
          </cell>
          <cell r="O18">
            <v>90.484404335210797</v>
          </cell>
        </row>
        <row r="19">
          <cell r="A19" t="str">
            <v>TUTUKA</v>
          </cell>
          <cell r="C19">
            <v>88.967025089604434</v>
          </cell>
          <cell r="D19">
            <v>81.283333333333346</v>
          </cell>
          <cell r="E19">
            <v>91.287813620065947</v>
          </cell>
          <cell r="F19">
            <v>92.334259259253059</v>
          </cell>
          <cell r="G19">
            <v>81.287813620070651</v>
          </cell>
          <cell r="H19">
            <v>97.95</v>
          </cell>
          <cell r="I19">
            <v>97.95</v>
          </cell>
          <cell r="J19">
            <v>95.418637992830242</v>
          </cell>
          <cell r="K19">
            <v>93.287962962957039</v>
          </cell>
          <cell r="L19">
            <v>85.902508960569833</v>
          </cell>
          <cell r="M19">
            <v>81.283333333333346</v>
          </cell>
          <cell r="N19">
            <v>94.352329749100548</v>
          </cell>
          <cell r="O19">
            <v>90.108751493426553</v>
          </cell>
        </row>
        <row r="20">
          <cell r="A20" t="str">
            <v>CLUSTER 3</v>
          </cell>
          <cell r="C20">
            <v>83.450220091274488</v>
          </cell>
          <cell r="D20">
            <v>85.205843624677982</v>
          </cell>
          <cell r="E20">
            <v>92.137364302032921</v>
          </cell>
          <cell r="F20">
            <v>90.295211935301936</v>
          </cell>
          <cell r="G20">
            <v>84.723278580380949</v>
          </cell>
          <cell r="H20">
            <v>94.482289768854187</v>
          </cell>
          <cell r="I20">
            <v>96.872002230897934</v>
          </cell>
          <cell r="J20">
            <v>91.779566054368715</v>
          </cell>
          <cell r="K20">
            <v>92.915700873766426</v>
          </cell>
          <cell r="L20">
            <v>86.222313057348472</v>
          </cell>
          <cell r="M20">
            <v>89.413056949866771</v>
          </cell>
          <cell r="N20">
            <v>95.165718295161085</v>
          </cell>
          <cell r="O20">
            <v>90.22188048032767</v>
          </cell>
        </row>
        <row r="22">
          <cell r="A22" t="str">
            <v>ACACIA</v>
          </cell>
          <cell r="C22">
            <v>98.027252568098376</v>
          </cell>
          <cell r="D22">
            <v>97.987063261102776</v>
          </cell>
          <cell r="E22">
            <v>87.235824172925291</v>
          </cell>
          <cell r="F22">
            <v>93.524719257968357</v>
          </cell>
          <cell r="G22">
            <v>97.23648842894859</v>
          </cell>
          <cell r="H22">
            <v>95.272024616314454</v>
          </cell>
          <cell r="I22">
            <v>94.891763806679194</v>
          </cell>
          <cell r="J22">
            <v>95.445120448069517</v>
          </cell>
          <cell r="K22">
            <v>97.628135426909907</v>
          </cell>
          <cell r="L22">
            <v>98.185227139913806</v>
          </cell>
          <cell r="M22">
            <v>94.420854689500899</v>
          </cell>
          <cell r="N22">
            <v>96.393859159034733</v>
          </cell>
          <cell r="O22">
            <v>95.520694414622156</v>
          </cell>
        </row>
        <row r="23">
          <cell r="A23" t="str">
            <v>PORT REX</v>
          </cell>
          <cell r="C23">
            <v>97.957214197734999</v>
          </cell>
          <cell r="D23">
            <v>95.93229778689313</v>
          </cell>
          <cell r="E23">
            <v>91.475838057354494</v>
          </cell>
          <cell r="F23">
            <v>95.211626706233289</v>
          </cell>
          <cell r="G23">
            <v>97.138375592106527</v>
          </cell>
          <cell r="H23">
            <v>92.578065339788381</v>
          </cell>
          <cell r="I23">
            <v>95.490851050051546</v>
          </cell>
          <cell r="J23">
            <v>97.138375592106527</v>
          </cell>
          <cell r="K23">
            <v>97.543927217214403</v>
          </cell>
          <cell r="L23">
            <v>92.746693391593055</v>
          </cell>
          <cell r="M23">
            <v>98.056376669115892</v>
          </cell>
          <cell r="N23">
            <v>98.120797334230261</v>
          </cell>
          <cell r="O23">
            <v>95.782536577868541</v>
          </cell>
        </row>
        <row r="24">
          <cell r="A24" t="str">
            <v>GARIEP</v>
          </cell>
          <cell r="C24">
            <v>97.302853537154235</v>
          </cell>
          <cell r="D24">
            <v>97.374342787251564</v>
          </cell>
          <cell r="E24">
            <v>97.267014987289357</v>
          </cell>
          <cell r="F24">
            <v>93.975038323110638</v>
          </cell>
          <cell r="G24">
            <v>80.25431675266239</v>
          </cell>
          <cell r="H24">
            <v>96.353419243474477</v>
          </cell>
          <cell r="I24">
            <v>94.836677312768259</v>
          </cell>
          <cell r="J24">
            <v>95.883349010726903</v>
          </cell>
          <cell r="K24">
            <v>96.837087923043725</v>
          </cell>
          <cell r="L24">
            <v>96.180095552544387</v>
          </cell>
          <cell r="M24">
            <v>79.059360206882062</v>
          </cell>
          <cell r="N24">
            <v>97.38977297189922</v>
          </cell>
          <cell r="O24">
            <v>93.55944405073393</v>
          </cell>
        </row>
        <row r="25">
          <cell r="A25" t="str">
            <v>VAN DER KLOOF</v>
          </cell>
          <cell r="C25">
            <v>97.525310913827553</v>
          </cell>
          <cell r="D25">
            <v>97.474895925170358</v>
          </cell>
          <cell r="E25">
            <v>97.115197871632859</v>
          </cell>
          <cell r="F25">
            <v>93.365894447932135</v>
          </cell>
          <cell r="G25">
            <v>96.533346431580483</v>
          </cell>
          <cell r="H25">
            <v>95.557780459585231</v>
          </cell>
          <cell r="I25">
            <v>95.032743292199456</v>
          </cell>
          <cell r="J25">
            <v>82.017217399322405</v>
          </cell>
          <cell r="K25">
            <v>97.024643257425424</v>
          </cell>
          <cell r="L25">
            <v>97.723480199181822</v>
          </cell>
          <cell r="M25">
            <v>97.645439164871817</v>
          </cell>
          <cell r="N25">
            <v>96.91702858627859</v>
          </cell>
          <cell r="O25">
            <v>95.327748162417336</v>
          </cell>
        </row>
        <row r="26">
          <cell r="A26" t="str">
            <v>DRAKENSBERG</v>
          </cell>
          <cell r="C26">
            <v>75.546732933930429</v>
          </cell>
          <cell r="D26">
            <v>71.609660574705543</v>
          </cell>
          <cell r="E26">
            <v>95.464135398943313</v>
          </cell>
          <cell r="F26">
            <v>95.08561973466368</v>
          </cell>
          <cell r="G26">
            <v>94.890719218631304</v>
          </cell>
          <cell r="H26">
            <v>96.853780320756584</v>
          </cell>
          <cell r="I26">
            <v>95.137083143172916</v>
          </cell>
          <cell r="J26">
            <v>95.642063304650847</v>
          </cell>
          <cell r="K26">
            <v>82.492588856929331</v>
          </cell>
          <cell r="L26">
            <v>69.506106209446642</v>
          </cell>
          <cell r="M26">
            <v>64.819657703974514</v>
          </cell>
          <cell r="N26">
            <v>80.46040728471155</v>
          </cell>
          <cell r="O26">
            <v>84.792379557043049</v>
          </cell>
        </row>
        <row r="27">
          <cell r="A27" t="str">
            <v>PALMIET</v>
          </cell>
          <cell r="C27">
            <v>97.787333981887897</v>
          </cell>
          <cell r="D27">
            <v>98.043289394014991</v>
          </cell>
          <cell r="E27">
            <v>50.964288391403684</v>
          </cell>
          <cell r="F27">
            <v>75.575859177087921</v>
          </cell>
          <cell r="G27">
            <v>96.900399896589533</v>
          </cell>
          <cell r="H27">
            <v>96.988345219994102</v>
          </cell>
          <cell r="I27">
            <v>94.666842745956643</v>
          </cell>
          <cell r="J27">
            <v>96.900399896589533</v>
          </cell>
          <cell r="K27">
            <v>97.517032446627297</v>
          </cell>
          <cell r="L27">
            <v>96.351617638258702</v>
          </cell>
          <cell r="M27">
            <v>98.035093381438827</v>
          </cell>
          <cell r="N27">
            <v>97.96452086406515</v>
          </cell>
          <cell r="O27">
            <v>91.474585252826202</v>
          </cell>
        </row>
        <row r="28">
          <cell r="A28" t="str">
            <v>CLUSTER 4</v>
          </cell>
          <cell r="C28">
            <v>88.219518461288303</v>
          </cell>
          <cell r="D28">
            <v>86.437201322361346</v>
          </cell>
          <cell r="E28">
            <v>87.418154518146324</v>
          </cell>
          <cell r="F28">
            <v>91.301753641844954</v>
          </cell>
          <cell r="G28">
            <v>93.487847181641897</v>
          </cell>
          <cell r="H28">
            <v>96.23936038821482</v>
          </cell>
          <cell r="I28">
            <v>95.007817935431675</v>
          </cell>
          <cell r="J28">
            <v>94.592715160484985</v>
          </cell>
          <cell r="K28">
            <v>90.956913143383176</v>
          </cell>
          <cell r="L28">
            <v>84.873860513389147</v>
          </cell>
          <cell r="M28">
            <v>80.633465710042827</v>
          </cell>
          <cell r="N28">
            <v>90.191557225139405</v>
          </cell>
          <cell r="O28">
            <v>89.946680433447398</v>
          </cell>
        </row>
        <row r="30">
          <cell r="A30" t="str">
            <v>KOEBERG</v>
          </cell>
          <cell r="C30">
            <v>57.243612300554965</v>
          </cell>
          <cell r="D30">
            <v>48.642857142857146</v>
          </cell>
          <cell r="E30">
            <v>94.5</v>
          </cell>
          <cell r="F30">
            <v>95.3</v>
          </cell>
          <cell r="G30">
            <v>95.3</v>
          </cell>
          <cell r="H30">
            <v>95</v>
          </cell>
          <cell r="I30">
            <v>87.2</v>
          </cell>
          <cell r="J30">
            <v>77.5</v>
          </cell>
          <cell r="K30">
            <v>47.666666666666664</v>
          </cell>
          <cell r="L30">
            <v>48.825806451612905</v>
          </cell>
          <cell r="M30">
            <v>92.6</v>
          </cell>
          <cell r="N30">
            <v>95.3</v>
          </cell>
          <cell r="O30">
            <v>77.923245213474317</v>
          </cell>
        </row>
        <row r="31">
          <cell r="A31" t="str">
            <v>CLUSTER 5</v>
          </cell>
          <cell r="C31">
            <v>57.243612300554965</v>
          </cell>
          <cell r="D31">
            <v>48.642857142857146</v>
          </cell>
          <cell r="E31">
            <v>94.5</v>
          </cell>
          <cell r="F31">
            <v>95.3</v>
          </cell>
          <cell r="G31">
            <v>95.3</v>
          </cell>
          <cell r="H31">
            <v>95</v>
          </cell>
          <cell r="I31">
            <v>87.2</v>
          </cell>
          <cell r="J31">
            <v>77.5</v>
          </cell>
          <cell r="K31">
            <v>47.666666666666664</v>
          </cell>
          <cell r="L31">
            <v>48.825806451612905</v>
          </cell>
          <cell r="M31">
            <v>92.6</v>
          </cell>
          <cell r="N31">
            <v>95.3</v>
          </cell>
          <cell r="O31">
            <v>77.923245213474317</v>
          </cell>
        </row>
        <row r="33">
          <cell r="A33" t="str">
            <v>ESKOM GENERATION</v>
          </cell>
        </row>
        <row r="35">
          <cell r="A35" t="str">
            <v>ENERGY AVAILABILITY FACTOR (%) FOR 2001</v>
          </cell>
        </row>
        <row r="37">
          <cell r="A37" t="str">
            <v>COAL STATIONS</v>
          </cell>
        </row>
        <row r="39">
          <cell r="A39" t="str">
            <v>ARNOT</v>
          </cell>
        </row>
        <row r="40">
          <cell r="A40" t="str">
            <v>HENDRINA</v>
          </cell>
        </row>
        <row r="41">
          <cell r="A41" t="str">
            <v>KRIEL</v>
          </cell>
        </row>
        <row r="42">
          <cell r="A42" t="str">
            <v>MATLA</v>
          </cell>
        </row>
        <row r="43">
          <cell r="A43" t="str">
            <v>CLUSTER 1</v>
          </cell>
        </row>
        <row r="45">
          <cell r="A45" t="str">
            <v>DUVHA</v>
          </cell>
        </row>
        <row r="46">
          <cell r="A46" t="str">
            <v>KENDAL</v>
          </cell>
        </row>
        <row r="47">
          <cell r="A47" t="str">
            <v>MAJUBA</v>
          </cell>
        </row>
        <row r="48">
          <cell r="A48" t="str">
            <v>CLUSTER 2</v>
          </cell>
        </row>
        <row r="50">
          <cell r="A50" t="str">
            <v>LETHABO</v>
          </cell>
        </row>
        <row r="51">
          <cell r="A51" t="str">
            <v>MATIMBA</v>
          </cell>
        </row>
        <row r="52">
          <cell r="A52" t="str">
            <v>TUTUKA</v>
          </cell>
        </row>
        <row r="53">
          <cell r="A53" t="str">
            <v>CLUSTER 3</v>
          </cell>
        </row>
        <row r="55">
          <cell r="A55" t="str">
            <v>ACACIA</v>
          </cell>
        </row>
        <row r="56">
          <cell r="A56" t="str">
            <v>PORT REX</v>
          </cell>
        </row>
        <row r="57">
          <cell r="A57" t="str">
            <v>GARIEP</v>
          </cell>
        </row>
        <row r="58">
          <cell r="A58" t="str">
            <v>VAN DER KLOOF</v>
          </cell>
        </row>
        <row r="59">
          <cell r="A59" t="str">
            <v>DRAKENSBERG</v>
          </cell>
        </row>
        <row r="60">
          <cell r="A60" t="str">
            <v>PALMIET</v>
          </cell>
        </row>
        <row r="61">
          <cell r="A61" t="str">
            <v>CLUSTER 4</v>
          </cell>
        </row>
        <row r="63">
          <cell r="A63" t="str">
            <v>KOEBERG</v>
          </cell>
        </row>
        <row r="64">
          <cell r="A64" t="str">
            <v>CLUSTER 5</v>
          </cell>
        </row>
        <row r="66">
          <cell r="A66" t="str">
            <v>ESKOM GENERATION</v>
          </cell>
        </row>
        <row r="68">
          <cell r="A68" t="str">
            <v>ENERGY AVAILABILITY FACTOR (%) FOR 2001</v>
          </cell>
        </row>
        <row r="70">
          <cell r="A70" t="str">
            <v>COAL STATIONS</v>
          </cell>
        </row>
        <row r="72">
          <cell r="A72" t="str">
            <v>ARNOT</v>
          </cell>
        </row>
        <row r="73">
          <cell r="A73" t="str">
            <v>HENDRINA</v>
          </cell>
        </row>
        <row r="74">
          <cell r="A74" t="str">
            <v>KRIEL</v>
          </cell>
        </row>
        <row r="75">
          <cell r="A75" t="str">
            <v>MATLA</v>
          </cell>
        </row>
        <row r="76">
          <cell r="A76" t="str">
            <v>CLUSTER 1</v>
          </cell>
        </row>
        <row r="78">
          <cell r="A78" t="str">
            <v>DUVHA</v>
          </cell>
        </row>
        <row r="79">
          <cell r="A79" t="str">
            <v>KENDAL</v>
          </cell>
        </row>
        <row r="80">
          <cell r="A80" t="str">
            <v>MAJUBA</v>
          </cell>
        </row>
        <row r="81">
          <cell r="A81" t="str">
            <v>CLUSTER 2</v>
          </cell>
        </row>
        <row r="83">
          <cell r="A83" t="str">
            <v>LETHABO</v>
          </cell>
        </row>
        <row r="84">
          <cell r="A84" t="str">
            <v>MATIMBA</v>
          </cell>
        </row>
        <row r="85">
          <cell r="A85" t="str">
            <v>TUTUKA</v>
          </cell>
        </row>
        <row r="86">
          <cell r="A86" t="str">
            <v>CLUSTER 3</v>
          </cell>
        </row>
        <row r="88">
          <cell r="A88" t="str">
            <v>ACACIA</v>
          </cell>
        </row>
        <row r="89">
          <cell r="A89" t="str">
            <v>PORT REX</v>
          </cell>
        </row>
        <row r="90">
          <cell r="A90" t="str">
            <v>GARIEP</v>
          </cell>
        </row>
        <row r="91">
          <cell r="A91" t="str">
            <v>VAN DER KLOOF</v>
          </cell>
        </row>
        <row r="92">
          <cell r="A92" t="str">
            <v>DRAKENSBERG</v>
          </cell>
        </row>
        <row r="93">
          <cell r="A93" t="str">
            <v>PALMIET</v>
          </cell>
        </row>
        <row r="94">
          <cell r="A94" t="str">
            <v>CLUSTER 4</v>
          </cell>
        </row>
        <row r="96">
          <cell r="A96" t="str">
            <v>KOEBERG</v>
          </cell>
        </row>
        <row r="97">
          <cell r="A97" t="str">
            <v>CLUSTER 5</v>
          </cell>
        </row>
        <row r="99">
          <cell r="A99" t="str">
            <v>ESKOM GENERATION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ID"/>
      <sheetName val="200607ProjectionYearEnd "/>
      <sheetName val="20072008BudgetYTD"/>
      <sheetName val="20072008BudgetMonth"/>
      <sheetName val="20122013BudgetYearEnd"/>
      <sheetName val="20112012BudgetYearEnd"/>
      <sheetName val="20102011BudgetYearEnd"/>
      <sheetName val="20092010BudgetYearEnd"/>
      <sheetName val="10Year0910to1819Annualised"/>
      <sheetName val="200910MonthlyGxProductionBudget"/>
      <sheetName val="Gx10YearProdPlanAnualised"/>
      <sheetName val="GxMonthlyProductionPlan"/>
      <sheetName val="DxKSACS Local Monthly1011"/>
      <sheetName val="Wheel Diagram Input - 10-11BUD"/>
      <sheetName val="Gx Monthly Budget200809"/>
      <sheetName val="InternatSaleBudget 08_09"/>
      <sheetName val="AnnualSalesCurrentBudget"/>
      <sheetName val="7 yr plan (yr 2 to 7)"/>
      <sheetName val="AnnualSalesCurrentBudget (2)"/>
      <sheetName val="Monthly Sales Budget"/>
      <sheetName val="DirectCustomersMonthlyBudget"/>
      <sheetName val="KSACS DirectBud per annum"/>
      <sheetName val="GEN STAT MWH 1996 2008"/>
      <sheetName val="AnnualSalesCurrentBudCHK"/>
      <sheetName val="IntxBudWheelDiagramInput"/>
      <sheetName val="TX Los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C25">
            <v>3583.0474404302386</v>
          </cell>
        </row>
      </sheetData>
      <sheetData sheetId="8"/>
      <sheetData sheetId="9"/>
      <sheetData sheetId="10"/>
      <sheetData sheetId="11"/>
      <sheetData sheetId="12"/>
      <sheetData sheetId="13">
        <row r="27">
          <cell r="H27">
            <v>135000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B2">
            <v>3.4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il Consumption – barrel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"/>
      <sheetName val="CV"/>
      <sheetName val="HEAT RATE"/>
      <sheetName val="Burn Rate"/>
      <sheetName val="COAL BURN"/>
      <sheetName val="NET DELIVERY"/>
      <sheetName val="MINE DELIVERY"/>
      <sheetName val="COAL MOVEMENTS"/>
      <sheetName val="SP DAYS"/>
      <sheetName val="SP TONS"/>
      <sheetName val="DELIVERY_2002"/>
      <sheetName val="STD DAILY BURN"/>
      <sheetName val="EUF"/>
      <sheetName val="EAF"/>
      <sheetName val="UCF"/>
      <sheetName val="PCLF"/>
      <sheetName val="UCLF"/>
      <sheetName val="OCLF"/>
      <sheetName val="CAPACITY"/>
      <sheetName val="CF"/>
      <sheetName val="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Log"/>
      <sheetName val="REGIONS"/>
      <sheetName val="Index"/>
      <sheetName val="FromCGE"/>
      <sheetName val="ITEMS_AGR"/>
      <sheetName val="AGR"/>
      <sheetName val="ITEMS_IND"/>
      <sheetName val="IND"/>
      <sheetName val="ITEMS_RES"/>
      <sheetName val="RES"/>
      <sheetName val="ITEMS_COM"/>
      <sheetName val="COM"/>
      <sheetName val="ITEMS_TRA"/>
      <sheetName val="FTRA"/>
      <sheetName val="PTRA"/>
      <sheetName val="OtherTRA"/>
    </sheetNames>
    <sheetDataSet>
      <sheetData sheetId="0" refreshError="1"/>
      <sheetData sheetId="1" refreshError="1"/>
      <sheetData sheetId="2"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</sheetData>
      <sheetData sheetId="3">
        <row r="5">
          <cell r="J5" t="str">
            <v>Greenshoots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rn"/>
      <sheetName val="Burn Rates"/>
      <sheetName val="Assumptions"/>
      <sheetName val="PLAN"/>
      <sheetName val="SUMREP"/>
      <sheetName val="2004 projection"/>
    </sheetNames>
    <sheetDataSet>
      <sheetData sheetId="0" refreshError="1">
        <row r="1">
          <cell r="AB1" t="str">
            <v>Appendix D</v>
          </cell>
        </row>
        <row r="2">
          <cell r="B2" t="str">
            <v>Budget 2000 Workshop Exercise</v>
          </cell>
          <cell r="AC2" t="str">
            <v>Burn Cost per Station for 2000</v>
          </cell>
        </row>
        <row r="3">
          <cell r="C3" t="str">
            <v>Coal To Station</v>
          </cell>
          <cell r="E3" t="str">
            <v>Stock Levels</v>
          </cell>
          <cell r="G3" t="str">
            <v>Total Coal</v>
          </cell>
          <cell r="I3" t="str">
            <v>Stock Needed</v>
          </cell>
          <cell r="K3" t="str">
            <v>Coal Available For Burn</v>
          </cell>
          <cell r="M3" t="str">
            <v>Planned Burn</v>
          </cell>
          <cell r="O3" t="str">
            <v>Final Stock</v>
          </cell>
          <cell r="Q3" t="str">
            <v>Excess Stock</v>
          </cell>
          <cell r="S3" t="str">
            <v>Load</v>
          </cell>
          <cell r="T3" t="str">
            <v>Burn</v>
          </cell>
          <cell r="U3" t="str">
            <v>Total</v>
          </cell>
        </row>
        <row r="4">
          <cell r="B4" t="str">
            <v>Station</v>
          </cell>
          <cell r="C4" t="str">
            <v>Tons</v>
          </cell>
          <cell r="D4" t="str">
            <v xml:space="preserve">Energy </v>
          </cell>
          <cell r="E4" t="str">
            <v>Tons</v>
          </cell>
          <cell r="F4" t="str">
            <v>Energy</v>
          </cell>
          <cell r="G4" t="str">
            <v>Tons</v>
          </cell>
          <cell r="H4" t="str">
            <v>Energy</v>
          </cell>
          <cell r="I4" t="str">
            <v>Tons</v>
          </cell>
          <cell r="J4" t="str">
            <v>Energy</v>
          </cell>
          <cell r="K4" t="str">
            <v>Tons</v>
          </cell>
          <cell r="L4" t="str">
            <v>Energy</v>
          </cell>
          <cell r="M4" t="str">
            <v>Tons</v>
          </cell>
          <cell r="N4" t="str">
            <v>Energy</v>
          </cell>
          <cell r="O4" t="str">
            <v>Tons</v>
          </cell>
          <cell r="P4" t="str">
            <v>Days</v>
          </cell>
          <cell r="Q4" t="str">
            <v>Tons</v>
          </cell>
          <cell r="R4" t="str">
            <v>Days</v>
          </cell>
          <cell r="S4" t="str">
            <v>Factor</v>
          </cell>
          <cell r="T4" t="str">
            <v>Cost</v>
          </cell>
          <cell r="U4" t="str">
            <v>Cost</v>
          </cell>
        </row>
        <row r="5">
          <cell r="C5" t="str">
            <v>(kT)</v>
          </cell>
          <cell r="D5" t="str">
            <v>(GWh)</v>
          </cell>
          <cell r="E5" t="str">
            <v>(kT)</v>
          </cell>
          <cell r="F5" t="str">
            <v>(GWh)</v>
          </cell>
          <cell r="G5" t="str">
            <v>(kT)</v>
          </cell>
          <cell r="H5" t="str">
            <v>(GWh)</v>
          </cell>
          <cell r="I5" t="str">
            <v>(kT)</v>
          </cell>
          <cell r="J5" t="str">
            <v>(GWh)</v>
          </cell>
          <cell r="K5" t="str">
            <v>(kT)</v>
          </cell>
          <cell r="L5" t="str">
            <v>(GWh)</v>
          </cell>
          <cell r="M5" t="str">
            <v>(kT)</v>
          </cell>
          <cell r="N5" t="str">
            <v>(GWh)</v>
          </cell>
          <cell r="O5" t="str">
            <v>(kT)</v>
          </cell>
          <cell r="P5" t="str">
            <v>(GWh)</v>
          </cell>
          <cell r="Q5" t="str">
            <v>(kT)</v>
          </cell>
          <cell r="R5" t="str">
            <v>(GWh)</v>
          </cell>
          <cell r="S5" t="str">
            <v>(EUF) %</v>
          </cell>
          <cell r="T5" t="str">
            <v>R/ton</v>
          </cell>
          <cell r="U5" t="str">
            <v>Rm</v>
          </cell>
          <cell r="AB5" t="str">
            <v>Burn Cost sorted on R/ton</v>
          </cell>
        </row>
        <row r="6">
          <cell r="B6" t="str">
            <v>Arnot</v>
          </cell>
          <cell r="C6">
            <v>4300</v>
          </cell>
          <cell r="D6">
            <v>8811.4754098360663</v>
          </cell>
          <cell r="E6">
            <v>2000</v>
          </cell>
          <cell r="F6">
            <v>4098.3606557377052</v>
          </cell>
          <cell r="G6">
            <v>6300</v>
          </cell>
          <cell r="H6">
            <v>12909.836065573771</v>
          </cell>
          <cell r="I6">
            <v>375.67411199999992</v>
          </cell>
          <cell r="J6">
            <v>769.82399999999984</v>
          </cell>
          <cell r="K6">
            <v>5924.3258880000003</v>
          </cell>
          <cell r="L6">
            <v>12140.012065573772</v>
          </cell>
          <cell r="M6">
            <v>4500</v>
          </cell>
          <cell r="N6">
            <v>9221.3114754098369</v>
          </cell>
          <cell r="O6">
            <v>1800</v>
          </cell>
          <cell r="P6">
            <v>95.82773699349292</v>
          </cell>
          <cell r="Q6">
            <v>1424.3258880000001</v>
          </cell>
          <cell r="R6">
            <v>75.827736993492934</v>
          </cell>
          <cell r="S6">
            <v>57.830982382241622</v>
          </cell>
          <cell r="T6">
            <v>59.9</v>
          </cell>
          <cell r="U6">
            <v>269.55</v>
          </cell>
          <cell r="AC6" t="str">
            <v>R/ton</v>
          </cell>
          <cell r="AD6" t="str">
            <v>R/MWh</v>
          </cell>
        </row>
        <row r="7">
          <cell r="B7" t="str">
            <v>Duvha</v>
          </cell>
          <cell r="C7">
            <v>9965</v>
          </cell>
          <cell r="D7">
            <v>21112.288135593222</v>
          </cell>
          <cell r="E7">
            <v>1350</v>
          </cell>
          <cell r="F7">
            <v>2860.1694915254238</v>
          </cell>
          <cell r="G7">
            <v>11315</v>
          </cell>
          <cell r="H7">
            <v>23972.457627118645</v>
          </cell>
          <cell r="I7">
            <v>633.12191999999993</v>
          </cell>
          <cell r="J7">
            <v>1341.36</v>
          </cell>
          <cell r="K7">
            <v>10681.87808</v>
          </cell>
          <cell r="L7">
            <v>22631.097627118645</v>
          </cell>
          <cell r="M7">
            <v>10000</v>
          </cell>
          <cell r="N7">
            <v>21186.440677966104</v>
          </cell>
          <cell r="O7">
            <v>1315</v>
          </cell>
          <cell r="P7">
            <v>41.540182339603724</v>
          </cell>
          <cell r="Q7">
            <v>681.87808000000007</v>
          </cell>
          <cell r="R7">
            <v>21.540182339603724</v>
          </cell>
          <cell r="S7">
            <v>77.369600957145778</v>
          </cell>
          <cell r="T7">
            <v>44.03</v>
          </cell>
          <cell r="U7">
            <v>440.3</v>
          </cell>
          <cell r="AB7" t="str">
            <v>Lethabo</v>
          </cell>
          <cell r="AC7">
            <v>31.67</v>
          </cell>
          <cell r="AD7">
            <v>21.542351765489677</v>
          </cell>
        </row>
        <row r="8">
          <cell r="B8" t="str">
            <v>Hendrina</v>
          </cell>
          <cell r="C8">
            <v>6500</v>
          </cell>
          <cell r="D8">
            <v>12820.51282051282</v>
          </cell>
          <cell r="E8">
            <v>1000</v>
          </cell>
          <cell r="F8">
            <v>1972.386587771203</v>
          </cell>
          <cell r="G8">
            <v>7500</v>
          </cell>
          <cell r="H8">
            <v>14792.899408284024</v>
          </cell>
          <cell r="I8">
            <v>374.53103999999996</v>
          </cell>
          <cell r="J8">
            <v>738.71999999999991</v>
          </cell>
          <cell r="K8">
            <v>7125.4689600000002</v>
          </cell>
          <cell r="L8">
            <v>14054.179408284024</v>
          </cell>
          <cell r="M8">
            <v>6550</v>
          </cell>
          <cell r="N8">
            <v>12919.132149901381</v>
          </cell>
          <cell r="O8">
            <v>950</v>
          </cell>
          <cell r="P8">
            <v>50.730107710164695</v>
          </cell>
          <cell r="Q8">
            <v>575.46896000000004</v>
          </cell>
          <cell r="R8">
            <v>30.730107710164695</v>
          </cell>
          <cell r="S8">
            <v>86.127154658232755</v>
          </cell>
          <cell r="T8">
            <v>34.68</v>
          </cell>
          <cell r="U8">
            <v>227.154</v>
          </cell>
          <cell r="AB8" t="str">
            <v>Hendrina</v>
          </cell>
          <cell r="AC8">
            <v>34.68</v>
          </cell>
          <cell r="AD8">
            <v>17.591304347826089</v>
          </cell>
        </row>
        <row r="9">
          <cell r="B9" t="str">
            <v>Kendal</v>
          </cell>
          <cell r="C9">
            <v>13180</v>
          </cell>
          <cell r="D9">
            <v>23451.957295373664</v>
          </cell>
          <cell r="E9">
            <v>2700</v>
          </cell>
          <cell r="F9">
            <v>4804.2704626334516</v>
          </cell>
          <cell r="G9">
            <v>15880</v>
          </cell>
          <cell r="H9">
            <v>28256.227758007117</v>
          </cell>
          <cell r="I9">
            <v>839.06150400000013</v>
          </cell>
          <cell r="J9">
            <v>1492.9920000000002</v>
          </cell>
          <cell r="K9">
            <v>15040.938496000001</v>
          </cell>
          <cell r="L9">
            <v>26763.235758007115</v>
          </cell>
          <cell r="M9">
            <v>14000</v>
          </cell>
          <cell r="N9">
            <v>24911.032028469748</v>
          </cell>
          <cell r="O9">
            <v>1880</v>
          </cell>
          <cell r="P9">
            <v>44.811971256877008</v>
          </cell>
          <cell r="Q9">
            <v>1040.9384959999998</v>
          </cell>
          <cell r="R9">
            <v>24.811971256877005</v>
          </cell>
          <cell r="S9">
            <v>79.715036383180149</v>
          </cell>
          <cell r="T9">
            <v>42.51</v>
          </cell>
          <cell r="U9">
            <v>595.14</v>
          </cell>
          <cell r="AB9" t="str">
            <v>Matla</v>
          </cell>
          <cell r="AC9">
            <v>40.21</v>
          </cell>
          <cell r="AD9">
            <v>20.306049999999999</v>
          </cell>
        </row>
        <row r="10">
          <cell r="B10" t="str">
            <v>Kriel</v>
          </cell>
          <cell r="C10">
            <v>6500</v>
          </cell>
          <cell r="D10">
            <v>12380.95238095238</v>
          </cell>
          <cell r="E10">
            <v>1500</v>
          </cell>
          <cell r="F10">
            <v>2857.1428571428569</v>
          </cell>
          <cell r="G10">
            <v>8000</v>
          </cell>
          <cell r="H10">
            <v>15238.095238095237</v>
          </cell>
          <cell r="I10">
            <v>581.74200000000008</v>
          </cell>
          <cell r="J10">
            <v>1108.0800000000002</v>
          </cell>
          <cell r="K10">
            <v>7418.2579999999998</v>
          </cell>
          <cell r="L10">
            <v>14130.015238095237</v>
          </cell>
          <cell r="M10">
            <v>6930</v>
          </cell>
          <cell r="N10">
            <v>13200</v>
          </cell>
          <cell r="O10">
            <v>1070</v>
          </cell>
          <cell r="P10">
            <v>36.786066675605333</v>
          </cell>
          <cell r="Q10">
            <v>488.25799999999992</v>
          </cell>
          <cell r="R10">
            <v>16.786066675605333</v>
          </cell>
          <cell r="S10">
            <v>58.521147201752825</v>
          </cell>
          <cell r="T10">
            <v>46.12</v>
          </cell>
          <cell r="U10">
            <v>319.61160000000001</v>
          </cell>
          <cell r="AB10" t="str">
            <v>Matimba</v>
          </cell>
          <cell r="AC10">
            <v>40.880000000000003</v>
          </cell>
          <cell r="AD10">
            <v>21.917953762911953</v>
          </cell>
        </row>
        <row r="11">
          <cell r="B11" t="str">
            <v>Lethabo</v>
          </cell>
          <cell r="C11">
            <v>15120</v>
          </cell>
          <cell r="D11">
            <v>22235.294117647056</v>
          </cell>
          <cell r="E11">
            <v>1700</v>
          </cell>
          <cell r="F11">
            <v>2500</v>
          </cell>
          <cell r="G11">
            <v>16820</v>
          </cell>
          <cell r="H11">
            <v>24735.294117647056</v>
          </cell>
          <cell r="I11">
            <v>940.67827200000011</v>
          </cell>
          <cell r="J11">
            <v>1383.3504</v>
          </cell>
          <cell r="K11">
            <v>15879.321727999999</v>
          </cell>
          <cell r="L11">
            <v>23351.943717647056</v>
          </cell>
          <cell r="M11">
            <v>15200</v>
          </cell>
          <cell r="N11">
            <v>22352.941176470587</v>
          </cell>
          <cell r="O11">
            <v>1620</v>
          </cell>
          <cell r="P11">
            <v>34.443232042676541</v>
          </cell>
          <cell r="Q11">
            <v>679.32172799999989</v>
          </cell>
          <cell r="R11">
            <v>14.443232042676538</v>
          </cell>
          <cell r="S11">
            <v>79.890139450470627</v>
          </cell>
          <cell r="T11">
            <v>31.67</v>
          </cell>
          <cell r="U11">
            <v>481.38400000000001</v>
          </cell>
          <cell r="AB11" t="str">
            <v>Kendal</v>
          </cell>
          <cell r="AC11">
            <v>42.51</v>
          </cell>
          <cell r="AD11">
            <v>23.895878489326766</v>
          </cell>
        </row>
        <row r="12">
          <cell r="B12" t="str">
            <v>Matimba</v>
          </cell>
          <cell r="C12">
            <v>12000</v>
          </cell>
          <cell r="D12">
            <v>23346.303501945524</v>
          </cell>
          <cell r="E12">
            <v>1200</v>
          </cell>
          <cell r="F12">
            <v>2334.6303501945526</v>
          </cell>
          <cell r="G12">
            <v>13200</v>
          </cell>
          <cell r="H12">
            <v>25680.933852140075</v>
          </cell>
          <cell r="I12">
            <v>737.42140800000004</v>
          </cell>
          <cell r="J12">
            <v>1434.672</v>
          </cell>
          <cell r="K12">
            <v>12462.578592</v>
          </cell>
          <cell r="L12">
            <v>24246.261852140076</v>
          </cell>
          <cell r="M12">
            <v>12000</v>
          </cell>
          <cell r="N12">
            <v>23346.303501945524</v>
          </cell>
          <cell r="O12">
            <v>1200</v>
          </cell>
          <cell r="P12">
            <v>32.545841142707914</v>
          </cell>
          <cell r="Q12">
            <v>462.57859199999996</v>
          </cell>
          <cell r="R12">
            <v>12.545841142707914</v>
          </cell>
          <cell r="S12">
            <v>80.444293653653929</v>
          </cell>
          <cell r="T12">
            <v>40.880000000000003</v>
          </cell>
          <cell r="U12">
            <v>490.56000000000006</v>
          </cell>
          <cell r="AB12" t="str">
            <v>Duvha</v>
          </cell>
          <cell r="AC12">
            <v>44.03</v>
          </cell>
          <cell r="AD12">
            <v>20.789712591240875</v>
          </cell>
        </row>
        <row r="13">
          <cell r="B13" t="str">
            <v>Matla</v>
          </cell>
          <cell r="C13">
            <v>12580</v>
          </cell>
          <cell r="D13">
            <v>24910.891089108911</v>
          </cell>
          <cell r="E13">
            <v>2300</v>
          </cell>
          <cell r="F13">
            <v>4554.4554455445541</v>
          </cell>
          <cell r="G13">
            <v>14880</v>
          </cell>
          <cell r="H13">
            <v>29465.346534653465</v>
          </cell>
          <cell r="I13">
            <v>677.38679999999999</v>
          </cell>
          <cell r="J13">
            <v>1341.36</v>
          </cell>
          <cell r="K13">
            <v>14202.6132</v>
          </cell>
          <cell r="L13">
            <v>28123.986534653464</v>
          </cell>
          <cell r="M13">
            <v>12780</v>
          </cell>
          <cell r="N13">
            <v>25306.930693069306</v>
          </cell>
          <cell r="O13">
            <v>2100</v>
          </cell>
          <cell r="P13">
            <v>62.002979686052342</v>
          </cell>
          <cell r="Q13">
            <v>1422.6132</v>
          </cell>
          <cell r="R13">
            <v>42.002979686052342</v>
          </cell>
          <cell r="S13">
            <v>91.014448348827528</v>
          </cell>
          <cell r="T13">
            <v>40.21</v>
          </cell>
          <cell r="U13">
            <v>513.88379999999995</v>
          </cell>
          <cell r="AB13" t="str">
            <v>Kriel</v>
          </cell>
          <cell r="AC13">
            <v>46.12</v>
          </cell>
          <cell r="AD13">
            <v>24.200899550224886</v>
          </cell>
        </row>
        <row r="14">
          <cell r="B14" t="str">
            <v>Majuba Total</v>
          </cell>
          <cell r="C14">
            <v>2440</v>
          </cell>
          <cell r="D14">
            <v>4552.2388059701489</v>
          </cell>
          <cell r="E14">
            <v>3550</v>
          </cell>
          <cell r="F14">
            <v>6623.1343283582082</v>
          </cell>
          <cell r="G14">
            <v>5990</v>
          </cell>
          <cell r="H14">
            <v>11175.373134328358</v>
          </cell>
          <cell r="I14">
            <v>661.45144319999997</v>
          </cell>
          <cell r="J14">
            <v>1234.0511999999999</v>
          </cell>
          <cell r="K14">
            <v>5328.5485568000004</v>
          </cell>
          <cell r="L14">
            <v>9941.3219343283581</v>
          </cell>
          <cell r="M14">
            <v>1500</v>
          </cell>
          <cell r="N14">
            <v>2798.5074626865671</v>
          </cell>
          <cell r="O14">
            <v>4490</v>
          </cell>
          <cell r="P14">
            <v>135.76204409738901</v>
          </cell>
          <cell r="Q14">
            <v>3828.5485567999999</v>
          </cell>
          <cell r="R14">
            <v>115.76204409738901</v>
          </cell>
          <cell r="S14">
            <v>7.0082401255896585</v>
          </cell>
          <cell r="T14">
            <v>71.27</v>
          </cell>
          <cell r="U14">
            <v>106.905</v>
          </cell>
          <cell r="AB14" t="str">
            <v>Arnot</v>
          </cell>
          <cell r="AC14">
            <v>59.9</v>
          </cell>
          <cell r="AD14">
            <v>29.22285845167201</v>
          </cell>
        </row>
        <row r="15">
          <cell r="B15" t="str">
            <v>Tutuka</v>
          </cell>
          <cell r="C15">
            <v>4200</v>
          </cell>
          <cell r="D15">
            <v>8433.7349397590369</v>
          </cell>
          <cell r="E15">
            <v>1700</v>
          </cell>
          <cell r="F15">
            <v>3413.6546184738954</v>
          </cell>
          <cell r="G15">
            <v>5900</v>
          </cell>
          <cell r="H15">
            <v>11847.389558232931</v>
          </cell>
          <cell r="I15">
            <v>679.61462400000005</v>
          </cell>
          <cell r="J15">
            <v>1364.6880000000001</v>
          </cell>
          <cell r="K15">
            <v>5220.3853760000002</v>
          </cell>
          <cell r="L15">
            <v>10482.701558232931</v>
          </cell>
          <cell r="M15">
            <v>4800</v>
          </cell>
          <cell r="N15">
            <v>9638.5542168674692</v>
          </cell>
          <cell r="O15">
            <v>1100</v>
          </cell>
          <cell r="P15">
            <v>32.371286936874391</v>
          </cell>
          <cell r="Q15">
            <v>420.38537599999995</v>
          </cell>
          <cell r="R15">
            <v>12.371286936874387</v>
          </cell>
          <cell r="S15">
            <v>34.110744834402468</v>
          </cell>
          <cell r="T15">
            <v>83.73</v>
          </cell>
          <cell r="U15">
            <v>401.904</v>
          </cell>
          <cell r="AB15" t="str">
            <v>Majuba</v>
          </cell>
          <cell r="AC15">
            <v>71.27</v>
          </cell>
          <cell r="AD15">
            <v>36.653142857142861</v>
          </cell>
        </row>
        <row r="16">
          <cell r="B16" t="str">
            <v>Total</v>
          </cell>
          <cell r="C16">
            <v>86785</v>
          </cell>
          <cell r="D16">
            <v>162055.64849669885</v>
          </cell>
          <cell r="E16">
            <v>19000</v>
          </cell>
          <cell r="F16">
            <v>36018.204797381855</v>
          </cell>
          <cell r="G16">
            <v>105785</v>
          </cell>
          <cell r="H16">
            <v>198073.85329408068</v>
          </cell>
          <cell r="I16">
            <v>6500.6831231999995</v>
          </cell>
          <cell r="J16">
            <v>12209.097600000001</v>
          </cell>
          <cell r="K16">
            <v>99284.316876800018</v>
          </cell>
          <cell r="L16">
            <v>185864.75569408067</v>
          </cell>
          <cell r="M16">
            <v>88260</v>
          </cell>
          <cell r="N16">
            <v>164881.15338278652</v>
          </cell>
          <cell r="O16">
            <v>17525</v>
          </cell>
          <cell r="P16">
            <v>53.917410425546827</v>
          </cell>
          <cell r="Q16">
            <v>11024.3168768</v>
          </cell>
          <cell r="R16">
            <v>33.917410425546827</v>
          </cell>
          <cell r="T16" t="str">
            <v>Total</v>
          </cell>
          <cell r="U16">
            <v>3846.3924000000002</v>
          </cell>
          <cell r="AB16" t="str">
            <v>Tutuka</v>
          </cell>
          <cell r="AC16">
            <v>83.73</v>
          </cell>
          <cell r="AD16">
            <v>41.721836834391794</v>
          </cell>
        </row>
        <row r="17">
          <cell r="T17" t="str">
            <v>R/ton</v>
          </cell>
          <cell r="U17">
            <v>43.58024473147519</v>
          </cell>
        </row>
        <row r="18">
          <cell r="F18">
            <v>58.455395040535791</v>
          </cell>
          <cell r="I18" t="str">
            <v>Stock Needed</v>
          </cell>
          <cell r="M18" t="str">
            <v>Energy Needed</v>
          </cell>
          <cell r="N18">
            <v>-36.153382786520524</v>
          </cell>
          <cell r="AB18" t="str">
            <v>Burn Cost sorted on R/MWh</v>
          </cell>
        </row>
        <row r="19">
          <cell r="I19">
            <v>-375.67411199999992</v>
          </cell>
          <cell r="K19" t="str">
            <v>Tons</v>
          </cell>
          <cell r="O19" t="str">
            <v>Stock Movements</v>
          </cell>
          <cell r="AC19" t="str">
            <v>R/ton</v>
          </cell>
          <cell r="AD19" t="str">
            <v>R/MWh</v>
          </cell>
        </row>
        <row r="20">
          <cell r="I20">
            <v>-375.67411199999992</v>
          </cell>
          <cell r="K20">
            <v>86785</v>
          </cell>
          <cell r="L20" t="str">
            <v>kT</v>
          </cell>
          <cell r="P20" t="str">
            <v>Start</v>
          </cell>
          <cell r="Q20" t="str">
            <v>End</v>
          </cell>
          <cell r="R20" t="str">
            <v>Change</v>
          </cell>
          <cell r="AB20" t="str">
            <v>Hendrina</v>
          </cell>
          <cell r="AC20">
            <v>34.68</v>
          </cell>
          <cell r="AD20">
            <v>17.591304347826089</v>
          </cell>
        </row>
        <row r="21">
          <cell r="I21">
            <v>-633.12191999999993</v>
          </cell>
          <cell r="K21">
            <v>99284.316876800018</v>
          </cell>
          <cell r="L21" t="str">
            <v>kT</v>
          </cell>
          <cell r="O21" t="str">
            <v>Arnot</v>
          </cell>
          <cell r="P21">
            <v>2000</v>
          </cell>
          <cell r="Q21">
            <v>1800</v>
          </cell>
          <cell r="R21">
            <v>-200</v>
          </cell>
          <cell r="AB21" t="str">
            <v>Matla</v>
          </cell>
          <cell r="AC21">
            <v>40.21</v>
          </cell>
          <cell r="AD21">
            <v>20.306049999999999</v>
          </cell>
        </row>
        <row r="22">
          <cell r="B22" t="str">
            <v>Energy Required</v>
          </cell>
          <cell r="C22">
            <v>164845</v>
          </cell>
          <cell r="D22" t="str">
            <v>GWh</v>
          </cell>
          <cell r="I22">
            <v>-374.53103999999996</v>
          </cell>
          <cell r="K22">
            <v>88884.423999999985</v>
          </cell>
          <cell r="L22" t="str">
            <v>kT</v>
          </cell>
          <cell r="O22" t="str">
            <v>Duvha</v>
          </cell>
          <cell r="P22">
            <v>1350</v>
          </cell>
          <cell r="Q22">
            <v>1315</v>
          </cell>
          <cell r="R22">
            <v>-35</v>
          </cell>
          <cell r="AB22" t="str">
            <v>Duvha</v>
          </cell>
          <cell r="AC22">
            <v>44.03</v>
          </cell>
          <cell r="AD22">
            <v>20.789712591240875</v>
          </cell>
        </row>
        <row r="23">
          <cell r="K23">
            <v>88260</v>
          </cell>
          <cell r="L23" t="str">
            <v>kT</v>
          </cell>
          <cell r="O23" t="str">
            <v>Hendrina</v>
          </cell>
          <cell r="P23">
            <v>1000</v>
          </cell>
          <cell r="Q23">
            <v>950</v>
          </cell>
          <cell r="R23">
            <v>-50</v>
          </cell>
          <cell r="AB23" t="str">
            <v>Lethabo</v>
          </cell>
          <cell r="AC23">
            <v>31.67</v>
          </cell>
          <cell r="AD23">
            <v>21.542351765489677</v>
          </cell>
        </row>
        <row r="24">
          <cell r="I24">
            <v>-839.06150400000013</v>
          </cell>
          <cell r="O24" t="str">
            <v>Kendal</v>
          </cell>
          <cell r="P24">
            <v>2700</v>
          </cell>
          <cell r="Q24">
            <v>1880</v>
          </cell>
          <cell r="R24">
            <v>-820</v>
          </cell>
          <cell r="AB24" t="str">
            <v>Matimba</v>
          </cell>
          <cell r="AC24">
            <v>40.880000000000003</v>
          </cell>
          <cell r="AD24">
            <v>21.917953762911953</v>
          </cell>
        </row>
        <row r="25">
          <cell r="I25">
            <v>-581.74200000000008</v>
          </cell>
          <cell r="K25">
            <v>10399.892876800033</v>
          </cell>
          <cell r="L25" t="str">
            <v>kT</v>
          </cell>
          <cell r="O25" t="str">
            <v>Kriel</v>
          </cell>
          <cell r="P25">
            <v>1500</v>
          </cell>
          <cell r="Q25">
            <v>1070</v>
          </cell>
          <cell r="R25">
            <v>-430</v>
          </cell>
          <cell r="AB25" t="str">
            <v>Kendal</v>
          </cell>
          <cell r="AC25">
            <v>42.51</v>
          </cell>
          <cell r="AD25">
            <v>23.895878489326766</v>
          </cell>
        </row>
        <row r="26">
          <cell r="I26">
            <v>-940.67827200000011</v>
          </cell>
          <cell r="O26" t="str">
            <v>Lethabo</v>
          </cell>
          <cell r="P26">
            <v>1700</v>
          </cell>
          <cell r="Q26">
            <v>1620</v>
          </cell>
          <cell r="R26">
            <v>-80</v>
          </cell>
          <cell r="AB26" t="str">
            <v>Kriel</v>
          </cell>
          <cell r="AC26">
            <v>46.12</v>
          </cell>
          <cell r="AD26">
            <v>24.200899550224886</v>
          </cell>
        </row>
        <row r="27">
          <cell r="B27" t="str">
            <v>Stock</v>
          </cell>
          <cell r="I27">
            <v>-737.42140800000004</v>
          </cell>
          <cell r="O27" t="str">
            <v>Matimba</v>
          </cell>
          <cell r="P27">
            <v>1200</v>
          </cell>
          <cell r="Q27">
            <v>1200</v>
          </cell>
          <cell r="R27" t="str">
            <v/>
          </cell>
          <cell r="AB27" t="str">
            <v>Arnot</v>
          </cell>
          <cell r="AC27">
            <v>59.9</v>
          </cell>
          <cell r="AD27">
            <v>29.22285845167201</v>
          </cell>
        </row>
        <row r="28">
          <cell r="B28" t="str">
            <v>Required Stock/Day</v>
          </cell>
          <cell r="C28">
            <v>320.7</v>
          </cell>
          <cell r="D28" t="str">
            <v>kT</v>
          </cell>
          <cell r="I28">
            <v>-677.38679999999999</v>
          </cell>
          <cell r="O28" t="str">
            <v>Matla</v>
          </cell>
          <cell r="P28">
            <v>2300</v>
          </cell>
          <cell r="Q28">
            <v>2100</v>
          </cell>
          <cell r="R28">
            <v>-200</v>
          </cell>
          <cell r="AB28" t="str">
            <v>Majuba</v>
          </cell>
          <cell r="AC28">
            <v>71.27</v>
          </cell>
          <cell r="AD28">
            <v>36.653142857142861</v>
          </cell>
        </row>
        <row r="29">
          <cell r="B29" t="str">
            <v>Required Days</v>
          </cell>
          <cell r="C29">
            <v>20</v>
          </cell>
          <cell r="D29" t="str">
            <v>days</v>
          </cell>
          <cell r="I29">
            <v>-661.45144319999997</v>
          </cell>
          <cell r="O29" t="str">
            <v>Majuba Total</v>
          </cell>
          <cell r="P29">
            <v>3550</v>
          </cell>
          <cell r="Q29">
            <v>4490</v>
          </cell>
          <cell r="R29">
            <v>940</v>
          </cell>
          <cell r="AB29" t="str">
            <v>Tutuka</v>
          </cell>
          <cell r="AC29">
            <v>83.73</v>
          </cell>
          <cell r="AD29">
            <v>41.721836834391794</v>
          </cell>
        </row>
        <row r="30">
          <cell r="B30" t="str">
            <v>Required Tons for 20 days stock</v>
          </cell>
          <cell r="C30">
            <v>6414</v>
          </cell>
          <cell r="D30" t="str">
            <v>kT</v>
          </cell>
          <cell r="I30">
            <v>-679.61462400000005</v>
          </cell>
          <cell r="O30" t="str">
            <v>Tutuka</v>
          </cell>
          <cell r="P30">
            <v>1700</v>
          </cell>
          <cell r="Q30">
            <v>1100</v>
          </cell>
          <cell r="R30">
            <v>-600</v>
          </cell>
        </row>
        <row r="31">
          <cell r="P31">
            <v>19000</v>
          </cell>
          <cell r="Q31">
            <v>17525</v>
          </cell>
          <cell r="R31">
            <v>-1475</v>
          </cell>
          <cell r="AB31" t="str">
            <v>Note:</v>
          </cell>
        </row>
        <row r="32">
          <cell r="AB32" t="str">
            <v xml:space="preserve">Based of Five Year Plan for 2000 - will be adjusted </v>
          </cell>
        </row>
      </sheetData>
      <sheetData sheetId="1" refreshError="1">
        <row r="3">
          <cell r="A3" t="str">
            <v>Station Burn Rate Calculations for Budget 2000</v>
          </cell>
        </row>
        <row r="5">
          <cell r="A5" t="str">
            <v>Calorific Value (MJ/kg)</v>
          </cell>
        </row>
        <row r="6">
          <cell r="B6" t="str">
            <v>FYP</v>
          </cell>
          <cell r="C6" t="str">
            <v>Bud2000</v>
          </cell>
          <cell r="D6" t="str">
            <v>Change</v>
          </cell>
        </row>
        <row r="7">
          <cell r="A7" t="str">
            <v>Arnot</v>
          </cell>
          <cell r="B7">
            <v>22.06</v>
          </cell>
          <cell r="C7">
            <v>21.83</v>
          </cell>
          <cell r="D7">
            <v>-1.0426110607434291E-2</v>
          </cell>
        </row>
        <row r="8">
          <cell r="A8" t="str">
            <v>Duvha</v>
          </cell>
          <cell r="B8">
            <v>21.6</v>
          </cell>
          <cell r="C8">
            <v>21.92</v>
          </cell>
          <cell r="D8">
            <v>1.4814814814814828E-2</v>
          </cell>
        </row>
        <row r="9">
          <cell r="A9" t="str">
            <v>Hendrina</v>
          </cell>
          <cell r="B9">
            <v>22</v>
          </cell>
          <cell r="C9">
            <v>22.08</v>
          </cell>
          <cell r="D9">
            <v>3.6363636363635587E-3</v>
          </cell>
        </row>
        <row r="10">
          <cell r="A10" t="str">
            <v>Kendal</v>
          </cell>
          <cell r="B10">
            <v>18.5</v>
          </cell>
          <cell r="C10">
            <v>18.27</v>
          </cell>
          <cell r="D10">
            <v>-1.2432432432432455E-2</v>
          </cell>
        </row>
        <row r="11">
          <cell r="A11" t="str">
            <v>Kriel</v>
          </cell>
          <cell r="B11">
            <v>20.28</v>
          </cell>
          <cell r="C11">
            <v>20.010000000000002</v>
          </cell>
          <cell r="D11">
            <v>-1.3313609467455599E-2</v>
          </cell>
        </row>
        <row r="12">
          <cell r="A12" t="str">
            <v>Lethabo</v>
          </cell>
          <cell r="B12">
            <v>15.3</v>
          </cell>
          <cell r="C12">
            <v>15.01</v>
          </cell>
          <cell r="D12">
            <v>-1.8954248366013133E-2</v>
          </cell>
        </row>
        <row r="13">
          <cell r="A13" t="str">
            <v>Matimba</v>
          </cell>
          <cell r="B13">
            <v>21.546961325966851</v>
          </cell>
          <cell r="C13">
            <v>21</v>
          </cell>
          <cell r="D13">
            <v>-2.5384615384615408E-2</v>
          </cell>
        </row>
        <row r="14">
          <cell r="A14" t="str">
            <v>Matla</v>
          </cell>
          <cell r="B14">
            <v>20.13</v>
          </cell>
          <cell r="C14">
            <v>20</v>
          </cell>
          <cell r="D14">
            <v>-6.458022851465425E-3</v>
          </cell>
        </row>
        <row r="15">
          <cell r="A15" t="str">
            <v>Majuba *</v>
          </cell>
          <cell r="B15">
            <v>20.84</v>
          </cell>
          <cell r="C15">
            <v>20.329999999999998</v>
          </cell>
          <cell r="D15">
            <v>-2.4472168905950172E-2</v>
          </cell>
        </row>
        <row r="16">
          <cell r="A16" t="str">
            <v>Tutuka</v>
          </cell>
          <cell r="B16">
            <v>21.08</v>
          </cell>
          <cell r="C16">
            <v>20.47</v>
          </cell>
          <cell r="D16">
            <v>-2.893738140417455E-2</v>
          </cell>
        </row>
        <row r="18">
          <cell r="A18" t="str">
            <v>Heat Rate(MJ/kWh)</v>
          </cell>
        </row>
        <row r="19">
          <cell r="B19" t="str">
            <v>FYP</v>
          </cell>
          <cell r="C19" t="str">
            <v>Bud2000</v>
          </cell>
          <cell r="D19" t="str">
            <v>Change</v>
          </cell>
        </row>
        <row r="20">
          <cell r="A20" t="str">
            <v>Arnot</v>
          </cell>
          <cell r="B20">
            <v>10.65</v>
          </cell>
          <cell r="C20">
            <v>10.65</v>
          </cell>
          <cell r="D20">
            <v>0</v>
          </cell>
        </row>
        <row r="21">
          <cell r="A21" t="str">
            <v>Duvha</v>
          </cell>
          <cell r="B21">
            <v>10.35</v>
          </cell>
          <cell r="C21">
            <v>10.35</v>
          </cell>
          <cell r="D21">
            <v>0</v>
          </cell>
        </row>
        <row r="22">
          <cell r="A22" t="str">
            <v>Hendrina</v>
          </cell>
          <cell r="B22">
            <v>11.2</v>
          </cell>
          <cell r="C22">
            <v>11.2</v>
          </cell>
          <cell r="D22">
            <v>0</v>
          </cell>
        </row>
        <row r="23">
          <cell r="A23" t="str">
            <v>Kendal</v>
          </cell>
          <cell r="B23">
            <v>10.27</v>
          </cell>
          <cell r="C23">
            <v>10.27</v>
          </cell>
          <cell r="D23">
            <v>0</v>
          </cell>
        </row>
        <row r="24">
          <cell r="A24" t="str">
            <v>Kriel</v>
          </cell>
          <cell r="B24">
            <v>10.5</v>
          </cell>
          <cell r="C24">
            <v>10.5</v>
          </cell>
          <cell r="D24">
            <v>0</v>
          </cell>
        </row>
        <row r="25">
          <cell r="A25" t="str">
            <v>Lethabo</v>
          </cell>
          <cell r="B25">
            <v>10.210000000000001</v>
          </cell>
          <cell r="C25">
            <v>10.210000000000001</v>
          </cell>
          <cell r="D25">
            <v>0</v>
          </cell>
        </row>
        <row r="26">
          <cell r="A26" t="str">
            <v>Matimba</v>
          </cell>
          <cell r="B26">
            <v>10.8</v>
          </cell>
          <cell r="C26">
            <v>10.8</v>
          </cell>
          <cell r="D26">
            <v>0</v>
          </cell>
        </row>
        <row r="27">
          <cell r="A27" t="str">
            <v>Matla</v>
          </cell>
          <cell r="B27">
            <v>10.1</v>
          </cell>
          <cell r="C27">
            <v>10.1</v>
          </cell>
          <cell r="D27">
            <v>0</v>
          </cell>
        </row>
        <row r="28">
          <cell r="A28" t="str">
            <v>Majuba *</v>
          </cell>
          <cell r="B28">
            <v>10.9</v>
          </cell>
          <cell r="C28">
            <v>10.9</v>
          </cell>
          <cell r="D28">
            <v>0</v>
          </cell>
        </row>
        <row r="29">
          <cell r="A29" t="str">
            <v>Tutuka</v>
          </cell>
          <cell r="B29">
            <v>10.199999999999999</v>
          </cell>
          <cell r="C29">
            <v>10.199999999999999</v>
          </cell>
          <cell r="D29">
            <v>0</v>
          </cell>
        </row>
        <row r="31">
          <cell r="A31" t="str">
            <v>Burn Rate (kg/kWh)</v>
          </cell>
          <cell r="F31" t="str">
            <v>Standard Daily Burn Rates</v>
          </cell>
        </row>
        <row r="32">
          <cell r="B32" t="str">
            <v>FYP</v>
          </cell>
          <cell r="C32" t="str">
            <v>Bud2000</v>
          </cell>
          <cell r="D32" t="str">
            <v>Change</v>
          </cell>
          <cell r="G32" t="str">
            <v>FYP</v>
          </cell>
          <cell r="H32" t="str">
            <v>Bud2000</v>
          </cell>
          <cell r="I32" t="str">
            <v>Change</v>
          </cell>
        </row>
        <row r="33">
          <cell r="A33" t="str">
            <v>Arnot</v>
          </cell>
          <cell r="B33">
            <v>0.48277425203989127</v>
          </cell>
          <cell r="C33">
            <v>0.48799999999999999</v>
          </cell>
          <cell r="D33">
            <v>1.0824413145539747E-2</v>
          </cell>
          <cell r="F33" t="str">
            <v>Arnot</v>
          </cell>
          <cell r="G33">
            <v>18.582560290117861</v>
          </cell>
          <cell r="H33">
            <v>18.783705599999998</v>
          </cell>
          <cell r="I33">
            <v>1.0824413145539728E-2</v>
          </cell>
        </row>
        <row r="34">
          <cell r="A34" t="str">
            <v>Duvha</v>
          </cell>
          <cell r="B34">
            <v>0.47916666666666663</v>
          </cell>
          <cell r="C34">
            <v>0.47199999999999998</v>
          </cell>
          <cell r="D34">
            <v>-1.495652173913041E-2</v>
          </cell>
          <cell r="F34" t="str">
            <v>Duvha</v>
          </cell>
          <cell r="G34">
            <v>32.136749999999999</v>
          </cell>
          <cell r="H34">
            <v>31.656095999999998</v>
          </cell>
          <cell r="I34">
            <v>-1.4956521739130474E-2</v>
          </cell>
        </row>
        <row r="35">
          <cell r="A35" t="str">
            <v>Hendrina</v>
          </cell>
          <cell r="B35">
            <v>0.50909090909090904</v>
          </cell>
          <cell r="C35">
            <v>0.50700000000000001</v>
          </cell>
          <cell r="D35">
            <v>-4.1071428571427425E-3</v>
          </cell>
          <cell r="F35" t="str">
            <v>Hendrina</v>
          </cell>
          <cell r="G35">
            <v>18.803781818181815</v>
          </cell>
          <cell r="H35">
            <v>18.726551999999998</v>
          </cell>
          <cell r="I35">
            <v>-4.1071428571427693E-3</v>
          </cell>
        </row>
        <row r="36">
          <cell r="A36" t="str">
            <v>Kendal</v>
          </cell>
          <cell r="B36">
            <v>0.55513513513513513</v>
          </cell>
          <cell r="C36">
            <v>0.56200000000000006</v>
          </cell>
          <cell r="D36">
            <v>1.236611489776058E-2</v>
          </cell>
          <cell r="F36" t="str">
            <v>Kendal</v>
          </cell>
          <cell r="G36">
            <v>41.440615783783784</v>
          </cell>
          <cell r="H36">
            <v>41.953075200000008</v>
          </cell>
          <cell r="I36">
            <v>1.2366114897760653E-2</v>
          </cell>
        </row>
        <row r="37">
          <cell r="A37" t="str">
            <v>Kriel</v>
          </cell>
          <cell r="B37">
            <v>0.51775147928994081</v>
          </cell>
          <cell r="C37">
            <v>0.52500000000000002</v>
          </cell>
          <cell r="D37">
            <v>1.4000000000000084E-2</v>
          </cell>
          <cell r="F37" t="str">
            <v>Kriel</v>
          </cell>
          <cell r="G37">
            <v>28.685502958579885</v>
          </cell>
          <cell r="H37">
            <v>29.087100000000003</v>
          </cell>
          <cell r="I37">
            <v>1.3999999999999978E-2</v>
          </cell>
        </row>
        <row r="38">
          <cell r="A38" t="str">
            <v>Lethabo</v>
          </cell>
          <cell r="B38">
            <v>0.66732026143790857</v>
          </cell>
          <cell r="C38">
            <v>0.68</v>
          </cell>
          <cell r="D38">
            <v>1.9000979431929445E-2</v>
          </cell>
          <cell r="F38" t="str">
            <v>Lethabo</v>
          </cell>
          <cell r="G38">
            <v>46.156887529411776</v>
          </cell>
          <cell r="H38">
            <v>47.033913600000005</v>
          </cell>
          <cell r="I38">
            <v>1.9000979431929348E-2</v>
          </cell>
        </row>
        <row r="39">
          <cell r="A39" t="str">
            <v>Matimba</v>
          </cell>
          <cell r="B39">
            <v>0.50123076923076926</v>
          </cell>
          <cell r="C39">
            <v>0.51400000000000001</v>
          </cell>
          <cell r="D39">
            <v>2.5475751995088981E-2</v>
          </cell>
          <cell r="F39" t="str">
            <v>Matimba</v>
          </cell>
          <cell r="G39">
            <v>35.955087507692312</v>
          </cell>
          <cell r="H39">
            <v>36.871070400000001</v>
          </cell>
          <cell r="I39">
            <v>2.5475751995088908E-2</v>
          </cell>
        </row>
        <row r="40">
          <cell r="A40" t="str">
            <v>Matla</v>
          </cell>
          <cell r="B40">
            <v>0.50173869846000996</v>
          </cell>
          <cell r="C40">
            <v>0.505</v>
          </cell>
          <cell r="D40">
            <v>6.4999999999999641E-3</v>
          </cell>
          <cell r="F40" t="str">
            <v>Matla</v>
          </cell>
          <cell r="G40">
            <v>33.65061102831595</v>
          </cell>
          <cell r="H40">
            <v>33.869340000000001</v>
          </cell>
          <cell r="I40">
            <v>6.4999999999999216E-3</v>
          </cell>
        </row>
        <row r="41">
          <cell r="A41" t="str">
            <v>Majuba *</v>
          </cell>
          <cell r="B41">
            <v>0.52303262955854124</v>
          </cell>
          <cell r="C41">
            <v>0.53600000000000003</v>
          </cell>
          <cell r="D41">
            <v>2.4792660550458829E-2</v>
          </cell>
          <cell r="F41" t="str">
            <v>Majuba *</v>
          </cell>
          <cell r="G41">
            <v>32.272452207293668</v>
          </cell>
          <cell r="H41">
            <v>33.07257216</v>
          </cell>
          <cell r="I41">
            <v>2.4792660550458655E-2</v>
          </cell>
        </row>
        <row r="42">
          <cell r="A42" t="str">
            <v>Tutuka</v>
          </cell>
          <cell r="B42">
            <v>0.4838709677419355</v>
          </cell>
          <cell r="C42">
            <v>0.498</v>
          </cell>
          <cell r="D42">
            <v>2.9199999999999966E-2</v>
          </cell>
          <cell r="F42" t="str">
            <v>Tutuka</v>
          </cell>
          <cell r="G42">
            <v>33.016645161290327</v>
          </cell>
          <cell r="H42">
            <v>33.980731200000001</v>
          </cell>
          <cell r="I42">
            <v>2.9199999999999882E-2</v>
          </cell>
        </row>
        <row r="43">
          <cell r="A43" t="str">
            <v>Average</v>
          </cell>
          <cell r="B43">
            <v>0.52211117686517083</v>
          </cell>
          <cell r="C43">
            <v>0.52869999999999995</v>
          </cell>
          <cell r="D43">
            <v>1.2619578792373949E-2</v>
          </cell>
          <cell r="F43" t="str">
            <v>Total</v>
          </cell>
          <cell r="G43">
            <v>320.70089428466741</v>
          </cell>
          <cell r="H43">
            <v>325.03415616000001</v>
          </cell>
          <cell r="I43">
            <v>1.3511848431224558E-2</v>
          </cell>
        </row>
        <row r="45">
          <cell r="A45" t="str">
            <v>Source : for Five Year Plan</v>
          </cell>
        </row>
        <row r="46">
          <cell r="A46" t="str">
            <v>Calorific Value - Fuel Procurement (Kumi Chetty)</v>
          </cell>
        </row>
        <row r="47">
          <cell r="A47" t="str">
            <v>Heat Rates - Nigel Volk</v>
          </cell>
        </row>
      </sheetData>
      <sheetData sheetId="2" refreshError="1">
        <row r="1">
          <cell r="A1" t="str">
            <v>FIVE YEAR PRODUCTION PLAN</v>
          </cell>
        </row>
        <row r="2">
          <cell r="A2" t="str">
            <v>(2000-2004)</v>
          </cell>
        </row>
        <row r="3">
          <cell r="A3" t="str">
            <v>DRAFT</v>
          </cell>
        </row>
        <row r="4">
          <cell r="A4" t="str">
            <v xml:space="preserve">REVISION 2.1 </v>
          </cell>
        </row>
        <row r="5">
          <cell r="A5" t="str">
            <v>18 May 1999</v>
          </cell>
        </row>
        <row r="6">
          <cell r="A6" t="str">
            <v>Assumptions</v>
          </cell>
        </row>
        <row r="8">
          <cell r="A8" t="str">
            <v>YEAR</v>
          </cell>
          <cell r="B8">
            <v>1999</v>
          </cell>
          <cell r="C8">
            <v>2000</v>
          </cell>
          <cell r="D8">
            <v>2001</v>
          </cell>
          <cell r="E8">
            <v>2002</v>
          </cell>
          <cell r="F8">
            <v>2003</v>
          </cell>
          <cell r="G8">
            <v>2004</v>
          </cell>
        </row>
        <row r="9">
          <cell r="A9" t="str">
            <v>ENERGY SENTOUT (GWh)</v>
          </cell>
          <cell r="B9">
            <v>180892</v>
          </cell>
          <cell r="C9">
            <v>183593.8</v>
          </cell>
          <cell r="D9">
            <v>189652.4</v>
          </cell>
          <cell r="E9">
            <v>194722.3</v>
          </cell>
          <cell r="F9">
            <v>199899.4</v>
          </cell>
          <cell r="G9">
            <v>204102.5</v>
          </cell>
        </row>
        <row r="10">
          <cell r="A10" t="str">
            <v>% GROWTH</v>
          </cell>
          <cell r="B10">
            <v>-8.5393258426966299E-3</v>
          </cell>
          <cell r="C10">
            <v>1.4935983901996706E-2</v>
          </cell>
          <cell r="D10">
            <v>3.3000025055312361E-2</v>
          </cell>
          <cell r="E10">
            <v>2.6732590781872491E-2</v>
          </cell>
          <cell r="F10">
            <v>2.6587093517280794E-2</v>
          </cell>
          <cell r="G10">
            <v>2.1026076116286523E-2</v>
          </cell>
        </row>
        <row r="12">
          <cell r="A12" t="str">
            <v>· Energy growth(Nett Sentout) from EDD based on I.E.P. low growth forecast. (2.3% Growth)</v>
          </cell>
        </row>
        <row r="13">
          <cell r="A13" t="str">
            <v xml:space="preserve">· Coal delivery limits and import options as per Fuel Procurement. </v>
          </cell>
        </row>
        <row r="14">
          <cell r="A14" t="str">
            <v>· Koeberg Production Plan in line with Revision 42 of the 10 Year Plan from KNPS.</v>
          </cell>
        </row>
        <row r="15">
          <cell r="A15" t="str">
            <v>· Maintenance as per latest Maintenance Plan from Outage Planning.</v>
          </cell>
        </row>
        <row r="16">
          <cell r="A16" t="str">
            <v>· DWA pumping forecast from Peaking Generation.</v>
          </cell>
        </row>
        <row r="17">
          <cell r="A17" t="str">
            <v>· Standard Daily Burn calculated on standard of 90% availability and 90% load factor.</v>
          </cell>
        </row>
        <row r="18">
          <cell r="A18" t="str">
            <v xml:space="preserve">· EAF as per station forecasts. </v>
          </cell>
        </row>
        <row r="19">
          <cell r="A19" t="str">
            <v>· Majuba precommercial burn as per Majuba commissioning plan</v>
          </cell>
        </row>
      </sheetData>
      <sheetData sheetId="3" refreshError="1">
        <row r="1">
          <cell r="A1" t="str">
            <v>-- TABLE 1 --</v>
          </cell>
          <cell r="U1" t="str">
            <v>-- TABLE 3 --</v>
          </cell>
          <cell r="AD1" t="str">
            <v>-- TABLE 4 --</v>
          </cell>
          <cell r="AK1" t="str">
            <v>-- TABLE 4 --</v>
          </cell>
          <cell r="CT1" t="str">
            <v>-- TABLE 11 --</v>
          </cell>
          <cell r="DD1" t="str">
            <v>-- TABLE 12 --</v>
          </cell>
        </row>
        <row r="3">
          <cell r="U3" t="str">
            <v>ENERGY SENTOUT</v>
          </cell>
          <cell r="AD3" t="str">
            <v>COAL BURN RATES</v>
          </cell>
          <cell r="AK3" t="str">
            <v>COAL BURN</v>
          </cell>
          <cell r="CT3" t="str">
            <v xml:space="preserve">ESKOM STATION GROSS WATER CONSUMPTION  </v>
          </cell>
          <cell r="DD3" t="str">
            <v>PARTICULATE EMISSIONS</v>
          </cell>
        </row>
        <row r="4">
          <cell r="U4" t="str">
            <v>(GWh)</v>
          </cell>
          <cell r="AD4" t="str">
            <v>(kg/kWh)</v>
          </cell>
          <cell r="AK4" t="str">
            <v>(kTons)</v>
          </cell>
          <cell r="CT4" t="str">
            <v>(Mm3)</v>
          </cell>
          <cell r="DD4" t="str">
            <v>(Tons)</v>
          </cell>
        </row>
        <row r="6">
          <cell r="U6" t="str">
            <v>STATION</v>
          </cell>
          <cell r="V6">
            <v>1998</v>
          </cell>
          <cell r="W6">
            <v>1999</v>
          </cell>
          <cell r="X6">
            <v>2000</v>
          </cell>
          <cell r="Y6">
            <v>2001</v>
          </cell>
          <cell r="Z6">
            <v>2002</v>
          </cell>
          <cell r="AA6">
            <v>2003</v>
          </cell>
          <cell r="AB6">
            <v>2004</v>
          </cell>
          <cell r="AD6" t="str">
            <v>STATION</v>
          </cell>
          <cell r="AE6">
            <v>2000</v>
          </cell>
          <cell r="AF6">
            <v>2001</v>
          </cell>
          <cell r="AG6">
            <v>2002</v>
          </cell>
          <cell r="AH6">
            <v>2003</v>
          </cell>
          <cell r="AI6">
            <v>2004</v>
          </cell>
          <cell r="AK6" t="str">
            <v>STATION</v>
          </cell>
          <cell r="AL6">
            <v>2000</v>
          </cell>
          <cell r="AM6">
            <v>2001</v>
          </cell>
          <cell r="AN6">
            <v>2002</v>
          </cell>
          <cell r="AO6">
            <v>2003</v>
          </cell>
          <cell r="CT6" t="str">
            <v>STATION</v>
          </cell>
          <cell r="CU6" t="str">
            <v>Net Cons. Rate (l/kWh net)</v>
          </cell>
          <cell r="CV6" t="str">
            <v>Eskom 3rd Parties (Mm3/a)</v>
          </cell>
          <cell r="CW6">
            <v>1998</v>
          </cell>
          <cell r="CX6">
            <v>2000</v>
          </cell>
          <cell r="CY6">
            <v>2001</v>
          </cell>
          <cell r="CZ6">
            <v>2002</v>
          </cell>
          <cell r="DA6">
            <v>2003</v>
          </cell>
          <cell r="DB6">
            <v>2004</v>
          </cell>
          <cell r="DD6" t="str">
            <v>STATION</v>
          </cell>
          <cell r="DE6" t="str">
            <v>Emission Rate</v>
          </cell>
          <cell r="DF6">
            <v>1998</v>
          </cell>
          <cell r="DG6">
            <v>2000</v>
          </cell>
          <cell r="DH6">
            <v>2001</v>
          </cell>
          <cell r="DI6">
            <v>2002</v>
          </cell>
          <cell r="DJ6">
            <v>2003</v>
          </cell>
        </row>
        <row r="7">
          <cell r="U7" t="str">
            <v>Arnot</v>
          </cell>
          <cell r="V7">
            <v>6938</v>
          </cell>
          <cell r="W7">
            <v>8164</v>
          </cell>
          <cell r="X7">
            <v>9221.3114754098369</v>
          </cell>
          <cell r="Y7">
            <v>11301.059581423309</v>
          </cell>
          <cell r="Z7">
            <v>12226.167711480301</v>
          </cell>
          <cell r="AA7">
            <v>12296.570833333351</v>
          </cell>
          <cell r="AB7">
            <v>12219.718309859156</v>
          </cell>
          <cell r="AD7" t="str">
            <v>Arnot</v>
          </cell>
          <cell r="AE7">
            <v>0.48277425203989127</v>
          </cell>
          <cell r="AF7">
            <v>0.48898071625344353</v>
          </cell>
          <cell r="AG7">
            <v>0.49305555555555552</v>
          </cell>
          <cell r="AH7">
            <v>0.49100968188105115</v>
          </cell>
          <cell r="AI7">
            <v>0.49100968188105115</v>
          </cell>
          <cell r="AK7" t="str">
            <v>Arnot</v>
          </cell>
          <cell r="AL7">
            <v>4451.8117503678504</v>
          </cell>
          <cell r="AM7">
            <v>5526.0002085472106</v>
          </cell>
          <cell r="AN7">
            <v>6028.1799132993146</v>
          </cell>
          <cell r="AO7">
            <v>6037.7353331028207</v>
          </cell>
          <cell r="CT7" t="str">
            <v>Arnot</v>
          </cell>
          <cell r="CU7">
            <v>1.98</v>
          </cell>
          <cell r="CV7">
            <v>1.2640199999999999</v>
          </cell>
          <cell r="CW7">
            <v>17.428739999999998</v>
          </cell>
          <cell r="CX7">
            <v>19.522216721311477</v>
          </cell>
          <cell r="CY7">
            <v>23.64011797121815</v>
          </cell>
          <cell r="CZ7">
            <v>25.471832068730993</v>
          </cell>
          <cell r="DA7">
            <v>25.611230250000034</v>
          </cell>
          <cell r="DB7">
            <v>25.459062253521129</v>
          </cell>
          <cell r="DD7" t="str">
            <v>Arnot</v>
          </cell>
          <cell r="DE7">
            <v>1.35</v>
          </cell>
          <cell r="DF7">
            <v>11021.400000000001</v>
          </cell>
          <cell r="DG7">
            <v>12448.770491803281</v>
          </cell>
          <cell r="DH7">
            <v>15256.430434921469</v>
          </cell>
          <cell r="DI7">
            <v>16505.326410498408</v>
          </cell>
          <cell r="DJ7">
            <v>16600.370625000025</v>
          </cell>
        </row>
        <row r="8">
          <cell r="U8" t="str">
            <v>Duvha</v>
          </cell>
          <cell r="V8">
            <v>20649</v>
          </cell>
          <cell r="W8">
            <v>20558</v>
          </cell>
          <cell r="X8">
            <v>21186.440677966104</v>
          </cell>
          <cell r="Y8">
            <v>20956.521739130436</v>
          </cell>
          <cell r="Z8">
            <v>20932.310216135269</v>
          </cell>
          <cell r="AA8">
            <v>21890</v>
          </cell>
          <cell r="AB8">
            <v>21494.760289855072</v>
          </cell>
          <cell r="AD8" t="str">
            <v>Duvha</v>
          </cell>
          <cell r="AE8">
            <v>0.47916666666666663</v>
          </cell>
          <cell r="AF8">
            <v>0.47717842323651449</v>
          </cell>
          <cell r="AG8">
            <v>0.47806004618937648</v>
          </cell>
          <cell r="AH8">
            <v>0.4726027397260274</v>
          </cell>
          <cell r="AI8">
            <v>0.4726027397260274</v>
          </cell>
          <cell r="AK8" t="str">
            <v>Duvha</v>
          </cell>
          <cell r="AL8">
            <v>10151.836158192091</v>
          </cell>
          <cell r="AM8">
            <v>10000</v>
          </cell>
          <cell r="AN8">
            <v>10006.901188775984</v>
          </cell>
          <cell r="AO8">
            <v>10345.273972602739</v>
          </cell>
          <cell r="CT8" t="str">
            <v>Duvha</v>
          </cell>
          <cell r="CU8">
            <v>1.82</v>
          </cell>
          <cell r="CV8">
            <v>0.75595699999999999</v>
          </cell>
          <cell r="CW8">
            <v>38.171517000000001</v>
          </cell>
          <cell r="CX8">
            <v>39.315279033898314</v>
          </cell>
          <cell r="CY8">
            <v>38.896826565217395</v>
          </cell>
          <cell r="CZ8">
            <v>38.852761593366196</v>
          </cell>
          <cell r="DA8">
            <v>40.595757000000006</v>
          </cell>
          <cell r="DB8">
            <v>39.876420727536235</v>
          </cell>
          <cell r="DD8" t="str">
            <v>Duvha</v>
          </cell>
          <cell r="DE8">
            <v>0.47</v>
          </cell>
          <cell r="DF8">
            <v>9662.26</v>
          </cell>
          <cell r="DG8">
            <v>9957.6271186440681</v>
          </cell>
          <cell r="DH8">
            <v>9849.565217391304</v>
          </cell>
          <cell r="DI8">
            <v>9838.1858015835751</v>
          </cell>
          <cell r="DJ8">
            <v>10288.299999999999</v>
          </cell>
        </row>
        <row r="9">
          <cell r="U9" t="str">
            <v>Hendrina</v>
          </cell>
          <cell r="V9">
            <v>12342</v>
          </cell>
          <cell r="W9">
            <v>12341</v>
          </cell>
          <cell r="X9">
            <v>12919.132149901381</v>
          </cell>
          <cell r="Y9">
            <v>12767.857142857143</v>
          </cell>
          <cell r="Z9">
            <v>12889</v>
          </cell>
          <cell r="AA9">
            <v>13018</v>
          </cell>
          <cell r="AB9">
            <v>12952.537142857143</v>
          </cell>
          <cell r="AD9" t="str">
            <v>Hendrina</v>
          </cell>
          <cell r="AE9">
            <v>0.50909090909090904</v>
          </cell>
          <cell r="AF9">
            <v>0.50909090909090904</v>
          </cell>
          <cell r="AG9">
            <v>0.50909090909090904</v>
          </cell>
          <cell r="AH9">
            <v>0.50909090909090904</v>
          </cell>
          <cell r="AI9">
            <v>0.50909090909090904</v>
          </cell>
          <cell r="AK9" t="str">
            <v>Hendrina</v>
          </cell>
          <cell r="AL9">
            <v>6577.0127308588844</v>
          </cell>
          <cell r="AM9">
            <v>6499.9999999999991</v>
          </cell>
          <cell r="AN9">
            <v>6561.6727272727267</v>
          </cell>
          <cell r="AO9">
            <v>6627.3454545454542</v>
          </cell>
          <cell r="CT9" t="str">
            <v>Hendrina</v>
          </cell>
          <cell r="CU9">
            <v>2.1</v>
          </cell>
          <cell r="CV9">
            <v>1.4410799999999999</v>
          </cell>
          <cell r="CW9">
            <v>27.357180000000003</v>
          </cell>
          <cell r="CX9">
            <v>28.571257514792901</v>
          </cell>
          <cell r="CY9">
            <v>28.253579999999999</v>
          </cell>
          <cell r="CZ9">
            <v>28.50798</v>
          </cell>
          <cell r="DA9">
            <v>28.778880000000001</v>
          </cell>
          <cell r="DB9">
            <v>28.641408000000002</v>
          </cell>
          <cell r="DD9" t="str">
            <v>Hendrina</v>
          </cell>
          <cell r="DE9">
            <v>0.87</v>
          </cell>
          <cell r="DF9">
            <v>10736.67</v>
          </cell>
          <cell r="DG9">
            <v>11239.644970414201</v>
          </cell>
          <cell r="DH9">
            <v>11108.035714285714</v>
          </cell>
          <cell r="DI9">
            <v>11213.43</v>
          </cell>
          <cell r="DJ9">
            <v>11325.66</v>
          </cell>
        </row>
        <row r="10">
          <cell r="U10" t="str">
            <v>Kendal</v>
          </cell>
          <cell r="V10">
            <v>23983</v>
          </cell>
          <cell r="W10">
            <v>24539</v>
          </cell>
          <cell r="X10">
            <v>24911.032028469748</v>
          </cell>
          <cell r="Y10">
            <v>26314</v>
          </cell>
          <cell r="Z10">
            <v>28576</v>
          </cell>
          <cell r="AA10">
            <v>28327.056413714436</v>
          </cell>
          <cell r="AB10">
            <v>26976</v>
          </cell>
          <cell r="AD10" t="str">
            <v>Kendal</v>
          </cell>
          <cell r="AE10">
            <v>0.55513513513513513</v>
          </cell>
          <cell r="AF10">
            <v>0.55405405405405406</v>
          </cell>
          <cell r="AG10">
            <v>0.5534557235421167</v>
          </cell>
          <cell r="AH10">
            <v>0.54989270386266098</v>
          </cell>
          <cell r="AI10">
            <v>0.54989270386266098</v>
          </cell>
          <cell r="AK10" t="str">
            <v>Kendal</v>
          </cell>
          <cell r="AL10">
            <v>13828.989131480233</v>
          </cell>
          <cell r="AM10">
            <v>14579.378378378378</v>
          </cell>
          <cell r="AN10">
            <v>15815.550755939526</v>
          </cell>
          <cell r="AO10">
            <v>15576.841643807564</v>
          </cell>
          <cell r="CT10" t="str">
            <v>Kendal</v>
          </cell>
          <cell r="CU10">
            <v>0.16</v>
          </cell>
          <cell r="CV10">
            <v>0.29601</v>
          </cell>
          <cell r="CW10">
            <v>4.2222500000000007</v>
          </cell>
          <cell r="CX10">
            <v>4.2817751245551596</v>
          </cell>
          <cell r="CY10">
            <v>4.5062499999999996</v>
          </cell>
          <cell r="CZ10">
            <v>4.8681700000000001</v>
          </cell>
          <cell r="DA10">
            <v>4.8283390261943104</v>
          </cell>
          <cell r="DB10">
            <v>4.6121699999999999</v>
          </cell>
          <cell r="DD10" t="str">
            <v>Kendal</v>
          </cell>
          <cell r="DE10">
            <v>0.11</v>
          </cell>
          <cell r="DF10">
            <v>2699.29</v>
          </cell>
          <cell r="DG10">
            <v>2740.2135231316724</v>
          </cell>
          <cell r="DH10">
            <v>2894.54</v>
          </cell>
          <cell r="DI10">
            <v>3143.36</v>
          </cell>
          <cell r="DJ10">
            <v>3115.976205508588</v>
          </cell>
        </row>
        <row r="11">
          <cell r="U11" t="str">
            <v>Kriel</v>
          </cell>
          <cell r="V11">
            <v>17169</v>
          </cell>
          <cell r="W11">
            <v>16819</v>
          </cell>
          <cell r="X11">
            <v>13200</v>
          </cell>
          <cell r="Y11">
            <v>13510</v>
          </cell>
          <cell r="Z11">
            <v>13433.136875353695</v>
          </cell>
          <cell r="AA11">
            <v>12572.311827896507</v>
          </cell>
          <cell r="AB11">
            <v>12572.857142857139</v>
          </cell>
          <cell r="AD11" t="str">
            <v>Kriel</v>
          </cell>
          <cell r="AE11">
            <v>0.51775147928994081</v>
          </cell>
          <cell r="AF11">
            <v>0.51521099116781166</v>
          </cell>
          <cell r="AG11">
            <v>0.5167322834645669</v>
          </cell>
          <cell r="AH11">
            <v>0.51698670605613006</v>
          </cell>
          <cell r="AI11">
            <v>0.51698670605613006</v>
          </cell>
          <cell r="AK11" t="str">
            <v>Kriel</v>
          </cell>
          <cell r="AL11">
            <v>6834.3195266272187</v>
          </cell>
          <cell r="AM11">
            <v>6960.5004906771355</v>
          </cell>
          <cell r="AN11">
            <v>6941.3354916935923</v>
          </cell>
          <cell r="AO11">
            <v>6499.7180794147389</v>
          </cell>
          <cell r="CT11" t="str">
            <v>Kriel</v>
          </cell>
          <cell r="CU11">
            <v>1.93</v>
          </cell>
          <cell r="CV11">
            <v>0.65263000000000004</v>
          </cell>
          <cell r="CW11">
            <v>33.113300000000002</v>
          </cell>
          <cell r="CX11">
            <v>26.128629999999998</v>
          </cell>
          <cell r="CY11">
            <v>26.726929999999999</v>
          </cell>
          <cell r="CZ11">
            <v>26.578584169432631</v>
          </cell>
          <cell r="DA11">
            <v>24.917191827840256</v>
          </cell>
          <cell r="DB11">
            <v>24.918244285714277</v>
          </cell>
          <cell r="DD11" t="str">
            <v>Kriel</v>
          </cell>
          <cell r="DE11">
            <v>0.56000000000000005</v>
          </cell>
          <cell r="DF11">
            <v>9418.6400000000012</v>
          </cell>
          <cell r="DG11">
            <v>7392.0000000000009</v>
          </cell>
          <cell r="DH11">
            <v>7565.6</v>
          </cell>
          <cell r="DI11">
            <v>7522.5566501980702</v>
          </cell>
          <cell r="DJ11">
            <v>7040.4946236220439</v>
          </cell>
        </row>
        <row r="12">
          <cell r="U12" t="str">
            <v>Lethabo</v>
          </cell>
          <cell r="V12">
            <v>19679</v>
          </cell>
          <cell r="W12">
            <v>19839</v>
          </cell>
          <cell r="X12">
            <v>22352.941176470587</v>
          </cell>
          <cell r="Y12">
            <v>22680</v>
          </cell>
          <cell r="Z12">
            <v>22736</v>
          </cell>
          <cell r="AA12">
            <v>23552.664178931234</v>
          </cell>
          <cell r="AB12">
            <v>23070.395556777999</v>
          </cell>
          <cell r="AD12" t="str">
            <v>Lethabo</v>
          </cell>
          <cell r="AE12">
            <v>0.66732026143790857</v>
          </cell>
          <cell r="AF12">
            <v>0.66666666666666663</v>
          </cell>
          <cell r="AG12">
            <v>0.66535947712418297</v>
          </cell>
          <cell r="AH12">
            <v>0.66535947712418297</v>
          </cell>
          <cell r="AI12">
            <v>0.66535947712418297</v>
          </cell>
          <cell r="AK12" t="str">
            <v>Lethabo</v>
          </cell>
          <cell r="AL12">
            <v>14916.570549788545</v>
          </cell>
          <cell r="AM12">
            <v>15120</v>
          </cell>
          <cell r="AN12">
            <v>15127.613071895425</v>
          </cell>
          <cell r="AO12">
            <v>15670.988322975161</v>
          </cell>
          <cell r="CT12" t="str">
            <v>Lethabo</v>
          </cell>
          <cell r="CU12">
            <v>1.8</v>
          </cell>
          <cell r="CV12">
            <v>0.7</v>
          </cell>
          <cell r="CW12">
            <v>36.41020000000001</v>
          </cell>
          <cell r="CX12">
            <v>40.935294117647061</v>
          </cell>
          <cell r="CY12">
            <v>41.524000000000001</v>
          </cell>
          <cell r="CZ12">
            <v>41.624800000000008</v>
          </cell>
          <cell r="DA12">
            <v>43.094795522076225</v>
          </cell>
          <cell r="DB12">
            <v>42.226712002200408</v>
          </cell>
          <cell r="DD12" t="str">
            <v>Lethabo</v>
          </cell>
          <cell r="DE12">
            <v>0.41</v>
          </cell>
          <cell r="DF12">
            <v>8133.99</v>
          </cell>
          <cell r="DG12">
            <v>9164.7058823529405</v>
          </cell>
          <cell r="DH12">
            <v>9298.7999999999993</v>
          </cell>
          <cell r="DI12">
            <v>9321.76</v>
          </cell>
          <cell r="DJ12">
            <v>9656.5923133618053</v>
          </cell>
        </row>
        <row r="13">
          <cell r="U13" t="str">
            <v>Matimba</v>
          </cell>
          <cell r="V13">
            <v>23113</v>
          </cell>
          <cell r="W13">
            <v>23091</v>
          </cell>
          <cell r="X13">
            <v>23346.303501945524</v>
          </cell>
          <cell r="Y13">
            <v>24164.816440336657</v>
          </cell>
          <cell r="Z13">
            <v>24438.783741085354</v>
          </cell>
          <cell r="AA13">
            <v>24666.951640336658</v>
          </cell>
          <cell r="AB13">
            <v>24523.484440336659</v>
          </cell>
          <cell r="AD13" t="str">
            <v>Matimba</v>
          </cell>
          <cell r="AE13">
            <v>0.50123076923076926</v>
          </cell>
          <cell r="AF13">
            <v>0.49658974358974356</v>
          </cell>
          <cell r="AG13">
            <v>0.49658974358974356</v>
          </cell>
          <cell r="AH13">
            <v>0.49658974358974356</v>
          </cell>
          <cell r="AI13">
            <v>0.49658974358974356</v>
          </cell>
          <cell r="AK13" t="str">
            <v>Matimba</v>
          </cell>
          <cell r="AL13">
            <v>11701.885662975157</v>
          </cell>
          <cell r="AM13">
            <v>12000</v>
          </cell>
          <cell r="AN13">
            <v>12136.049351630769</v>
          </cell>
          <cell r="AO13">
            <v>12249.355190215385</v>
          </cell>
          <cell r="CT13" t="str">
            <v>Matimba</v>
          </cell>
          <cell r="CU13">
            <v>0.16</v>
          </cell>
          <cell r="CV13">
            <v>0.55980399999999997</v>
          </cell>
          <cell r="CW13">
            <v>4.2543639999999998</v>
          </cell>
          <cell r="CX13">
            <v>4.2952125603112838</v>
          </cell>
          <cell r="CY13">
            <v>4.4261746304538647</v>
          </cell>
          <cell r="CZ13">
            <v>4.4700093985736569</v>
          </cell>
          <cell r="DA13">
            <v>4.5065162624538653</v>
          </cell>
          <cell r="DB13">
            <v>4.4835615104538658</v>
          </cell>
          <cell r="DD13" t="str">
            <v>Matimba</v>
          </cell>
          <cell r="DE13">
            <v>0.16</v>
          </cell>
          <cell r="DF13">
            <v>3694.56</v>
          </cell>
          <cell r="DG13">
            <v>3735.408560311284</v>
          </cell>
          <cell r="DH13">
            <v>3866.370630453865</v>
          </cell>
          <cell r="DI13">
            <v>3910.2053985736566</v>
          </cell>
          <cell r="DJ13">
            <v>3946.7122624538652</v>
          </cell>
        </row>
        <row r="14">
          <cell r="U14" t="str">
            <v>Matla</v>
          </cell>
          <cell r="V14">
            <v>23898</v>
          </cell>
          <cell r="W14">
            <v>24658</v>
          </cell>
          <cell r="X14">
            <v>25306.930693069306</v>
          </cell>
          <cell r="Y14">
            <v>25595.940594059408</v>
          </cell>
          <cell r="Z14">
            <v>25745</v>
          </cell>
          <cell r="AA14">
            <v>25943</v>
          </cell>
          <cell r="AB14">
            <v>26423.717256000007</v>
          </cell>
          <cell r="AD14" t="str">
            <v>Matla</v>
          </cell>
          <cell r="AE14">
            <v>0.50173869846000996</v>
          </cell>
          <cell r="AF14">
            <v>0.4914841849148418</v>
          </cell>
          <cell r="AG14">
            <v>0.49680275454992623</v>
          </cell>
          <cell r="AH14">
            <v>0.49680275454992623</v>
          </cell>
          <cell r="AI14">
            <v>0.49680275454992623</v>
          </cell>
          <cell r="AK14" t="str">
            <v>Matla</v>
          </cell>
          <cell r="AL14">
            <v>12697.466467958271</v>
          </cell>
          <cell r="AM14">
            <v>12580</v>
          </cell>
          <cell r="AN14">
            <v>12790.186915887851</v>
          </cell>
          <cell r="AO14">
            <v>12888.553861288736</v>
          </cell>
          <cell r="CT14" t="str">
            <v>Matla</v>
          </cell>
          <cell r="CU14">
            <v>1.96</v>
          </cell>
          <cell r="CV14">
            <v>1.4514750000000001</v>
          </cell>
          <cell r="CW14">
            <v>49.781155000000005</v>
          </cell>
          <cell r="CX14">
            <v>51.053059158415842</v>
          </cell>
          <cell r="CY14">
            <v>51.61951856435644</v>
          </cell>
          <cell r="CZ14">
            <v>51.911675000000002</v>
          </cell>
          <cell r="DA14">
            <v>52.299754999999998</v>
          </cell>
          <cell r="DB14">
            <v>53.241960821760017</v>
          </cell>
          <cell r="DD14" t="str">
            <v>Matla</v>
          </cell>
          <cell r="DE14">
            <v>0.3</v>
          </cell>
          <cell r="DF14">
            <v>7397.4</v>
          </cell>
          <cell r="DG14">
            <v>7592.0792079207913</v>
          </cell>
          <cell r="DH14">
            <v>7678.7821782178216</v>
          </cell>
          <cell r="DI14">
            <v>7723.5</v>
          </cell>
          <cell r="DJ14">
            <v>7782.9</v>
          </cell>
        </row>
        <row r="15">
          <cell r="U15" t="str">
            <v xml:space="preserve">Majuba </v>
          </cell>
          <cell r="V15">
            <v>1231</v>
          </cell>
          <cell r="W15">
            <v>1213</v>
          </cell>
          <cell r="X15">
            <v>1848.5074626865671</v>
          </cell>
          <cell r="Y15">
            <v>3611</v>
          </cell>
          <cell r="Z15">
            <v>4041</v>
          </cell>
          <cell r="AA15">
            <v>4250</v>
          </cell>
          <cell r="AB15">
            <v>5874</v>
          </cell>
          <cell r="AD15" t="str">
            <v>Majuba *</v>
          </cell>
          <cell r="AE15">
            <v>0.52303262955854124</v>
          </cell>
          <cell r="AF15">
            <v>0.51823416506717856</v>
          </cell>
          <cell r="AG15">
            <v>0.51343570057581567</v>
          </cell>
          <cell r="AH15">
            <v>0.50863723608445299</v>
          </cell>
          <cell r="AI15">
            <v>0.50863723608445299</v>
          </cell>
          <cell r="AK15" t="str">
            <v>Majuba *</v>
          </cell>
          <cell r="AL15">
            <v>966.82971896754225</v>
          </cell>
          <cell r="AM15">
            <v>1871.3435700575817</v>
          </cell>
          <cell r="AN15">
            <v>2074.7936660268711</v>
          </cell>
          <cell r="AO15">
            <v>2161.708253358925</v>
          </cell>
          <cell r="CT15" t="str">
            <v>Majuba (1-3)</v>
          </cell>
          <cell r="CU15">
            <v>0.16</v>
          </cell>
          <cell r="CV15">
            <v>0.30326999999999998</v>
          </cell>
          <cell r="CW15">
            <v>0.64230999999999994</v>
          </cell>
          <cell r="CX15">
            <v>0.63909089552238807</v>
          </cell>
          <cell r="CY15">
            <v>0.72192599999999996</v>
          </cell>
          <cell r="CZ15">
            <v>0.62654999999999994</v>
          </cell>
          <cell r="DA15">
            <v>0.64327000000000001</v>
          </cell>
          <cell r="DB15">
            <v>0.77319000000000004</v>
          </cell>
          <cell r="DD15" t="str">
            <v xml:space="preserve">Majuba </v>
          </cell>
          <cell r="DE15">
            <v>0.03</v>
          </cell>
          <cell r="DF15">
            <v>36.39</v>
          </cell>
          <cell r="DG15">
            <v>55.455223880597011</v>
          </cell>
          <cell r="DH15">
            <v>108.33</v>
          </cell>
          <cell r="DI15">
            <v>121.22999999999999</v>
          </cell>
          <cell r="DJ15">
            <v>127.5</v>
          </cell>
        </row>
        <row r="16">
          <cell r="U16" t="str">
            <v>Majuba Pre*</v>
          </cell>
          <cell r="V16">
            <v>902</v>
          </cell>
          <cell r="W16">
            <v>906</v>
          </cell>
          <cell r="X16">
            <v>950</v>
          </cell>
          <cell r="Y16">
            <v>750</v>
          </cell>
          <cell r="Z16">
            <v>0</v>
          </cell>
          <cell r="AA16">
            <v>0</v>
          </cell>
          <cell r="AB16">
            <v>0</v>
          </cell>
          <cell r="AD16" t="str">
            <v>Tutuka</v>
          </cell>
          <cell r="AE16">
            <v>0.4838709677419355</v>
          </cell>
          <cell r="AF16">
            <v>0.48757170172084124</v>
          </cell>
          <cell r="AG16">
            <v>0.47528517110266161</v>
          </cell>
          <cell r="AH16">
            <v>0.48285852245292127</v>
          </cell>
          <cell r="AI16">
            <v>0.48285852245292127</v>
          </cell>
          <cell r="AK16" t="str">
            <v>Tutuka</v>
          </cell>
          <cell r="AL16">
            <v>4663.8165565487752</v>
          </cell>
          <cell r="AM16">
            <v>3799.9999999999995</v>
          </cell>
          <cell r="AN16">
            <v>4300</v>
          </cell>
          <cell r="AO16">
            <v>6168.0347658136161</v>
          </cell>
          <cell r="CT16" t="str">
            <v>Majuba (4-6)</v>
          </cell>
          <cell r="CU16">
            <v>1.8</v>
          </cell>
          <cell r="CV16">
            <v>0</v>
          </cell>
          <cell r="CW16">
            <v>0</v>
          </cell>
          <cell r="CX16">
            <v>1.2593283582089552</v>
          </cell>
          <cell r="CY16">
            <v>3.13992</v>
          </cell>
          <cell r="CZ16">
            <v>3.6369000000000002</v>
          </cell>
          <cell r="DA16">
            <v>3.8250000000000002</v>
          </cell>
          <cell r="DB16">
            <v>5.2866</v>
          </cell>
          <cell r="DD16" t="str">
            <v>Tutuka</v>
          </cell>
          <cell r="DE16">
            <v>0.28000000000000003</v>
          </cell>
          <cell r="DF16">
            <v>3275.1600000000003</v>
          </cell>
          <cell r="DG16">
            <v>2698.7951807228915</v>
          </cell>
          <cell r="DH16">
            <v>2182.2431372549022</v>
          </cell>
          <cell r="DI16">
            <v>2533.2160000000003</v>
          </cell>
          <cell r="DJ16">
            <v>3576.7200000000003</v>
          </cell>
        </row>
        <row r="17">
          <cell r="U17" t="str">
            <v>Tutuka</v>
          </cell>
          <cell r="V17">
            <v>15570</v>
          </cell>
          <cell r="W17">
            <v>11697</v>
          </cell>
          <cell r="X17">
            <v>9638.5542168674692</v>
          </cell>
          <cell r="Y17">
            <v>7793.7254901960787</v>
          </cell>
          <cell r="Z17">
            <v>9047.2000000000007</v>
          </cell>
          <cell r="AA17">
            <v>12774</v>
          </cell>
          <cell r="AB17">
            <v>12259.031999999963</v>
          </cell>
          <cell r="AD17" t="str">
            <v>Majuba **</v>
          </cell>
          <cell r="AE17">
            <v>0.52</v>
          </cell>
          <cell r="AF17">
            <v>0.52</v>
          </cell>
          <cell r="AG17">
            <v>0.52</v>
          </cell>
          <cell r="AH17">
            <v>0.52</v>
          </cell>
          <cell r="AI17">
            <v>0.52</v>
          </cell>
          <cell r="AK17" t="str">
            <v>TOTAL (excl. commissioning)</v>
          </cell>
          <cell r="AL17">
            <v>86790.538253764564</v>
          </cell>
          <cell r="AM17">
            <v>88937.22264766031</v>
          </cell>
          <cell r="AN17">
            <v>91782.283082422058</v>
          </cell>
          <cell r="AO17">
            <v>94225.554877125134</v>
          </cell>
          <cell r="CT17" t="str">
            <v>Tutuka</v>
          </cell>
          <cell r="CU17">
            <v>1.93</v>
          </cell>
          <cell r="CV17">
            <v>1.240909</v>
          </cell>
          <cell r="CW17">
            <v>23.816118999999997</v>
          </cell>
          <cell r="CX17">
            <v>19.843318638554212</v>
          </cell>
          <cell r="CY17">
            <v>16.282799196078432</v>
          </cell>
          <cell r="CZ17">
            <v>18.702005</v>
          </cell>
          <cell r="DA17">
            <v>25.894728999999998</v>
          </cell>
          <cell r="DB17">
            <v>24.900840759999927</v>
          </cell>
          <cell r="DD17" t="str">
            <v>SYSTEM</v>
          </cell>
          <cell r="DE17">
            <v>0.39</v>
          </cell>
          <cell r="DF17">
            <v>66075.759999999995</v>
          </cell>
          <cell r="DG17">
            <v>67024.700159181724</v>
          </cell>
          <cell r="DH17">
            <v>69808.697312525081</v>
          </cell>
          <cell r="DI17">
            <v>71832.770260853707</v>
          </cell>
          <cell r="DJ17">
            <v>73461.226029946323</v>
          </cell>
        </row>
        <row r="18">
          <cell r="U18" t="str">
            <v>THERMAL</v>
          </cell>
          <cell r="V18">
            <v>165474</v>
          </cell>
          <cell r="W18">
            <v>163825</v>
          </cell>
          <cell r="X18">
            <v>164881.15338278652</v>
          </cell>
          <cell r="Y18">
            <v>169444.92098800305</v>
          </cell>
          <cell r="Z18">
            <v>174064.59854405464</v>
          </cell>
          <cell r="AA18">
            <v>179290.5548942122</v>
          </cell>
          <cell r="AB18">
            <v>178366.50213854318</v>
          </cell>
          <cell r="CT18" t="str">
            <v>SYSTEM</v>
          </cell>
          <cell r="CW18">
            <v>235.19713500000003</v>
          </cell>
          <cell r="CX18">
            <v>235.84446212321762</v>
          </cell>
          <cell r="CY18">
            <v>239.73804292732424</v>
          </cell>
          <cell r="CZ18">
            <v>245.25126723010351</v>
          </cell>
          <cell r="DA18">
            <v>254.9954638885647</v>
          </cell>
          <cell r="DB18">
            <v>254.42017036118585</v>
          </cell>
        </row>
        <row r="19">
          <cell r="AD19" t="str">
            <v>Calorific Value - Fuel Procurement (Kumi Chetty)</v>
          </cell>
          <cell r="AK19" t="str">
            <v>Majuba **</v>
          </cell>
          <cell r="AL19">
            <v>494</v>
          </cell>
          <cell r="AM19">
            <v>390</v>
          </cell>
          <cell r="AN19">
            <v>0</v>
          </cell>
          <cell r="AO19">
            <v>0</v>
          </cell>
          <cell r="DD19" t="str">
            <v>Note :</v>
          </cell>
        </row>
        <row r="20">
          <cell r="U20" t="str">
            <v>Koeberg</v>
          </cell>
          <cell r="V20">
            <v>13601.4</v>
          </cell>
          <cell r="W20">
            <v>13493</v>
          </cell>
          <cell r="X20">
            <v>13761</v>
          </cell>
          <cell r="Y20">
            <v>12839</v>
          </cell>
          <cell r="Z20">
            <v>13461</v>
          </cell>
          <cell r="AA20">
            <v>13412</v>
          </cell>
          <cell r="AB20">
            <v>14351</v>
          </cell>
          <cell r="AD20" t="str">
            <v xml:space="preserve">Heat Rates - Operational Engineering (Nigel Volk) </v>
          </cell>
          <cell r="AK20" t="str">
            <v>Majuba #</v>
          </cell>
          <cell r="AL20">
            <v>5</v>
          </cell>
          <cell r="AM20">
            <v>0</v>
          </cell>
          <cell r="AN20">
            <v>0</v>
          </cell>
          <cell r="AO20">
            <v>0</v>
          </cell>
          <cell r="DD20" t="str">
            <v>All emission rates are based on 1998 actual rates.</v>
          </cell>
        </row>
        <row r="21">
          <cell r="U21" t="str">
            <v>NUCLEAR</v>
          </cell>
          <cell r="V21">
            <v>13601.4</v>
          </cell>
          <cell r="W21">
            <v>13493</v>
          </cell>
          <cell r="X21">
            <v>13761</v>
          </cell>
          <cell r="Y21">
            <v>12839</v>
          </cell>
          <cell r="Z21">
            <v>13461</v>
          </cell>
          <cell r="AA21">
            <v>13412</v>
          </cell>
          <cell r="AB21">
            <v>14351</v>
          </cell>
          <cell r="AK21" t="str">
            <v>Total Commissioning  burn</v>
          </cell>
          <cell r="AL21">
            <v>499</v>
          </cell>
          <cell r="AM21">
            <v>390</v>
          </cell>
          <cell r="AN21">
            <v>0</v>
          </cell>
          <cell r="AO21">
            <v>0</v>
          </cell>
          <cell r="CT21" t="str">
            <v>COMMENTS AND ASSUMPTIONS</v>
          </cell>
          <cell r="DD21" t="str">
            <v>Source : Environmental Management</v>
          </cell>
        </row>
        <row r="22">
          <cell r="AK22" t="str">
            <v xml:space="preserve">Majuba Total coal </v>
          </cell>
          <cell r="AL22">
            <v>1465.8297189675422</v>
          </cell>
          <cell r="AM22">
            <v>2261.3435700575819</v>
          </cell>
          <cell r="AN22">
            <v>2074.7936660268711</v>
          </cell>
          <cell r="AO22">
            <v>2161.708253358925</v>
          </cell>
          <cell r="CT22" t="str">
            <v xml:space="preserve">1) Eskom 3rd Parties include Eskom Collieries and other small users at the power stations  </v>
          </cell>
        </row>
        <row r="23">
          <cell r="U23" t="str">
            <v>Gariep</v>
          </cell>
          <cell r="V23">
            <v>748</v>
          </cell>
          <cell r="W23">
            <v>309</v>
          </cell>
          <cell r="X23">
            <v>310</v>
          </cell>
          <cell r="Y23">
            <v>309</v>
          </cell>
          <cell r="Z23">
            <v>243</v>
          </cell>
          <cell r="AA23">
            <v>243</v>
          </cell>
          <cell r="AB23">
            <v>244</v>
          </cell>
          <cell r="AK23" t="str">
            <v>TOTAL (incl. commissioning)</v>
          </cell>
          <cell r="AL23">
            <v>87289.538253764564</v>
          </cell>
          <cell r="AM23">
            <v>89327.22264766031</v>
          </cell>
          <cell r="AN23">
            <v>91782.283082422058</v>
          </cell>
          <cell r="AO23">
            <v>94225.554877125134</v>
          </cell>
          <cell r="CT23" t="str">
            <v xml:space="preserve">    and should be added to the total net water consumption (not rate!) to obtain the total gross  consumption;</v>
          </cell>
        </row>
        <row r="24">
          <cell r="U24" t="str">
            <v xml:space="preserve">Vanderkloof </v>
          </cell>
          <cell r="V24">
            <v>848</v>
          </cell>
          <cell r="W24">
            <v>398</v>
          </cell>
          <cell r="X24">
            <v>210</v>
          </cell>
          <cell r="Y24">
            <v>210</v>
          </cell>
          <cell r="Z24">
            <v>105</v>
          </cell>
          <cell r="AA24">
            <v>105</v>
          </cell>
          <cell r="AB24">
            <v>105</v>
          </cell>
          <cell r="AK24" t="str">
            <v xml:space="preserve"> * Coal burn at station excludes 400 kT for  pre-commercial operation</v>
          </cell>
          <cell r="CT24" t="str">
            <v xml:space="preserve">    these Eskom 3rd Parties are assumed to stay constant and the Hydro &amp; Water Statistics 1997 figures were used. </v>
          </cell>
        </row>
        <row r="25">
          <cell r="U25" t="str">
            <v>Drakensberg</v>
          </cell>
          <cell r="V25">
            <v>1673.4</v>
          </cell>
          <cell r="W25">
            <v>1535</v>
          </cell>
          <cell r="X25">
            <v>1440</v>
          </cell>
          <cell r="Y25">
            <v>1440</v>
          </cell>
          <cell r="Z25">
            <v>1440</v>
          </cell>
          <cell r="AA25">
            <v>1440</v>
          </cell>
          <cell r="AB25">
            <v>1440</v>
          </cell>
          <cell r="AK25" t="str">
            <v>** Majuba coal consumption for commissioning that contributes to system energy</v>
          </cell>
          <cell r="CT25" t="str">
            <v>2) Net Water Consumption Rates obtained from:</v>
          </cell>
        </row>
        <row r="26">
          <cell r="U26" t="str">
            <v xml:space="preserve">Palmiet </v>
          </cell>
          <cell r="V26">
            <v>747.4</v>
          </cell>
          <cell r="W26">
            <v>660</v>
          </cell>
          <cell r="X26">
            <v>600</v>
          </cell>
          <cell r="Y26">
            <v>600</v>
          </cell>
          <cell r="Z26">
            <v>600</v>
          </cell>
          <cell r="AA26">
            <v>600</v>
          </cell>
          <cell r="AB26">
            <v>600</v>
          </cell>
          <cell r="AK26" t="str">
            <v xml:space="preserve"> # Majuba coal consumption for commissioning that does not affect the system energy</v>
          </cell>
          <cell r="CT26" t="str">
            <v xml:space="preserve">    Hydro &amp; Water Statistics 5-year averages, in combination with rates received from TRI and Chemical and Auxiliary </v>
          </cell>
        </row>
        <row r="27">
          <cell r="U27" t="str">
            <v>PEAKING</v>
          </cell>
          <cell r="V27">
            <v>4016.8</v>
          </cell>
          <cell r="W27">
            <v>2902</v>
          </cell>
          <cell r="X27">
            <v>2560</v>
          </cell>
          <cell r="Y27">
            <v>2559</v>
          </cell>
          <cell r="Z27">
            <v>2388</v>
          </cell>
          <cell r="AA27">
            <v>2388</v>
          </cell>
          <cell r="AB27">
            <v>2389</v>
          </cell>
          <cell r="BA27" t="str">
            <v>-- TABLE 6.1 --</v>
          </cell>
          <cell r="BJ27" t="str">
            <v>-- TABLE 6.2 --</v>
          </cell>
          <cell r="CT27" t="str">
            <v xml:space="preserve">    Plant Engineering Division.</v>
          </cell>
        </row>
        <row r="28">
          <cell r="AK28" t="str">
            <v xml:space="preserve">  Source :Majuba Power Station</v>
          </cell>
          <cell r="BA28" t="str">
            <v>ADDITIONAL COAL SOURCES</v>
          </cell>
          <cell r="CT28" t="str">
            <v>3) kWh net = Energy sent out</v>
          </cell>
        </row>
        <row r="29">
          <cell r="U29" t="str">
            <v>Imports</v>
          </cell>
          <cell r="V29">
            <v>2901.4</v>
          </cell>
          <cell r="W29">
            <v>7290</v>
          </cell>
          <cell r="X29">
            <v>8026</v>
          </cell>
          <cell r="Y29">
            <v>8026</v>
          </cell>
          <cell r="Z29">
            <v>8026</v>
          </cell>
          <cell r="AA29">
            <v>8026</v>
          </cell>
          <cell r="AB29">
            <v>12213</v>
          </cell>
          <cell r="BJ29" t="str">
            <v>CONTINGENCIES</v>
          </cell>
          <cell r="CT29" t="str">
            <v xml:space="preserve">4) Water requirements before and during commissioning of units are not taken into account as no reliable estimates  </v>
          </cell>
        </row>
        <row r="30">
          <cell r="U30" t="str">
            <v>IMPORTS</v>
          </cell>
          <cell r="V30">
            <v>2901.4</v>
          </cell>
          <cell r="W30">
            <v>7290</v>
          </cell>
          <cell r="X30">
            <v>8026</v>
          </cell>
          <cell r="Y30">
            <v>8026</v>
          </cell>
          <cell r="Z30">
            <v>8026</v>
          </cell>
          <cell r="AA30">
            <v>8026</v>
          </cell>
          <cell r="AB30">
            <v>12213</v>
          </cell>
          <cell r="BA30" t="str">
            <v>(kTons)</v>
          </cell>
          <cell r="BJ30" t="str">
            <v>(kTons)</v>
          </cell>
          <cell r="CT30" t="str">
            <v xml:space="preserve">    exist at present.</v>
          </cell>
        </row>
        <row r="32">
          <cell r="U32" t="str">
            <v>GROSS ENERGY</v>
          </cell>
          <cell r="V32">
            <v>185993.59999999998</v>
          </cell>
          <cell r="W32">
            <v>187510</v>
          </cell>
          <cell r="X32">
            <v>189228.15338278652</v>
          </cell>
          <cell r="Y32">
            <v>192868.92098800305</v>
          </cell>
          <cell r="Z32">
            <v>197939.59854405464</v>
          </cell>
          <cell r="AA32">
            <v>203116.5548942122</v>
          </cell>
          <cell r="AB32">
            <v>207319.50213854318</v>
          </cell>
          <cell r="BA32" t="str">
            <v>STATION</v>
          </cell>
          <cell r="BB32">
            <v>1997</v>
          </cell>
          <cell r="BC32">
            <v>1998</v>
          </cell>
          <cell r="BD32">
            <v>2000</v>
          </cell>
          <cell r="BE32">
            <v>2001</v>
          </cell>
          <cell r="BF32">
            <v>2002</v>
          </cell>
          <cell r="BG32">
            <v>2003</v>
          </cell>
          <cell r="BH32">
            <v>2004</v>
          </cell>
          <cell r="BJ32" t="str">
            <v>STATION</v>
          </cell>
          <cell r="BK32">
            <v>1999</v>
          </cell>
          <cell r="BL32">
            <v>2000</v>
          </cell>
          <cell r="BM32">
            <v>2001</v>
          </cell>
          <cell r="BN32">
            <v>2002</v>
          </cell>
          <cell r="BO32">
            <v>2003</v>
          </cell>
        </row>
        <row r="33">
          <cell r="BA33" t="str">
            <v>Arnot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J33" t="str">
            <v>Arnot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</row>
        <row r="34">
          <cell r="U34" t="str">
            <v>-PUMP</v>
          </cell>
          <cell r="V34">
            <v>3207.5</v>
          </cell>
          <cell r="W34">
            <v>2928.4</v>
          </cell>
          <cell r="X34">
            <v>2735</v>
          </cell>
          <cell r="Y34">
            <v>2735</v>
          </cell>
          <cell r="Z34">
            <v>2735</v>
          </cell>
          <cell r="AA34">
            <v>2735</v>
          </cell>
          <cell r="AB34">
            <v>2735</v>
          </cell>
          <cell r="BA34" t="str">
            <v xml:space="preserve">Duvha 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J34" t="str">
            <v>Duvha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</row>
        <row r="35">
          <cell r="U35" t="str">
            <v>-DWA</v>
          </cell>
          <cell r="V35">
            <v>336.5</v>
          </cell>
          <cell r="W35">
            <v>24.4</v>
          </cell>
          <cell r="X35">
            <v>178</v>
          </cell>
          <cell r="Y35">
            <v>482</v>
          </cell>
          <cell r="Z35">
            <v>482</v>
          </cell>
          <cell r="AA35">
            <v>482</v>
          </cell>
          <cell r="AB35">
            <v>482</v>
          </cell>
          <cell r="BA35" t="str">
            <v xml:space="preserve">Hendrina 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J35" t="str">
            <v>Hendrina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</row>
        <row r="36">
          <cell r="U36" t="str">
            <v>NET ENERGY</v>
          </cell>
          <cell r="V36">
            <v>182449.59999999998</v>
          </cell>
          <cell r="W36">
            <v>184557.2</v>
          </cell>
          <cell r="X36">
            <v>186315.15338278652</v>
          </cell>
          <cell r="Y36">
            <v>189651.92098800305</v>
          </cell>
          <cell r="Z36">
            <v>194722.59854405464</v>
          </cell>
          <cell r="AA36">
            <v>199899.5548942122</v>
          </cell>
          <cell r="AB36">
            <v>204102.50213854318</v>
          </cell>
          <cell r="BA36" t="str">
            <v xml:space="preserve">Kendal 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J36" t="str">
            <v>Kendal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</row>
        <row r="37">
          <cell r="BA37" t="str">
            <v xml:space="preserve">Kriel 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J37" t="str">
            <v>Kriel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</row>
        <row r="38">
          <cell r="BA38" t="str">
            <v xml:space="preserve">Lethabo 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J38" t="str">
            <v>Lethabo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</row>
        <row r="39">
          <cell r="BA39" t="str">
            <v xml:space="preserve">Matimba 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J39" t="str">
            <v>Matimba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</row>
        <row r="40">
          <cell r="BA40" t="str">
            <v>Matla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J40" t="str">
            <v>Matla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</row>
        <row r="41">
          <cell r="BA41" t="str">
            <v xml:space="preserve">Majuba 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J41" t="str">
            <v xml:space="preserve">Majuba 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</row>
        <row r="42">
          <cell r="BA42" t="str">
            <v>Tutuka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J42" t="str">
            <v>Tutuka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</row>
        <row r="43">
          <cell r="BA43" t="str">
            <v>TOTAL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J43" t="str">
            <v>TOTAL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</row>
      </sheetData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C SLIDES"/>
      <sheetName val="SUMMARY"/>
      <sheetName val="June Variance"/>
      <sheetName val="EDD FCST "/>
      <sheetName val="MATIMBA"/>
      <sheetName val="Sheet1"/>
      <sheetName val="Sheet2"/>
      <sheetName val="BURN RATE CHANGES"/>
      <sheetName val="WORKS POWER"/>
      <sheetName val="SDB Differences"/>
      <sheetName val="fcst changes"/>
      <sheetName val="fcst"/>
      <sheetName val="BR"/>
      <sheetName val="JAN Dev."/>
      <sheetName val="1999 PLAN"/>
      <sheetName val="July Deviation"/>
      <sheetName val="rev 4 to rev 3"/>
      <sheetName val="rev 3 to rev 2"/>
      <sheetName val="rev1 to rev 3"/>
      <sheetName val="99 AVAIL"/>
      <sheetName val="PCLF"/>
      <sheetName val="PCLF_REV1"/>
      <sheetName val="DELIVERY_99"/>
      <sheetName val="Appendix D "/>
      <sheetName val="DELIVERY_8"/>
      <sheetName val="DELIVERY_7"/>
      <sheetName val="DELIVERY(REV5)"/>
      <sheetName val="Appendix D"/>
      <sheetName val="Module1"/>
      <sheetName val="Module2"/>
      <sheetName val="Info1"/>
      <sheetName val="Info2"/>
      <sheetName val="Info3"/>
      <sheetName val="Info4"/>
      <sheetName val="Chart1"/>
      <sheetName val="Chart1 YTD"/>
      <sheetName val="Chart2"/>
      <sheetName val="Chart3"/>
      <sheetName val="Chart3 YTD"/>
      <sheetName val="Chart4"/>
      <sheetName val="Energy"/>
      <sheetName val="Sheet4"/>
      <sheetName val="Sheet3"/>
      <sheetName val="Burn Rates"/>
      <sheetName val="Asset Efficiency"/>
      <sheetName val="COALlink_OREXConcessioning"/>
      <sheetName val="OREX"/>
      <sheetName val="SelectedDemand"/>
      <sheetName val="Labour Efficiency"/>
      <sheetName val="Other Efficiency"/>
      <sheetName val="FormValueLists"/>
      <sheetName val="CAPEX "/>
      <sheetName val="2004 proj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-- TABLE 1 --</v>
          </cell>
          <cell r="S1" t="str">
            <v>-- TABLE 2 --</v>
          </cell>
          <cell r="AL1" t="str">
            <v>-- TABLE 3 --</v>
          </cell>
          <cell r="BD1" t="str">
            <v>-- TABLE 4 --</v>
          </cell>
          <cell r="BS1" t="str">
            <v>-- TABLE 5 --</v>
          </cell>
          <cell r="CH1" t="str">
            <v>-- TABLE 6 --</v>
          </cell>
          <cell r="CV1" t="str">
            <v>-- TABLE 7 --</v>
          </cell>
          <cell r="DJ1" t="str">
            <v>-- TABLE 8 --</v>
          </cell>
          <cell r="DY1" t="str">
            <v>-- TABLE 9 --</v>
          </cell>
          <cell r="FC1" t="str">
            <v>-- TABLE 10 --</v>
          </cell>
        </row>
        <row r="3">
          <cell r="A3" t="str">
            <v>MONTHLY STATION ENERGY SENT OUT (GWh) FOR 1999</v>
          </cell>
          <cell r="S3" t="str">
            <v>COAL BURN  (kT) FOR 1999</v>
          </cell>
          <cell r="AL3" t="str">
            <v>COAL AVAILABLE AT STATIONS (Excluding Stockpile)  (kT) FOR 1999</v>
          </cell>
          <cell r="BD3" t="str">
            <v>COAL STOCKPILE (Days) FOR 1999</v>
          </cell>
          <cell r="BS3" t="str">
            <v>COAL STOCKPILE (kT) FOR 1999</v>
          </cell>
          <cell r="CH3" t="str">
            <v>STANDARD DAILY BURN (kT/Day) FOR 1999</v>
          </cell>
          <cell r="CV3" t="str">
            <v>STATION INSTALLED CAPACITY (MW) FOR 1999</v>
          </cell>
          <cell r="DJ3" t="str">
            <v>STATION ENERGY AVAILABILITY FACTOR (%) FOR 1999</v>
          </cell>
          <cell r="DY3" t="str">
            <v>STATION ENERGY UTILISATION FACTOR (%) FOR 1999</v>
          </cell>
          <cell r="FC3" t="str">
            <v>ESKOM STATION GROSS WATER CONSUMPTION (Mm3) FOR 1999</v>
          </cell>
        </row>
        <row r="5">
          <cell r="B5" t="str">
            <v>JAN</v>
          </cell>
          <cell r="C5" t="str">
            <v>FEB</v>
          </cell>
          <cell r="D5" t="str">
            <v>MAR</v>
          </cell>
          <cell r="E5" t="str">
            <v>APR</v>
          </cell>
          <cell r="F5" t="str">
            <v>MAY</v>
          </cell>
          <cell r="G5" t="str">
            <v>JUN</v>
          </cell>
          <cell r="H5" t="str">
            <v>JUL</v>
          </cell>
          <cell r="I5" t="str">
            <v>AUG</v>
          </cell>
          <cell r="J5" t="str">
            <v>SEP</v>
          </cell>
          <cell r="K5" t="str">
            <v>OCT</v>
          </cell>
          <cell r="L5" t="str">
            <v>NOV</v>
          </cell>
          <cell r="M5" t="str">
            <v>DEC</v>
          </cell>
          <cell r="N5" t="str">
            <v xml:space="preserve"> YEAR</v>
          </cell>
          <cell r="O5" t="str">
            <v>TOTAL</v>
          </cell>
          <cell r="P5" t="str">
            <v>VAR</v>
          </cell>
          <cell r="Q5" t="str">
            <v>% VAR</v>
          </cell>
          <cell r="T5" t="str">
            <v xml:space="preserve">BURN </v>
          </cell>
          <cell r="U5" t="str">
            <v>JAN</v>
          </cell>
          <cell r="V5" t="str">
            <v>FEB</v>
          </cell>
          <cell r="W5" t="str">
            <v>MAR</v>
          </cell>
          <cell r="X5" t="str">
            <v>APR</v>
          </cell>
          <cell r="Y5" t="str">
            <v>MAY</v>
          </cell>
          <cell r="Z5" t="str">
            <v>JUN</v>
          </cell>
          <cell r="AA5" t="str">
            <v>JUL</v>
          </cell>
          <cell r="AB5" t="str">
            <v>AUG</v>
          </cell>
          <cell r="AC5" t="str">
            <v>SEP</v>
          </cell>
          <cell r="AD5" t="str">
            <v>OCT</v>
          </cell>
          <cell r="AE5" t="str">
            <v>NOV</v>
          </cell>
          <cell r="AF5" t="str">
            <v>DEC</v>
          </cell>
          <cell r="AG5" t="str">
            <v>YEAR</v>
          </cell>
          <cell r="AH5" t="str">
            <v>TOTAL</v>
          </cell>
          <cell r="AI5" t="str">
            <v>VAR</v>
          </cell>
          <cell r="AJ5" t="str">
            <v>% VAR</v>
          </cell>
          <cell r="AM5" t="str">
            <v>JAN</v>
          </cell>
          <cell r="AN5" t="str">
            <v>FEB</v>
          </cell>
          <cell r="AO5" t="str">
            <v>MAR</v>
          </cell>
          <cell r="AP5" t="str">
            <v>APR</v>
          </cell>
          <cell r="AQ5" t="str">
            <v>MAY</v>
          </cell>
          <cell r="AR5" t="str">
            <v>JUN</v>
          </cell>
          <cell r="AS5" t="str">
            <v>JUL</v>
          </cell>
          <cell r="AT5" t="str">
            <v>AUG</v>
          </cell>
          <cell r="AU5" t="str">
            <v>SEP</v>
          </cell>
          <cell r="AV5" t="str">
            <v>OCT</v>
          </cell>
          <cell r="AW5" t="str">
            <v>NOV</v>
          </cell>
          <cell r="AX5" t="str">
            <v>DEC</v>
          </cell>
          <cell r="AY5" t="str">
            <v xml:space="preserve"> YEAR</v>
          </cell>
          <cell r="AZ5" t="str">
            <v>TOTAL</v>
          </cell>
          <cell r="BA5" t="str">
            <v>VAR</v>
          </cell>
          <cell r="BB5" t="str">
            <v>% VAR</v>
          </cell>
          <cell r="BE5" t="str">
            <v>98 YEAR</v>
          </cell>
          <cell r="BF5" t="str">
            <v>JAN</v>
          </cell>
          <cell r="BG5" t="str">
            <v>FEB</v>
          </cell>
          <cell r="BH5" t="str">
            <v>MAR</v>
          </cell>
          <cell r="BI5" t="str">
            <v>APR</v>
          </cell>
          <cell r="BJ5" t="str">
            <v>MAY</v>
          </cell>
          <cell r="BK5" t="str">
            <v>JUN</v>
          </cell>
          <cell r="BL5" t="str">
            <v>JUL</v>
          </cell>
          <cell r="BM5" t="str">
            <v>AUG</v>
          </cell>
          <cell r="BN5" t="str">
            <v>SEP</v>
          </cell>
          <cell r="BO5" t="str">
            <v>OCT</v>
          </cell>
          <cell r="BP5" t="str">
            <v>NOV</v>
          </cell>
          <cell r="BQ5" t="str">
            <v>DEC</v>
          </cell>
          <cell r="BT5" t="str">
            <v>98 YEAR</v>
          </cell>
          <cell r="BU5" t="str">
            <v>JAN</v>
          </cell>
          <cell r="BV5" t="str">
            <v>FEB</v>
          </cell>
          <cell r="BW5" t="str">
            <v>MAR</v>
          </cell>
          <cell r="BX5" t="str">
            <v>APR</v>
          </cell>
          <cell r="BY5" t="str">
            <v>MAY</v>
          </cell>
          <cell r="BZ5" t="str">
            <v>JUN</v>
          </cell>
          <cell r="CA5" t="str">
            <v>JUL</v>
          </cell>
          <cell r="CB5" t="str">
            <v>AUG</v>
          </cell>
          <cell r="CC5" t="str">
            <v>SEP</v>
          </cell>
          <cell r="CD5" t="str">
            <v>OCT</v>
          </cell>
          <cell r="CE5" t="str">
            <v>NOV</v>
          </cell>
          <cell r="CF5" t="str">
            <v>DEC</v>
          </cell>
          <cell r="CI5" t="str">
            <v>JAN</v>
          </cell>
          <cell r="CJ5" t="str">
            <v>FEB</v>
          </cell>
          <cell r="CK5" t="str">
            <v>MAR</v>
          </cell>
          <cell r="CL5" t="str">
            <v>APR</v>
          </cell>
          <cell r="CM5" t="str">
            <v>MAY</v>
          </cell>
          <cell r="CN5" t="str">
            <v>JUN</v>
          </cell>
          <cell r="CO5" t="str">
            <v>JUL</v>
          </cell>
          <cell r="CP5" t="str">
            <v>AUG</v>
          </cell>
          <cell r="CQ5" t="str">
            <v>SEP</v>
          </cell>
          <cell r="CR5" t="str">
            <v>OCT</v>
          </cell>
          <cell r="CS5" t="str">
            <v>NOV</v>
          </cell>
          <cell r="CT5" t="str">
            <v>DEC</v>
          </cell>
          <cell r="CW5" t="str">
            <v>JAN</v>
          </cell>
          <cell r="CX5" t="str">
            <v>FEB</v>
          </cell>
          <cell r="CY5" t="str">
            <v>MAR</v>
          </cell>
          <cell r="CZ5" t="str">
            <v>APR</v>
          </cell>
          <cell r="DA5" t="str">
            <v>MAY</v>
          </cell>
          <cell r="DB5" t="str">
            <v>JUN</v>
          </cell>
          <cell r="DC5" t="str">
            <v>JUL</v>
          </cell>
          <cell r="DD5" t="str">
            <v>AUG</v>
          </cell>
          <cell r="DE5" t="str">
            <v>SEP</v>
          </cell>
          <cell r="DF5" t="str">
            <v>OCT</v>
          </cell>
          <cell r="DG5" t="str">
            <v>NOV</v>
          </cell>
          <cell r="DH5" t="str">
            <v>DEC</v>
          </cell>
          <cell r="DK5" t="str">
            <v>JAN</v>
          </cell>
          <cell r="DL5" t="str">
            <v>FEB</v>
          </cell>
          <cell r="DM5" t="str">
            <v>MAR</v>
          </cell>
          <cell r="DN5" t="str">
            <v>APR</v>
          </cell>
          <cell r="DO5" t="str">
            <v>MAY</v>
          </cell>
          <cell r="DP5" t="str">
            <v>JUN</v>
          </cell>
          <cell r="DQ5" t="str">
            <v>JUL</v>
          </cell>
          <cell r="DR5" t="str">
            <v>AUG</v>
          </cell>
          <cell r="DS5" t="str">
            <v>SEP</v>
          </cell>
          <cell r="DT5" t="str">
            <v>OCT</v>
          </cell>
          <cell r="DU5" t="str">
            <v>NOV</v>
          </cell>
          <cell r="DV5" t="str">
            <v>DEC</v>
          </cell>
          <cell r="DW5" t="str">
            <v>YEAR</v>
          </cell>
          <cell r="DZ5" t="str">
            <v>JAN</v>
          </cell>
          <cell r="EA5" t="str">
            <v>FEB</v>
          </cell>
          <cell r="EB5" t="str">
            <v>MAR</v>
          </cell>
          <cell r="EC5" t="str">
            <v>APR</v>
          </cell>
          <cell r="ED5" t="str">
            <v>MAY</v>
          </cell>
          <cell r="EE5" t="str">
            <v>JUN</v>
          </cell>
          <cell r="EF5" t="str">
            <v>JUL</v>
          </cell>
          <cell r="EG5" t="str">
            <v>AUG</v>
          </cell>
          <cell r="EH5" t="str">
            <v>SEP</v>
          </cell>
          <cell r="EI5" t="str">
            <v>OCT</v>
          </cell>
          <cell r="EJ5" t="str">
            <v>NOV</v>
          </cell>
          <cell r="EK5" t="str">
            <v>DEC</v>
          </cell>
          <cell r="EL5" t="str">
            <v>AVG.</v>
          </cell>
          <cell r="FD5" t="str">
            <v>Net Cons. Rate</v>
          </cell>
          <cell r="FE5" t="str">
            <v>3rd Party</v>
          </cell>
          <cell r="FF5" t="str">
            <v>JAN</v>
          </cell>
          <cell r="FG5" t="str">
            <v>FEB</v>
          </cell>
          <cell r="FH5" t="str">
            <v>MAR</v>
          </cell>
          <cell r="FI5" t="str">
            <v>APR</v>
          </cell>
          <cell r="FJ5" t="str">
            <v>MAY</v>
          </cell>
          <cell r="FK5" t="str">
            <v>JUN</v>
          </cell>
          <cell r="FL5" t="str">
            <v>JUL</v>
          </cell>
          <cell r="FM5" t="str">
            <v>AUG</v>
          </cell>
          <cell r="FN5" t="str">
            <v>SEP</v>
          </cell>
          <cell r="FO5" t="str">
            <v>OCT</v>
          </cell>
          <cell r="FP5" t="str">
            <v>NOV</v>
          </cell>
          <cell r="FQ5" t="str">
            <v>DEC</v>
          </cell>
          <cell r="FR5" t="str">
            <v>YEAR</v>
          </cell>
        </row>
        <row r="6">
          <cell r="A6" t="str">
            <v>COAL STATIONS</v>
          </cell>
          <cell r="B6" t="str">
            <v>ACT</v>
          </cell>
          <cell r="C6" t="str">
            <v>PLAN</v>
          </cell>
          <cell r="D6" t="str">
            <v>PLAN</v>
          </cell>
          <cell r="E6" t="str">
            <v>PLAN</v>
          </cell>
          <cell r="F6" t="str">
            <v>PLAN</v>
          </cell>
          <cell r="G6" t="str">
            <v>PLAN</v>
          </cell>
          <cell r="H6" t="str">
            <v>PLAN</v>
          </cell>
          <cell r="I6" t="str">
            <v>PLAN</v>
          </cell>
          <cell r="J6" t="str">
            <v>PLAN</v>
          </cell>
          <cell r="K6" t="str">
            <v>PLAN</v>
          </cell>
          <cell r="L6" t="str">
            <v>PLAN</v>
          </cell>
          <cell r="M6" t="str">
            <v>PLAN</v>
          </cell>
          <cell r="N6" t="str">
            <v>TOTAL</v>
          </cell>
          <cell r="O6" t="str">
            <v>Rev.1A</v>
          </cell>
          <cell r="S6" t="str">
            <v>STATIONS</v>
          </cell>
          <cell r="T6" t="str">
            <v>RATE</v>
          </cell>
          <cell r="U6" t="str">
            <v>ACT</v>
          </cell>
          <cell r="V6" t="str">
            <v>PLAN</v>
          </cell>
          <cell r="W6" t="str">
            <v>PLAN</v>
          </cell>
          <cell r="X6" t="str">
            <v>PLAN</v>
          </cell>
          <cell r="Y6" t="str">
            <v>PLAN</v>
          </cell>
          <cell r="Z6" t="str">
            <v>PLAN</v>
          </cell>
          <cell r="AA6" t="str">
            <v>PLAN</v>
          </cell>
          <cell r="AB6" t="str">
            <v>PLAN</v>
          </cell>
          <cell r="AC6" t="str">
            <v>PLAN</v>
          </cell>
          <cell r="AD6" t="str">
            <v>PLAN</v>
          </cell>
          <cell r="AE6" t="str">
            <v>PLAN</v>
          </cell>
          <cell r="AF6" t="str">
            <v>PLAN</v>
          </cell>
          <cell r="AG6" t="str">
            <v>TOTAL</v>
          </cell>
          <cell r="AH6" t="str">
            <v>Budget Rev.0</v>
          </cell>
          <cell r="AL6" t="str">
            <v>STATIONS</v>
          </cell>
          <cell r="AM6" t="str">
            <v>ACT</v>
          </cell>
          <cell r="AN6" t="str">
            <v>PLAN</v>
          </cell>
          <cell r="AO6" t="str">
            <v>PLAN</v>
          </cell>
          <cell r="AP6" t="str">
            <v>PLAN</v>
          </cell>
          <cell r="AQ6" t="str">
            <v>PLAN</v>
          </cell>
          <cell r="AR6" t="str">
            <v>PLAN</v>
          </cell>
          <cell r="AS6" t="str">
            <v>PLAN</v>
          </cell>
          <cell r="AT6" t="str">
            <v>PLAN</v>
          </cell>
          <cell r="AU6" t="str">
            <v>PLAN</v>
          </cell>
          <cell r="AV6" t="str">
            <v>PLAN</v>
          </cell>
          <cell r="AW6" t="str">
            <v>PLAN</v>
          </cell>
          <cell r="AX6" t="str">
            <v>PLAN</v>
          </cell>
          <cell r="AY6" t="str">
            <v>TOTAL</v>
          </cell>
          <cell r="AZ6" t="str">
            <v>(98Rev01)</v>
          </cell>
          <cell r="BD6" t="str">
            <v>STATIONS</v>
          </cell>
          <cell r="BE6" t="str">
            <v>END</v>
          </cell>
          <cell r="BF6" t="str">
            <v>ACT</v>
          </cell>
          <cell r="BG6" t="str">
            <v>PLAN</v>
          </cell>
          <cell r="BH6" t="str">
            <v>PLAN</v>
          </cell>
          <cell r="BI6" t="str">
            <v>PLAN</v>
          </cell>
          <cell r="BJ6" t="str">
            <v>PLAN</v>
          </cell>
          <cell r="BK6" t="str">
            <v>PLAN</v>
          </cell>
          <cell r="BL6" t="str">
            <v>PLAN</v>
          </cell>
          <cell r="BM6" t="str">
            <v>PLAN</v>
          </cell>
          <cell r="BN6" t="str">
            <v>PLAN</v>
          </cell>
          <cell r="BO6" t="str">
            <v>PLAN</v>
          </cell>
          <cell r="BP6" t="str">
            <v>PLAN</v>
          </cell>
          <cell r="BQ6" t="str">
            <v>PLAN</v>
          </cell>
          <cell r="BS6" t="str">
            <v>STATIONS</v>
          </cell>
          <cell r="BT6" t="str">
            <v>END*</v>
          </cell>
          <cell r="BU6" t="str">
            <v>ACT</v>
          </cell>
          <cell r="BV6" t="str">
            <v>PLAN</v>
          </cell>
          <cell r="BW6" t="str">
            <v>PLAN</v>
          </cell>
          <cell r="BX6" t="str">
            <v>PLAN</v>
          </cell>
          <cell r="BY6" t="str">
            <v>PLAN</v>
          </cell>
          <cell r="BZ6" t="str">
            <v>PLAN</v>
          </cell>
          <cell r="CA6" t="str">
            <v>PLAN</v>
          </cell>
          <cell r="CB6" t="str">
            <v>PLAN</v>
          </cell>
          <cell r="CC6" t="str">
            <v>PLAN</v>
          </cell>
          <cell r="CD6" t="str">
            <v>PLAN</v>
          </cell>
          <cell r="CE6" t="str">
            <v>PLAN</v>
          </cell>
          <cell r="CF6" t="str">
            <v>PLAN</v>
          </cell>
          <cell r="CH6" t="str">
            <v>STATIONS</v>
          </cell>
          <cell r="CV6" t="str">
            <v>COAL STATIONS</v>
          </cell>
          <cell r="DJ6" t="str">
            <v>COAL STATIONS</v>
          </cell>
          <cell r="DK6" t="str">
            <v>Plan</v>
          </cell>
          <cell r="DL6" t="str">
            <v>Plan</v>
          </cell>
          <cell r="DM6" t="str">
            <v>Plan</v>
          </cell>
          <cell r="DN6" t="str">
            <v>Plan</v>
          </cell>
          <cell r="DO6" t="str">
            <v>Plan</v>
          </cell>
          <cell r="DP6" t="str">
            <v>Plan</v>
          </cell>
          <cell r="DQ6" t="str">
            <v>Plan</v>
          </cell>
          <cell r="DR6" t="str">
            <v>Plan</v>
          </cell>
          <cell r="DS6" t="str">
            <v>Plan</v>
          </cell>
          <cell r="DT6" t="str">
            <v>Plan</v>
          </cell>
          <cell r="DU6" t="str">
            <v>Plan</v>
          </cell>
          <cell r="DV6" t="str">
            <v>Plan</v>
          </cell>
          <cell r="DY6" t="str">
            <v>COAL STATIONS</v>
          </cell>
          <cell r="DZ6" t="str">
            <v>Plan</v>
          </cell>
          <cell r="EA6" t="str">
            <v>Plan</v>
          </cell>
          <cell r="EB6" t="str">
            <v>Plan</v>
          </cell>
          <cell r="EC6" t="str">
            <v>Plan</v>
          </cell>
          <cell r="ED6" t="str">
            <v>Plan</v>
          </cell>
          <cell r="EE6" t="str">
            <v>Plan</v>
          </cell>
          <cell r="EF6" t="str">
            <v>Plan</v>
          </cell>
          <cell r="EG6" t="str">
            <v>Plan</v>
          </cell>
          <cell r="EH6" t="str">
            <v>Plan</v>
          </cell>
          <cell r="EI6" t="str">
            <v>Plan</v>
          </cell>
          <cell r="EJ6" t="str">
            <v>Plan</v>
          </cell>
          <cell r="EK6" t="str">
            <v>Plan</v>
          </cell>
          <cell r="FC6" t="str">
            <v>COAL STATIONS</v>
          </cell>
          <cell r="FD6" t="str">
            <v>(l/kWh net)</v>
          </cell>
          <cell r="FE6" t="str">
            <v>Mm3/a</v>
          </cell>
          <cell r="FF6" t="str">
            <v>Plan</v>
          </cell>
          <cell r="FG6" t="str">
            <v>Plan</v>
          </cell>
          <cell r="FH6" t="str">
            <v>Plan</v>
          </cell>
          <cell r="FI6" t="str">
            <v>Plan</v>
          </cell>
          <cell r="FJ6" t="str">
            <v>Plan</v>
          </cell>
          <cell r="FK6" t="str">
            <v>Plan</v>
          </cell>
          <cell r="FL6" t="str">
            <v>Plan</v>
          </cell>
          <cell r="FM6" t="str">
            <v>Plan</v>
          </cell>
          <cell r="FN6" t="str">
            <v>Plan</v>
          </cell>
          <cell r="FO6" t="str">
            <v>Plan</v>
          </cell>
          <cell r="FP6" t="str">
            <v>Plan</v>
          </cell>
          <cell r="FQ6" t="str">
            <v>Plan</v>
          </cell>
          <cell r="FR6" t="str">
            <v>TOTAL</v>
          </cell>
        </row>
        <row r="8">
          <cell r="A8" t="str">
            <v>ARNOT</v>
          </cell>
          <cell r="B8">
            <v>285.39900000000006</v>
          </cell>
          <cell r="C8">
            <v>550</v>
          </cell>
          <cell r="D8">
            <v>550</v>
          </cell>
          <cell r="E8">
            <v>500</v>
          </cell>
          <cell r="F8">
            <v>480</v>
          </cell>
          <cell r="G8">
            <v>750</v>
          </cell>
          <cell r="H8">
            <v>800</v>
          </cell>
          <cell r="I8">
            <v>600</v>
          </cell>
          <cell r="J8">
            <v>750</v>
          </cell>
          <cell r="K8">
            <v>650</v>
          </cell>
          <cell r="L8">
            <v>700</v>
          </cell>
          <cell r="M8">
            <v>600</v>
          </cell>
          <cell r="N8">
            <v>7215.3990000000003</v>
          </cell>
          <cell r="O8">
            <v>7205.3990000000003</v>
          </cell>
          <cell r="P8">
            <v>10</v>
          </cell>
          <cell r="Q8">
            <v>1.3878481954989585E-3</v>
          </cell>
          <cell r="S8" t="str">
            <v>ARNOT</v>
          </cell>
          <cell r="T8">
            <v>0.498</v>
          </cell>
          <cell r="U8">
            <v>179.536</v>
          </cell>
          <cell r="V8">
            <v>373.5</v>
          </cell>
          <cell r="W8">
            <v>273.89999999999998</v>
          </cell>
          <cell r="X8">
            <v>249</v>
          </cell>
          <cell r="Y8">
            <v>239.04</v>
          </cell>
          <cell r="Z8">
            <v>373.5</v>
          </cell>
          <cell r="AA8">
            <v>398.4</v>
          </cell>
          <cell r="AB8">
            <v>298.8</v>
          </cell>
          <cell r="AC8">
            <v>373.5</v>
          </cell>
          <cell r="AD8">
            <v>323.7</v>
          </cell>
          <cell r="AE8">
            <v>348.6</v>
          </cell>
          <cell r="AF8">
            <v>298.8</v>
          </cell>
          <cell r="AG8">
            <v>3730.2760000000003</v>
          </cell>
          <cell r="AH8">
            <v>3795</v>
          </cell>
          <cell r="AI8">
            <v>-64.723999999999705</v>
          </cell>
          <cell r="AJ8">
            <v>-1.7055072463768039E-2</v>
          </cell>
          <cell r="AL8" t="str">
            <v>ARNOT</v>
          </cell>
          <cell r="AM8">
            <v>416.79899999999998</v>
          </cell>
          <cell r="AN8">
            <v>360</v>
          </cell>
          <cell r="AO8">
            <v>377</v>
          </cell>
          <cell r="AP8">
            <v>243</v>
          </cell>
          <cell r="AQ8">
            <v>352</v>
          </cell>
          <cell r="AR8">
            <v>352</v>
          </cell>
          <cell r="AS8">
            <v>375</v>
          </cell>
          <cell r="AT8">
            <v>352</v>
          </cell>
          <cell r="AU8">
            <v>352</v>
          </cell>
          <cell r="AV8">
            <v>316</v>
          </cell>
          <cell r="AW8">
            <v>362</v>
          </cell>
          <cell r="AX8">
            <v>257.20100000000002</v>
          </cell>
          <cell r="AY8">
            <v>4115</v>
          </cell>
          <cell r="AZ8">
            <v>3921</v>
          </cell>
          <cell r="BA8">
            <v>194</v>
          </cell>
          <cell r="BB8">
            <v>4.9477174190257586E-2</v>
          </cell>
          <cell r="BD8" t="str">
            <v>ARNOT</v>
          </cell>
          <cell r="BE8">
            <v>95.341199774364526</v>
          </cell>
          <cell r="BF8">
            <v>107.71887900773814</v>
          </cell>
          <cell r="BG8">
            <v>107.01460286838838</v>
          </cell>
          <cell r="BH8">
            <v>112.39318582890401</v>
          </cell>
          <cell r="BI8">
            <v>112.08017421141521</v>
          </cell>
          <cell r="BJ8">
            <v>117.97313959667075</v>
          </cell>
          <cell r="BK8">
            <v>116.85151463400261</v>
          </cell>
          <cell r="BL8">
            <v>115.63076932579634</v>
          </cell>
          <cell r="BM8">
            <v>118.40613900086356</v>
          </cell>
          <cell r="BN8">
            <v>117.28451403819541</v>
          </cell>
          <cell r="BO8">
            <v>116.88281579575148</v>
          </cell>
          <cell r="BP8">
            <v>117.58187507480977</v>
          </cell>
          <cell r="BQ8">
            <v>115.4117133621571</v>
          </cell>
          <cell r="BS8" t="str">
            <v>ARNOT</v>
          </cell>
          <cell r="BT8">
            <v>1827.5589999999997</v>
          </cell>
          <cell r="BU8">
            <v>2064.8219999999997</v>
          </cell>
          <cell r="BV8">
            <v>2051.3219999999997</v>
          </cell>
          <cell r="BW8">
            <v>2154.4219999999996</v>
          </cell>
          <cell r="BX8">
            <v>2148.4219999999996</v>
          </cell>
          <cell r="BY8">
            <v>2261.3819999999996</v>
          </cell>
          <cell r="BZ8">
            <v>2239.8819999999996</v>
          </cell>
          <cell r="CA8">
            <v>2216.4819999999995</v>
          </cell>
          <cell r="CB8">
            <v>2269.6819999999993</v>
          </cell>
          <cell r="CC8">
            <v>2248.1819999999993</v>
          </cell>
          <cell r="CD8">
            <v>2240.4819999999995</v>
          </cell>
          <cell r="CE8">
            <v>2253.8819999999996</v>
          </cell>
          <cell r="CF8">
            <v>2212.2829999999994</v>
          </cell>
          <cell r="CH8" t="str">
            <v>ARNOT</v>
          </cell>
          <cell r="CI8">
            <v>19.168617599999997</v>
          </cell>
          <cell r="CJ8">
            <v>19.168617599999997</v>
          </cell>
          <cell r="CK8">
            <v>19.168617599999997</v>
          </cell>
          <cell r="CL8">
            <v>19.168617599999997</v>
          </cell>
          <cell r="CM8">
            <v>19.168617599999997</v>
          </cell>
          <cell r="CN8">
            <v>19.168617599999997</v>
          </cell>
          <cell r="CO8">
            <v>19.168617599999997</v>
          </cell>
          <cell r="CP8">
            <v>19.168617599999997</v>
          </cell>
          <cell r="CQ8">
            <v>19.168617599999997</v>
          </cell>
          <cell r="CR8">
            <v>19.168617599999997</v>
          </cell>
          <cell r="CS8">
            <v>19.168617599999997</v>
          </cell>
          <cell r="CT8">
            <v>19.168617599999997</v>
          </cell>
          <cell r="CV8" t="str">
            <v>ARNOT *</v>
          </cell>
          <cell r="CW8">
            <v>1650</v>
          </cell>
          <cell r="CX8">
            <v>1650</v>
          </cell>
          <cell r="CY8">
            <v>1980</v>
          </cell>
          <cell r="CZ8">
            <v>1980</v>
          </cell>
          <cell r="DA8">
            <v>1980</v>
          </cell>
          <cell r="DB8">
            <v>1980</v>
          </cell>
          <cell r="DC8">
            <v>1980</v>
          </cell>
          <cell r="DD8">
            <v>1980</v>
          </cell>
          <cell r="DE8">
            <v>1980</v>
          </cell>
          <cell r="DF8">
            <v>1980</v>
          </cell>
          <cell r="DG8">
            <v>1980</v>
          </cell>
          <cell r="DH8">
            <v>1980</v>
          </cell>
          <cell r="DJ8" t="str">
            <v>ARNOT</v>
          </cell>
          <cell r="DK8">
            <v>0.755</v>
          </cell>
          <cell r="DL8">
            <v>0.86929067460319076</v>
          </cell>
          <cell r="DM8">
            <v>0.95499999999999996</v>
          </cell>
          <cell r="DN8">
            <v>0.95499999999999996</v>
          </cell>
          <cell r="DO8">
            <v>0.91198924731182796</v>
          </cell>
          <cell r="DP8">
            <v>0.88277777777777777</v>
          </cell>
          <cell r="DQ8">
            <v>0.95499999999999996</v>
          </cell>
          <cell r="DR8">
            <v>0.95499999999999996</v>
          </cell>
          <cell r="DS8">
            <v>0.95499999999999996</v>
          </cell>
          <cell r="DT8">
            <v>0.91736559139784946</v>
          </cell>
          <cell r="DU8">
            <v>0.7994444444444444</v>
          </cell>
          <cell r="DV8">
            <v>0.95499999999999996</v>
          </cell>
          <cell r="DW8">
            <v>0.9085432634652495</v>
          </cell>
          <cell r="DY8" t="str">
            <v>ARNOT</v>
          </cell>
          <cell r="DZ8">
            <v>0.30792759899788319</v>
          </cell>
          <cell r="EA8">
            <v>0.57061666543031997</v>
          </cell>
          <cell r="EB8">
            <v>0.39094997716852137</v>
          </cell>
          <cell r="EC8">
            <v>0.36725603915830796</v>
          </cell>
          <cell r="ED8">
            <v>0.35728385666486234</v>
          </cell>
          <cell r="EE8">
            <v>0.59595323912504528</v>
          </cell>
          <cell r="EF8">
            <v>0.56865451224512198</v>
          </cell>
          <cell r="EG8">
            <v>0.42649088418384151</v>
          </cell>
          <cell r="EH8">
            <v>0.55088405873746193</v>
          </cell>
          <cell r="EI8">
            <v>0.48098638616132611</v>
          </cell>
          <cell r="EJ8">
            <v>0.6142031854332064</v>
          </cell>
          <cell r="EK8">
            <v>0.42649088418384151</v>
          </cell>
          <cell r="EL8">
            <v>0.47147477395747828</v>
          </cell>
          <cell r="FC8" t="str">
            <v>ARNOT</v>
          </cell>
          <cell r="FD8">
            <v>1.98</v>
          </cell>
          <cell r="FE8">
            <v>1.264</v>
          </cell>
          <cell r="FF8">
            <v>0.67244344465753436</v>
          </cell>
          <cell r="FG8">
            <v>1.1859643835616438</v>
          </cell>
          <cell r="FH8">
            <v>1.1963534246575342</v>
          </cell>
          <cell r="FI8">
            <v>1.093890410958904</v>
          </cell>
          <cell r="FJ8">
            <v>1.0577534246575342</v>
          </cell>
          <cell r="FK8">
            <v>1.5888904109589042</v>
          </cell>
          <cell r="FL8">
            <v>1.6913534246575344</v>
          </cell>
          <cell r="FM8">
            <v>1.2953534246575342</v>
          </cell>
          <cell r="FN8">
            <v>1.5888904109589042</v>
          </cell>
          <cell r="FO8">
            <v>1.3943534246575342</v>
          </cell>
          <cell r="FP8">
            <v>1.489890410958904</v>
          </cell>
          <cell r="FQ8">
            <v>1.2953534246575342</v>
          </cell>
          <cell r="FR8">
            <v>15.55049002</v>
          </cell>
        </row>
        <row r="9">
          <cell r="A9" t="str">
            <v>ARNOT Pre-comm.</v>
          </cell>
          <cell r="B9">
            <v>90.450999999999993</v>
          </cell>
          <cell r="C9">
            <v>200</v>
          </cell>
          <cell r="N9">
            <v>290.45100000000002</v>
          </cell>
          <cell r="O9">
            <v>290.45100000000002</v>
          </cell>
          <cell r="P9">
            <v>0</v>
          </cell>
          <cell r="S9" t="str">
            <v>DUVHA</v>
          </cell>
          <cell r="T9">
            <v>0.48099999999999998</v>
          </cell>
          <cell r="U9">
            <v>855.36199999999997</v>
          </cell>
          <cell r="V9">
            <v>716.68999999999994</v>
          </cell>
          <cell r="W9">
            <v>490.62</v>
          </cell>
          <cell r="X9">
            <v>788.83999999999992</v>
          </cell>
          <cell r="Y9">
            <v>968.65242580429378</v>
          </cell>
          <cell r="Z9">
            <v>961.93602700000088</v>
          </cell>
          <cell r="AA9">
            <v>1026.1483935716008</v>
          </cell>
          <cell r="AB9">
            <v>981.24</v>
          </cell>
          <cell r="AC9">
            <v>817.69999999999993</v>
          </cell>
          <cell r="AD9">
            <v>851.37</v>
          </cell>
          <cell r="AE9">
            <v>788.83999999999992</v>
          </cell>
          <cell r="AF9">
            <v>810.48500000000001</v>
          </cell>
          <cell r="AG9">
            <v>10057.883846375895</v>
          </cell>
          <cell r="AH9">
            <v>10020</v>
          </cell>
          <cell r="AI9">
            <v>37.883846375894791</v>
          </cell>
          <cell r="AJ9">
            <v>3.7808229916062664E-3</v>
          </cell>
          <cell r="AL9" t="str">
            <v>DUVHA</v>
          </cell>
          <cell r="AM9">
            <v>853.37599999999998</v>
          </cell>
          <cell r="AN9">
            <v>749</v>
          </cell>
          <cell r="AO9">
            <v>775.62400000000002</v>
          </cell>
          <cell r="AP9">
            <v>843</v>
          </cell>
          <cell r="AQ9">
            <v>947</v>
          </cell>
          <cell r="AR9">
            <v>924</v>
          </cell>
          <cell r="AS9">
            <v>896</v>
          </cell>
          <cell r="AT9">
            <v>812</v>
          </cell>
          <cell r="AU9">
            <v>834</v>
          </cell>
          <cell r="AV9">
            <v>801</v>
          </cell>
          <cell r="AW9">
            <v>730</v>
          </cell>
          <cell r="AX9">
            <v>800</v>
          </cell>
          <cell r="AY9">
            <v>9965</v>
          </cell>
          <cell r="AZ9">
            <v>9965</v>
          </cell>
          <cell r="BA9">
            <v>0</v>
          </cell>
          <cell r="BB9">
            <v>0</v>
          </cell>
          <cell r="BD9" t="str">
            <v>DUVHA</v>
          </cell>
          <cell r="BE9">
            <v>31.580044059915245</v>
          </cell>
          <cell r="BF9">
            <v>31.518481196420012</v>
          </cell>
          <cell r="BG9">
            <v>32.520040168993482</v>
          </cell>
          <cell r="BH9">
            <v>41.354714060028073</v>
          </cell>
          <cell r="BI9">
            <v>43.033588524731854</v>
          </cell>
          <cell r="BJ9">
            <v>42.362397520638019</v>
          </cell>
          <cell r="BK9">
            <v>41.186440596291369</v>
          </cell>
          <cell r="BL9">
            <v>37.152045939910707</v>
          </cell>
          <cell r="BM9">
            <v>31.905873221918345</v>
          </cell>
          <cell r="BN9">
            <v>32.411147479205489</v>
          </cell>
          <cell r="BO9">
            <v>30.849757028926152</v>
          </cell>
          <cell r="BP9">
            <v>29.025809955381661</v>
          </cell>
          <cell r="BQ9">
            <v>28.700791514421191</v>
          </cell>
          <cell r="BS9" t="str">
            <v>DUVHA</v>
          </cell>
          <cell r="BT9">
            <v>1018.7630000000004</v>
          </cell>
          <cell r="BU9">
            <v>1016.7770000000004</v>
          </cell>
          <cell r="BV9">
            <v>1049.0870000000004</v>
          </cell>
          <cell r="BW9">
            <v>1334.0910000000003</v>
          </cell>
          <cell r="BX9">
            <v>1388.2510000000004</v>
          </cell>
          <cell r="BY9">
            <v>1366.5985741957065</v>
          </cell>
          <cell r="BZ9">
            <v>1328.6625471957057</v>
          </cell>
          <cell r="CA9">
            <v>1198.5141536241051</v>
          </cell>
          <cell r="CB9">
            <v>1029.2741536241051</v>
          </cell>
          <cell r="CC9">
            <v>1045.5741536241053</v>
          </cell>
          <cell r="CD9">
            <v>995.20415362410529</v>
          </cell>
          <cell r="CE9">
            <v>936.36415362410548</v>
          </cell>
          <cell r="CF9">
            <v>925.87915362410547</v>
          </cell>
          <cell r="CH9" t="str">
            <v>DUVHA</v>
          </cell>
          <cell r="CI9">
            <v>32.259708000000003</v>
          </cell>
          <cell r="CJ9">
            <v>32.259708000000003</v>
          </cell>
          <cell r="CK9">
            <v>32.259708000000003</v>
          </cell>
          <cell r="CL9">
            <v>32.259708000000003</v>
          </cell>
          <cell r="CM9">
            <v>32.259708000000003</v>
          </cell>
          <cell r="CN9">
            <v>32.259708000000003</v>
          </cell>
          <cell r="CO9">
            <v>32.259708000000003</v>
          </cell>
          <cell r="CP9">
            <v>32.259708000000003</v>
          </cell>
          <cell r="CQ9">
            <v>32.259708000000003</v>
          </cell>
          <cell r="CR9">
            <v>32.259708000000003</v>
          </cell>
          <cell r="CS9">
            <v>32.259708000000003</v>
          </cell>
          <cell r="CT9">
            <v>32.259708000000003</v>
          </cell>
          <cell r="CV9" t="str">
            <v>DUVHA</v>
          </cell>
          <cell r="CW9">
            <v>3450</v>
          </cell>
          <cell r="CX9">
            <v>3450</v>
          </cell>
          <cell r="CY9">
            <v>3450</v>
          </cell>
          <cell r="CZ9">
            <v>3450</v>
          </cell>
          <cell r="DA9">
            <v>3450</v>
          </cell>
          <cell r="DB9">
            <v>3450</v>
          </cell>
          <cell r="DC9">
            <v>3450</v>
          </cell>
          <cell r="DD9">
            <v>3450</v>
          </cell>
          <cell r="DE9">
            <v>3450</v>
          </cell>
          <cell r="DF9">
            <v>3450</v>
          </cell>
          <cell r="DG9">
            <v>3450</v>
          </cell>
          <cell r="DH9">
            <v>3450</v>
          </cell>
          <cell r="DJ9" t="str">
            <v>DUVHA</v>
          </cell>
          <cell r="DK9">
            <v>0.96899999999999997</v>
          </cell>
          <cell r="DL9">
            <v>0.8004</v>
          </cell>
          <cell r="DM9">
            <v>0.49650000000000005</v>
          </cell>
          <cell r="DN9">
            <v>0.83</v>
          </cell>
          <cell r="DO9">
            <v>0.98</v>
          </cell>
          <cell r="DP9">
            <v>0.97</v>
          </cell>
          <cell r="DQ9">
            <v>0.97470000000000001</v>
          </cell>
          <cell r="DR9">
            <v>0.97539999999999993</v>
          </cell>
          <cell r="DS9">
            <v>0.96499999999999997</v>
          </cell>
          <cell r="DT9">
            <v>0.97260000000000002</v>
          </cell>
          <cell r="DU9">
            <v>0.97320000000000007</v>
          </cell>
          <cell r="DV9">
            <v>0.96919999999999995</v>
          </cell>
          <cell r="DW9">
            <v>0.90998412873766388</v>
          </cell>
          <cell r="DY9" t="str">
            <v>DUVHA</v>
          </cell>
          <cell r="DZ9">
            <v>0.72008361754517847</v>
          </cell>
          <cell r="EA9">
            <v>0.80295428545216696</v>
          </cell>
          <cell r="EB9">
            <v>0.80036647368418568</v>
          </cell>
          <cell r="EC9">
            <v>0.79545234076402238</v>
          </cell>
          <cell r="ED9">
            <v>0.80058009459786905</v>
          </cell>
          <cell r="EE9">
            <v>0.82999941896176854</v>
          </cell>
          <cell r="EF9">
            <v>0.85271145376178525</v>
          </cell>
          <cell r="EG9">
            <v>0.81480818983842163</v>
          </cell>
          <cell r="EH9">
            <v>0.70920210591307686</v>
          </cell>
          <cell r="EI9">
            <v>0.70900120044718506</v>
          </cell>
          <cell r="EJ9">
            <v>0.67840674356158903</v>
          </cell>
          <cell r="EK9">
            <v>0.67732088805844937</v>
          </cell>
          <cell r="EL9">
            <v>0.76590723438214159</v>
          </cell>
          <cell r="FC9" t="str">
            <v>DUVHA</v>
          </cell>
          <cell r="FD9">
            <v>1.82</v>
          </cell>
          <cell r="FE9">
            <v>0.75600000000000001</v>
          </cell>
          <cell r="FF9">
            <v>3.3238518791780822</v>
          </cell>
          <cell r="FG9">
            <v>2.7697945205479453</v>
          </cell>
          <cell r="FH9">
            <v>1.9206082191780822</v>
          </cell>
          <cell r="FI9">
            <v>3.04693698630137</v>
          </cell>
          <cell r="FJ9">
            <v>3.7293795600591944</v>
          </cell>
          <cell r="FK9">
            <v>3.7018949263013732</v>
          </cell>
          <cell r="FL9">
            <v>3.9469318705300855</v>
          </cell>
          <cell r="FM9">
            <v>3.7770082191780823</v>
          </cell>
          <cell r="FN9">
            <v>3.1561369863013695</v>
          </cell>
          <cell r="FO9">
            <v>3.2856082191780822</v>
          </cell>
          <cell r="FP9">
            <v>3.04693698630137</v>
          </cell>
          <cell r="FQ9">
            <v>3.1309082191780826</v>
          </cell>
          <cell r="FR9">
            <v>38.835996592233116</v>
          </cell>
        </row>
        <row r="10">
          <cell r="A10" t="str">
            <v>DUVHA</v>
          </cell>
          <cell r="B10">
            <v>1791.0129999999999</v>
          </cell>
          <cell r="C10">
            <v>1490</v>
          </cell>
          <cell r="D10">
            <v>1020</v>
          </cell>
          <cell r="E10">
            <v>1640</v>
          </cell>
          <cell r="F10">
            <v>2013.8304070775339</v>
          </cell>
          <cell r="G10">
            <v>1999.867000000002</v>
          </cell>
          <cell r="H10">
            <v>2133.3646436000017</v>
          </cell>
          <cell r="I10">
            <v>2040</v>
          </cell>
          <cell r="J10">
            <v>1700</v>
          </cell>
          <cell r="K10">
            <v>1770</v>
          </cell>
          <cell r="L10">
            <v>1640</v>
          </cell>
          <cell r="M10">
            <v>1685</v>
          </cell>
          <cell r="N10">
            <v>20923.075050677537</v>
          </cell>
          <cell r="O10">
            <v>20923.075050677537</v>
          </cell>
          <cell r="P10">
            <v>0</v>
          </cell>
          <cell r="Q10">
            <v>0</v>
          </cell>
          <cell r="S10" t="str">
            <v>HENDRINA</v>
          </cell>
          <cell r="T10">
            <v>0.51100000000000001</v>
          </cell>
          <cell r="U10">
            <v>505.21899999999999</v>
          </cell>
          <cell r="V10">
            <v>530.45944422659306</v>
          </cell>
          <cell r="W10">
            <v>604.34331877080012</v>
          </cell>
          <cell r="X10">
            <v>417.08032235335338</v>
          </cell>
          <cell r="Y10">
            <v>531.44000000000005</v>
          </cell>
          <cell r="Z10">
            <v>531.34609204270703</v>
          </cell>
          <cell r="AA10">
            <v>562.1</v>
          </cell>
          <cell r="AB10">
            <v>562.1</v>
          </cell>
          <cell r="AC10">
            <v>607.85199663999492</v>
          </cell>
          <cell r="AD10">
            <v>602.46900000000005</v>
          </cell>
          <cell r="AE10">
            <v>459.90000000000003</v>
          </cell>
          <cell r="AF10">
            <v>500.78000000000003</v>
          </cell>
          <cell r="AG10">
            <v>6415.0891740334482</v>
          </cell>
          <cell r="AH10">
            <v>6546</v>
          </cell>
          <cell r="AI10">
            <v>-130.91082596655178</v>
          </cell>
          <cell r="AJ10">
            <v>-1.9998598528345828E-2</v>
          </cell>
          <cell r="AL10" t="str">
            <v>HENDRINA</v>
          </cell>
          <cell r="AM10">
            <v>537.65800000000002</v>
          </cell>
          <cell r="AN10">
            <v>552.34199999999998</v>
          </cell>
          <cell r="AO10">
            <v>570</v>
          </cell>
          <cell r="AP10">
            <v>570</v>
          </cell>
          <cell r="AQ10">
            <v>590</v>
          </cell>
          <cell r="AR10">
            <v>590</v>
          </cell>
          <cell r="AS10">
            <v>550</v>
          </cell>
          <cell r="AT10">
            <v>530</v>
          </cell>
          <cell r="AU10">
            <v>500</v>
          </cell>
          <cell r="AV10">
            <v>510</v>
          </cell>
          <cell r="AW10">
            <v>500</v>
          </cell>
          <cell r="AX10">
            <v>500</v>
          </cell>
          <cell r="AY10">
            <v>6500</v>
          </cell>
          <cell r="AZ10">
            <v>6500</v>
          </cell>
          <cell r="BA10">
            <v>0</v>
          </cell>
          <cell r="BB10">
            <v>0</v>
          </cell>
          <cell r="BD10" t="str">
            <v>HENDRINA</v>
          </cell>
          <cell r="BE10">
            <v>27.6661974571131</v>
          </cell>
          <cell r="BF10">
            <v>29.38488407726571</v>
          </cell>
          <cell r="BG10">
            <v>30.544268023210332</v>
          </cell>
          <cell r="BH10">
            <v>28.724686579176606</v>
          </cell>
          <cell r="BI10">
            <v>36.826693543920967</v>
          </cell>
          <cell r="BJ10">
            <v>39.929325822232158</v>
          </cell>
          <cell r="BK10">
            <v>43.036933542132964</v>
          </cell>
          <cell r="BL10">
            <v>42.395850028342579</v>
          </cell>
          <cell r="BM10">
            <v>40.695124342997815</v>
          </cell>
          <cell r="BN10">
            <v>34.980898146693868</v>
          </cell>
          <cell r="BO10">
            <v>30.081695548620804</v>
          </cell>
          <cell r="BP10">
            <v>32.206278102587312</v>
          </cell>
          <cell r="BQ10">
            <v>32.164952057896691</v>
          </cell>
          <cell r="BS10" t="str">
            <v>HENDRINA</v>
          </cell>
          <cell r="BT10">
            <v>522.17999999999995</v>
          </cell>
          <cell r="BU10">
            <v>554.61899999999991</v>
          </cell>
          <cell r="BV10">
            <v>576.50155577340672</v>
          </cell>
          <cell r="BW10">
            <v>542.15823700260671</v>
          </cell>
          <cell r="BX10">
            <v>695.07791464925333</v>
          </cell>
          <cell r="BY10">
            <v>753.63791464925316</v>
          </cell>
          <cell r="BZ10">
            <v>812.29182260654613</v>
          </cell>
          <cell r="CA10">
            <v>800.19182260654622</v>
          </cell>
          <cell r="CB10">
            <v>768.09182260654632</v>
          </cell>
          <cell r="CC10">
            <v>660.23982596655151</v>
          </cell>
          <cell r="CD10">
            <v>567.77082596655146</v>
          </cell>
          <cell r="CE10">
            <v>607.87082596655137</v>
          </cell>
          <cell r="CF10">
            <v>607.09082596655139</v>
          </cell>
          <cell r="CH10" t="str">
            <v>HENDRINA</v>
          </cell>
          <cell r="CI10">
            <v>18.874296000000001</v>
          </cell>
          <cell r="CJ10">
            <v>18.874296000000001</v>
          </cell>
          <cell r="CK10">
            <v>18.874296000000001</v>
          </cell>
          <cell r="CL10">
            <v>18.874296000000001</v>
          </cell>
          <cell r="CM10">
            <v>18.874296000000001</v>
          </cell>
          <cell r="CN10">
            <v>18.874296000000001</v>
          </cell>
          <cell r="CO10">
            <v>18.874296000000001</v>
          </cell>
          <cell r="CP10">
            <v>18.874296000000001</v>
          </cell>
          <cell r="CQ10">
            <v>18.874296000000001</v>
          </cell>
          <cell r="CR10">
            <v>18.874296000000001</v>
          </cell>
          <cell r="CS10">
            <v>18.874296000000001</v>
          </cell>
          <cell r="CT10">
            <v>18.874296000000001</v>
          </cell>
          <cell r="CV10" t="str">
            <v>HENDRINA</v>
          </cell>
          <cell r="CW10">
            <v>1900</v>
          </cell>
          <cell r="CX10">
            <v>1900</v>
          </cell>
          <cell r="CY10">
            <v>1900</v>
          </cell>
          <cell r="CZ10">
            <v>1900</v>
          </cell>
          <cell r="DA10">
            <v>1900</v>
          </cell>
          <cell r="DB10">
            <v>1900</v>
          </cell>
          <cell r="DC10">
            <v>1900</v>
          </cell>
          <cell r="DD10">
            <v>1900</v>
          </cell>
          <cell r="DE10">
            <v>1900</v>
          </cell>
          <cell r="DF10">
            <v>1900</v>
          </cell>
          <cell r="DG10">
            <v>1900</v>
          </cell>
          <cell r="DH10">
            <v>1900</v>
          </cell>
          <cell r="DJ10" t="str">
            <v>HENDRINA</v>
          </cell>
          <cell r="DK10">
            <v>0.95187258064516134</v>
          </cell>
          <cell r="DL10">
            <v>0.95779999999999998</v>
          </cell>
          <cell r="DM10">
            <v>0.96165</v>
          </cell>
          <cell r="DN10">
            <v>0.62804259259262285</v>
          </cell>
          <cell r="DO10">
            <v>0.81511290322580643</v>
          </cell>
          <cell r="DP10">
            <v>0.84680231481482238</v>
          </cell>
          <cell r="DQ10">
            <v>0.86570000000000003</v>
          </cell>
          <cell r="DR10">
            <v>0.90164611111111848</v>
          </cell>
          <cell r="DS10">
            <v>0.90649999999999997</v>
          </cell>
          <cell r="DT10">
            <v>0.92615000000000003</v>
          </cell>
          <cell r="DU10">
            <v>0.86130000000000007</v>
          </cell>
          <cell r="DV10">
            <v>0.89376030465950551</v>
          </cell>
          <cell r="DW10">
            <v>0.8793998820395782</v>
          </cell>
          <cell r="DY10" t="str">
            <v>HENDRINA</v>
          </cell>
          <cell r="DZ10">
            <v>0.73789929521759701</v>
          </cell>
          <cell r="EA10">
            <v>0.8488551328480668</v>
          </cell>
          <cell r="EB10">
            <v>0.87000000000000022</v>
          </cell>
          <cell r="EC10">
            <v>0.94999999999999984</v>
          </cell>
          <cell r="ED10">
            <v>0.90258691825235571</v>
          </cell>
          <cell r="EE10">
            <v>0.89761160061537304</v>
          </cell>
          <cell r="EF10">
            <v>0.89887381896968932</v>
          </cell>
          <cell r="EG10">
            <v>0.86303823140003577</v>
          </cell>
          <cell r="EH10">
            <v>0.95923063772687012</v>
          </cell>
          <cell r="EI10">
            <v>0.90054607464110825</v>
          </cell>
          <cell r="EJ10">
            <v>0.76383923933833198</v>
          </cell>
          <cell r="EK10">
            <v>0.77567264735781127</v>
          </cell>
          <cell r="EL10">
            <v>0.86401279969726996</v>
          </cell>
          <cell r="FC10" t="str">
            <v>HENDRINA</v>
          </cell>
          <cell r="FD10">
            <v>1.96</v>
          </cell>
          <cell r="FE10">
            <v>1.4410000000000001</v>
          </cell>
          <cell r="FF10">
            <v>2.0684565813698628</v>
          </cell>
          <cell r="FG10">
            <v>2.1451814299102203</v>
          </cell>
          <cell r="FH10">
            <v>2.4404154692578635</v>
          </cell>
          <cell r="FI10">
            <v>1.7181984966977939</v>
          </cell>
          <cell r="FJ10">
            <v>2.1607863013698627</v>
          </cell>
          <cell r="FK10">
            <v>2.1564781612596984</v>
          </cell>
          <cell r="FL10">
            <v>2.2783863013698631</v>
          </cell>
          <cell r="FM10">
            <v>2.2783863013698631</v>
          </cell>
          <cell r="FN10">
            <v>2.4499254665643639</v>
          </cell>
          <cell r="FO10">
            <v>2.4332263013698632</v>
          </cell>
          <cell r="FP10">
            <v>1.8824383561643836</v>
          </cell>
          <cell r="FQ10">
            <v>2.0431863013698632</v>
          </cell>
          <cell r="FR10">
            <v>26.055065468073501</v>
          </cell>
        </row>
        <row r="11">
          <cell r="A11" t="str">
            <v>HENDRINA</v>
          </cell>
          <cell r="B11">
            <v>992.89300000000003</v>
          </cell>
          <cell r="C11">
            <v>1038.0811041616303</v>
          </cell>
          <cell r="D11">
            <v>1182.6679428000002</v>
          </cell>
          <cell r="E11">
            <v>816.20415333337257</v>
          </cell>
          <cell r="F11">
            <v>1040</v>
          </cell>
          <cell r="G11">
            <v>1039.8162270894463</v>
          </cell>
          <cell r="H11">
            <v>1100</v>
          </cell>
          <cell r="I11">
            <v>1100</v>
          </cell>
          <cell r="J11">
            <v>1189.5342399999899</v>
          </cell>
          <cell r="K11">
            <v>1179</v>
          </cell>
          <cell r="L11">
            <v>900</v>
          </cell>
          <cell r="M11">
            <v>980</v>
          </cell>
          <cell r="N11">
            <v>12558.19666738444</v>
          </cell>
          <cell r="O11">
            <v>12648.197980504998</v>
          </cell>
          <cell r="P11">
            <v>-90.001313120557825</v>
          </cell>
          <cell r="Q11">
            <v>-7.1157419625530235E-3</v>
          </cell>
          <cell r="S11" t="str">
            <v>KENDAL</v>
          </cell>
          <cell r="T11">
            <v>0.56200000000000006</v>
          </cell>
          <cell r="U11">
            <v>1014.599</v>
          </cell>
          <cell r="V11">
            <v>1067.8000000000002</v>
          </cell>
          <cell r="W11">
            <v>1227.97</v>
          </cell>
          <cell r="X11">
            <v>1063.8660000000002</v>
          </cell>
          <cell r="Y11">
            <v>1222.4079999999972</v>
          </cell>
          <cell r="Z11">
            <v>1120.8220000000015</v>
          </cell>
          <cell r="AA11">
            <v>1204.9859999999971</v>
          </cell>
          <cell r="AB11">
            <v>1124</v>
          </cell>
          <cell r="AC11">
            <v>1159.4586931200006</v>
          </cell>
          <cell r="AD11">
            <v>1294.930438656</v>
          </cell>
          <cell r="AE11">
            <v>1173.8939999999973</v>
          </cell>
          <cell r="AF11">
            <v>1067.8000000000002</v>
          </cell>
          <cell r="AG11">
            <v>13742.534131775996</v>
          </cell>
          <cell r="AH11">
            <v>14777</v>
          </cell>
          <cell r="AI11">
            <v>-1034.4658682240042</v>
          </cell>
          <cell r="AJ11">
            <v>-7.0005134210191805E-2</v>
          </cell>
          <cell r="AL11" t="str">
            <v>KENDAL</v>
          </cell>
          <cell r="AM11">
            <v>1070.2829999999999</v>
          </cell>
          <cell r="AN11">
            <v>1111</v>
          </cell>
          <cell r="AO11">
            <v>1111</v>
          </cell>
          <cell r="AP11">
            <v>1041</v>
          </cell>
          <cell r="AQ11">
            <v>1181</v>
          </cell>
          <cell r="AR11">
            <v>1142</v>
          </cell>
          <cell r="AS11">
            <v>1238</v>
          </cell>
          <cell r="AT11">
            <v>1110</v>
          </cell>
          <cell r="AU11">
            <v>1150</v>
          </cell>
          <cell r="AV11">
            <v>1161</v>
          </cell>
          <cell r="AW11">
            <v>1202</v>
          </cell>
          <cell r="AX11">
            <v>1138</v>
          </cell>
          <cell r="AY11">
            <v>13655.282999999999</v>
          </cell>
          <cell r="AZ11">
            <v>13943</v>
          </cell>
          <cell r="BA11">
            <v>-287.71700000000055</v>
          </cell>
          <cell r="BB11">
            <v>-2.0635229147242383E-2</v>
          </cell>
          <cell r="BD11" t="str">
            <v>KENDAL</v>
          </cell>
          <cell r="BE11">
            <v>61.303444091745611</v>
          </cell>
          <cell r="BF11">
            <v>62.630736542526428</v>
          </cell>
          <cell r="BG11">
            <v>63.660458435237636</v>
          </cell>
          <cell r="BH11">
            <v>60.87234339379247</v>
          </cell>
          <cell r="BI11">
            <v>60.327305875303246</v>
          </cell>
          <cell r="BJ11">
            <v>59.34029837221567</v>
          </cell>
          <cell r="BK11">
            <v>59.845100461193368</v>
          </cell>
          <cell r="BL11">
            <v>60.632027279850107</v>
          </cell>
          <cell r="BM11">
            <v>60.298321110915914</v>
          </cell>
          <cell r="BN11">
            <v>60.072862236330231</v>
          </cell>
          <cell r="BO11">
            <v>56.880475551503842</v>
          </cell>
          <cell r="BP11">
            <v>57.550414521794217</v>
          </cell>
          <cell r="BQ11">
            <v>59.223712597449939</v>
          </cell>
          <cell r="BS11" t="str">
            <v>KENDAL</v>
          </cell>
          <cell r="BT11">
            <v>2571.8679999999999</v>
          </cell>
          <cell r="BU11">
            <v>2627.5519999999997</v>
          </cell>
          <cell r="BV11">
            <v>2670.7519999999995</v>
          </cell>
          <cell r="BW11">
            <v>2553.7819999999992</v>
          </cell>
          <cell r="BX11">
            <v>2530.9159999999993</v>
          </cell>
          <cell r="BY11">
            <v>2489.5080000000021</v>
          </cell>
          <cell r="BZ11">
            <v>2510.6860000000006</v>
          </cell>
          <cell r="CA11">
            <v>2543.7000000000035</v>
          </cell>
          <cell r="CB11">
            <v>2529.7000000000035</v>
          </cell>
          <cell r="CC11">
            <v>2520.2413068800029</v>
          </cell>
          <cell r="CD11">
            <v>2386.3108682240027</v>
          </cell>
          <cell r="CE11">
            <v>2414.4168682240052</v>
          </cell>
          <cell r="CF11">
            <v>2484.616868224005</v>
          </cell>
          <cell r="CH11" t="str">
            <v>KENDAL</v>
          </cell>
          <cell r="CI11">
            <v>41.953075200000008</v>
          </cell>
          <cell r="CJ11">
            <v>41.953075200000008</v>
          </cell>
          <cell r="CK11">
            <v>41.953075200000008</v>
          </cell>
          <cell r="CL11">
            <v>41.953075200000008</v>
          </cell>
          <cell r="CM11">
            <v>41.953075200000008</v>
          </cell>
          <cell r="CN11">
            <v>41.953075200000008</v>
          </cell>
          <cell r="CO11">
            <v>41.953075200000008</v>
          </cell>
          <cell r="CP11">
            <v>41.953075200000008</v>
          </cell>
          <cell r="CQ11">
            <v>41.953075200000008</v>
          </cell>
          <cell r="CR11">
            <v>41.953075200000008</v>
          </cell>
          <cell r="CS11">
            <v>41.953075200000008</v>
          </cell>
          <cell r="CT11">
            <v>41.953075200000008</v>
          </cell>
          <cell r="CV11" t="str">
            <v>KENDAL</v>
          </cell>
          <cell r="CW11">
            <v>3840</v>
          </cell>
          <cell r="CX11">
            <v>3840</v>
          </cell>
          <cell r="CY11">
            <v>3840</v>
          </cell>
          <cell r="CZ11">
            <v>3840</v>
          </cell>
          <cell r="DA11">
            <v>3840</v>
          </cell>
          <cell r="DB11">
            <v>3840</v>
          </cell>
          <cell r="DC11">
            <v>3840</v>
          </cell>
          <cell r="DD11">
            <v>3840</v>
          </cell>
          <cell r="DE11">
            <v>3840</v>
          </cell>
          <cell r="DF11">
            <v>3840</v>
          </cell>
          <cell r="DG11">
            <v>3840</v>
          </cell>
          <cell r="DH11">
            <v>3840</v>
          </cell>
          <cell r="DJ11" t="str">
            <v>KENDAL</v>
          </cell>
          <cell r="DK11">
            <v>0.93036559139784947</v>
          </cell>
          <cell r="DL11">
            <v>0.8846666666666666</v>
          </cell>
          <cell r="DM11">
            <v>0.96799999999999997</v>
          </cell>
          <cell r="DN11">
            <v>0.96799999999999997</v>
          </cell>
          <cell r="DO11">
            <v>0.96799999999999997</v>
          </cell>
          <cell r="DP11">
            <v>0.96799999999999997</v>
          </cell>
          <cell r="DQ11">
            <v>0.96799999999999997</v>
          </cell>
          <cell r="DR11">
            <v>0.96799999999999997</v>
          </cell>
          <cell r="DS11">
            <v>0.82911111111111113</v>
          </cell>
          <cell r="DT11">
            <v>0.91423655913978497</v>
          </cell>
          <cell r="DU11">
            <v>0.85133333333333328</v>
          </cell>
          <cell r="DV11">
            <v>0.96799999999999997</v>
          </cell>
          <cell r="DW11">
            <v>0.93284018264840185</v>
          </cell>
          <cell r="DY11" t="str">
            <v>KENDAL</v>
          </cell>
          <cell r="DZ11">
            <v>0.77352770257385228</v>
          </cell>
          <cell r="EA11">
            <v>0.83228762963361669</v>
          </cell>
          <cell r="EB11">
            <v>0.79008155695518223</v>
          </cell>
          <cell r="EC11">
            <v>0.70731283000459144</v>
          </cell>
          <cell r="ED11">
            <v>0.78650294052335812</v>
          </cell>
          <cell r="EE11">
            <v>0.7451801079754472</v>
          </cell>
          <cell r="EF11">
            <v>0.77529354543612206</v>
          </cell>
          <cell r="EG11">
            <v>0.72318677982167701</v>
          </cell>
          <cell r="EH11">
            <v>0.90000000000000013</v>
          </cell>
          <cell r="EI11">
            <v>0.88216003716597657</v>
          </cell>
          <cell r="EJ11">
            <v>0.88741999181847442</v>
          </cell>
          <cell r="EK11">
            <v>0.68702744083059319</v>
          </cell>
          <cell r="EL11">
            <v>0.79083171356157445</v>
          </cell>
          <cell r="FC11" t="str">
            <v>KENDAL</v>
          </cell>
          <cell r="FD11">
            <v>0.16</v>
          </cell>
          <cell r="FE11">
            <v>0.29599999999999999</v>
          </cell>
          <cell r="FF11">
            <v>0.35410772602739732</v>
          </cell>
          <cell r="FG11">
            <v>0.32670684931506849</v>
          </cell>
          <cell r="FH11">
            <v>0.3747397260273973</v>
          </cell>
          <cell r="FI11">
            <v>0.32720876712328767</v>
          </cell>
          <cell r="FJ11">
            <v>0.37315623848291246</v>
          </cell>
          <cell r="FK11">
            <v>0.34342399844001403</v>
          </cell>
          <cell r="FL11">
            <v>0.3681962384829125</v>
          </cell>
          <cell r="FM11">
            <v>0.34513972602739729</v>
          </cell>
          <cell r="FN11">
            <v>0.35442376872328779</v>
          </cell>
          <cell r="FO11">
            <v>0.39380319610739722</v>
          </cell>
          <cell r="FP11">
            <v>0.35853346463218372</v>
          </cell>
          <cell r="FQ11">
            <v>0.32913972602739727</v>
          </cell>
          <cell r="FR11">
            <v>4.2485794254166533</v>
          </cell>
        </row>
        <row r="12">
          <cell r="A12" t="str">
            <v>KENDAL</v>
          </cell>
          <cell r="B12">
            <v>2056.0500000000002</v>
          </cell>
          <cell r="C12">
            <v>1900</v>
          </cell>
          <cell r="D12">
            <v>2185</v>
          </cell>
          <cell r="E12">
            <v>1893</v>
          </cell>
          <cell r="F12">
            <v>2175.1032028469699</v>
          </cell>
          <cell r="G12">
            <v>1994.3451957295399</v>
          </cell>
          <cell r="H12">
            <v>2144.1032028469699</v>
          </cell>
          <cell r="I12">
            <v>2000</v>
          </cell>
          <cell r="J12">
            <v>2063.0937600000007</v>
          </cell>
          <cell r="K12">
            <v>2304.1466879999998</v>
          </cell>
          <cell r="L12">
            <v>2088.7793594305999</v>
          </cell>
          <cell r="M12">
            <v>1900</v>
          </cell>
          <cell r="N12">
            <v>24703.62140885408</v>
          </cell>
          <cell r="O12">
            <v>24703.76731632739</v>
          </cell>
          <cell r="P12">
            <v>-0.14590747331021703</v>
          </cell>
          <cell r="Q12">
            <v>-5.9062843104817794E-6</v>
          </cell>
          <cell r="S12" t="str">
            <v>KRIEL</v>
          </cell>
          <cell r="T12">
            <v>0.52100000000000002</v>
          </cell>
          <cell r="U12">
            <v>701.697</v>
          </cell>
          <cell r="V12">
            <v>656.23874672160014</v>
          </cell>
          <cell r="W12">
            <v>713.77</v>
          </cell>
          <cell r="X12">
            <v>687.72</v>
          </cell>
          <cell r="Y12">
            <v>716.375</v>
          </cell>
          <cell r="Z12">
            <v>792.53674568639815</v>
          </cell>
          <cell r="AA12">
            <v>758.25795554999991</v>
          </cell>
          <cell r="AB12">
            <v>870.00123321000012</v>
          </cell>
          <cell r="AC12">
            <v>758.05500000000006</v>
          </cell>
          <cell r="AD12">
            <v>745.03</v>
          </cell>
          <cell r="AE12">
            <v>692.93000000000006</v>
          </cell>
          <cell r="AF12">
            <v>625.20000000000005</v>
          </cell>
          <cell r="AG12">
            <v>8717.8116811679993</v>
          </cell>
          <cell r="AH12">
            <v>8725</v>
          </cell>
          <cell r="AI12">
            <v>-7.1883188320007321</v>
          </cell>
          <cell r="AJ12">
            <v>-8.2387608389693202E-4</v>
          </cell>
          <cell r="AL12" t="str">
            <v>KRIEL</v>
          </cell>
          <cell r="AM12">
            <v>899.78599999999994</v>
          </cell>
          <cell r="AN12">
            <v>670</v>
          </cell>
          <cell r="AO12">
            <v>670</v>
          </cell>
          <cell r="AP12">
            <v>622</v>
          </cell>
          <cell r="AQ12">
            <v>650</v>
          </cell>
          <cell r="AR12">
            <v>738</v>
          </cell>
          <cell r="AS12">
            <v>730</v>
          </cell>
          <cell r="AT12">
            <v>728</v>
          </cell>
          <cell r="AU12">
            <v>728</v>
          </cell>
          <cell r="AV12">
            <v>751</v>
          </cell>
          <cell r="AW12">
            <v>696</v>
          </cell>
          <cell r="AX12">
            <v>624</v>
          </cell>
          <cell r="AY12">
            <v>8506.7860000000001</v>
          </cell>
          <cell r="AZ12">
            <v>8460</v>
          </cell>
          <cell r="BA12">
            <v>46.786000000000058</v>
          </cell>
          <cell r="BB12">
            <v>5.5302600472813311E-3</v>
          </cell>
          <cell r="BD12" t="str">
            <v>KRIEL</v>
          </cell>
          <cell r="BE12">
            <v>37.593549444727799</v>
          </cell>
          <cell r="BF12">
            <v>44.456036143374533</v>
          </cell>
          <cell r="BG12">
            <v>44.932773456298158</v>
          </cell>
          <cell r="BH12">
            <v>43.416429576528117</v>
          </cell>
          <cell r="BI12">
            <v>41.139661932514244</v>
          </cell>
          <cell r="BJ12">
            <v>38.840202827653918</v>
          </cell>
          <cell r="BK12">
            <v>36.950861714011126</v>
          </cell>
          <cell r="BL12">
            <v>35.971908596509273</v>
          </cell>
          <cell r="BM12">
            <v>31.052495736153279</v>
          </cell>
          <cell r="BN12">
            <v>30.011286796091849</v>
          </cell>
          <cell r="BO12">
            <v>30.218108202585501</v>
          </cell>
          <cell r="BP12">
            <v>30.324463599224615</v>
          </cell>
          <cell r="BQ12">
            <v>30.282891457215836</v>
          </cell>
          <cell r="BS12" t="str">
            <v>KRIEL</v>
          </cell>
          <cell r="BT12">
            <v>1085.155999999999</v>
          </cell>
          <cell r="BU12">
            <v>1283.244999999999</v>
          </cell>
          <cell r="BV12">
            <v>1297.0062532783988</v>
          </cell>
          <cell r="BW12">
            <v>1253.2362532783989</v>
          </cell>
          <cell r="BX12">
            <v>1187.5162532783988</v>
          </cell>
          <cell r="BY12">
            <v>1121.1412532783988</v>
          </cell>
          <cell r="BZ12">
            <v>1066.6045075920006</v>
          </cell>
          <cell r="CA12">
            <v>1038.3465520420007</v>
          </cell>
          <cell r="CB12">
            <v>896.34531883200054</v>
          </cell>
          <cell r="CC12">
            <v>866.29031883200037</v>
          </cell>
          <cell r="CD12">
            <v>872.26031883200039</v>
          </cell>
          <cell r="CE12">
            <v>875.33031883200033</v>
          </cell>
          <cell r="CF12">
            <v>874.13031883200028</v>
          </cell>
          <cell r="CH12" t="str">
            <v>KRIEL</v>
          </cell>
          <cell r="CI12">
            <v>28.865483999999995</v>
          </cell>
          <cell r="CJ12">
            <v>28.865483999999995</v>
          </cell>
          <cell r="CK12">
            <v>28.865483999999995</v>
          </cell>
          <cell r="CL12">
            <v>28.865483999999995</v>
          </cell>
          <cell r="CM12">
            <v>28.865483999999995</v>
          </cell>
          <cell r="CN12">
            <v>28.865483999999995</v>
          </cell>
          <cell r="CO12">
            <v>28.865483999999995</v>
          </cell>
          <cell r="CP12">
            <v>28.865483999999995</v>
          </cell>
          <cell r="CQ12">
            <v>28.865483999999995</v>
          </cell>
          <cell r="CR12">
            <v>28.865483999999995</v>
          </cell>
          <cell r="CS12">
            <v>28.865483999999995</v>
          </cell>
          <cell r="CT12">
            <v>28.865483999999995</v>
          </cell>
          <cell r="CV12" t="str">
            <v>KRIEL</v>
          </cell>
          <cell r="CW12">
            <v>2850</v>
          </cell>
          <cell r="CX12">
            <v>2850</v>
          </cell>
          <cell r="CY12">
            <v>2850</v>
          </cell>
          <cell r="CZ12">
            <v>2850</v>
          </cell>
          <cell r="DA12">
            <v>2850</v>
          </cell>
          <cell r="DB12">
            <v>2850</v>
          </cell>
          <cell r="DC12">
            <v>2850</v>
          </cell>
          <cell r="DD12">
            <v>2850</v>
          </cell>
          <cell r="DE12">
            <v>2850</v>
          </cell>
          <cell r="DF12">
            <v>2850</v>
          </cell>
          <cell r="DG12">
            <v>2850</v>
          </cell>
          <cell r="DH12">
            <v>2850</v>
          </cell>
          <cell r="DJ12" t="str">
            <v>KRIEL</v>
          </cell>
          <cell r="DK12">
            <v>0.89280000000000004</v>
          </cell>
          <cell r="DL12">
            <v>0.92630000000000001</v>
          </cell>
          <cell r="DM12">
            <v>0.89419999999999999</v>
          </cell>
          <cell r="DN12">
            <v>0.8911</v>
          </cell>
          <cell r="DO12">
            <v>0.89390000000000003</v>
          </cell>
          <cell r="DP12">
            <v>0.91400000000000003</v>
          </cell>
          <cell r="DQ12">
            <v>0.8075</v>
          </cell>
          <cell r="DR12">
            <v>0.92649999999999999</v>
          </cell>
          <cell r="DS12">
            <v>0.96950000000000003</v>
          </cell>
          <cell r="DT12">
            <v>0.85629999999999995</v>
          </cell>
          <cell r="DU12">
            <v>0.96830000000000005</v>
          </cell>
          <cell r="DV12">
            <v>0.96830000000000005</v>
          </cell>
          <cell r="DW12">
            <v>0.90429999999999999</v>
          </cell>
          <cell r="DY12" t="str">
            <v>KRIEL</v>
          </cell>
          <cell r="DZ12">
            <v>0.69764027244470683</v>
          </cell>
          <cell r="EA12">
            <v>0.71000000000000019</v>
          </cell>
          <cell r="EB12">
            <v>0.72255033391107837</v>
          </cell>
          <cell r="EC12">
            <v>0.72188851285059985</v>
          </cell>
          <cell r="ED12">
            <v>0.72543075761835774</v>
          </cell>
          <cell r="EE12">
            <v>0.81106961501537322</v>
          </cell>
          <cell r="EF12">
            <v>0.85</v>
          </cell>
          <cell r="EG12">
            <v>0.85000000000000009</v>
          </cell>
          <cell r="EH12">
            <v>0.73137114748363075</v>
          </cell>
          <cell r="EI12">
            <v>0.78757568189238825</v>
          </cell>
          <cell r="EJ12">
            <v>0.66936708473422302</v>
          </cell>
          <cell r="EK12">
            <v>0.58445828402697131</v>
          </cell>
          <cell r="EL12">
            <v>0.73844597416477742</v>
          </cell>
          <cell r="FC12" t="str">
            <v>KRIEL</v>
          </cell>
          <cell r="FD12">
            <v>1.93</v>
          </cell>
          <cell r="FE12">
            <v>0.65300000000000002</v>
          </cell>
          <cell r="FF12">
            <v>2.604407413972603</v>
          </cell>
          <cell r="FG12">
            <v>2.4810735368129322</v>
          </cell>
          <cell r="FH12">
            <v>2.6995602739726028</v>
          </cell>
          <cell r="FI12">
            <v>2.6012712328767122</v>
          </cell>
          <cell r="FJ12">
            <v>2.7092102739726029</v>
          </cell>
          <cell r="FK12">
            <v>2.9895559145940793</v>
          </cell>
          <cell r="FL12">
            <v>2.8643621054726029</v>
          </cell>
          <cell r="FM12">
            <v>3.278305533272603</v>
          </cell>
          <cell r="FN12">
            <v>2.8618212328767121</v>
          </cell>
          <cell r="FO12">
            <v>2.8153602739726029</v>
          </cell>
          <cell r="FP12">
            <v>2.6205712328767121</v>
          </cell>
          <cell r="FQ12">
            <v>2.3714602739726027</v>
          </cell>
          <cell r="FR12">
            <v>32.89695929864537</v>
          </cell>
        </row>
        <row r="13">
          <cell r="A13" t="str">
            <v>KRIEL</v>
          </cell>
          <cell r="B13">
            <v>1320.6980000000001</v>
          </cell>
          <cell r="C13">
            <v>1259.5753296000003</v>
          </cell>
          <cell r="D13">
            <v>1370</v>
          </cell>
          <cell r="E13">
            <v>1320</v>
          </cell>
          <cell r="F13">
            <v>1375</v>
          </cell>
          <cell r="G13">
            <v>1521.183772910553</v>
          </cell>
          <cell r="H13">
            <v>1455.3895499999999</v>
          </cell>
          <cell r="I13">
            <v>1669.8680100000001</v>
          </cell>
          <cell r="J13">
            <v>1455</v>
          </cell>
          <cell r="K13">
            <v>1430</v>
          </cell>
          <cell r="L13">
            <v>1330</v>
          </cell>
          <cell r="M13">
            <v>1200</v>
          </cell>
          <cell r="N13">
            <v>16706.714662510552</v>
          </cell>
          <cell r="O13">
            <v>16706.714662510552</v>
          </cell>
          <cell r="P13">
            <v>0</v>
          </cell>
          <cell r="Q13">
            <v>0</v>
          </cell>
          <cell r="S13" t="str">
            <v>LETHABO</v>
          </cell>
          <cell r="T13">
            <v>0.68700000000000006</v>
          </cell>
          <cell r="U13">
            <v>1172.4860000000001</v>
          </cell>
          <cell r="V13">
            <v>1081.8752206400004</v>
          </cell>
          <cell r="W13">
            <v>1064.8500000000001</v>
          </cell>
          <cell r="X13">
            <v>1188.7694716800002</v>
          </cell>
          <cell r="Y13">
            <v>1210.4940000000001</v>
          </cell>
          <cell r="Z13">
            <v>1253.7750000000001</v>
          </cell>
          <cell r="AA13">
            <v>1305.3000000000002</v>
          </cell>
          <cell r="AB13">
            <v>1133.5500000000002</v>
          </cell>
          <cell r="AC13">
            <v>1195.3800000000001</v>
          </cell>
          <cell r="AD13">
            <v>1202.25</v>
          </cell>
          <cell r="AE13">
            <v>1191.1267207343978</v>
          </cell>
          <cell r="AF13">
            <v>1044.5244283199972</v>
          </cell>
          <cell r="AG13">
            <v>14044.380841374395</v>
          </cell>
          <cell r="AH13">
            <v>14807</v>
          </cell>
          <cell r="AI13">
            <v>-762.61915862560454</v>
          </cell>
          <cell r="AJ13">
            <v>-5.1503961546944317E-2</v>
          </cell>
          <cell r="AL13" t="str">
            <v>LETHABO</v>
          </cell>
          <cell r="AM13">
            <v>1128.4850000000001</v>
          </cell>
          <cell r="AN13">
            <v>1061.6669999999999</v>
          </cell>
          <cell r="AO13">
            <v>1027.953</v>
          </cell>
          <cell r="AP13">
            <v>1096.5</v>
          </cell>
          <cell r="AQ13">
            <v>1219</v>
          </cell>
          <cell r="AR13">
            <v>1178.25</v>
          </cell>
          <cell r="AS13">
            <v>1259</v>
          </cell>
          <cell r="AT13">
            <v>1219</v>
          </cell>
          <cell r="AU13">
            <v>1177</v>
          </cell>
          <cell r="AV13">
            <v>1259</v>
          </cell>
          <cell r="AW13">
            <v>1219.25</v>
          </cell>
          <cell r="AX13">
            <v>1137</v>
          </cell>
          <cell r="AY13">
            <v>13982.105</v>
          </cell>
          <cell r="AZ13">
            <v>13941</v>
          </cell>
          <cell r="BA13">
            <v>41.104999999999563</v>
          </cell>
          <cell r="BB13">
            <v>2.9484972383616356E-3</v>
          </cell>
          <cell r="BD13" t="str">
            <v>LETHABO</v>
          </cell>
          <cell r="BE13">
            <v>28.898875776027392</v>
          </cell>
          <cell r="BF13">
            <v>27.945125869393049</v>
          </cell>
          <cell r="BG13">
            <v>27.507099721154447</v>
          </cell>
          <cell r="BH13">
            <v>26.707333572542201</v>
          </cell>
          <cell r="BI13">
            <v>24.707333572542201</v>
          </cell>
          <cell r="BJ13">
            <v>24.891706580106383</v>
          </cell>
          <cell r="BK13">
            <v>23.254653747248977</v>
          </cell>
          <cell r="BL13">
            <v>22.251071540545261</v>
          </cell>
          <cell r="BM13">
            <v>24.103255116416364</v>
          </cell>
          <cell r="BN13">
            <v>23.70485682356076</v>
          </cell>
          <cell r="BO13">
            <v>24.934949485125244</v>
          </cell>
          <cell r="BP13">
            <v>25.544539607482001</v>
          </cell>
          <cell r="BQ13">
            <v>27.549006957218602</v>
          </cell>
          <cell r="BS13" t="str">
            <v>LETHABO</v>
          </cell>
          <cell r="BT13">
            <v>1333.2419999999988</v>
          </cell>
          <cell r="BU13">
            <v>1289.2409999999988</v>
          </cell>
          <cell r="BV13">
            <v>1269.0327793599981</v>
          </cell>
          <cell r="BW13">
            <v>1232.135779359998</v>
          </cell>
          <cell r="BX13">
            <v>1139.866307679998</v>
          </cell>
          <cell r="BY13">
            <v>1148.3723076799979</v>
          </cell>
          <cell r="BZ13">
            <v>1072.8473076799978</v>
          </cell>
          <cell r="CA13">
            <v>1026.5473076799976</v>
          </cell>
          <cell r="CB13">
            <v>1111.9973076799974</v>
          </cell>
          <cell r="CC13">
            <v>1093.6173076799973</v>
          </cell>
          <cell r="CD13">
            <v>1150.3673076799973</v>
          </cell>
          <cell r="CE13">
            <v>1178.4905869455995</v>
          </cell>
          <cell r="CF13">
            <v>1270.9661586256025</v>
          </cell>
          <cell r="CH13" t="str">
            <v>LETHABO</v>
          </cell>
          <cell r="CI13">
            <v>46.134735840000005</v>
          </cell>
          <cell r="CJ13">
            <v>46.134735840000005</v>
          </cell>
          <cell r="CK13">
            <v>46.134735840000005</v>
          </cell>
          <cell r="CL13">
            <v>46.134735840000005</v>
          </cell>
          <cell r="CM13">
            <v>46.134735840000005</v>
          </cell>
          <cell r="CN13">
            <v>46.134735840000005</v>
          </cell>
          <cell r="CO13">
            <v>46.134735840000005</v>
          </cell>
          <cell r="CP13">
            <v>46.134735840000005</v>
          </cell>
          <cell r="CQ13">
            <v>46.134735840000005</v>
          </cell>
          <cell r="CR13">
            <v>46.134735840000005</v>
          </cell>
          <cell r="CS13">
            <v>46.134735840000005</v>
          </cell>
          <cell r="CT13">
            <v>46.134735840000005</v>
          </cell>
          <cell r="CV13" t="str">
            <v>LETHABO</v>
          </cell>
          <cell r="CW13">
            <v>3558</v>
          </cell>
          <cell r="CX13">
            <v>3558</v>
          </cell>
          <cell r="CY13">
            <v>3558</v>
          </cell>
          <cell r="CZ13">
            <v>3558</v>
          </cell>
          <cell r="DA13">
            <v>3558</v>
          </cell>
          <cell r="DB13">
            <v>3558</v>
          </cell>
          <cell r="DC13">
            <v>3558</v>
          </cell>
          <cell r="DD13">
            <v>3558</v>
          </cell>
          <cell r="DE13">
            <v>3558</v>
          </cell>
          <cell r="DF13">
            <v>3558</v>
          </cell>
          <cell r="DG13">
            <v>3558</v>
          </cell>
          <cell r="DH13">
            <v>3558</v>
          </cell>
          <cell r="DJ13" t="str">
            <v>LETHABO</v>
          </cell>
          <cell r="DK13">
            <v>0.96399999999999997</v>
          </cell>
          <cell r="DL13">
            <v>0.96399999999999997</v>
          </cell>
          <cell r="DM13">
            <v>0.85609677419354835</v>
          </cell>
          <cell r="DN13">
            <v>0.90233333333333332</v>
          </cell>
          <cell r="DO13">
            <v>0.91861290322580647</v>
          </cell>
          <cell r="DP13">
            <v>0.96399999999999997</v>
          </cell>
          <cell r="DQ13">
            <v>0.96399999999999997</v>
          </cell>
          <cell r="DR13">
            <v>0.80970967741935485</v>
          </cell>
          <cell r="DS13">
            <v>0.88011111111111107</v>
          </cell>
          <cell r="DT13">
            <v>0.83996774193548385</v>
          </cell>
          <cell r="DU13">
            <v>0.96399999999999997</v>
          </cell>
          <cell r="DV13">
            <v>0.96399999999999997</v>
          </cell>
          <cell r="DW13">
            <v>0.91535844748858453</v>
          </cell>
          <cell r="DY13" t="str">
            <v>LETHABO</v>
          </cell>
          <cell r="DZ13">
            <v>0.65505223031271476</v>
          </cell>
          <cell r="EA13">
            <v>0.68323197979986094</v>
          </cell>
          <cell r="EB13">
            <v>0.68395882612346126</v>
          </cell>
          <cell r="EC13">
            <v>0.74857525224807986</v>
          </cell>
          <cell r="ED13">
            <v>0.72459358261497564</v>
          </cell>
          <cell r="EE13">
            <v>0.73900503051455024</v>
          </cell>
          <cell r="EF13">
            <v>0.74455654864037768</v>
          </cell>
          <cell r="EG13">
            <v>0.76979615058928086</v>
          </cell>
          <cell r="EH13">
            <v>0.77174407561346203</v>
          </cell>
          <cell r="EI13">
            <v>0.78703955856187036</v>
          </cell>
          <cell r="EJ13">
            <v>0.70207863340951915</v>
          </cell>
          <cell r="EK13">
            <v>0.59580747975216486</v>
          </cell>
          <cell r="EL13">
            <v>0.71711994568169324</v>
          </cell>
          <cell r="FC13" t="str">
            <v>LETHABO</v>
          </cell>
          <cell r="FD13">
            <v>1.83</v>
          </cell>
          <cell r="FE13">
            <v>0.88100000000000001</v>
          </cell>
          <cell r="FF13">
            <v>3.1338489975342467</v>
          </cell>
          <cell r="FG13">
            <v>2.9494345860560638</v>
          </cell>
          <cell r="FH13">
            <v>2.9113246575342466</v>
          </cell>
          <cell r="FI13">
            <v>3.2390021280080399</v>
          </cell>
          <cell r="FJ13">
            <v>3.2992846575342467</v>
          </cell>
          <cell r="FK13">
            <v>3.4121609589041095</v>
          </cell>
          <cell r="FL13">
            <v>3.5518246575342465</v>
          </cell>
          <cell r="FM13">
            <v>3.0943246575342465</v>
          </cell>
          <cell r="FN13">
            <v>3.2566109589041097</v>
          </cell>
          <cell r="FO13">
            <v>3.2773246575342467</v>
          </cell>
          <cell r="FP13">
            <v>3.245281263043772</v>
          </cell>
          <cell r="FQ13">
            <v>2.8571823050241956</v>
          </cell>
          <cell r="FR13">
            <v>38.227604485145768</v>
          </cell>
        </row>
        <row r="14">
          <cell r="A14" t="str">
            <v>LETHABO</v>
          </cell>
          <cell r="B14">
            <v>1671.598</v>
          </cell>
          <cell r="C14">
            <v>1574.7819805531301</v>
          </cell>
          <cell r="D14">
            <v>1550</v>
          </cell>
          <cell r="E14">
            <v>1730.3776880349346</v>
          </cell>
          <cell r="F14">
            <v>1762</v>
          </cell>
          <cell r="G14">
            <v>1825</v>
          </cell>
          <cell r="H14">
            <v>1900</v>
          </cell>
          <cell r="I14">
            <v>1650</v>
          </cell>
          <cell r="J14">
            <v>1740</v>
          </cell>
          <cell r="K14">
            <v>1750</v>
          </cell>
          <cell r="L14">
            <v>1733.8089093659357</v>
          </cell>
          <cell r="M14">
            <v>1520.41401502183</v>
          </cell>
          <cell r="N14">
            <v>20407.980592975829</v>
          </cell>
          <cell r="O14">
            <v>20407.980592975829</v>
          </cell>
          <cell r="P14">
            <v>0</v>
          </cell>
          <cell r="Q14">
            <v>0</v>
          </cell>
          <cell r="S14" t="str">
            <v>MAJUBA</v>
          </cell>
          <cell r="T14">
            <v>0.53700000000000003</v>
          </cell>
          <cell r="U14">
            <v>21.915999999999997</v>
          </cell>
          <cell r="V14">
            <v>24.165000000000003</v>
          </cell>
          <cell r="W14">
            <v>48.330000000000005</v>
          </cell>
          <cell r="X14">
            <v>107.4</v>
          </cell>
          <cell r="Y14">
            <v>48.330000000000005</v>
          </cell>
          <cell r="Z14">
            <v>26.85</v>
          </cell>
          <cell r="AA14">
            <v>24.165000000000003</v>
          </cell>
          <cell r="AB14">
            <v>24.165000000000003</v>
          </cell>
          <cell r="AC14">
            <v>85.92</v>
          </cell>
          <cell r="AD14">
            <v>53.7</v>
          </cell>
          <cell r="AE14">
            <v>65.96417998799825</v>
          </cell>
          <cell r="AF14">
            <v>48.330000000000005</v>
          </cell>
          <cell r="AG14">
            <v>579.23517998799832</v>
          </cell>
          <cell r="AH14">
            <v>606</v>
          </cell>
          <cell r="AI14">
            <v>-26.764820012001678</v>
          </cell>
          <cell r="AJ14">
            <v>-4.4166369656768449E-2</v>
          </cell>
          <cell r="AL14" t="str">
            <v>MAJUBA</v>
          </cell>
          <cell r="AM14">
            <v>159.12099999999998</v>
          </cell>
          <cell r="AN14">
            <v>172.07499999999999</v>
          </cell>
          <cell r="AO14">
            <v>190</v>
          </cell>
          <cell r="AP14">
            <v>190</v>
          </cell>
          <cell r="AQ14">
            <v>180</v>
          </cell>
          <cell r="AR14">
            <v>180</v>
          </cell>
          <cell r="AS14">
            <v>180</v>
          </cell>
          <cell r="AT14">
            <v>180</v>
          </cell>
          <cell r="AU14">
            <v>180</v>
          </cell>
          <cell r="AV14">
            <v>100</v>
          </cell>
          <cell r="AW14">
            <v>100</v>
          </cell>
          <cell r="AX14">
            <v>130.87900000000002</v>
          </cell>
          <cell r="AY14">
            <v>1942.0749999999998</v>
          </cell>
          <cell r="AZ14">
            <v>3650</v>
          </cell>
          <cell r="BA14">
            <v>-1707.9250000000002</v>
          </cell>
          <cell r="BB14">
            <v>-0.46792465753424661</v>
          </cell>
          <cell r="BD14" t="str">
            <v>MAJUBA</v>
          </cell>
          <cell r="BE14">
            <v>171.02587472163324</v>
          </cell>
          <cell r="BF14">
            <v>171.64220993446079</v>
          </cell>
          <cell r="BG14">
            <v>172.46199450465411</v>
          </cell>
          <cell r="BH14">
            <v>172.95621133354175</v>
          </cell>
          <cell r="BI14">
            <v>129.9241625099277</v>
          </cell>
          <cell r="BJ14">
            <v>134.95926782863714</v>
          </cell>
          <cell r="BK14">
            <v>140.81577560991116</v>
          </cell>
          <cell r="BL14">
            <v>146.77495869900574</v>
          </cell>
          <cell r="BM14">
            <v>152.73414178810035</v>
          </cell>
          <cell r="BN14">
            <v>156.33179279732175</v>
          </cell>
          <cell r="BO14">
            <v>158.10232045173237</v>
          </cell>
          <cell r="BP14">
            <v>156.37069352632909</v>
          </cell>
          <cell r="BQ14">
            <v>158.51633913334032</v>
          </cell>
          <cell r="BS14" t="str">
            <v>MAJUBA</v>
          </cell>
          <cell r="BT14">
            <v>3277.9705199999989</v>
          </cell>
          <cell r="BU14">
            <v>3289.783519999999</v>
          </cell>
          <cell r="BV14">
            <v>3305.495935786314</v>
          </cell>
          <cell r="BW14">
            <v>3314.9683515726292</v>
          </cell>
          <cell r="BX14">
            <v>3397.5683515726291</v>
          </cell>
          <cell r="BY14">
            <v>3529.2383515726292</v>
          </cell>
          <cell r="BZ14">
            <v>3682.3883515726293</v>
          </cell>
          <cell r="CA14">
            <v>3838.2233515726293</v>
          </cell>
          <cell r="CB14">
            <v>3994.0583515726294</v>
          </cell>
          <cell r="CC14">
            <v>4088.1383515726293</v>
          </cell>
          <cell r="CD14">
            <v>4134.4383515726295</v>
          </cell>
          <cell r="CE14">
            <v>4089.1556210564204</v>
          </cell>
          <cell r="CF14">
            <v>4145.2651042136831</v>
          </cell>
          <cell r="CH14" t="str">
            <v>MAJUBA</v>
          </cell>
          <cell r="CI14">
            <v>19.166518080000003</v>
          </cell>
          <cell r="CJ14">
            <v>19.166518080000003</v>
          </cell>
          <cell r="CK14">
            <v>19.166518080000003</v>
          </cell>
          <cell r="CL14">
            <v>26.150396400000005</v>
          </cell>
          <cell r="CM14">
            <v>26.150396400000005</v>
          </cell>
          <cell r="CN14">
            <v>26.150396400000005</v>
          </cell>
          <cell r="CO14">
            <v>26.150396400000005</v>
          </cell>
          <cell r="CP14">
            <v>26.150396400000005</v>
          </cell>
          <cell r="CQ14">
            <v>26.150396400000005</v>
          </cell>
          <cell r="CR14">
            <v>26.150396400000005</v>
          </cell>
          <cell r="CS14">
            <v>26.150396400000005</v>
          </cell>
          <cell r="CT14">
            <v>26.150396400000005</v>
          </cell>
          <cell r="CV14" t="str">
            <v>MAJUBA</v>
          </cell>
          <cell r="CW14">
            <v>1836</v>
          </cell>
          <cell r="CX14">
            <v>1836</v>
          </cell>
          <cell r="CY14">
            <v>1836</v>
          </cell>
          <cell r="CZ14">
            <v>2505</v>
          </cell>
          <cell r="DA14">
            <v>2505</v>
          </cell>
          <cell r="DB14">
            <v>2505</v>
          </cell>
          <cell r="DC14">
            <v>2505</v>
          </cell>
          <cell r="DD14">
            <v>2505</v>
          </cell>
          <cell r="DE14">
            <v>2505</v>
          </cell>
          <cell r="DF14">
            <v>2505</v>
          </cell>
          <cell r="DG14">
            <v>2505</v>
          </cell>
          <cell r="DH14">
            <v>2505</v>
          </cell>
          <cell r="DJ14" t="str">
            <v>MAJUBA</v>
          </cell>
          <cell r="DK14">
            <v>0.96639999999999993</v>
          </cell>
          <cell r="DL14">
            <v>0.63306666666666667</v>
          </cell>
          <cell r="DM14">
            <v>0.89113118279569881</v>
          </cell>
          <cell r="DN14">
            <v>0.85238802395209579</v>
          </cell>
          <cell r="DO14">
            <v>0.96639999999999993</v>
          </cell>
          <cell r="DP14">
            <v>0.96639999999999993</v>
          </cell>
          <cell r="DQ14">
            <v>0.96639999999999993</v>
          </cell>
          <cell r="DR14">
            <v>0.96639999999999993</v>
          </cell>
          <cell r="DS14">
            <v>0.96639999999999993</v>
          </cell>
          <cell r="DT14">
            <v>0.91123291481553015</v>
          </cell>
          <cell r="DU14">
            <v>0.90939401197604786</v>
          </cell>
          <cell r="DV14">
            <v>0.96639999999999993</v>
          </cell>
          <cell r="DW14">
            <v>0.92125853778472444</v>
          </cell>
          <cell r="DY14" t="str">
            <v>MAJUBA</v>
          </cell>
          <cell r="DZ14">
            <v>8.1692346866231128E-2</v>
          </cell>
          <cell r="EA14">
            <v>5.7613083143956821E-2</v>
          </cell>
          <cell r="EB14">
            <v>7.393588166776259E-2</v>
          </cell>
          <cell r="EC14">
            <v>0.13009255096297628</v>
          </cell>
          <cell r="ED14">
            <v>4.9969490627802295E-2</v>
          </cell>
          <cell r="EE14">
            <v>2.8686189064108726E-2</v>
          </cell>
          <cell r="EF14">
            <v>2.4984745313901147E-2</v>
          </cell>
          <cell r="EG14">
            <v>2.4984745313901147E-2</v>
          </cell>
          <cell r="EH14">
            <v>9.1795805005147918E-2</v>
          </cell>
          <cell r="EI14">
            <v>5.8883000965643542E-2</v>
          </cell>
          <cell r="EJ14">
            <v>7.4893058277201038E-2</v>
          </cell>
          <cell r="EK14">
            <v>4.9969490627802295E-2</v>
          </cell>
          <cell r="EL14">
            <v>6.2291698986369583E-2</v>
          </cell>
          <cell r="FC14" t="str">
            <v>MAJUBA 1-3 (Dry)</v>
          </cell>
          <cell r="FD14">
            <v>0.16</v>
          </cell>
          <cell r="FE14">
            <v>0.30299999999999999</v>
          </cell>
          <cell r="FF14">
            <v>8.099200657534246E-2</v>
          </cell>
          <cell r="FG14">
            <v>7.0443835616438355E-2</v>
          </cell>
          <cell r="FH14">
            <v>8.013424657534246E-2</v>
          </cell>
          <cell r="FI14">
            <v>5.6904109589041095E-2</v>
          </cell>
          <cell r="FJ14">
            <v>4.0134246575342467E-2</v>
          </cell>
          <cell r="FK14">
            <v>3.2904109589041095E-2</v>
          </cell>
          <cell r="FL14">
            <v>3.2934246575342462E-2</v>
          </cell>
          <cell r="FM14">
            <v>3.2934246575342462E-2</v>
          </cell>
          <cell r="FN14">
            <v>5.0504109589041099E-2</v>
          </cell>
          <cell r="FO14">
            <v>4.1734246575342464E-2</v>
          </cell>
          <cell r="FP14">
            <v>4.4558241429040572E-2</v>
          </cell>
          <cell r="FQ14">
            <v>4.0134246575342467E-2</v>
          </cell>
          <cell r="FR14">
            <v>0.60431189183999934</v>
          </cell>
        </row>
        <row r="15">
          <cell r="A15" t="str">
            <v>MAJUBA</v>
          </cell>
          <cell r="B15">
            <v>107.84099999999999</v>
          </cell>
          <cell r="C15">
            <v>45</v>
          </cell>
          <cell r="D15">
            <v>90</v>
          </cell>
          <cell r="E15">
            <v>200</v>
          </cell>
          <cell r="F15">
            <v>90</v>
          </cell>
          <cell r="G15">
            <v>50</v>
          </cell>
          <cell r="H15">
            <v>45</v>
          </cell>
          <cell r="I15">
            <v>45</v>
          </cell>
          <cell r="J15">
            <v>160</v>
          </cell>
          <cell r="K15">
            <v>100</v>
          </cell>
          <cell r="L15">
            <v>122.83832399999675</v>
          </cell>
          <cell r="M15">
            <v>90</v>
          </cell>
          <cell r="N15">
            <v>1145.6793239999968</v>
          </cell>
          <cell r="O15">
            <v>1145.6793239999968</v>
          </cell>
          <cell r="P15">
            <v>0</v>
          </cell>
          <cell r="Q15">
            <v>0</v>
          </cell>
          <cell r="S15" t="str">
            <v>Majuba Pre</v>
          </cell>
          <cell r="T15">
            <v>0.52879033685473864</v>
          </cell>
          <cell r="U15">
            <v>125.392</v>
          </cell>
          <cell r="V15">
            <v>132.19758421368465</v>
          </cell>
          <cell r="W15">
            <v>132.19758421368465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79.318550528210793</v>
          </cell>
          <cell r="AF15">
            <v>26.439516842736932</v>
          </cell>
          <cell r="AG15">
            <v>495.54523579831698</v>
          </cell>
          <cell r="AH15">
            <v>502</v>
          </cell>
          <cell r="AI15">
            <v>-6.4547642016830196</v>
          </cell>
          <cell r="AJ15">
            <v>-1.2858096019288884E-2</v>
          </cell>
          <cell r="AL15" t="str">
            <v>MATIMBA</v>
          </cell>
          <cell r="AM15">
            <v>906.65099999999995</v>
          </cell>
          <cell r="AN15">
            <v>809.524</v>
          </cell>
          <cell r="AO15">
            <v>1093.3489999999999</v>
          </cell>
          <cell r="AP15">
            <v>952.38099999999997</v>
          </cell>
          <cell r="AQ15">
            <v>952.38099999999997</v>
          </cell>
          <cell r="AR15">
            <v>1190.4760000000001</v>
          </cell>
          <cell r="AS15">
            <v>952.38099999999997</v>
          </cell>
          <cell r="AT15">
            <v>1047.6189999999999</v>
          </cell>
          <cell r="AU15">
            <v>1000</v>
          </cell>
          <cell r="AV15">
            <v>1190.4760000000001</v>
          </cell>
          <cell r="AW15">
            <v>1047.6189999999999</v>
          </cell>
          <cell r="AX15">
            <v>857.14300000000003</v>
          </cell>
          <cell r="AY15">
            <v>12000.000000000002</v>
          </cell>
          <cell r="AZ15">
            <v>12197</v>
          </cell>
          <cell r="BA15">
            <v>-196.99999999999818</v>
          </cell>
          <cell r="BB15">
            <v>-1.6151512667049124E-2</v>
          </cell>
          <cell r="BD15" t="str">
            <v>MATIMBA</v>
          </cell>
          <cell r="BE15">
            <v>27.962110289260103</v>
          </cell>
          <cell r="BF15">
            <v>24.999815590651274</v>
          </cell>
          <cell r="BG15">
            <v>23.443661357521506</v>
          </cell>
          <cell r="BH15">
            <v>24.390383828213373</v>
          </cell>
          <cell r="BI15">
            <v>24.901547411687435</v>
          </cell>
          <cell r="BJ15">
            <v>23.01631856539359</v>
          </cell>
          <cell r="BK15">
            <v>26.270814267733723</v>
          </cell>
          <cell r="BL15">
            <v>21.736896383109165</v>
          </cell>
          <cell r="BM15">
            <v>20.095296435305791</v>
          </cell>
          <cell r="BN15">
            <v>20.978364021595539</v>
          </cell>
          <cell r="BO15">
            <v>27.163524517003349</v>
          </cell>
          <cell r="BP15">
            <v>29.634362812923978</v>
          </cell>
          <cell r="BQ15">
            <v>26.250862892088275</v>
          </cell>
          <cell r="BS15" t="str">
            <v>MATIMBA</v>
          </cell>
          <cell r="BT15">
            <v>1018.9579999999995</v>
          </cell>
          <cell r="BU15">
            <v>911.00999999999942</v>
          </cell>
          <cell r="BV15">
            <v>854.30269898879953</v>
          </cell>
          <cell r="BW15">
            <v>888.80189898879962</v>
          </cell>
          <cell r="BX15">
            <v>907.429041836799</v>
          </cell>
          <cell r="BY15">
            <v>838.73004183679893</v>
          </cell>
          <cell r="BZ15">
            <v>957.32604183679905</v>
          </cell>
          <cell r="CA15">
            <v>792.107041836799</v>
          </cell>
          <cell r="CB15">
            <v>732.28604183679886</v>
          </cell>
          <cell r="CC15">
            <v>764.46561527679899</v>
          </cell>
          <cell r="CD15">
            <v>989.85700036479898</v>
          </cell>
          <cell r="CE15">
            <v>1079.896000364799</v>
          </cell>
          <cell r="CF15">
            <v>956.59900036479894</v>
          </cell>
          <cell r="CH15" t="str">
            <v>MATIMBA</v>
          </cell>
          <cell r="CI15">
            <v>36.440668799999997</v>
          </cell>
          <cell r="CJ15">
            <v>36.440668799999997</v>
          </cell>
          <cell r="CK15">
            <v>36.440668799999997</v>
          </cell>
          <cell r="CL15">
            <v>36.440668799999997</v>
          </cell>
          <cell r="CM15">
            <v>36.440668799999997</v>
          </cell>
          <cell r="CN15">
            <v>36.440668799999997</v>
          </cell>
          <cell r="CO15">
            <v>36.440668799999997</v>
          </cell>
          <cell r="CP15">
            <v>36.440668799999997</v>
          </cell>
          <cell r="CQ15">
            <v>36.440668799999997</v>
          </cell>
          <cell r="CR15">
            <v>36.440668799999997</v>
          </cell>
          <cell r="CS15">
            <v>36.440668799999997</v>
          </cell>
          <cell r="CT15">
            <v>36.440668799999997</v>
          </cell>
          <cell r="CV15" t="str">
            <v>MATIMBA</v>
          </cell>
          <cell r="CW15">
            <v>3690</v>
          </cell>
          <cell r="CX15">
            <v>3690</v>
          </cell>
          <cell r="CY15">
            <v>3690</v>
          </cell>
          <cell r="CZ15">
            <v>3690</v>
          </cell>
          <cell r="DA15">
            <v>3690</v>
          </cell>
          <cell r="DB15">
            <v>3690</v>
          </cell>
          <cell r="DC15">
            <v>3690</v>
          </cell>
          <cell r="DD15">
            <v>3690</v>
          </cell>
          <cell r="DE15">
            <v>3690</v>
          </cell>
          <cell r="DF15">
            <v>3690</v>
          </cell>
          <cell r="DG15">
            <v>3690</v>
          </cell>
          <cell r="DH15">
            <v>3690</v>
          </cell>
          <cell r="DJ15" t="str">
            <v>MATIMBA</v>
          </cell>
          <cell r="DK15">
            <v>0.83109677419354833</v>
          </cell>
          <cell r="DL15">
            <v>0.81899999999999995</v>
          </cell>
          <cell r="DM15">
            <v>0.94399999999999995</v>
          </cell>
          <cell r="DN15">
            <v>0.84399999999999997</v>
          </cell>
          <cell r="DO15">
            <v>0.89019999999999999</v>
          </cell>
          <cell r="DP15">
            <v>0.94399999999999995</v>
          </cell>
          <cell r="DQ15">
            <v>0.94399999999999995</v>
          </cell>
          <cell r="DR15">
            <v>0.94399999999999995</v>
          </cell>
          <cell r="DS15">
            <v>0.84399999999999997</v>
          </cell>
          <cell r="DT15">
            <v>0.81496774193548382</v>
          </cell>
          <cell r="DU15">
            <v>0.85511111111111104</v>
          </cell>
          <cell r="DV15">
            <v>0.87948387096774194</v>
          </cell>
          <cell r="DW15">
            <v>0.88007305936073055</v>
          </cell>
          <cell r="DY15" t="str">
            <v>MATIMBA</v>
          </cell>
          <cell r="DZ15">
            <v>0.86284071161107001</v>
          </cell>
          <cell r="EA15">
            <v>0.83963516581209185</v>
          </cell>
          <cell r="EB15">
            <v>0.80426533545907719</v>
          </cell>
          <cell r="EC15">
            <v>0.81972350302755315</v>
          </cell>
          <cell r="ED15">
            <v>0.82244935769307537</v>
          </cell>
          <cell r="EE15">
            <v>0.84130137440734121</v>
          </cell>
          <cell r="EF15">
            <v>0.84888993595603901</v>
          </cell>
          <cell r="EG15">
            <v>0.84117275472007502</v>
          </cell>
          <cell r="EH15">
            <v>0.84962985082720754</v>
          </cell>
          <cell r="EI15">
            <v>0.8491060972463218</v>
          </cell>
          <cell r="EJ15">
            <v>0.82971691203398523</v>
          </cell>
          <cell r="EK15">
            <v>0.79933738989189584</v>
          </cell>
          <cell r="EL15">
            <v>0.8340056990571445</v>
          </cell>
          <cell r="FC15" t="str">
            <v>MAJUBA 4-6 (Wet)</v>
          </cell>
          <cell r="FD15">
            <v>1.8</v>
          </cell>
          <cell r="FE15">
            <v>0</v>
          </cell>
          <cell r="FF15">
            <v>0.42753600000000003</v>
          </cell>
          <cell r="FG15">
            <v>0.45</v>
          </cell>
          <cell r="FH15">
            <v>0.45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0.27</v>
          </cell>
          <cell r="FQ15">
            <v>0.09</v>
          </cell>
          <cell r="FR15">
            <v>1.6875360000000001</v>
          </cell>
        </row>
        <row r="16">
          <cell r="A16" t="str">
            <v>MAJUBA PRE-COMM</v>
          </cell>
          <cell r="B16">
            <v>237.52</v>
          </cell>
          <cell r="C16">
            <v>250</v>
          </cell>
          <cell r="D16">
            <v>250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150</v>
          </cell>
          <cell r="M16">
            <v>50</v>
          </cell>
          <cell r="N16">
            <v>937.52</v>
          </cell>
          <cell r="O16">
            <v>937.52</v>
          </cell>
          <cell r="P16">
            <v>0</v>
          </cell>
          <cell r="Q16">
            <v>0</v>
          </cell>
          <cell r="S16" t="str">
            <v>MAJUBA TOTAL</v>
          </cell>
          <cell r="T16">
            <v>0.53289516842736928</v>
          </cell>
          <cell r="U16">
            <v>147.30799999999999</v>
          </cell>
          <cell r="V16">
            <v>156.36258421368464</v>
          </cell>
          <cell r="W16">
            <v>180.52758421368466</v>
          </cell>
          <cell r="X16">
            <v>107.4</v>
          </cell>
          <cell r="Y16">
            <v>48.330000000000005</v>
          </cell>
          <cell r="Z16">
            <v>26.85</v>
          </cell>
          <cell r="AA16">
            <v>24.165000000000003</v>
          </cell>
          <cell r="AB16">
            <v>24.165000000000003</v>
          </cell>
          <cell r="AC16">
            <v>85.92</v>
          </cell>
          <cell r="AD16">
            <v>53.7</v>
          </cell>
          <cell r="AE16">
            <v>145.28273051620903</v>
          </cell>
          <cell r="AF16">
            <v>74.769516842736934</v>
          </cell>
          <cell r="AG16">
            <v>1074.7804157863152</v>
          </cell>
          <cell r="AH16">
            <v>1108</v>
          </cell>
          <cell r="AI16">
            <v>-33.219584213684811</v>
          </cell>
          <cell r="AJ16">
            <v>-2.9981574200076546E-2</v>
          </cell>
          <cell r="AL16" t="str">
            <v>MATLA</v>
          </cell>
          <cell r="AM16">
            <v>1098.1860000000001</v>
          </cell>
          <cell r="AN16">
            <v>1083.425</v>
          </cell>
          <cell r="AO16">
            <v>1165.7</v>
          </cell>
          <cell r="AP16">
            <v>1101.5</v>
          </cell>
          <cell r="AQ16">
            <v>1118</v>
          </cell>
          <cell r="AR16">
            <v>1141</v>
          </cell>
          <cell r="AS16">
            <v>1170</v>
          </cell>
          <cell r="AT16">
            <v>840</v>
          </cell>
          <cell r="AU16">
            <v>928.5</v>
          </cell>
          <cell r="AV16">
            <v>1097.3</v>
          </cell>
          <cell r="AW16">
            <v>1113.0889999999999</v>
          </cell>
          <cell r="AX16">
            <v>1035.9000000000001</v>
          </cell>
          <cell r="AY16">
            <v>12892.599999999999</v>
          </cell>
          <cell r="AZ16">
            <v>11535</v>
          </cell>
          <cell r="BA16">
            <v>1357.5999999999985</v>
          </cell>
          <cell r="BB16">
            <v>0.11769397485912428</v>
          </cell>
          <cell r="BD16" t="str">
            <v>MATLA</v>
          </cell>
          <cell r="BE16">
            <v>61.318123930085456</v>
          </cell>
          <cell r="BF16">
            <v>62.192408927174071</v>
          </cell>
          <cell r="BG16">
            <v>68.537494643690763</v>
          </cell>
          <cell r="BH16">
            <v>72.127329620264305</v>
          </cell>
          <cell r="BI16">
            <v>75.435127520279707</v>
          </cell>
          <cell r="BJ16">
            <v>76.627647346108944</v>
          </cell>
          <cell r="BK16">
            <v>79.179753546301853</v>
          </cell>
          <cell r="BL16">
            <v>80.960000316168944</v>
          </cell>
          <cell r="BM16">
            <v>72.859967333998725</v>
          </cell>
          <cell r="BN16">
            <v>69.049772178713056</v>
          </cell>
          <cell r="BO16">
            <v>71.709962651344924</v>
          </cell>
          <cell r="BP16">
            <v>79.092298100375501</v>
          </cell>
          <cell r="BQ16">
            <v>78.348582497222154</v>
          </cell>
          <cell r="BS16" t="str">
            <v>MATLA</v>
          </cell>
          <cell r="BT16">
            <v>2048.0169999999998</v>
          </cell>
          <cell r="BU16">
            <v>2077.2179999999998</v>
          </cell>
          <cell r="BV16">
            <v>2289.143</v>
          </cell>
          <cell r="BW16">
            <v>2409.0429999999997</v>
          </cell>
          <cell r="BX16">
            <v>2519.5229999999997</v>
          </cell>
          <cell r="BY16">
            <v>2559.3529999999996</v>
          </cell>
          <cell r="BZ16">
            <v>2644.5929999999998</v>
          </cell>
          <cell r="CA16">
            <v>2704.0529999999999</v>
          </cell>
          <cell r="CB16">
            <v>2433.5129999999999</v>
          </cell>
          <cell r="CC16">
            <v>2306.2529999999997</v>
          </cell>
          <cell r="CD16">
            <v>2395.1030000000001</v>
          </cell>
          <cell r="CE16">
            <v>2641.672</v>
          </cell>
          <cell r="CF16">
            <v>2616.8320000000003</v>
          </cell>
          <cell r="CH16" t="str">
            <v>MATLA</v>
          </cell>
          <cell r="CI16">
            <v>33.399864000000001</v>
          </cell>
          <cell r="CJ16">
            <v>33.399864000000001</v>
          </cell>
          <cell r="CK16">
            <v>33.399864000000001</v>
          </cell>
          <cell r="CL16">
            <v>33.399864000000001</v>
          </cell>
          <cell r="CM16">
            <v>33.399864000000001</v>
          </cell>
          <cell r="CN16">
            <v>33.399864000000001</v>
          </cell>
          <cell r="CO16">
            <v>33.399864000000001</v>
          </cell>
          <cell r="CP16">
            <v>33.399864000000001</v>
          </cell>
          <cell r="CQ16">
            <v>33.399864000000001</v>
          </cell>
          <cell r="CR16">
            <v>33.399864000000001</v>
          </cell>
          <cell r="CS16">
            <v>33.399864000000001</v>
          </cell>
          <cell r="CT16">
            <v>33.399864000000001</v>
          </cell>
          <cell r="CV16" t="str">
            <v>MATLA</v>
          </cell>
          <cell r="CW16">
            <v>3450</v>
          </cell>
          <cell r="CX16">
            <v>3450</v>
          </cell>
          <cell r="CY16">
            <v>3450</v>
          </cell>
          <cell r="CZ16">
            <v>3450</v>
          </cell>
          <cell r="DA16">
            <v>3450</v>
          </cell>
          <cell r="DB16">
            <v>3450</v>
          </cell>
          <cell r="DC16">
            <v>3450</v>
          </cell>
          <cell r="DD16">
            <v>3450</v>
          </cell>
          <cell r="DE16">
            <v>3450</v>
          </cell>
          <cell r="DF16">
            <v>3450</v>
          </cell>
          <cell r="DG16">
            <v>3450</v>
          </cell>
          <cell r="DH16">
            <v>3450</v>
          </cell>
          <cell r="DJ16" t="str">
            <v>MATLA</v>
          </cell>
          <cell r="DK16">
            <v>0.84609677419354834</v>
          </cell>
          <cell r="DL16">
            <v>0.86971428571428566</v>
          </cell>
          <cell r="DM16">
            <v>0.92136559139784946</v>
          </cell>
          <cell r="DN16">
            <v>0.95899999999999996</v>
          </cell>
          <cell r="DO16">
            <v>0.95899999999999996</v>
          </cell>
          <cell r="DP16">
            <v>0.95899999999999996</v>
          </cell>
          <cell r="DQ16">
            <v>0.95899999999999996</v>
          </cell>
          <cell r="DR16">
            <v>0.95899999999999996</v>
          </cell>
          <cell r="DS16">
            <v>0.95899999999999996</v>
          </cell>
          <cell r="DT16">
            <v>0.88373118279569884</v>
          </cell>
          <cell r="DU16">
            <v>0.79233333333333333</v>
          </cell>
          <cell r="DV16">
            <v>0.93211827956989246</v>
          </cell>
          <cell r="DW16">
            <v>0.91699086757990866</v>
          </cell>
          <cell r="DY16" t="str">
            <v>MATLA</v>
          </cell>
          <cell r="DZ16">
            <v>0.92760935226211805</v>
          </cell>
          <cell r="EA16">
            <v>0.86790677153757778</v>
          </cell>
          <cell r="EB16">
            <v>0.88796382790550632</v>
          </cell>
          <cell r="EC16">
            <v>0.8353776998651643</v>
          </cell>
          <cell r="ED16">
            <v>0.87952312540512922</v>
          </cell>
          <cell r="EE16">
            <v>0.8899501124191701</v>
          </cell>
          <cell r="EF16">
            <v>0.90592913147964804</v>
          </cell>
          <cell r="EG16">
            <v>0.90592913147964804</v>
          </cell>
          <cell r="EH16">
            <v>0.8899501124191701</v>
          </cell>
          <cell r="EI16">
            <v>0.89271496973233355</v>
          </cell>
          <cell r="EJ16">
            <v>0.8840762622475048</v>
          </cell>
          <cell r="EK16">
            <v>0.89025935888285734</v>
          </cell>
          <cell r="EL16">
            <v>0.88809915463631894</v>
          </cell>
          <cell r="FC16" t="str">
            <v>MATIMBA</v>
          </cell>
          <cell r="FD16">
            <v>0.16</v>
          </cell>
          <cell r="FE16">
            <v>0.56000000000000005</v>
          </cell>
          <cell r="FF16">
            <v>0.36255508383561647</v>
          </cell>
          <cell r="FG16">
            <v>0.31578766033358896</v>
          </cell>
          <cell r="FH16">
            <v>0.38105764383561641</v>
          </cell>
          <cell r="FI16">
            <v>0.34012310030027415</v>
          </cell>
          <cell r="FJ16">
            <v>0.36916164383561645</v>
          </cell>
          <cell r="FK16">
            <v>0.38362739726027401</v>
          </cell>
          <cell r="FL16">
            <v>0.39956164383561643</v>
          </cell>
          <cell r="FM16">
            <v>0.39636164383561645</v>
          </cell>
          <cell r="FN16">
            <v>0.35085272846027399</v>
          </cell>
          <cell r="FO16">
            <v>0.3515253020756165</v>
          </cell>
          <cell r="FP16">
            <v>0.34762739726027403</v>
          </cell>
          <cell r="FQ16">
            <v>0.35636164383561647</v>
          </cell>
          <cell r="FR16">
            <v>4.354602888704</v>
          </cell>
        </row>
        <row r="17">
          <cell r="A17" t="str">
            <v>MAJUBA TOTAL</v>
          </cell>
          <cell r="B17">
            <v>345.36099999999999</v>
          </cell>
          <cell r="C17">
            <v>295</v>
          </cell>
          <cell r="D17">
            <v>340</v>
          </cell>
          <cell r="E17">
            <v>200</v>
          </cell>
          <cell r="F17">
            <v>90</v>
          </cell>
          <cell r="G17">
            <v>50</v>
          </cell>
          <cell r="H17">
            <v>45</v>
          </cell>
          <cell r="I17">
            <v>45</v>
          </cell>
          <cell r="J17">
            <v>160</v>
          </cell>
          <cell r="K17">
            <v>100</v>
          </cell>
          <cell r="L17">
            <v>272.83832399999676</v>
          </cell>
          <cell r="M17">
            <v>140</v>
          </cell>
          <cell r="N17">
            <v>2083.1993239999965</v>
          </cell>
          <cell r="O17">
            <v>2083.1993239999965</v>
          </cell>
          <cell r="P17">
            <v>0</v>
          </cell>
          <cell r="Q17">
            <v>0</v>
          </cell>
          <cell r="S17" t="str">
            <v>MATIMBA</v>
          </cell>
          <cell r="T17">
            <v>0.50800000000000001</v>
          </cell>
          <cell r="U17">
            <v>1014.599</v>
          </cell>
          <cell r="V17">
            <v>866.23130101119989</v>
          </cell>
          <cell r="W17">
            <v>1058.8498</v>
          </cell>
          <cell r="X17">
            <v>933.75385715200048</v>
          </cell>
          <cell r="Y17">
            <v>1021.08</v>
          </cell>
          <cell r="Z17">
            <v>1071.8800000000001</v>
          </cell>
          <cell r="AA17">
            <v>1117.5999999999999</v>
          </cell>
          <cell r="AB17">
            <v>1107.44</v>
          </cell>
          <cell r="AC17">
            <v>967.82042655999987</v>
          </cell>
          <cell r="AD17">
            <v>965.08461491200001</v>
          </cell>
          <cell r="AE17">
            <v>957.58</v>
          </cell>
          <cell r="AF17">
            <v>980.44</v>
          </cell>
          <cell r="AG17">
            <v>12062.358999635202</v>
          </cell>
          <cell r="AH17">
            <v>11998</v>
          </cell>
          <cell r="AI17">
            <v>64.358999635202053</v>
          </cell>
          <cell r="AJ17">
            <v>5.3641439935991041E-3</v>
          </cell>
          <cell r="AL17" t="str">
            <v>TUTUKA</v>
          </cell>
          <cell r="AM17">
            <v>602.06100000000004</v>
          </cell>
          <cell r="AN17">
            <v>665</v>
          </cell>
          <cell r="AO17">
            <v>762</v>
          </cell>
          <cell r="AP17">
            <v>675</v>
          </cell>
          <cell r="AQ17">
            <v>831</v>
          </cell>
          <cell r="AR17">
            <v>650</v>
          </cell>
          <cell r="AS17">
            <v>820</v>
          </cell>
          <cell r="AT17">
            <v>609</v>
          </cell>
          <cell r="AU17">
            <v>791</v>
          </cell>
          <cell r="AV17">
            <v>833</v>
          </cell>
          <cell r="AW17">
            <v>781</v>
          </cell>
          <cell r="AX17">
            <v>980.93899999999996</v>
          </cell>
          <cell r="AY17">
            <v>9000</v>
          </cell>
          <cell r="AZ17">
            <v>7350</v>
          </cell>
          <cell r="BA17">
            <v>1650</v>
          </cell>
          <cell r="BB17">
            <v>0.22448979591836735</v>
          </cell>
          <cell r="BD17" t="str">
            <v>TUTUKA</v>
          </cell>
          <cell r="BE17">
            <v>50.301492811103465</v>
          </cell>
          <cell r="BF17">
            <v>50.860175809370539</v>
          </cell>
          <cell r="BG17">
            <v>55.77430647076195</v>
          </cell>
          <cell r="BH17">
            <v>64.434179417074972</v>
          </cell>
          <cell r="BI17">
            <v>68.873126471476994</v>
          </cell>
          <cell r="BJ17">
            <v>80.84474992254971</v>
          </cell>
          <cell r="BK17">
            <v>83.958260991318269</v>
          </cell>
          <cell r="BL17">
            <v>87.171344104145675</v>
          </cell>
          <cell r="BM17">
            <v>90.176960329291433</v>
          </cell>
          <cell r="BN17">
            <v>94.523331316079705</v>
          </cell>
          <cell r="BO17">
            <v>99.564656066459648</v>
          </cell>
          <cell r="BP17">
            <v>106.2474419453369</v>
          </cell>
          <cell r="BQ17">
            <v>117.21541417217887</v>
          </cell>
          <cell r="BS17" t="str">
            <v>TUTUKA</v>
          </cell>
          <cell r="BT17">
            <v>1668.0940000000001</v>
          </cell>
          <cell r="BU17">
            <v>1686.6210000000001</v>
          </cell>
          <cell r="BV17">
            <v>1849.5830000000001</v>
          </cell>
          <cell r="BW17">
            <v>2136.761</v>
          </cell>
          <cell r="BX17">
            <v>2283.9650000000001</v>
          </cell>
          <cell r="BY17">
            <v>2680.9670000000001</v>
          </cell>
          <cell r="BZ17">
            <v>2784.2170000000001</v>
          </cell>
          <cell r="CA17">
            <v>2890.7690000000002</v>
          </cell>
          <cell r="CB17">
            <v>2990.4410000000003</v>
          </cell>
          <cell r="CC17">
            <v>3134.5750000000003</v>
          </cell>
          <cell r="CD17">
            <v>3301.7550000000001</v>
          </cell>
          <cell r="CE17">
            <v>3523.3690000000001</v>
          </cell>
          <cell r="CF17">
            <v>3887.0879999999997</v>
          </cell>
          <cell r="CH17" t="str">
            <v>TUTUKA</v>
          </cell>
          <cell r="CI17">
            <v>33.161918400000005</v>
          </cell>
          <cell r="CJ17">
            <v>33.161918400000005</v>
          </cell>
          <cell r="CK17">
            <v>33.161918400000005</v>
          </cell>
          <cell r="CL17">
            <v>33.161918400000005</v>
          </cell>
          <cell r="CM17">
            <v>33.161918400000005</v>
          </cell>
          <cell r="CN17">
            <v>33.161918400000005</v>
          </cell>
          <cell r="CO17">
            <v>33.161918400000005</v>
          </cell>
          <cell r="CP17">
            <v>33.161918400000005</v>
          </cell>
          <cell r="CQ17">
            <v>33.161918400000005</v>
          </cell>
          <cell r="CR17">
            <v>33.161918400000005</v>
          </cell>
          <cell r="CS17">
            <v>33.161918400000005</v>
          </cell>
          <cell r="CT17">
            <v>33.161918400000005</v>
          </cell>
          <cell r="CV17" t="str">
            <v>TUTUKA</v>
          </cell>
          <cell r="CW17">
            <v>3510</v>
          </cell>
          <cell r="CX17">
            <v>3510</v>
          </cell>
          <cell r="CY17">
            <v>3510</v>
          </cell>
          <cell r="CZ17">
            <v>3510</v>
          </cell>
          <cell r="DA17">
            <v>3510</v>
          </cell>
          <cell r="DB17">
            <v>3510</v>
          </cell>
          <cell r="DC17">
            <v>3510</v>
          </cell>
          <cell r="DD17">
            <v>3510</v>
          </cell>
          <cell r="DE17">
            <v>3510</v>
          </cell>
          <cell r="DF17">
            <v>3510</v>
          </cell>
          <cell r="DG17">
            <v>3510</v>
          </cell>
          <cell r="DH17">
            <v>3510</v>
          </cell>
          <cell r="DJ17" t="str">
            <v>TUTUKA</v>
          </cell>
          <cell r="DK17">
            <v>0.97950000000000004</v>
          </cell>
          <cell r="DL17">
            <v>0.98450000000000004</v>
          </cell>
          <cell r="DM17">
            <v>0.93920000000000003</v>
          </cell>
          <cell r="DN17">
            <v>0.82824999999995963</v>
          </cell>
          <cell r="DO17">
            <v>0.63773476702507659</v>
          </cell>
          <cell r="DP17">
            <v>0.97450000000000003</v>
          </cell>
          <cell r="DQ17">
            <v>0.98450000000000004</v>
          </cell>
          <cell r="DR17">
            <v>0.98450000000000004</v>
          </cell>
          <cell r="DS17">
            <v>0.94279629629626949</v>
          </cell>
          <cell r="DT17">
            <v>0.83347491039423915</v>
          </cell>
          <cell r="DU17">
            <v>0.79834259259257911</v>
          </cell>
          <cell r="DV17">
            <v>0.97450000000000003</v>
          </cell>
          <cell r="DW17">
            <v>0.90461777016741673</v>
          </cell>
          <cell r="DY17" t="str">
            <v>TUTUKA</v>
          </cell>
          <cell r="DZ17">
            <v>0.43350663606225198</v>
          </cell>
          <cell r="EA17">
            <v>0.44484448581282848</v>
          </cell>
          <cell r="EB17">
            <v>0.39834230108267954</v>
          </cell>
          <cell r="EC17">
            <v>0.51883440554335525</v>
          </cell>
          <cell r="ED17">
            <v>0.53620556014784004</v>
          </cell>
          <cell r="EE17">
            <v>0.45680522848301203</v>
          </cell>
          <cell r="EF17">
            <v>0.57099234128128218</v>
          </cell>
          <cell r="EG17">
            <v>0.40762940985203255</v>
          </cell>
          <cell r="EH17">
            <v>0.55862526644873889</v>
          </cell>
          <cell r="EI17">
            <v>0.62943079075824093</v>
          </cell>
          <cell r="EJ17">
            <v>0.57048786476653046</v>
          </cell>
          <cell r="EK17">
            <v>0.49904743240724747</v>
          </cell>
          <cell r="EL17">
            <v>0.50206264355383667</v>
          </cell>
          <cell r="FC17" t="str">
            <v>MATLA</v>
          </cell>
          <cell r="FD17">
            <v>1.96</v>
          </cell>
          <cell r="FE17">
            <v>1.4510000000000001</v>
          </cell>
          <cell r="FF17">
            <v>4.0717457764383562</v>
          </cell>
          <cell r="FG17">
            <v>3.5413095890410959</v>
          </cell>
          <cell r="FH17">
            <v>4.2392356164383562</v>
          </cell>
          <cell r="FI17">
            <v>4.0196602739726028</v>
          </cell>
          <cell r="FJ17">
            <v>4.366635616438356</v>
          </cell>
          <cell r="FK17">
            <v>4.2744602739726023</v>
          </cell>
          <cell r="FL17">
            <v>4.4940356164383566</v>
          </cell>
          <cell r="FM17">
            <v>4.4940356164383566</v>
          </cell>
          <cell r="FN17">
            <v>4.2744602739726023</v>
          </cell>
          <cell r="FO17">
            <v>4.092235616438356</v>
          </cell>
          <cell r="FP17">
            <v>3.5296602739726026</v>
          </cell>
          <cell r="FQ17">
            <v>4.2980356164383569</v>
          </cell>
          <cell r="FR17">
            <v>49.695510159999998</v>
          </cell>
        </row>
        <row r="18">
          <cell r="A18" t="str">
            <v>MATIMBA</v>
          </cell>
          <cell r="B18">
            <v>1968.7090000000001</v>
          </cell>
          <cell r="C18">
            <v>1705.1797263999997</v>
          </cell>
          <cell r="D18">
            <v>2084.35</v>
          </cell>
          <cell r="E18">
            <v>1838.098144000001</v>
          </cell>
          <cell r="F18">
            <v>2010</v>
          </cell>
          <cell r="G18">
            <v>2110</v>
          </cell>
          <cell r="H18">
            <v>2200</v>
          </cell>
          <cell r="I18">
            <v>2180</v>
          </cell>
          <cell r="J18">
            <v>1905.1583199999998</v>
          </cell>
          <cell r="K18">
            <v>1899.772864</v>
          </cell>
          <cell r="L18">
            <v>1885</v>
          </cell>
          <cell r="M18">
            <v>1930</v>
          </cell>
          <cell r="N18">
            <v>23716.2680544</v>
          </cell>
          <cell r="O18">
            <v>23716.2680544</v>
          </cell>
          <cell r="P18">
            <v>0</v>
          </cell>
          <cell r="Q18">
            <v>0</v>
          </cell>
          <cell r="S18" t="str">
            <v>MATLA</v>
          </cell>
          <cell r="T18">
            <v>0.498</v>
          </cell>
          <cell r="U18">
            <v>1068.9849999999999</v>
          </cell>
          <cell r="V18">
            <v>871.5</v>
          </cell>
          <cell r="W18">
            <v>1045.8</v>
          </cell>
          <cell r="X18">
            <v>991.02</v>
          </cell>
          <cell r="Y18">
            <v>1078.17</v>
          </cell>
          <cell r="Z18">
            <v>1055.76</v>
          </cell>
          <cell r="AA18">
            <v>1110.54</v>
          </cell>
          <cell r="AB18">
            <v>1110.54</v>
          </cell>
          <cell r="AC18">
            <v>1055.76</v>
          </cell>
          <cell r="AD18">
            <v>1008.45</v>
          </cell>
          <cell r="AE18">
            <v>866.52</v>
          </cell>
          <cell r="AF18">
            <v>1060.74</v>
          </cell>
          <cell r="AG18">
            <v>12323.785000000002</v>
          </cell>
          <cell r="AH18">
            <v>12201</v>
          </cell>
          <cell r="AI18">
            <v>122.78500000000167</v>
          </cell>
          <cell r="AJ18">
            <v>1.0063519383657215E-2</v>
          </cell>
          <cell r="AL18" t="str">
            <v>TOTAL</v>
          </cell>
          <cell r="AM18">
            <v>7672.4060000000009</v>
          </cell>
          <cell r="AN18">
            <v>7234.0330000000004</v>
          </cell>
          <cell r="AO18">
            <v>7742.6259999999993</v>
          </cell>
          <cell r="AP18">
            <v>7334.3810000000003</v>
          </cell>
          <cell r="AQ18">
            <v>8020.3810000000003</v>
          </cell>
          <cell r="AR18">
            <v>8085.7260000000006</v>
          </cell>
          <cell r="AS18">
            <v>8170.3810000000003</v>
          </cell>
          <cell r="AT18">
            <v>7427.6189999999997</v>
          </cell>
          <cell r="AU18">
            <v>7640.5</v>
          </cell>
          <cell r="AV18">
            <v>8018.7760000000007</v>
          </cell>
          <cell r="AW18">
            <v>7750.9579999999996</v>
          </cell>
          <cell r="AX18">
            <v>7461.0619999999999</v>
          </cell>
          <cell r="AY18">
            <v>92558.849000000017</v>
          </cell>
          <cell r="AZ18">
            <v>91462</v>
          </cell>
          <cell r="BA18">
            <v>1096.8490000000165</v>
          </cell>
          <cell r="BB18">
            <v>1.1992401215805653E-2</v>
          </cell>
          <cell r="BD18" t="str">
            <v>SYSTEM</v>
          </cell>
          <cell r="BE18">
            <v>53.611263082061676</v>
          </cell>
          <cell r="BF18">
            <v>54.297147012098335</v>
          </cell>
          <cell r="BG18">
            <v>55.626509070240189</v>
          </cell>
          <cell r="BH18">
            <v>57.588773014234981</v>
          </cell>
          <cell r="BI18">
            <v>57.51590008174761</v>
          </cell>
          <cell r="BJ18">
            <v>59.255401753004193</v>
          </cell>
          <cell r="BK18">
            <v>60.363367697351364</v>
          </cell>
          <cell r="BL18">
            <v>60.203560653943285</v>
          </cell>
          <cell r="BM18">
            <v>59.275820128439562</v>
          </cell>
          <cell r="BN18">
            <v>59.187920804959077</v>
          </cell>
          <cell r="BO18">
            <v>60.154935568810295</v>
          </cell>
          <cell r="BP18">
            <v>61.946600695757908</v>
          </cell>
          <cell r="BQ18">
            <v>63.148536602150173</v>
          </cell>
          <cell r="BS18" t="str">
            <v>SYSTEM</v>
          </cell>
          <cell r="BT18">
            <v>16371.807519999995</v>
          </cell>
          <cell r="BU18">
            <v>16800.888519999997</v>
          </cell>
          <cell r="BV18">
            <v>17212.226223186917</v>
          </cell>
          <cell r="BW18">
            <v>17819.399520202434</v>
          </cell>
          <cell r="BX18">
            <v>18198.534869017076</v>
          </cell>
          <cell r="BY18">
            <v>18748.928443212786</v>
          </cell>
          <cell r="BZ18">
            <v>19099.498578483679</v>
          </cell>
          <cell r="CA18">
            <v>19048.934229362079</v>
          </cell>
          <cell r="CB18">
            <v>18755.38899615208</v>
          </cell>
          <cell r="CC18">
            <v>18727.576879832086</v>
          </cell>
          <cell r="CD18">
            <v>19033.548826264087</v>
          </cell>
          <cell r="CE18">
            <v>19600.447375013482</v>
          </cell>
          <cell r="CF18">
            <v>19980.750429850745</v>
          </cell>
          <cell r="CH18" t="str">
            <v>SYSTEM</v>
          </cell>
          <cell r="CI18">
            <v>309.42488592000001</v>
          </cell>
          <cell r="CJ18">
            <v>309.42488592000001</v>
          </cell>
          <cell r="CK18">
            <v>309.42488592000001</v>
          </cell>
          <cell r="CL18">
            <v>316.40876423999998</v>
          </cell>
          <cell r="CM18">
            <v>316.40876423999998</v>
          </cell>
          <cell r="CN18">
            <v>316.40876423999998</v>
          </cell>
          <cell r="CO18">
            <v>316.40876423999998</v>
          </cell>
          <cell r="CP18">
            <v>316.40876423999998</v>
          </cell>
          <cell r="CQ18">
            <v>316.40876423999998</v>
          </cell>
          <cell r="CR18">
            <v>316.40876423999998</v>
          </cell>
          <cell r="CS18">
            <v>316.40876423999998</v>
          </cell>
          <cell r="CT18">
            <v>316.40876423999998</v>
          </cell>
          <cell r="CV18" t="str">
            <v>COAL TOTAL</v>
          </cell>
          <cell r="CW18">
            <v>29734</v>
          </cell>
          <cell r="CX18">
            <v>29734</v>
          </cell>
          <cell r="CY18">
            <v>30064</v>
          </cell>
          <cell r="CZ18">
            <v>30733</v>
          </cell>
          <cell r="DA18">
            <v>30733</v>
          </cell>
          <cell r="DB18">
            <v>30733</v>
          </cell>
          <cell r="DC18">
            <v>30733</v>
          </cell>
          <cell r="DD18">
            <v>30733</v>
          </cell>
          <cell r="DE18">
            <v>30733</v>
          </cell>
          <cell r="DF18">
            <v>30733</v>
          </cell>
          <cell r="DG18">
            <v>30733</v>
          </cell>
          <cell r="DH18">
            <v>30733</v>
          </cell>
          <cell r="DJ18" t="str">
            <v>COAL TOTAL</v>
          </cell>
          <cell r="DY18" t="str">
            <v>COAL TOTAL</v>
          </cell>
          <cell r="FC18" t="str">
            <v>TUTUKA</v>
          </cell>
          <cell r="FD18">
            <v>1.93</v>
          </cell>
          <cell r="FE18">
            <v>1.2410000000000001</v>
          </cell>
          <cell r="FF18">
            <v>2.2455171699999998</v>
          </cell>
          <cell r="FG18">
            <v>2.0888899999999997</v>
          </cell>
          <cell r="FH18">
            <v>1.9910099999999999</v>
          </cell>
          <cell r="FI18">
            <v>2.1979799999999998</v>
          </cell>
          <cell r="FJ18">
            <v>1.8288899999999999</v>
          </cell>
          <cell r="FK18">
            <v>2.27325</v>
          </cell>
          <cell r="FL18">
            <v>2.9386399999999999</v>
          </cell>
          <cell r="FM18">
            <v>2.1280399999999999</v>
          </cell>
          <cell r="FN18">
            <v>2.6708299999999996</v>
          </cell>
          <cell r="FO18">
            <v>2.7494999999999998</v>
          </cell>
          <cell r="FP18">
            <v>2.3234299999999997</v>
          </cell>
          <cell r="FQ18">
            <v>2.5564999999999998</v>
          </cell>
          <cell r="FR18">
            <v>27.992477169999994</v>
          </cell>
        </row>
        <row r="19">
          <cell r="A19" t="str">
            <v>MATLA</v>
          </cell>
          <cell r="B19">
            <v>2014.546</v>
          </cell>
          <cell r="C19">
            <v>1750</v>
          </cell>
          <cell r="D19">
            <v>2100</v>
          </cell>
          <cell r="E19">
            <v>1990</v>
          </cell>
          <cell r="F19">
            <v>2165</v>
          </cell>
          <cell r="G19">
            <v>2120</v>
          </cell>
          <cell r="H19">
            <v>2230</v>
          </cell>
          <cell r="I19">
            <v>2230</v>
          </cell>
          <cell r="J19">
            <v>2120</v>
          </cell>
          <cell r="K19">
            <v>2025</v>
          </cell>
          <cell r="L19">
            <v>1740</v>
          </cell>
          <cell r="M19">
            <v>2130</v>
          </cell>
          <cell r="N19">
            <v>24614.546000000002</v>
          </cell>
          <cell r="O19">
            <v>24614.818611999999</v>
          </cell>
          <cell r="P19">
            <v>-0.27261199999702512</v>
          </cell>
          <cell r="Q19">
            <v>-1.1075117159877169E-5</v>
          </cell>
          <cell r="S19" t="str">
            <v>TUTUKA</v>
          </cell>
          <cell r="T19">
            <v>0.48599999999999999</v>
          </cell>
          <cell r="U19">
            <v>583.53399999999999</v>
          </cell>
          <cell r="V19">
            <v>502.03800000000001</v>
          </cell>
          <cell r="W19">
            <v>474.822</v>
          </cell>
          <cell r="X19">
            <v>527.79599999999994</v>
          </cell>
          <cell r="Y19">
            <v>433.99799999999999</v>
          </cell>
          <cell r="Z19">
            <v>546.75</v>
          </cell>
          <cell r="AA19">
            <v>713.44799999999998</v>
          </cell>
          <cell r="AB19">
            <v>509.32799999999997</v>
          </cell>
          <cell r="AC19">
            <v>646.86599999999999</v>
          </cell>
          <cell r="AD19">
            <v>665.81999999999994</v>
          </cell>
          <cell r="AE19">
            <v>559.38599999999997</v>
          </cell>
          <cell r="AF19">
            <v>617.22</v>
          </cell>
          <cell r="AG19">
            <v>6781.0060000000003</v>
          </cell>
          <cell r="AH19">
            <v>6897</v>
          </cell>
          <cell r="AI19">
            <v>-115.99399999999969</v>
          </cell>
          <cell r="AJ19">
            <v>-1.6818036827606159E-2</v>
          </cell>
          <cell r="BD19" t="str">
            <v>SYS - MJ</v>
          </cell>
          <cell r="BF19">
            <v>46.548546043805239</v>
          </cell>
          <cell r="BG19">
            <v>47.911556834311327</v>
          </cell>
          <cell r="BH19">
            <v>49.970759763333085</v>
          </cell>
          <cell r="BI19">
            <v>50.992385258650764</v>
          </cell>
          <cell r="BJ19">
            <v>52.434974415723829</v>
          </cell>
          <cell r="BK19">
            <v>53.115127538405609</v>
          </cell>
          <cell r="BL19">
            <v>52.404039170281891</v>
          </cell>
          <cell r="BM19">
            <v>50.855831493948124</v>
          </cell>
          <cell r="BN19">
            <v>50.435887989038775</v>
          </cell>
          <cell r="BO19">
            <v>51.330511452832049</v>
          </cell>
          <cell r="BP19">
            <v>53.439602342515059</v>
          </cell>
          <cell r="BQ19">
            <v>54.556516125544071</v>
          </cell>
          <cell r="BS19" t="str">
            <v>Note : * 98 Year end stockpiles as per Fuel Procurement</v>
          </cell>
          <cell r="DK19" t="str">
            <v xml:space="preserve"> </v>
          </cell>
          <cell r="DL19" t="str">
            <v xml:space="preserve"> </v>
          </cell>
          <cell r="DM19" t="str">
            <v xml:space="preserve"> </v>
          </cell>
          <cell r="DN19" t="str">
            <v xml:space="preserve"> </v>
          </cell>
          <cell r="DO19" t="str">
            <v xml:space="preserve"> </v>
          </cell>
          <cell r="DP19" t="str">
            <v xml:space="preserve"> </v>
          </cell>
          <cell r="DQ19" t="str">
            <v xml:space="preserve"> </v>
          </cell>
          <cell r="DR19" t="str">
            <v xml:space="preserve"> </v>
          </cell>
          <cell r="DS19" t="str">
            <v xml:space="preserve"> </v>
          </cell>
          <cell r="DT19" t="str">
            <v xml:space="preserve"> </v>
          </cell>
          <cell r="DU19" t="str">
            <v xml:space="preserve"> </v>
          </cell>
          <cell r="DV19" t="str">
            <v xml:space="preserve"> </v>
          </cell>
          <cell r="FC19" t="str">
            <v>TOTAL MONTHLY CONSUMPTION</v>
          </cell>
          <cell r="FF19">
            <v>19.345462079589041</v>
          </cell>
          <cell r="FG19">
            <v>18.324586391194998</v>
          </cell>
          <cell r="FH19">
            <v>18.68443927747704</v>
          </cell>
          <cell r="FI19">
            <v>18.641175505828031</v>
          </cell>
          <cell r="FJ19">
            <v>19.93439196292567</v>
          </cell>
          <cell r="FK19">
            <v>21.156646151280096</v>
          </cell>
          <cell r="FL19">
            <v>22.566226104896561</v>
          </cell>
          <cell r="FM19">
            <v>21.119889368889041</v>
          </cell>
          <cell r="FN19">
            <v>21.014455936350661</v>
          </cell>
          <cell r="FO19">
            <v>20.834671237909042</v>
          </cell>
          <cell r="FP19">
            <v>19.15892762663924</v>
          </cell>
          <cell r="FQ19">
            <v>19.36826175707899</v>
          </cell>
          <cell r="FR19">
            <v>240.14913340005842</v>
          </cell>
        </row>
        <row r="20">
          <cell r="A20" t="str">
            <v>TUTUKA</v>
          </cell>
          <cell r="B20">
            <v>1108.8689999999999</v>
          </cell>
          <cell r="C20">
            <v>1033</v>
          </cell>
          <cell r="D20">
            <v>977</v>
          </cell>
          <cell r="E20">
            <v>1086</v>
          </cell>
          <cell r="F20">
            <v>893</v>
          </cell>
          <cell r="G20">
            <v>1125</v>
          </cell>
          <cell r="H20">
            <v>1468</v>
          </cell>
          <cell r="I20">
            <v>1048</v>
          </cell>
          <cell r="J20">
            <v>1331</v>
          </cell>
          <cell r="K20">
            <v>1370</v>
          </cell>
          <cell r="L20">
            <v>1151</v>
          </cell>
          <cell r="M20">
            <v>1270</v>
          </cell>
          <cell r="N20">
            <v>13860.868999999999</v>
          </cell>
          <cell r="O20">
            <v>13780.868999999999</v>
          </cell>
          <cell r="P20">
            <v>80</v>
          </cell>
          <cell r="Q20">
            <v>5.8051491527856486E-3</v>
          </cell>
          <cell r="S20" t="str">
            <v>TOTAL(Excl. pre-comm.)</v>
          </cell>
          <cell r="U20">
            <v>7117.933</v>
          </cell>
          <cell r="V20">
            <v>6690.4977125993946</v>
          </cell>
          <cell r="W20">
            <v>7003.2551187708004</v>
          </cell>
          <cell r="X20">
            <v>6955.2456511853543</v>
          </cell>
          <cell r="Y20">
            <v>7469.987425804291</v>
          </cell>
          <cell r="Z20">
            <v>7735.1558647291085</v>
          </cell>
          <cell r="AA20">
            <v>8220.9453491215954</v>
          </cell>
          <cell r="AB20">
            <v>7721.1642332100009</v>
          </cell>
          <cell r="AC20">
            <v>7668.3121163199958</v>
          </cell>
          <cell r="AD20">
            <v>7712.8040535679993</v>
          </cell>
          <cell r="AE20">
            <v>7104.7409007223951</v>
          </cell>
          <cell r="AF20">
            <v>7054.3194283199982</v>
          </cell>
          <cell r="AG20">
            <v>88454.360854350933</v>
          </cell>
          <cell r="AH20">
            <v>90372</v>
          </cell>
          <cell r="AI20">
            <v>-1917.6391456490674</v>
          </cell>
          <cell r="AJ20">
            <v>-2.1219394786538611E-2</v>
          </cell>
          <cell r="AL20" t="str">
            <v>Note : These totals reflect the nett effect of all coal movements to and from a station</v>
          </cell>
          <cell r="BD20" t="str">
            <v>Usable Stock(*)</v>
          </cell>
          <cell r="BF20">
            <v>40.708868754844453</v>
          </cell>
          <cell r="BG20">
            <v>42.031080722974203</v>
          </cell>
          <cell r="BH20">
            <v>43.629532895812943</v>
          </cell>
          <cell r="BI20">
            <v>44.284850867203176</v>
          </cell>
          <cell r="BJ20">
            <v>45.251207077120867</v>
          </cell>
          <cell r="BK20">
            <v>45.943097315359779</v>
          </cell>
          <cell r="BL20">
            <v>45.364733597903488</v>
          </cell>
          <cell r="BM20">
            <v>43.776344494911427</v>
          </cell>
          <cell r="BN20">
            <v>43.459058352218342</v>
          </cell>
          <cell r="BO20">
            <v>44.304079023735511</v>
          </cell>
          <cell r="BP20">
            <v>46.196508522974732</v>
          </cell>
          <cell r="BQ20">
            <v>47.352584501333354</v>
          </cell>
          <cell r="CH20" t="str">
            <v>Notes :</v>
          </cell>
          <cell r="CI20" t="str">
            <v>Calculated on a 90% availability and a 90% load factor</v>
          </cell>
          <cell r="CV20" t="str">
            <v>KOEBERG</v>
          </cell>
          <cell r="CW20">
            <v>1840</v>
          </cell>
          <cell r="CX20">
            <v>1840</v>
          </cell>
          <cell r="CY20">
            <v>1840</v>
          </cell>
          <cell r="CZ20">
            <v>1840</v>
          </cell>
          <cell r="DA20">
            <v>1840</v>
          </cell>
          <cell r="DB20">
            <v>1840</v>
          </cell>
          <cell r="DC20">
            <v>1840</v>
          </cell>
          <cell r="DD20">
            <v>1840</v>
          </cell>
          <cell r="DE20">
            <v>1840</v>
          </cell>
          <cell r="DF20">
            <v>1840</v>
          </cell>
          <cell r="DG20">
            <v>1840</v>
          </cell>
          <cell r="DH20">
            <v>1840</v>
          </cell>
          <cell r="DJ20" t="str">
            <v>KOEBERG</v>
          </cell>
          <cell r="DK20">
            <v>0.55680645161290321</v>
          </cell>
          <cell r="DL20">
            <v>0.69571428571428573</v>
          </cell>
          <cell r="DM20">
            <v>0.95</v>
          </cell>
          <cell r="DN20">
            <v>0.95</v>
          </cell>
          <cell r="DO20">
            <v>0.95399999999999996</v>
          </cell>
          <cell r="DP20">
            <v>0.91899999999999993</v>
          </cell>
          <cell r="DQ20">
            <v>0.80899999999999994</v>
          </cell>
          <cell r="DR20">
            <v>0.70609677419354833</v>
          </cell>
          <cell r="DS20">
            <v>0.55033333333333323</v>
          </cell>
          <cell r="DT20">
            <v>0.95</v>
          </cell>
          <cell r="DU20">
            <v>0.95</v>
          </cell>
          <cell r="DV20">
            <v>0.95</v>
          </cell>
          <cell r="DW20">
            <v>0.82963127853881269</v>
          </cell>
          <cell r="DY20" t="str">
            <v>KOEBERG</v>
          </cell>
          <cell r="DZ20">
            <v>1.0425734209397242</v>
          </cell>
          <cell r="EA20">
            <v>0.99112244442460506</v>
          </cell>
          <cell r="EB20">
            <v>1.0016824143106715</v>
          </cell>
          <cell r="EC20">
            <v>1.0017003559623698</v>
          </cell>
          <cell r="ED20">
            <v>0.99748248804521811</v>
          </cell>
          <cell r="EE20">
            <v>1.0304797274920754</v>
          </cell>
          <cell r="EF20">
            <v>1.0678213367497835</v>
          </cell>
          <cell r="EG20">
            <v>1.0044296288056804</v>
          </cell>
          <cell r="EH20">
            <v>0.99481320060744927</v>
          </cell>
          <cell r="EI20">
            <v>1.0016824143106715</v>
          </cell>
          <cell r="EJ20">
            <v>1.0017003559623698</v>
          </cell>
          <cell r="EK20">
            <v>1.0016824143106715</v>
          </cell>
          <cell r="EL20">
            <v>1.0114308501601077</v>
          </cell>
          <cell r="FC20" t="str">
            <v>Notes :</v>
          </cell>
        </row>
        <row r="21">
          <cell r="A21" t="str">
            <v>COAL TOTAL</v>
          </cell>
          <cell r="B21">
            <v>13645.587000000003</v>
          </cell>
          <cell r="C21">
            <v>12795.618140714761</v>
          </cell>
          <cell r="D21">
            <v>13359.017942800001</v>
          </cell>
          <cell r="E21">
            <v>13013.679985368308</v>
          </cell>
          <cell r="F21">
            <v>14003.933609924505</v>
          </cell>
          <cell r="G21">
            <v>14535.212195729542</v>
          </cell>
          <cell r="H21">
            <v>15475.857396446972</v>
          </cell>
          <cell r="I21">
            <v>14562.86801</v>
          </cell>
          <cell r="J21">
            <v>14413.78631999999</v>
          </cell>
          <cell r="K21">
            <v>14477.919552000001</v>
          </cell>
          <cell r="L21">
            <v>13441.426592796533</v>
          </cell>
          <cell r="M21">
            <v>13355.41401502183</v>
          </cell>
          <cell r="N21">
            <v>167080.32076080248</v>
          </cell>
          <cell r="O21">
            <v>167080.74059339633</v>
          </cell>
          <cell r="P21">
            <v>-0.41983259384869598</v>
          </cell>
          <cell r="Q21">
            <v>-2.5127527706523067E-6</v>
          </cell>
          <cell r="BD21" t="str">
            <v>* Total system stockpile including only 30 days stock each at Majuba and Arnot</v>
          </cell>
          <cell r="BU21">
            <v>13511.104999999998</v>
          </cell>
          <cell r="BV21">
            <v>13906.730287400604</v>
          </cell>
          <cell r="BW21">
            <v>14504.431168629806</v>
          </cell>
          <cell r="BX21">
            <v>14800.966517444447</v>
          </cell>
          <cell r="BY21">
            <v>15219.690091640157</v>
          </cell>
          <cell r="BZ21">
            <v>15417.110226911049</v>
          </cell>
          <cell r="CA21">
            <v>15210.71087778945</v>
          </cell>
          <cell r="CB21">
            <v>14761.330644579451</v>
          </cell>
          <cell r="CC21">
            <v>14639.438528259456</v>
          </cell>
          <cell r="CD21">
            <v>14899.110474691457</v>
          </cell>
          <cell r="CE21">
            <v>15511.291753957063</v>
          </cell>
          <cell r="CF21">
            <v>15835.485325637062</v>
          </cell>
          <cell r="CI21" t="str">
            <v>*  4 Units available from 1 April 1999</v>
          </cell>
          <cell r="CV21" t="str">
            <v>NUCLEAR</v>
          </cell>
          <cell r="CW21">
            <v>1840</v>
          </cell>
          <cell r="CX21">
            <v>1840</v>
          </cell>
          <cell r="CY21">
            <v>1840</v>
          </cell>
          <cell r="CZ21">
            <v>1840</v>
          </cell>
          <cell r="DA21">
            <v>1840</v>
          </cell>
          <cell r="DB21">
            <v>1840</v>
          </cell>
          <cell r="DC21">
            <v>1840</v>
          </cell>
          <cell r="DD21">
            <v>1840</v>
          </cell>
          <cell r="DE21">
            <v>1840</v>
          </cell>
          <cell r="DF21">
            <v>1840</v>
          </cell>
          <cell r="DG21">
            <v>1840</v>
          </cell>
          <cell r="DH21">
            <v>1840</v>
          </cell>
          <cell r="DJ21" t="str">
            <v>NUCLEAR</v>
          </cell>
          <cell r="DK21" t="str">
            <v xml:space="preserve"> </v>
          </cell>
          <cell r="DL21" t="str">
            <v xml:space="preserve"> </v>
          </cell>
          <cell r="DM21" t="str">
            <v xml:space="preserve"> </v>
          </cell>
          <cell r="DN21" t="str">
            <v xml:space="preserve"> </v>
          </cell>
          <cell r="DO21" t="str">
            <v xml:space="preserve"> </v>
          </cell>
          <cell r="DP21" t="str">
            <v xml:space="preserve"> </v>
          </cell>
          <cell r="DQ21" t="str">
            <v xml:space="preserve"> </v>
          </cell>
          <cell r="DR21" t="str">
            <v xml:space="preserve"> </v>
          </cell>
          <cell r="DS21" t="str">
            <v xml:space="preserve"> </v>
          </cell>
          <cell r="DT21" t="str">
            <v xml:space="preserve"> </v>
          </cell>
          <cell r="DU21" t="str">
            <v xml:space="preserve"> </v>
          </cell>
          <cell r="DV21" t="str">
            <v xml:space="preserve"> </v>
          </cell>
          <cell r="DY21" t="str">
            <v>NUCLEAR</v>
          </cell>
          <cell r="FC21" t="str">
            <v>Eskom 3rd Parties include Eskom collieries and other small users at the power stations</v>
          </cell>
        </row>
        <row r="22">
          <cell r="S22" t="str">
            <v>Note : Burn Rate based on Heat Rates and C.V's from Operational Engineering and Fuel Procurement respectively. Lethabo burn rate as per 1998 STEP report</v>
          </cell>
          <cell r="AL22" t="str">
            <v>-- TABLE 3.1 --</v>
          </cell>
          <cell r="BD22" t="str">
            <v>-- TABLE 3.2 --</v>
          </cell>
          <cell r="BU22" t="str">
            <v>JAN</v>
          </cell>
          <cell r="BV22" t="str">
            <v>FEB</v>
          </cell>
          <cell r="BW22" t="str">
            <v>MAR</v>
          </cell>
          <cell r="BX22" t="str">
            <v>APR</v>
          </cell>
          <cell r="BY22" t="str">
            <v>MAY</v>
          </cell>
          <cell r="BZ22" t="str">
            <v>JUN</v>
          </cell>
          <cell r="CA22" t="str">
            <v>JUL</v>
          </cell>
          <cell r="CB22" t="str">
            <v>AUG</v>
          </cell>
          <cell r="CC22" t="str">
            <v>SEP</v>
          </cell>
          <cell r="CD22" t="str">
            <v>OCT</v>
          </cell>
          <cell r="CE22" t="str">
            <v>NOV</v>
          </cell>
          <cell r="CF22" t="str">
            <v>DEC</v>
          </cell>
          <cell r="CI22" t="str">
            <v>^ 6 Units available from Jan 1999</v>
          </cell>
          <cell r="DK22" t="str">
            <v xml:space="preserve"> </v>
          </cell>
          <cell r="DL22" t="str">
            <v xml:space="preserve"> </v>
          </cell>
          <cell r="DM22" t="str">
            <v xml:space="preserve"> </v>
          </cell>
          <cell r="DN22" t="str">
            <v xml:space="preserve"> </v>
          </cell>
          <cell r="DO22" t="str">
            <v xml:space="preserve"> </v>
          </cell>
          <cell r="DP22" t="str">
            <v xml:space="preserve"> </v>
          </cell>
          <cell r="DQ22" t="str">
            <v xml:space="preserve"> </v>
          </cell>
          <cell r="DR22" t="str">
            <v xml:space="preserve"> </v>
          </cell>
          <cell r="DS22" t="str">
            <v xml:space="preserve"> </v>
          </cell>
          <cell r="DT22" t="str">
            <v xml:space="preserve"> </v>
          </cell>
          <cell r="DU22" t="str">
            <v xml:space="preserve"> </v>
          </cell>
          <cell r="DV22" t="str">
            <v xml:space="preserve"> </v>
          </cell>
          <cell r="FC22" t="str">
            <v>These 3rd parties water usage are assumed to remain constant, and are obtained from Hydro and Water Statistics 1996 figures</v>
          </cell>
        </row>
        <row r="23">
          <cell r="A23" t="str">
            <v>KOEBERG</v>
          </cell>
          <cell r="B23">
            <v>825.18700000000001</v>
          </cell>
          <cell r="C23">
            <v>852.6</v>
          </cell>
          <cell r="D23">
            <v>1302.7</v>
          </cell>
          <cell r="E23">
            <v>1260.7</v>
          </cell>
          <cell r="F23">
            <v>1302.7</v>
          </cell>
          <cell r="G23">
            <v>1254.5999999999999</v>
          </cell>
          <cell r="H23">
            <v>1182.5999999999999</v>
          </cell>
          <cell r="I23">
            <v>970.9</v>
          </cell>
          <cell r="J23">
            <v>725.3</v>
          </cell>
          <cell r="K23">
            <v>1302.7</v>
          </cell>
          <cell r="L23">
            <v>1260.7</v>
          </cell>
          <cell r="M23">
            <v>1302.7</v>
          </cell>
          <cell r="N23">
            <v>13543.387000000001</v>
          </cell>
          <cell r="O23">
            <v>13543.387000000001</v>
          </cell>
          <cell r="P23">
            <v>0</v>
          </cell>
          <cell r="Q23">
            <v>0</v>
          </cell>
          <cell r="S23" t="str">
            <v xml:space="preserve">* - Precommercial operation of units coming into service </v>
          </cell>
          <cell r="CV23" t="str">
            <v>ACACIA</v>
          </cell>
          <cell r="CW23">
            <v>171</v>
          </cell>
          <cell r="CX23">
            <v>171</v>
          </cell>
          <cell r="CY23">
            <v>171</v>
          </cell>
          <cell r="CZ23">
            <v>171</v>
          </cell>
          <cell r="DA23">
            <v>171</v>
          </cell>
          <cell r="DB23">
            <v>171</v>
          </cell>
          <cell r="DC23">
            <v>171</v>
          </cell>
          <cell r="DD23">
            <v>171</v>
          </cell>
          <cell r="DE23">
            <v>171</v>
          </cell>
          <cell r="DF23">
            <v>171</v>
          </cell>
          <cell r="DG23">
            <v>171</v>
          </cell>
          <cell r="DH23">
            <v>171</v>
          </cell>
          <cell r="DJ23" t="str">
            <v>ACACIA</v>
          </cell>
          <cell r="DK23">
            <v>0.9773863201912093</v>
          </cell>
          <cell r="DL23">
            <v>0.95308227513249844</v>
          </cell>
          <cell r="DM23">
            <v>0.74401971326167482</v>
          </cell>
          <cell r="DN23">
            <v>0.75089691358032418</v>
          </cell>
          <cell r="DO23">
            <v>0.96948632019120928</v>
          </cell>
          <cell r="DP23">
            <v>0.96838919753091635</v>
          </cell>
          <cell r="DQ23">
            <v>0.96398632019120933</v>
          </cell>
          <cell r="DR23">
            <v>0.96948632019120928</v>
          </cell>
          <cell r="DS23">
            <v>0.97338919753091635</v>
          </cell>
          <cell r="DT23">
            <v>0.97898632019120935</v>
          </cell>
          <cell r="DU23">
            <v>0.97838919753091624</v>
          </cell>
          <cell r="DV23">
            <v>0.95750334528096626</v>
          </cell>
          <cell r="DW23">
            <v>0.9337639269407163</v>
          </cell>
          <cell r="DY23" t="str">
            <v>ACACIA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1.9290758004166403E-4</v>
          </cell>
          <cell r="EF23">
            <v>2.4461401602629524E-5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1.811408180369113E-5</v>
          </cell>
          <cell r="FC23" t="str">
            <v>Net water consumption rate obtained from Hydro and Water Statistics 1989 to 1995 in conjunction with TRI figures</v>
          </cell>
        </row>
        <row r="24">
          <cell r="A24" t="str">
            <v>NUCLEAR</v>
          </cell>
          <cell r="B24">
            <v>825.18700000000001</v>
          </cell>
          <cell r="C24">
            <v>852.6</v>
          </cell>
          <cell r="D24">
            <v>1302.7</v>
          </cell>
          <cell r="E24">
            <v>1260.7</v>
          </cell>
          <cell r="F24">
            <v>1302.7</v>
          </cell>
          <cell r="G24">
            <v>1254.5999999999999</v>
          </cell>
          <cell r="H24">
            <v>1182.5999999999999</v>
          </cell>
          <cell r="I24">
            <v>970.9</v>
          </cell>
          <cell r="J24">
            <v>725.3</v>
          </cell>
          <cell r="K24">
            <v>1302.7</v>
          </cell>
          <cell r="L24">
            <v>1260.7</v>
          </cell>
          <cell r="M24">
            <v>1302.7</v>
          </cell>
          <cell r="N24">
            <v>13543.387000000001</v>
          </cell>
          <cell r="O24">
            <v>13543.387000000001</v>
          </cell>
          <cell r="P24">
            <v>0</v>
          </cell>
          <cell r="Q24">
            <v>0</v>
          </cell>
          <cell r="AL24" t="str">
            <v>TOTAL MINE DELIVERY  (kT) FOR 1999</v>
          </cell>
          <cell r="BD24" t="str">
            <v>COAL MOVEMENTS  (kT) FOR 1998</v>
          </cell>
          <cell r="CV24" t="str">
            <v>PORT REX</v>
          </cell>
          <cell r="CW24">
            <v>171</v>
          </cell>
          <cell r="CX24">
            <v>171</v>
          </cell>
          <cell r="CY24">
            <v>171</v>
          </cell>
          <cell r="CZ24">
            <v>171</v>
          </cell>
          <cell r="DA24">
            <v>171</v>
          </cell>
          <cell r="DB24">
            <v>171</v>
          </cell>
          <cell r="DC24">
            <v>171</v>
          </cell>
          <cell r="DD24">
            <v>171</v>
          </cell>
          <cell r="DE24">
            <v>171</v>
          </cell>
          <cell r="DF24">
            <v>171</v>
          </cell>
          <cell r="DG24">
            <v>171</v>
          </cell>
          <cell r="DH24">
            <v>171</v>
          </cell>
          <cell r="DJ24" t="str">
            <v>PORT REX</v>
          </cell>
          <cell r="DK24">
            <v>0.99519999999999997</v>
          </cell>
          <cell r="DL24">
            <v>0.85386765873032622</v>
          </cell>
          <cell r="DM24">
            <v>0.99850000000000005</v>
          </cell>
          <cell r="DN24">
            <v>0.96830000000000005</v>
          </cell>
          <cell r="DO24">
            <v>0.933258960573628</v>
          </cell>
          <cell r="DP24">
            <v>0.98640000000000005</v>
          </cell>
          <cell r="DQ24">
            <v>0.98129999999999995</v>
          </cell>
          <cell r="DR24">
            <v>0.933258960573628</v>
          </cell>
          <cell r="DS24">
            <v>0.99170000000000003</v>
          </cell>
          <cell r="DT24">
            <v>0.99690000000000001</v>
          </cell>
          <cell r="DU24">
            <v>0.94126759259274895</v>
          </cell>
          <cell r="DV24">
            <v>0.99690000000000001</v>
          </cell>
          <cell r="DW24">
            <v>0.96735007610355217</v>
          </cell>
          <cell r="DY24" t="str">
            <v>PORT REX</v>
          </cell>
          <cell r="DZ24">
            <v>0</v>
          </cell>
          <cell r="EA24">
            <v>0</v>
          </cell>
          <cell r="EB24">
            <v>2.3615880338145396E-4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1.9679900281787829E-5</v>
          </cell>
          <cell r="FC24" t="str">
            <v>Water requirement before and during commissioning not included</v>
          </cell>
        </row>
        <row r="25">
          <cell r="CV25" t="str">
            <v>TURBINES</v>
          </cell>
          <cell r="CW25">
            <v>342</v>
          </cell>
          <cell r="CX25">
            <v>342</v>
          </cell>
          <cell r="CY25">
            <v>342</v>
          </cell>
          <cell r="CZ25">
            <v>342</v>
          </cell>
          <cell r="DA25">
            <v>342</v>
          </cell>
          <cell r="DB25">
            <v>342</v>
          </cell>
          <cell r="DC25">
            <v>342</v>
          </cell>
          <cell r="DD25">
            <v>342</v>
          </cell>
          <cell r="DE25">
            <v>342</v>
          </cell>
          <cell r="DF25">
            <v>342</v>
          </cell>
          <cell r="DG25">
            <v>342</v>
          </cell>
          <cell r="DH25">
            <v>342</v>
          </cell>
          <cell r="DJ25" t="str">
            <v>TURBINES</v>
          </cell>
          <cell r="DK25" t="str">
            <v xml:space="preserve"> </v>
          </cell>
          <cell r="DL25" t="str">
            <v xml:space="preserve"> </v>
          </cell>
          <cell r="DM25" t="str">
            <v xml:space="preserve"> </v>
          </cell>
          <cell r="DN25" t="str">
            <v xml:space="preserve"> </v>
          </cell>
          <cell r="DO25" t="str">
            <v xml:space="preserve"> </v>
          </cell>
          <cell r="DP25" t="str">
            <v xml:space="preserve"> </v>
          </cell>
          <cell r="DQ25" t="str">
            <v xml:space="preserve"> </v>
          </cell>
          <cell r="DR25" t="str">
            <v xml:space="preserve"> </v>
          </cell>
          <cell r="DS25" t="str">
            <v xml:space="preserve"> </v>
          </cell>
          <cell r="DT25" t="str">
            <v xml:space="preserve"> </v>
          </cell>
          <cell r="DU25" t="str">
            <v xml:space="preserve"> </v>
          </cell>
          <cell r="DV25" t="str">
            <v xml:space="preserve"> </v>
          </cell>
          <cell r="DY25" t="str">
            <v>TURBINES</v>
          </cell>
        </row>
        <row r="26">
          <cell r="A26" t="str">
            <v>ACACIA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2.3E-2</v>
          </cell>
          <cell r="H26">
            <v>3.0000000000000001E-3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2.5999999999999999E-2</v>
          </cell>
          <cell r="O26">
            <v>2.5999999999999999E-2</v>
          </cell>
          <cell r="P26">
            <v>0</v>
          </cell>
          <cell r="AM26" t="str">
            <v>JAN</v>
          </cell>
          <cell r="AN26" t="str">
            <v>FEB</v>
          </cell>
          <cell r="AO26" t="str">
            <v>MAR</v>
          </cell>
          <cell r="AP26" t="str">
            <v>APR</v>
          </cell>
          <cell r="AQ26" t="str">
            <v>MAY</v>
          </cell>
          <cell r="AR26" t="str">
            <v>JUN</v>
          </cell>
          <cell r="AS26" t="str">
            <v>JUL</v>
          </cell>
          <cell r="AT26" t="str">
            <v>AUG</v>
          </cell>
          <cell r="AU26" t="str">
            <v>SEP</v>
          </cell>
          <cell r="AV26" t="str">
            <v>OCT</v>
          </cell>
          <cell r="AW26" t="str">
            <v>NOV</v>
          </cell>
          <cell r="AX26" t="str">
            <v>DEC</v>
          </cell>
          <cell r="AY26" t="str">
            <v xml:space="preserve"> YEAR</v>
          </cell>
          <cell r="AZ26" t="str">
            <v>Budget</v>
          </cell>
          <cell r="BA26" t="str">
            <v>VAR</v>
          </cell>
          <cell r="BB26" t="str">
            <v>% VAR</v>
          </cell>
          <cell r="BE26" t="str">
            <v>JAN</v>
          </cell>
          <cell r="BF26" t="str">
            <v>FEB</v>
          </cell>
          <cell r="BG26" t="str">
            <v>MAR</v>
          </cell>
          <cell r="BH26" t="str">
            <v>APR</v>
          </cell>
          <cell r="BI26" t="str">
            <v>MAY</v>
          </cell>
          <cell r="BJ26" t="str">
            <v>JUN</v>
          </cell>
          <cell r="BK26" t="str">
            <v>JUL</v>
          </cell>
          <cell r="BL26" t="str">
            <v>AUG</v>
          </cell>
          <cell r="BM26" t="str">
            <v>SEP</v>
          </cell>
          <cell r="BN26" t="str">
            <v>OCT</v>
          </cell>
          <cell r="BO26" t="str">
            <v>NOV</v>
          </cell>
          <cell r="BP26" t="str">
            <v>DEC</v>
          </cell>
          <cell r="BQ26" t="str">
            <v xml:space="preserve"> YEAR</v>
          </cell>
          <cell r="DK26" t="str">
            <v xml:space="preserve"> </v>
          </cell>
          <cell r="DL26" t="str">
            <v xml:space="preserve"> </v>
          </cell>
          <cell r="DM26" t="str">
            <v xml:space="preserve"> </v>
          </cell>
          <cell r="DN26" t="str">
            <v xml:space="preserve"> </v>
          </cell>
          <cell r="DO26" t="str">
            <v xml:space="preserve"> </v>
          </cell>
          <cell r="DP26" t="str">
            <v xml:space="preserve"> </v>
          </cell>
          <cell r="DQ26" t="str">
            <v xml:space="preserve"> </v>
          </cell>
          <cell r="DR26" t="str">
            <v xml:space="preserve"> </v>
          </cell>
          <cell r="DS26" t="str">
            <v xml:space="preserve"> </v>
          </cell>
          <cell r="DT26" t="str">
            <v xml:space="preserve"> </v>
          </cell>
          <cell r="DU26" t="str">
            <v xml:space="preserve"> </v>
          </cell>
          <cell r="DV26" t="str">
            <v xml:space="preserve"> </v>
          </cell>
        </row>
        <row r="27">
          <cell r="A27" t="str">
            <v>PORT REX</v>
          </cell>
          <cell r="B27">
            <v>0</v>
          </cell>
          <cell r="C27">
            <v>0</v>
          </cell>
          <cell r="D27">
            <v>0.03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0.03</v>
          </cell>
          <cell r="O27">
            <v>0.03</v>
          </cell>
          <cell r="P27">
            <v>0</v>
          </cell>
          <cell r="AL27" t="str">
            <v>STATIONS</v>
          </cell>
          <cell r="AM27" t="str">
            <v>ACT</v>
          </cell>
          <cell r="AN27" t="str">
            <v>PLAN</v>
          </cell>
          <cell r="AO27" t="str">
            <v>PLAN</v>
          </cell>
          <cell r="AP27" t="str">
            <v>PLAN</v>
          </cell>
          <cell r="AQ27" t="str">
            <v>PLAN</v>
          </cell>
          <cell r="AR27" t="str">
            <v>PLAN</v>
          </cell>
          <cell r="AS27" t="str">
            <v>PLAN</v>
          </cell>
          <cell r="AT27" t="str">
            <v>PLAN</v>
          </cell>
          <cell r="AU27" t="str">
            <v>PLAN</v>
          </cell>
          <cell r="AV27" t="str">
            <v>PLAN</v>
          </cell>
          <cell r="AW27" t="str">
            <v>PLAN</v>
          </cell>
          <cell r="AX27" t="str">
            <v>PLAN</v>
          </cell>
          <cell r="AY27" t="str">
            <v>TOTAL</v>
          </cell>
          <cell r="AZ27" t="str">
            <v>(98 Rev 1)</v>
          </cell>
          <cell r="BD27" t="str">
            <v>STATIONS</v>
          </cell>
          <cell r="BE27" t="str">
            <v>ACT</v>
          </cell>
          <cell r="BF27" t="str">
            <v>PLAN</v>
          </cell>
          <cell r="BG27" t="str">
            <v>PLAN</v>
          </cell>
          <cell r="BH27" t="str">
            <v>PLAN</v>
          </cell>
          <cell r="BI27" t="str">
            <v>PLAN</v>
          </cell>
          <cell r="BJ27" t="str">
            <v>PLAN</v>
          </cell>
          <cell r="BK27" t="str">
            <v>PLAN</v>
          </cell>
          <cell r="BL27" t="str">
            <v>PLAN</v>
          </cell>
          <cell r="BM27" t="str">
            <v>PLAN</v>
          </cell>
          <cell r="BN27" t="str">
            <v>PLAN</v>
          </cell>
          <cell r="BO27" t="str">
            <v>PLAN</v>
          </cell>
          <cell r="BP27" t="str">
            <v>PLAN</v>
          </cell>
          <cell r="BQ27" t="str">
            <v>TOTAL</v>
          </cell>
          <cell r="CV27" t="str">
            <v>GARIEP</v>
          </cell>
          <cell r="CW27">
            <v>360</v>
          </cell>
          <cell r="CX27">
            <v>360</v>
          </cell>
          <cell r="CY27">
            <v>360</v>
          </cell>
          <cell r="CZ27">
            <v>360</v>
          </cell>
          <cell r="DA27">
            <v>360</v>
          </cell>
          <cell r="DB27">
            <v>360</v>
          </cell>
          <cell r="DC27">
            <v>360</v>
          </cell>
          <cell r="DD27">
            <v>360</v>
          </cell>
          <cell r="DE27">
            <v>360</v>
          </cell>
          <cell r="DF27">
            <v>360</v>
          </cell>
          <cell r="DG27">
            <v>360</v>
          </cell>
          <cell r="DH27">
            <v>360</v>
          </cell>
          <cell r="DJ27" t="str">
            <v>GARIEP</v>
          </cell>
          <cell r="DK27">
            <v>0.98013548387096772</v>
          </cell>
          <cell r="DL27">
            <v>0.98553571428571429</v>
          </cell>
          <cell r="DM27">
            <v>0.98786774193548388</v>
          </cell>
          <cell r="DN27">
            <v>0.95086666666666664</v>
          </cell>
          <cell r="DO27">
            <v>0.97496774193548386</v>
          </cell>
          <cell r="DP27">
            <v>0.96630000000000005</v>
          </cell>
          <cell r="DQ27">
            <v>0.97260000000000002</v>
          </cell>
          <cell r="DR27">
            <v>0.97496774193548386</v>
          </cell>
          <cell r="DS27">
            <v>0.98033333333333328</v>
          </cell>
          <cell r="DT27">
            <v>0.88122903225806448</v>
          </cell>
          <cell r="DU27">
            <v>0.93166666666666664</v>
          </cell>
          <cell r="DV27">
            <v>0.99009999999999998</v>
          </cell>
          <cell r="DW27">
            <v>0.96654931506849318</v>
          </cell>
          <cell r="DY27" t="str">
            <v>GARIEP</v>
          </cell>
          <cell r="DZ27">
            <v>9.045042781738169E-2</v>
          </cell>
          <cell r="EA27">
            <v>8.3885298598108879E-2</v>
          </cell>
          <cell r="EB27">
            <v>9.0706205864627867E-2</v>
          </cell>
          <cell r="EC27">
            <v>9.7377051734480038E-2</v>
          </cell>
          <cell r="ED27">
            <v>8.0418063643315107E-2</v>
          </cell>
          <cell r="EE27">
            <v>8.7836637907354395E-2</v>
          </cell>
          <cell r="EF27">
            <v>9.9807607784231783E-2</v>
          </cell>
          <cell r="EG27">
            <v>0.11871237966394134</v>
          </cell>
          <cell r="EH27">
            <v>0.1456105884871611</v>
          </cell>
          <cell r="EI27">
            <v>0.14405047148905617</v>
          </cell>
          <cell r="EJ27">
            <v>0.11594779036639502</v>
          </cell>
          <cell r="EK27">
            <v>9.4272605846868474E-2</v>
          </cell>
          <cell r="EL27">
            <v>0.1040895941002435</v>
          </cell>
        </row>
        <row r="28">
          <cell r="A28" t="str">
            <v>TURBINES</v>
          </cell>
          <cell r="B28">
            <v>0</v>
          </cell>
          <cell r="C28">
            <v>0</v>
          </cell>
          <cell r="D28">
            <v>0.03</v>
          </cell>
          <cell r="E28">
            <v>0</v>
          </cell>
          <cell r="F28">
            <v>0</v>
          </cell>
          <cell r="G28">
            <v>2.3E-2</v>
          </cell>
          <cell r="H28">
            <v>3.0000000000000001E-3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5.5999999999999994E-2</v>
          </cell>
          <cell r="O28">
            <v>5.5999999999999994E-2</v>
          </cell>
          <cell r="P28">
            <v>0</v>
          </cell>
          <cell r="AL28" t="str">
            <v>ARNOT</v>
          </cell>
          <cell r="AM28">
            <v>416.79899999999998</v>
          </cell>
          <cell r="AN28">
            <v>360</v>
          </cell>
          <cell r="AO28">
            <v>377</v>
          </cell>
          <cell r="AP28">
            <v>243</v>
          </cell>
          <cell r="AQ28">
            <v>352</v>
          </cell>
          <cell r="AR28">
            <v>352</v>
          </cell>
          <cell r="AS28">
            <v>375</v>
          </cell>
          <cell r="AT28">
            <v>352</v>
          </cell>
          <cell r="AU28">
            <v>352</v>
          </cell>
          <cell r="AV28">
            <v>316</v>
          </cell>
          <cell r="AW28">
            <v>362</v>
          </cell>
          <cell r="AX28">
            <v>257.20100000000002</v>
          </cell>
          <cell r="AY28">
            <v>4115</v>
          </cell>
          <cell r="AZ28">
            <v>3921</v>
          </cell>
          <cell r="BA28">
            <v>194</v>
          </cell>
          <cell r="BB28">
            <v>4.9477174190257586E-2</v>
          </cell>
          <cell r="BD28" t="str">
            <v>ARNOT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CV28" t="str">
            <v>VAN DER KLOOF</v>
          </cell>
          <cell r="CW28">
            <v>240</v>
          </cell>
          <cell r="CX28">
            <v>240</v>
          </cell>
          <cell r="CY28">
            <v>240</v>
          </cell>
          <cell r="CZ28">
            <v>240</v>
          </cell>
          <cell r="DA28">
            <v>240</v>
          </cell>
          <cell r="DB28">
            <v>240</v>
          </cell>
          <cell r="DC28">
            <v>240</v>
          </cell>
          <cell r="DD28">
            <v>240</v>
          </cell>
          <cell r="DE28">
            <v>240</v>
          </cell>
          <cell r="DF28">
            <v>240</v>
          </cell>
          <cell r="DG28">
            <v>240</v>
          </cell>
          <cell r="DH28">
            <v>240</v>
          </cell>
          <cell r="DJ28" t="str">
            <v>VAN DER KLOOF</v>
          </cell>
          <cell r="DK28">
            <v>0.99399999999999999</v>
          </cell>
          <cell r="DL28">
            <v>0.99580000000000002</v>
          </cell>
          <cell r="DM28">
            <v>0.98993548387096775</v>
          </cell>
          <cell r="DN28">
            <v>0.95316666666666672</v>
          </cell>
          <cell r="DO28">
            <v>0.97603548387096772</v>
          </cell>
          <cell r="DP28">
            <v>0.97506666666666664</v>
          </cell>
          <cell r="DQ28">
            <v>0.55448494623652</v>
          </cell>
          <cell r="DR28">
            <v>0.7293956989247703</v>
          </cell>
          <cell r="DS28">
            <v>0.98136666666666672</v>
          </cell>
          <cell r="DT28">
            <v>0.98793548387096775</v>
          </cell>
          <cell r="DU28">
            <v>0.99590000000000001</v>
          </cell>
          <cell r="DV28">
            <v>0.98793548387096775</v>
          </cell>
          <cell r="DW28">
            <v>0.92777123287671237</v>
          </cell>
          <cell r="DY28" t="str">
            <v>VAN DER KLOOF</v>
          </cell>
          <cell r="DZ28">
            <v>0.25297393681082914</v>
          </cell>
          <cell r="EA28">
            <v>0.22415573982153614</v>
          </cell>
          <cell r="EB28">
            <v>0.18103348395319199</v>
          </cell>
          <cell r="EC28">
            <v>0.16392726001049135</v>
          </cell>
          <cell r="ED28">
            <v>0.12623299802176824</v>
          </cell>
          <cell r="EE28">
            <v>0.11870033577950986</v>
          </cell>
          <cell r="EF28">
            <v>0.22220239907487802</v>
          </cell>
          <cell r="EG28">
            <v>0.1842739165430704</v>
          </cell>
          <cell r="EH28">
            <v>0.18280440353399832</v>
          </cell>
          <cell r="EI28">
            <v>0.25509371122575586</v>
          </cell>
          <cell r="EJ28">
            <v>0.24986704748729047</v>
          </cell>
          <cell r="EK28">
            <v>0.20974371811895484</v>
          </cell>
          <cell r="EL28">
            <v>0.19758407919843957</v>
          </cell>
        </row>
        <row r="29">
          <cell r="AL29" t="str">
            <v>KRIEL</v>
          </cell>
          <cell r="AM29">
            <v>899.78599999999994</v>
          </cell>
          <cell r="AN29">
            <v>670</v>
          </cell>
          <cell r="AO29">
            <v>670</v>
          </cell>
          <cell r="AP29">
            <v>622</v>
          </cell>
          <cell r="AQ29">
            <v>650</v>
          </cell>
          <cell r="AR29">
            <v>738</v>
          </cell>
          <cell r="AS29">
            <v>730</v>
          </cell>
          <cell r="AT29">
            <v>728</v>
          </cell>
          <cell r="AU29">
            <v>728</v>
          </cell>
          <cell r="AV29">
            <v>751</v>
          </cell>
          <cell r="AW29">
            <v>696</v>
          </cell>
          <cell r="AX29">
            <v>624</v>
          </cell>
          <cell r="AY29">
            <v>8506.7860000000001</v>
          </cell>
          <cell r="AZ29">
            <v>8460</v>
          </cell>
          <cell r="BA29">
            <v>46.786000000000058</v>
          </cell>
          <cell r="BB29">
            <v>5.5302600472813311E-3</v>
          </cell>
          <cell r="BD29" t="str">
            <v>KRIEL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CV29" t="str">
            <v>HYDRO</v>
          </cell>
          <cell r="CW29">
            <v>600</v>
          </cell>
          <cell r="CX29">
            <v>600</v>
          </cell>
          <cell r="CY29">
            <v>600</v>
          </cell>
          <cell r="CZ29">
            <v>600</v>
          </cell>
          <cell r="DA29">
            <v>600</v>
          </cell>
          <cell r="DB29">
            <v>600</v>
          </cell>
          <cell r="DC29">
            <v>600</v>
          </cell>
          <cell r="DD29">
            <v>600</v>
          </cell>
          <cell r="DE29">
            <v>600</v>
          </cell>
          <cell r="DF29">
            <v>600</v>
          </cell>
          <cell r="DG29">
            <v>600</v>
          </cell>
          <cell r="DH29">
            <v>600</v>
          </cell>
          <cell r="DJ29" t="str">
            <v>HYDRO</v>
          </cell>
          <cell r="DK29" t="str">
            <v xml:space="preserve"> </v>
          </cell>
          <cell r="DL29" t="str">
            <v xml:space="preserve"> </v>
          </cell>
          <cell r="DM29" t="str">
            <v xml:space="preserve"> </v>
          </cell>
          <cell r="DN29" t="str">
            <v xml:space="preserve"> </v>
          </cell>
          <cell r="DO29" t="str">
            <v xml:space="preserve"> </v>
          </cell>
          <cell r="DP29" t="str">
            <v xml:space="preserve"> </v>
          </cell>
          <cell r="DQ29" t="str">
            <v xml:space="preserve"> </v>
          </cell>
          <cell r="DR29" t="str">
            <v xml:space="preserve"> </v>
          </cell>
          <cell r="DS29" t="str">
            <v xml:space="preserve"> </v>
          </cell>
          <cell r="DT29" t="str">
            <v xml:space="preserve"> </v>
          </cell>
          <cell r="DU29" t="str">
            <v xml:space="preserve"> </v>
          </cell>
          <cell r="DV29" t="str">
            <v xml:space="preserve"> </v>
          </cell>
          <cell r="DY29" t="str">
            <v>HYDRO</v>
          </cell>
        </row>
        <row r="30">
          <cell r="A30" t="str">
            <v>GARIEP</v>
          </cell>
          <cell r="B30">
            <v>23.745000000000001</v>
          </cell>
          <cell r="C30">
            <v>20</v>
          </cell>
          <cell r="D30">
            <v>24</v>
          </cell>
          <cell r="E30">
            <v>24</v>
          </cell>
          <cell r="F30">
            <v>21</v>
          </cell>
          <cell r="G30">
            <v>22</v>
          </cell>
          <cell r="H30">
            <v>26</v>
          </cell>
          <cell r="I30">
            <v>31</v>
          </cell>
          <cell r="J30">
            <v>37</v>
          </cell>
          <cell r="K30">
            <v>34</v>
          </cell>
          <cell r="L30">
            <v>28</v>
          </cell>
          <cell r="M30">
            <v>25</v>
          </cell>
          <cell r="N30">
            <v>315.745</v>
          </cell>
          <cell r="O30">
            <v>315.745</v>
          </cell>
          <cell r="P30">
            <v>0</v>
          </cell>
          <cell r="Q30">
            <v>0</v>
          </cell>
          <cell r="AL30" t="str">
            <v>LETHABO</v>
          </cell>
          <cell r="AM30">
            <v>1128.4850000000001</v>
          </cell>
          <cell r="AN30">
            <v>1061.6669999999999</v>
          </cell>
          <cell r="AO30">
            <v>1027.953</v>
          </cell>
          <cell r="AP30">
            <v>1096.5</v>
          </cell>
          <cell r="AQ30">
            <v>1219</v>
          </cell>
          <cell r="AR30">
            <v>1178.25</v>
          </cell>
          <cell r="AS30">
            <v>1259</v>
          </cell>
          <cell r="AT30">
            <v>1219</v>
          </cell>
          <cell r="AU30">
            <v>1177</v>
          </cell>
          <cell r="AV30">
            <v>1259</v>
          </cell>
          <cell r="AW30">
            <v>1219.25</v>
          </cell>
          <cell r="AX30">
            <v>1137</v>
          </cell>
          <cell r="AY30">
            <v>13982.105</v>
          </cell>
          <cell r="AZ30">
            <v>13941</v>
          </cell>
          <cell r="BA30">
            <v>41.104999999999563</v>
          </cell>
          <cell r="BB30">
            <v>2.9484972383616356E-3</v>
          </cell>
          <cell r="BD30" t="str">
            <v>LETHABO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DK30" t="str">
            <v xml:space="preserve"> </v>
          </cell>
          <cell r="DL30" t="str">
            <v xml:space="preserve"> </v>
          </cell>
          <cell r="DM30" t="str">
            <v xml:space="preserve"> </v>
          </cell>
          <cell r="DN30" t="str">
            <v xml:space="preserve"> </v>
          </cell>
          <cell r="DO30" t="str">
            <v xml:space="preserve"> </v>
          </cell>
          <cell r="DP30" t="str">
            <v xml:space="preserve"> </v>
          </cell>
          <cell r="DQ30" t="str">
            <v xml:space="preserve"> </v>
          </cell>
          <cell r="DR30" t="str">
            <v xml:space="preserve"> </v>
          </cell>
          <cell r="DS30" t="str">
            <v xml:space="preserve"> </v>
          </cell>
          <cell r="DT30" t="str">
            <v xml:space="preserve"> </v>
          </cell>
          <cell r="DU30" t="str">
            <v xml:space="preserve"> </v>
          </cell>
          <cell r="DV30" t="str">
            <v xml:space="preserve"> </v>
          </cell>
        </row>
        <row r="31">
          <cell r="A31" t="str">
            <v>VAN DER KLOOF</v>
          </cell>
          <cell r="B31">
            <v>44.9</v>
          </cell>
          <cell r="C31">
            <v>36</v>
          </cell>
          <cell r="D31">
            <v>32</v>
          </cell>
          <cell r="E31">
            <v>27</v>
          </cell>
          <cell r="F31">
            <v>22</v>
          </cell>
          <cell r="G31">
            <v>20</v>
          </cell>
          <cell r="H31">
            <v>22</v>
          </cell>
          <cell r="I31">
            <v>24</v>
          </cell>
          <cell r="J31">
            <v>31</v>
          </cell>
          <cell r="K31">
            <v>45</v>
          </cell>
          <cell r="L31">
            <v>43</v>
          </cell>
          <cell r="M31">
            <v>37</v>
          </cell>
          <cell r="N31">
            <v>383.9</v>
          </cell>
          <cell r="O31">
            <v>383.9</v>
          </cell>
          <cell r="P31">
            <v>0</v>
          </cell>
          <cell r="Q31">
            <v>0</v>
          </cell>
          <cell r="AL31" t="str">
            <v>TUTUKA</v>
          </cell>
          <cell r="AM31">
            <v>602.06100000000004</v>
          </cell>
          <cell r="AN31">
            <v>665</v>
          </cell>
          <cell r="AO31">
            <v>762</v>
          </cell>
          <cell r="AP31">
            <v>675</v>
          </cell>
          <cell r="AQ31">
            <v>831</v>
          </cell>
          <cell r="AR31">
            <v>650</v>
          </cell>
          <cell r="AS31">
            <v>820</v>
          </cell>
          <cell r="AT31">
            <v>609</v>
          </cell>
          <cell r="AU31">
            <v>791</v>
          </cell>
          <cell r="AV31">
            <v>833</v>
          </cell>
          <cell r="AW31">
            <v>781</v>
          </cell>
          <cell r="AX31">
            <v>980.93899999999996</v>
          </cell>
          <cell r="AY31">
            <v>9000</v>
          </cell>
          <cell r="AZ31">
            <v>8750</v>
          </cell>
          <cell r="BA31">
            <v>250</v>
          </cell>
          <cell r="BB31">
            <v>2.8571428571428571E-2</v>
          </cell>
          <cell r="BD31" t="str">
            <v>TUTUKA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CV31" t="str">
            <v>DRAKENSBERG</v>
          </cell>
          <cell r="CW31">
            <v>1000</v>
          </cell>
          <cell r="CX31">
            <v>1000</v>
          </cell>
          <cell r="CY31">
            <v>1000</v>
          </cell>
          <cell r="CZ31">
            <v>1000</v>
          </cell>
          <cell r="DA31">
            <v>1000</v>
          </cell>
          <cell r="DB31">
            <v>1000</v>
          </cell>
          <cell r="DC31">
            <v>1000</v>
          </cell>
          <cell r="DD31">
            <v>1000</v>
          </cell>
          <cell r="DE31">
            <v>1000</v>
          </cell>
          <cell r="DF31">
            <v>1000</v>
          </cell>
          <cell r="DG31">
            <v>1000</v>
          </cell>
          <cell r="DH31">
            <v>1000</v>
          </cell>
          <cell r="DJ31" t="str">
            <v>DRAKENSBERG</v>
          </cell>
          <cell r="DK31">
            <v>0.96453978494625614</v>
          </cell>
          <cell r="DL31">
            <v>0.81088571428571421</v>
          </cell>
          <cell r="DM31">
            <v>0.97313978494625608</v>
          </cell>
          <cell r="DN31">
            <v>0.94642777777779796</v>
          </cell>
          <cell r="DO31">
            <v>0.95967956989251224</v>
          </cell>
          <cell r="DP31">
            <v>0.94089999999999996</v>
          </cell>
          <cell r="DQ31">
            <v>0.95803978494625608</v>
          </cell>
          <cell r="DR31">
            <v>0.89684354838715552</v>
          </cell>
          <cell r="DS31">
            <v>0.70840000000000003</v>
          </cell>
          <cell r="DT31">
            <v>0.8656811827956794</v>
          </cell>
          <cell r="DU31">
            <v>0.94699999999999995</v>
          </cell>
          <cell r="DV31">
            <v>0.96547956989251227</v>
          </cell>
          <cell r="DW31">
            <v>0.90987625570777919</v>
          </cell>
          <cell r="DY31" t="str">
            <v>DRAKENSBERG</v>
          </cell>
          <cell r="DZ31">
            <v>0.22017993984539511</v>
          </cell>
          <cell r="EA31">
            <v>0.22021775131249782</v>
          </cell>
          <cell r="EB31">
            <v>0.16574219354268083</v>
          </cell>
          <cell r="EC31">
            <v>0.17610077660442106</v>
          </cell>
          <cell r="ED31">
            <v>0.16806685027035667</v>
          </cell>
          <cell r="EE31">
            <v>0.17713536684734474</v>
          </cell>
          <cell r="EF31">
            <v>0.16835451420182218</v>
          </cell>
          <cell r="EG31">
            <v>0.17984220644805071</v>
          </cell>
          <cell r="EH31">
            <v>0.23527197440240918</v>
          </cell>
          <cell r="EI31">
            <v>0.18631607777330347</v>
          </cell>
          <cell r="EJ31">
            <v>0.17599436818021821</v>
          </cell>
          <cell r="EK31">
            <v>0.16705720929817475</v>
          </cell>
          <cell r="EL31">
            <v>0.18668993572722289</v>
          </cell>
        </row>
        <row r="32">
          <cell r="A32" t="str">
            <v>HYDRO *</v>
          </cell>
          <cell r="B32">
            <v>68.644999999999996</v>
          </cell>
          <cell r="C32">
            <v>56</v>
          </cell>
          <cell r="D32">
            <v>56</v>
          </cell>
          <cell r="E32">
            <v>51</v>
          </cell>
          <cell r="F32">
            <v>43</v>
          </cell>
          <cell r="G32">
            <v>42</v>
          </cell>
          <cell r="H32">
            <v>48</v>
          </cell>
          <cell r="I32">
            <v>55</v>
          </cell>
          <cell r="J32">
            <v>68</v>
          </cell>
          <cell r="K32">
            <v>79</v>
          </cell>
          <cell r="L32">
            <v>71</v>
          </cell>
          <cell r="M32">
            <v>62</v>
          </cell>
          <cell r="N32">
            <v>699.64499999999998</v>
          </cell>
          <cell r="O32">
            <v>699.64499999999998</v>
          </cell>
          <cell r="P32">
            <v>0</v>
          </cell>
          <cell r="Q32">
            <v>0</v>
          </cell>
          <cell r="AL32" t="str">
            <v>HENDRINA</v>
          </cell>
          <cell r="AM32">
            <v>537.65800000000002</v>
          </cell>
          <cell r="AN32">
            <v>552.34199999999998</v>
          </cell>
          <cell r="AO32">
            <v>570</v>
          </cell>
          <cell r="AP32">
            <v>570</v>
          </cell>
          <cell r="AQ32">
            <v>590</v>
          </cell>
          <cell r="AR32">
            <v>590</v>
          </cell>
          <cell r="AS32">
            <v>550</v>
          </cell>
          <cell r="AT32">
            <v>530</v>
          </cell>
          <cell r="AU32">
            <v>500</v>
          </cell>
          <cell r="AV32">
            <v>510</v>
          </cell>
          <cell r="AW32">
            <v>500</v>
          </cell>
          <cell r="AX32">
            <v>500</v>
          </cell>
          <cell r="AY32">
            <v>6500</v>
          </cell>
          <cell r="AZ32">
            <v>6500</v>
          </cell>
          <cell r="BA32">
            <v>0</v>
          </cell>
          <cell r="BB32">
            <v>0</v>
          </cell>
          <cell r="BD32" t="str">
            <v>HENDRINA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CV32" t="str">
            <v>PALMIET</v>
          </cell>
          <cell r="CW32">
            <v>400</v>
          </cell>
          <cell r="CX32">
            <v>400</v>
          </cell>
          <cell r="CY32">
            <v>400</v>
          </cell>
          <cell r="CZ32">
            <v>400</v>
          </cell>
          <cell r="DA32">
            <v>400</v>
          </cell>
          <cell r="DB32">
            <v>400</v>
          </cell>
          <cell r="DC32">
            <v>400</v>
          </cell>
          <cell r="DD32">
            <v>400</v>
          </cell>
          <cell r="DE32">
            <v>400</v>
          </cell>
          <cell r="DF32">
            <v>400</v>
          </cell>
          <cell r="DG32">
            <v>400</v>
          </cell>
          <cell r="DH32">
            <v>400</v>
          </cell>
          <cell r="DJ32" t="str">
            <v>PALMIET</v>
          </cell>
          <cell r="DK32">
            <v>0.97697096774193548</v>
          </cell>
          <cell r="DL32">
            <v>0.99490000000000001</v>
          </cell>
          <cell r="DM32">
            <v>0.99660000000000004</v>
          </cell>
          <cell r="DN32">
            <v>0.96609999999999996</v>
          </cell>
          <cell r="DO32">
            <v>0.96807096774193546</v>
          </cell>
          <cell r="DP32">
            <v>0.98440000000000005</v>
          </cell>
          <cell r="DQ32">
            <v>0.97799999999999998</v>
          </cell>
          <cell r="DR32">
            <v>0.96807096774193546</v>
          </cell>
          <cell r="DS32">
            <v>0.98970000000000002</v>
          </cell>
          <cell r="DT32">
            <v>0.99480000000000002</v>
          </cell>
          <cell r="DU32">
            <v>0.64073333333333338</v>
          </cell>
          <cell r="DV32">
            <v>0.96657419354838714</v>
          </cell>
          <cell r="DW32">
            <v>0.95418356164383566</v>
          </cell>
          <cell r="DY32" t="str">
            <v>PALMIET</v>
          </cell>
          <cell r="DZ32">
            <v>0.23358487887182569</v>
          </cell>
          <cell r="EA32">
            <v>0.18696542844698438</v>
          </cell>
          <cell r="EB32">
            <v>0.168583938077636</v>
          </cell>
          <cell r="EC32">
            <v>0.17970304431333306</v>
          </cell>
          <cell r="ED32">
            <v>0.1735521033959565</v>
          </cell>
          <cell r="EE32">
            <v>0.17636236398934488</v>
          </cell>
          <cell r="EF32">
            <v>0.17179013567297755</v>
          </cell>
          <cell r="EG32">
            <v>0.1735521033959565</v>
          </cell>
          <cell r="EH32">
            <v>0.17541791564222606</v>
          </cell>
          <cell r="EI32">
            <v>0.16888897536004427</v>
          </cell>
          <cell r="EJ32">
            <v>0.27095688967502513</v>
          </cell>
          <cell r="EK32">
            <v>0.17382085494274205</v>
          </cell>
          <cell r="EL32">
            <v>0.18776488598200433</v>
          </cell>
        </row>
        <row r="33">
          <cell r="AL33" t="str">
            <v>MATLA</v>
          </cell>
          <cell r="AM33">
            <v>1098.2639250000002</v>
          </cell>
          <cell r="AN33">
            <v>1083.467075</v>
          </cell>
          <cell r="AO33">
            <v>1165.76</v>
          </cell>
          <cell r="AP33">
            <v>1101.56</v>
          </cell>
          <cell r="AQ33">
            <v>1118.06</v>
          </cell>
          <cell r="AR33">
            <v>1141.06</v>
          </cell>
          <cell r="AS33">
            <v>1170.06</v>
          </cell>
          <cell r="AT33">
            <v>840.06</v>
          </cell>
          <cell r="AU33">
            <v>928.56</v>
          </cell>
          <cell r="AV33">
            <v>1097.3599999999999</v>
          </cell>
          <cell r="AW33">
            <v>1113.1489999999999</v>
          </cell>
          <cell r="AX33">
            <v>1035.96</v>
          </cell>
          <cell r="AY33">
            <v>12893.319999999996</v>
          </cell>
          <cell r="AZ33">
            <v>13784.501</v>
          </cell>
          <cell r="BA33">
            <v>-891.18100000000413</v>
          </cell>
          <cell r="BB33">
            <v>-6.4650943839026462E-2</v>
          </cell>
          <cell r="BD33" t="str">
            <v>MATLA</v>
          </cell>
          <cell r="BE33">
            <v>-7.7924999999999994E-2</v>
          </cell>
          <cell r="BF33">
            <v>-4.2075000000000001E-2</v>
          </cell>
          <cell r="BG33">
            <v>-0.06</v>
          </cell>
          <cell r="BH33">
            <v>-0.06</v>
          </cell>
          <cell r="BI33">
            <v>-0.06</v>
          </cell>
          <cell r="BJ33">
            <v>-0.06</v>
          </cell>
          <cell r="BK33">
            <v>-0.06</v>
          </cell>
          <cell r="BL33">
            <v>-0.06</v>
          </cell>
          <cell r="BM33">
            <v>-0.06</v>
          </cell>
          <cell r="BN33">
            <v>-0.06</v>
          </cell>
          <cell r="BO33">
            <v>-0.06</v>
          </cell>
          <cell r="BP33">
            <v>-0.06</v>
          </cell>
          <cell r="BQ33">
            <v>-0.7200000000000002</v>
          </cell>
          <cell r="CV33" t="str">
            <v>PUMP STORAGE</v>
          </cell>
          <cell r="CW33">
            <v>1400</v>
          </cell>
          <cell r="CX33">
            <v>1400</v>
          </cell>
          <cell r="CY33">
            <v>1400</v>
          </cell>
          <cell r="CZ33">
            <v>1400</v>
          </cell>
          <cell r="DA33">
            <v>1400</v>
          </cell>
          <cell r="DB33">
            <v>1400</v>
          </cell>
          <cell r="DC33">
            <v>1400</v>
          </cell>
          <cell r="DD33">
            <v>1400</v>
          </cell>
          <cell r="DE33">
            <v>1400</v>
          </cell>
          <cell r="DF33">
            <v>1400</v>
          </cell>
          <cell r="DG33">
            <v>1400</v>
          </cell>
          <cell r="DH33">
            <v>1400</v>
          </cell>
        </row>
        <row r="34">
          <cell r="A34" t="str">
            <v>DRAKENSBERG</v>
          </cell>
          <cell r="B34">
            <v>158.005</v>
          </cell>
          <cell r="C34">
            <v>120</v>
          </cell>
          <cell r="D34">
            <v>120</v>
          </cell>
          <cell r="E34">
            <v>120</v>
          </cell>
          <cell r="F34">
            <v>120</v>
          </cell>
          <cell r="G34">
            <v>120</v>
          </cell>
          <cell r="H34">
            <v>120</v>
          </cell>
          <cell r="I34">
            <v>120</v>
          </cell>
          <cell r="J34">
            <v>120</v>
          </cell>
          <cell r="K34">
            <v>120</v>
          </cell>
          <cell r="L34">
            <v>120</v>
          </cell>
          <cell r="M34">
            <v>120</v>
          </cell>
          <cell r="N34">
            <v>1478.0050000000001</v>
          </cell>
          <cell r="O34">
            <v>1478.0050000000001</v>
          </cell>
          <cell r="P34">
            <v>0</v>
          </cell>
          <cell r="Q34">
            <v>0</v>
          </cell>
          <cell r="AL34" t="str">
            <v>DUVHA</v>
          </cell>
          <cell r="AM34">
            <v>853.37599999999998</v>
          </cell>
          <cell r="AN34">
            <v>749</v>
          </cell>
          <cell r="AO34">
            <v>775.62400000000002</v>
          </cell>
          <cell r="AP34">
            <v>843</v>
          </cell>
          <cell r="AQ34">
            <v>947</v>
          </cell>
          <cell r="AR34">
            <v>924</v>
          </cell>
          <cell r="AS34">
            <v>896</v>
          </cell>
          <cell r="AT34">
            <v>812</v>
          </cell>
          <cell r="AU34">
            <v>834</v>
          </cell>
          <cell r="AV34">
            <v>801</v>
          </cell>
          <cell r="AW34">
            <v>730</v>
          </cell>
          <cell r="AX34">
            <v>800</v>
          </cell>
          <cell r="AY34">
            <v>9965</v>
          </cell>
          <cell r="AZ34">
            <v>9965</v>
          </cell>
          <cell r="BA34">
            <v>0</v>
          </cell>
          <cell r="BB34">
            <v>0</v>
          </cell>
          <cell r="BD34" t="str">
            <v>DUVHA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DJ34" t="str">
            <v>SYSTEM</v>
          </cell>
          <cell r="DK34">
            <v>0.85792014381147153</v>
          </cell>
          <cell r="DL34">
            <v>0.85367998188169514</v>
          </cell>
          <cell r="DM34">
            <v>0.88519830401079935</v>
          </cell>
          <cell r="DN34">
            <v>0.88328527609855623</v>
          </cell>
          <cell r="DO34">
            <v>0.90073905447111413</v>
          </cell>
          <cell r="DP34">
            <v>0.94690910169386389</v>
          </cell>
          <cell r="DQ34">
            <v>0.93444453542948569</v>
          </cell>
          <cell r="DR34">
            <v>0.92353753324859089</v>
          </cell>
          <cell r="DS34">
            <v>0.89015246758412636</v>
          </cell>
          <cell r="DT34">
            <v>0.88796400998056657</v>
          </cell>
          <cell r="DU34">
            <v>0.88491192882161696</v>
          </cell>
          <cell r="DV34">
            <v>0.94970746687154473</v>
          </cell>
          <cell r="DW34">
            <v>0.90580285332977728</v>
          </cell>
          <cell r="DY34" t="str">
            <v>SYSTEM</v>
          </cell>
          <cell r="DZ34">
            <v>0.65056697390436935</v>
          </cell>
          <cell r="EA34">
            <v>0.6762984317753854</v>
          </cell>
          <cell r="EB34">
            <v>0.65504317400241918</v>
          </cell>
          <cell r="EC34">
            <v>0.65681524084671938</v>
          </cell>
          <cell r="ED34">
            <v>0.66042220592152712</v>
          </cell>
          <cell r="EE34">
            <v>0.67607755547741133</v>
          </cell>
          <cell r="EF34">
            <v>0.69999039719504097</v>
          </cell>
          <cell r="EG34">
            <v>0.66277844849407397</v>
          </cell>
          <cell r="EH34">
            <v>0.69525082679061834</v>
          </cell>
          <cell r="EI34">
            <v>0.69659850555661318</v>
          </cell>
          <cell r="EJ34">
            <v>0.66883167596616511</v>
          </cell>
          <cell r="EK34">
            <v>0.60548472525760877</v>
          </cell>
          <cell r="EL34">
            <v>0.66272627713067322</v>
          </cell>
        </row>
        <row r="35">
          <cell r="A35" t="str">
            <v>PALMIET</v>
          </cell>
          <cell r="B35">
            <v>67.914000000000001</v>
          </cell>
          <cell r="C35">
            <v>50</v>
          </cell>
          <cell r="D35">
            <v>50</v>
          </cell>
          <cell r="E35">
            <v>50</v>
          </cell>
          <cell r="F35">
            <v>50</v>
          </cell>
          <cell r="G35">
            <v>50</v>
          </cell>
          <cell r="H35">
            <v>50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617.91399999999999</v>
          </cell>
          <cell r="O35">
            <v>617.91399999999999</v>
          </cell>
          <cell r="P35">
            <v>0</v>
          </cell>
          <cell r="Q35">
            <v>0</v>
          </cell>
          <cell r="AL35" t="str">
            <v>KENDAL</v>
          </cell>
          <cell r="AM35">
            <v>1070.2829999999999</v>
          </cell>
          <cell r="AN35">
            <v>1111</v>
          </cell>
          <cell r="AO35">
            <v>1111</v>
          </cell>
          <cell r="AP35">
            <v>1041</v>
          </cell>
          <cell r="AQ35">
            <v>1181</v>
          </cell>
          <cell r="AR35">
            <v>1142</v>
          </cell>
          <cell r="AS35">
            <v>1238</v>
          </cell>
          <cell r="AT35">
            <v>1110</v>
          </cell>
          <cell r="AU35">
            <v>1150</v>
          </cell>
          <cell r="AV35">
            <v>1161</v>
          </cell>
          <cell r="AW35">
            <v>1202</v>
          </cell>
          <cell r="AX35">
            <v>1138</v>
          </cell>
          <cell r="AY35">
            <v>13655.282999999999</v>
          </cell>
          <cell r="AZ35">
            <v>13943</v>
          </cell>
          <cell r="BA35">
            <v>-287.71700000000055</v>
          </cell>
          <cell r="BB35">
            <v>-2.0635229147242383E-2</v>
          </cell>
          <cell r="BD35" t="str">
            <v>KENDAL</v>
          </cell>
          <cell r="BE35">
            <v>3.7197000000000001E-2</v>
          </cell>
          <cell r="BF35">
            <v>0.04</v>
          </cell>
          <cell r="BG35">
            <v>0.04</v>
          </cell>
          <cell r="BH35">
            <v>0.04</v>
          </cell>
          <cell r="BI35">
            <v>0.04</v>
          </cell>
          <cell r="BJ35">
            <v>0.04</v>
          </cell>
          <cell r="BK35">
            <v>0.04</v>
          </cell>
          <cell r="BL35">
            <v>0.04</v>
          </cell>
          <cell r="BM35">
            <v>0.04</v>
          </cell>
          <cell r="BN35">
            <v>0.04</v>
          </cell>
          <cell r="BO35">
            <v>0.04</v>
          </cell>
          <cell r="BP35">
            <v>0.04</v>
          </cell>
          <cell r="BQ35">
            <v>0.47719699999999993</v>
          </cell>
          <cell r="CV35" t="str">
            <v>PEAKING TOTAL</v>
          </cell>
          <cell r="CW35">
            <v>2342</v>
          </cell>
          <cell r="CX35">
            <v>2342</v>
          </cell>
          <cell r="CY35">
            <v>2342</v>
          </cell>
          <cell r="CZ35">
            <v>2342</v>
          </cell>
          <cell r="DA35">
            <v>2342</v>
          </cell>
          <cell r="DB35">
            <v>2342</v>
          </cell>
          <cell r="DC35">
            <v>2342</v>
          </cell>
          <cell r="DD35">
            <v>2342</v>
          </cell>
          <cell r="DE35">
            <v>2342</v>
          </cell>
          <cell r="DF35">
            <v>2342</v>
          </cell>
          <cell r="DG35">
            <v>2342</v>
          </cell>
          <cell r="DH35">
            <v>2342</v>
          </cell>
        </row>
        <row r="36">
          <cell r="A36" t="str">
            <v>PUMP STORAGE</v>
          </cell>
          <cell r="B36">
            <v>225.91899999999998</v>
          </cell>
          <cell r="C36">
            <v>170</v>
          </cell>
          <cell r="D36">
            <v>170</v>
          </cell>
          <cell r="E36">
            <v>170</v>
          </cell>
          <cell r="F36">
            <v>170</v>
          </cell>
          <cell r="G36">
            <v>170</v>
          </cell>
          <cell r="H36">
            <v>170</v>
          </cell>
          <cell r="I36">
            <v>170</v>
          </cell>
          <cell r="J36">
            <v>170</v>
          </cell>
          <cell r="K36">
            <v>170</v>
          </cell>
          <cell r="L36">
            <v>170</v>
          </cell>
          <cell r="M36">
            <v>170</v>
          </cell>
          <cell r="N36">
            <v>2095.9189999999999</v>
          </cell>
          <cell r="O36">
            <v>2095.9189999999999</v>
          </cell>
          <cell r="P36">
            <v>0</v>
          </cell>
          <cell r="Q36">
            <v>0</v>
          </cell>
          <cell r="AL36" t="str">
            <v>MAJUBA</v>
          </cell>
          <cell r="AM36">
            <v>158.96187899999998</v>
          </cell>
          <cell r="AN36">
            <v>171.90292499999998</v>
          </cell>
          <cell r="AO36">
            <v>189.81</v>
          </cell>
          <cell r="AP36">
            <v>189.81</v>
          </cell>
          <cell r="AQ36">
            <v>179.82</v>
          </cell>
          <cell r="AR36">
            <v>179.82</v>
          </cell>
          <cell r="AS36">
            <v>179.82</v>
          </cell>
          <cell r="AT36">
            <v>179.82</v>
          </cell>
          <cell r="AU36">
            <v>179.82</v>
          </cell>
          <cell r="AV36">
            <v>99.9</v>
          </cell>
          <cell r="AW36">
            <v>99.9</v>
          </cell>
          <cell r="AX36">
            <v>130.74812100000003</v>
          </cell>
          <cell r="AY36">
            <v>1940.1329249999999</v>
          </cell>
          <cell r="AZ36">
            <v>0</v>
          </cell>
          <cell r="BA36">
            <v>1940.1329249999999</v>
          </cell>
          <cell r="BD36" t="str">
            <v>MAJUBA</v>
          </cell>
          <cell r="BE36">
            <v>0.15912099999999998</v>
          </cell>
          <cell r="BF36">
            <v>0.17207499999999998</v>
          </cell>
          <cell r="BG36">
            <v>0.19</v>
          </cell>
          <cell r="BH36">
            <v>0.19</v>
          </cell>
          <cell r="BI36">
            <v>0.18</v>
          </cell>
          <cell r="BJ36">
            <v>0.18</v>
          </cell>
          <cell r="BK36">
            <v>0.18</v>
          </cell>
          <cell r="BL36">
            <v>0.18</v>
          </cell>
          <cell r="BM36">
            <v>0.18</v>
          </cell>
          <cell r="BN36">
            <v>0.1</v>
          </cell>
          <cell r="BO36">
            <v>0.1</v>
          </cell>
          <cell r="BP36">
            <v>0.13087900000000002</v>
          </cell>
          <cell r="BQ36">
            <v>1.9420749999999998</v>
          </cell>
        </row>
        <row r="37">
          <cell r="AL37" t="str">
            <v>MATIMBA</v>
          </cell>
          <cell r="AM37">
            <v>906.65099999999995</v>
          </cell>
          <cell r="AN37">
            <v>809.524</v>
          </cell>
          <cell r="AO37">
            <v>1093.3489999999999</v>
          </cell>
          <cell r="AP37">
            <v>952.38099999999997</v>
          </cell>
          <cell r="AQ37">
            <v>952.38099999999997</v>
          </cell>
          <cell r="AR37">
            <v>1190.4760000000001</v>
          </cell>
          <cell r="AS37">
            <v>952.38099999999997</v>
          </cell>
          <cell r="AT37">
            <v>1047.6189999999999</v>
          </cell>
          <cell r="AU37">
            <v>1000</v>
          </cell>
          <cell r="AV37">
            <v>1190.4760000000001</v>
          </cell>
          <cell r="AW37">
            <v>1047.6189999999999</v>
          </cell>
          <cell r="AX37">
            <v>857.14300000000003</v>
          </cell>
          <cell r="AY37">
            <v>12000.000000000002</v>
          </cell>
          <cell r="AZ37">
            <v>12000</v>
          </cell>
          <cell r="BA37">
            <v>0</v>
          </cell>
          <cell r="BB37">
            <v>0</v>
          </cell>
          <cell r="BD37" t="str">
            <v>MATIMBA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CV37" t="str">
            <v>ESKOM CAPACITY</v>
          </cell>
          <cell r="CW37">
            <v>33916</v>
          </cell>
          <cell r="CX37">
            <v>33916</v>
          </cell>
          <cell r="CY37">
            <v>34246</v>
          </cell>
          <cell r="CZ37">
            <v>34915</v>
          </cell>
          <cell r="DA37">
            <v>34915</v>
          </cell>
          <cell r="DB37">
            <v>34915</v>
          </cell>
          <cell r="DC37">
            <v>34915</v>
          </cell>
          <cell r="DD37">
            <v>34915</v>
          </cell>
          <cell r="DE37">
            <v>34915</v>
          </cell>
          <cell r="DF37">
            <v>34915</v>
          </cell>
          <cell r="DG37">
            <v>34915</v>
          </cell>
          <cell r="DH37">
            <v>34915</v>
          </cell>
        </row>
        <row r="38">
          <cell r="A38" t="str">
            <v>ESKOM GENERATION</v>
          </cell>
          <cell r="B38">
            <v>14765.338000000003</v>
          </cell>
          <cell r="C38">
            <v>13874.218140714762</v>
          </cell>
          <cell r="D38">
            <v>14887.747942800001</v>
          </cell>
          <cell r="E38">
            <v>14495.379985368309</v>
          </cell>
          <cell r="F38">
            <v>15519.633609924505</v>
          </cell>
          <cell r="G38">
            <v>16001.835195729542</v>
          </cell>
          <cell r="H38">
            <v>16876.460396446972</v>
          </cell>
          <cell r="I38">
            <v>15758.76801</v>
          </cell>
          <cell r="J38">
            <v>15377.086319999989</v>
          </cell>
          <cell r="K38">
            <v>16029.619552000002</v>
          </cell>
          <cell r="L38">
            <v>14943.126592796534</v>
          </cell>
          <cell r="M38">
            <v>14890.114015021831</v>
          </cell>
          <cell r="N38">
            <v>183419.32776080249</v>
          </cell>
          <cell r="O38">
            <v>183419.74759339634</v>
          </cell>
          <cell r="P38">
            <v>-0.41983259384869598</v>
          </cell>
          <cell r="Q38">
            <v>-2.2889170842137347E-6</v>
          </cell>
          <cell r="AL38" t="str">
            <v>TOTAL</v>
          </cell>
          <cell r="AM38">
            <v>7672.3248039999999</v>
          </cell>
          <cell r="AN38">
            <v>7233.9030000000012</v>
          </cell>
          <cell r="AO38">
            <v>7742.4960000000001</v>
          </cell>
          <cell r="AP38">
            <v>7334.2510000000002</v>
          </cell>
          <cell r="AQ38">
            <v>8020.2609999999995</v>
          </cell>
          <cell r="AR38">
            <v>8085.6059999999998</v>
          </cell>
          <cell r="AS38">
            <v>8170.2609999999995</v>
          </cell>
          <cell r="AT38">
            <v>7427.4989999999989</v>
          </cell>
          <cell r="AU38">
            <v>7640.3799999999992</v>
          </cell>
          <cell r="AV38">
            <v>8018.735999999999</v>
          </cell>
          <cell r="AW38">
            <v>7750.9179999999988</v>
          </cell>
          <cell r="AX38">
            <v>7460.991121</v>
          </cell>
          <cell r="AY38">
            <v>92557.62692499999</v>
          </cell>
          <cell r="AZ38">
            <v>91264.501000000004</v>
          </cell>
          <cell r="BA38">
            <v>1293.1259249999857</v>
          </cell>
          <cell r="BB38">
            <v>1.4168991347468012E-2</v>
          </cell>
          <cell r="BD38" t="str">
            <v>TOTAL</v>
          </cell>
          <cell r="BE38">
            <v>0.118393</v>
          </cell>
          <cell r="BF38">
            <v>0.16999999999999998</v>
          </cell>
          <cell r="BG38">
            <v>0.17</v>
          </cell>
          <cell r="BH38">
            <v>0.17</v>
          </cell>
          <cell r="BI38">
            <v>0.16</v>
          </cell>
          <cell r="BJ38">
            <v>0.16</v>
          </cell>
          <cell r="BK38">
            <v>0.16</v>
          </cell>
          <cell r="BL38">
            <v>0.16</v>
          </cell>
          <cell r="BM38">
            <v>0.16</v>
          </cell>
          <cell r="BN38">
            <v>8.0000000000000016E-2</v>
          </cell>
          <cell r="BO38">
            <v>8.0000000000000016E-2</v>
          </cell>
          <cell r="BP38">
            <v>0.11087900000000003</v>
          </cell>
          <cell r="BQ38">
            <v>1.6992719999999994</v>
          </cell>
        </row>
        <row r="39">
          <cell r="CV39" t="str">
            <v>CAHORA BASSA</v>
          </cell>
          <cell r="CW39">
            <v>2060</v>
          </cell>
          <cell r="CX39">
            <v>2060</v>
          </cell>
          <cell r="CY39">
            <v>2060</v>
          </cell>
          <cell r="CZ39">
            <v>2060</v>
          </cell>
          <cell r="DA39">
            <v>2060</v>
          </cell>
          <cell r="DB39">
            <v>2060</v>
          </cell>
          <cell r="DC39">
            <v>2060</v>
          </cell>
          <cell r="DD39">
            <v>2060</v>
          </cell>
          <cell r="DE39">
            <v>2060</v>
          </cell>
          <cell r="DF39">
            <v>2060</v>
          </cell>
          <cell r="DG39">
            <v>2060</v>
          </cell>
          <cell r="DH39">
            <v>2060</v>
          </cell>
        </row>
        <row r="40">
          <cell r="A40" t="str">
            <v>CAHORA BASSA</v>
          </cell>
          <cell r="B40">
            <v>121.15</v>
          </cell>
          <cell r="C40">
            <v>157.505</v>
          </cell>
          <cell r="D40">
            <v>162.80699999999999</v>
          </cell>
          <cell r="E40">
            <v>158.94400000000002</v>
          </cell>
          <cell r="F40">
            <v>166.13899999999998</v>
          </cell>
          <cell r="G40">
            <v>159.505</v>
          </cell>
          <cell r="H40">
            <v>156.637</v>
          </cell>
          <cell r="I40">
            <v>166.98</v>
          </cell>
          <cell r="J40">
            <v>160.27699999999999</v>
          </cell>
          <cell r="K40">
            <v>164.97199999999998</v>
          </cell>
          <cell r="L40">
            <v>157.77199999999999</v>
          </cell>
          <cell r="M40">
            <v>164.63</v>
          </cell>
          <cell r="N40">
            <v>1897.3179999999998</v>
          </cell>
          <cell r="O40">
            <v>1897.3179999999998</v>
          </cell>
          <cell r="P40">
            <v>0</v>
          </cell>
          <cell r="Q40">
            <v>0</v>
          </cell>
          <cell r="CV40" t="str">
            <v>NAMPOWER</v>
          </cell>
        </row>
        <row r="41">
          <cell r="A41" t="str">
            <v>Ca. Bassa(EDM wheeled)</v>
          </cell>
          <cell r="B41">
            <v>57.975999999999999</v>
          </cell>
          <cell r="C41">
            <v>51.295000000000002</v>
          </cell>
          <cell r="D41">
            <v>60.393000000000001</v>
          </cell>
          <cell r="E41">
            <v>57.055999999999997</v>
          </cell>
          <cell r="F41">
            <v>57.061</v>
          </cell>
          <cell r="G41">
            <v>56.494999999999997</v>
          </cell>
          <cell r="H41">
            <v>66.563000000000002</v>
          </cell>
          <cell r="I41">
            <v>56.22</v>
          </cell>
          <cell r="J41">
            <v>55.722999999999999</v>
          </cell>
          <cell r="K41">
            <v>58.228000000000002</v>
          </cell>
          <cell r="L41">
            <v>58.228000000000002</v>
          </cell>
          <cell r="M41">
            <v>58.57</v>
          </cell>
          <cell r="N41">
            <v>693.80799999999988</v>
          </cell>
          <cell r="O41">
            <v>693.80799999999988</v>
          </cell>
          <cell r="P41">
            <v>0</v>
          </cell>
          <cell r="Q41">
            <v>0</v>
          </cell>
          <cell r="CV41" t="str">
            <v>IMPORTS</v>
          </cell>
          <cell r="CW41">
            <v>2060</v>
          </cell>
          <cell r="CX41">
            <v>2060</v>
          </cell>
          <cell r="CY41">
            <v>2060</v>
          </cell>
          <cell r="CZ41">
            <v>2060</v>
          </cell>
          <cell r="DA41">
            <v>2060</v>
          </cell>
          <cell r="DB41">
            <v>2060</v>
          </cell>
          <cell r="DC41">
            <v>2060</v>
          </cell>
          <cell r="DD41">
            <v>2060</v>
          </cell>
          <cell r="DE41">
            <v>2060</v>
          </cell>
          <cell r="DF41">
            <v>2060</v>
          </cell>
          <cell r="DG41">
            <v>2060</v>
          </cell>
          <cell r="DH41">
            <v>2060</v>
          </cell>
        </row>
        <row r="42">
          <cell r="A42" t="str">
            <v>Nampower</v>
          </cell>
          <cell r="B42">
            <v>1.0129999999999999</v>
          </cell>
          <cell r="CV42" t="str">
            <v>TOTAL</v>
          </cell>
          <cell r="CW42">
            <v>35976</v>
          </cell>
          <cell r="CX42">
            <v>35976</v>
          </cell>
          <cell r="CY42">
            <v>36306</v>
          </cell>
          <cell r="CZ42">
            <v>36975</v>
          </cell>
          <cell r="DA42">
            <v>36975</v>
          </cell>
          <cell r="DB42">
            <v>36975</v>
          </cell>
          <cell r="DC42">
            <v>36975</v>
          </cell>
          <cell r="DD42">
            <v>36975</v>
          </cell>
          <cell r="DE42">
            <v>36975</v>
          </cell>
          <cell r="DF42">
            <v>36975</v>
          </cell>
          <cell r="DG42">
            <v>36975</v>
          </cell>
          <cell r="DH42">
            <v>36975</v>
          </cell>
        </row>
        <row r="43">
          <cell r="A43" t="str">
            <v>SNELL</v>
          </cell>
          <cell r="B43">
            <v>31.875</v>
          </cell>
          <cell r="C43">
            <v>30</v>
          </cell>
          <cell r="D43">
            <v>30</v>
          </cell>
          <cell r="E43">
            <v>30</v>
          </cell>
          <cell r="F43">
            <v>30</v>
          </cell>
          <cell r="G43">
            <v>30</v>
          </cell>
          <cell r="H43">
            <v>30</v>
          </cell>
          <cell r="I43">
            <v>30</v>
          </cell>
          <cell r="J43">
            <v>30</v>
          </cell>
          <cell r="K43">
            <v>30</v>
          </cell>
          <cell r="L43">
            <v>30</v>
          </cell>
          <cell r="M43">
            <v>30</v>
          </cell>
          <cell r="N43">
            <v>361.875</v>
          </cell>
          <cell r="O43">
            <v>361.875</v>
          </cell>
          <cell r="P43">
            <v>0</v>
          </cell>
          <cell r="Q43">
            <v>0</v>
          </cell>
        </row>
        <row r="44">
          <cell r="A44" t="str">
            <v>ZESCO</v>
          </cell>
          <cell r="B44">
            <v>31.875</v>
          </cell>
          <cell r="C44">
            <v>30</v>
          </cell>
          <cell r="D44">
            <v>30</v>
          </cell>
          <cell r="E44">
            <v>30</v>
          </cell>
          <cell r="F44">
            <v>30</v>
          </cell>
          <cell r="G44">
            <v>30</v>
          </cell>
          <cell r="H44">
            <v>30</v>
          </cell>
          <cell r="I44">
            <v>30</v>
          </cell>
          <cell r="J44">
            <v>30</v>
          </cell>
          <cell r="K44">
            <v>30</v>
          </cell>
          <cell r="L44">
            <v>30</v>
          </cell>
          <cell r="M44">
            <v>30</v>
          </cell>
          <cell r="N44">
            <v>361.875</v>
          </cell>
          <cell r="O44">
            <v>361.875</v>
          </cell>
          <cell r="P44">
            <v>0</v>
          </cell>
          <cell r="Q44">
            <v>0</v>
          </cell>
          <cell r="CV44" t="str">
            <v>Notes :</v>
          </cell>
          <cell r="CW44" t="str">
            <v xml:space="preserve"> + Majuba 4        (669 MW) - 1 April 1999</v>
          </cell>
        </row>
        <row r="45">
          <cell r="A45" t="str">
            <v>Zesco (Banking Withdr.)</v>
          </cell>
          <cell r="B45">
            <v>22.5</v>
          </cell>
          <cell r="C45">
            <v>15</v>
          </cell>
          <cell r="D45">
            <v>15</v>
          </cell>
          <cell r="E45">
            <v>15</v>
          </cell>
          <cell r="F45">
            <v>15</v>
          </cell>
          <cell r="G45">
            <v>15</v>
          </cell>
          <cell r="H45">
            <v>15</v>
          </cell>
          <cell r="I45">
            <v>15</v>
          </cell>
          <cell r="J45">
            <v>15</v>
          </cell>
          <cell r="K45">
            <v>15</v>
          </cell>
          <cell r="L45">
            <v>15</v>
          </cell>
          <cell r="M45">
            <v>15</v>
          </cell>
          <cell r="N45">
            <v>187.5</v>
          </cell>
          <cell r="O45">
            <v>187.5</v>
          </cell>
          <cell r="P45">
            <v>0</v>
          </cell>
          <cell r="Q45">
            <v>0</v>
          </cell>
          <cell r="CW45" t="str">
            <v xml:space="preserve"> + Cahora Bassa (2060 MW)</v>
          </cell>
        </row>
        <row r="46">
          <cell r="A46" t="str">
            <v>IMPORTS</v>
          </cell>
          <cell r="B46">
            <v>266.38900000000001</v>
          </cell>
          <cell r="C46">
            <v>283.8</v>
          </cell>
          <cell r="D46">
            <v>298.2</v>
          </cell>
          <cell r="E46">
            <v>291</v>
          </cell>
          <cell r="F46">
            <v>298.2</v>
          </cell>
          <cell r="G46">
            <v>291</v>
          </cell>
          <cell r="H46">
            <v>298.2</v>
          </cell>
          <cell r="I46">
            <v>298.2</v>
          </cell>
          <cell r="J46">
            <v>291</v>
          </cell>
          <cell r="K46">
            <v>298.2</v>
          </cell>
          <cell r="L46">
            <v>291</v>
          </cell>
          <cell r="M46">
            <v>298.2</v>
          </cell>
          <cell r="N46">
            <v>3503.3889999999997</v>
          </cell>
          <cell r="O46">
            <v>3503.3889999999997</v>
          </cell>
          <cell r="P46">
            <v>0</v>
          </cell>
          <cell r="Q46">
            <v>0</v>
          </cell>
          <cell r="CW46" t="str">
            <v xml:space="preserve"> + Arnot 6          (330 MW) -  01 Mar 1999</v>
          </cell>
        </row>
        <row r="48">
          <cell r="A48" t="str">
            <v>GROSS GENERATION</v>
          </cell>
          <cell r="B48">
            <v>15031.727000000003</v>
          </cell>
          <cell r="C48">
            <v>14158.018140714761</v>
          </cell>
          <cell r="D48">
            <v>15185.947942800003</v>
          </cell>
          <cell r="E48">
            <v>14786.379985368309</v>
          </cell>
          <cell r="F48">
            <v>15817.833609924506</v>
          </cell>
          <cell r="G48">
            <v>16292.835195729542</v>
          </cell>
          <cell r="H48">
            <v>17174.660396446972</v>
          </cell>
          <cell r="I48">
            <v>16056.968010000001</v>
          </cell>
          <cell r="J48">
            <v>15668.086319999989</v>
          </cell>
          <cell r="K48">
            <v>16327.819552000003</v>
          </cell>
          <cell r="L48">
            <v>15234.126592796534</v>
          </cell>
          <cell r="M48">
            <v>15188.314015021831</v>
          </cell>
          <cell r="N48">
            <v>186922.71676080249</v>
          </cell>
          <cell r="O48">
            <v>186923.13659339634</v>
          </cell>
          <cell r="P48">
            <v>-0.41983259384869598</v>
          </cell>
          <cell r="Q48">
            <v>-2.2460172748006837E-6</v>
          </cell>
        </row>
        <row r="50">
          <cell r="A50" t="str">
            <v>Drakensberg Pump</v>
          </cell>
          <cell r="B50">
            <v>212.89099999999999</v>
          </cell>
          <cell r="C50">
            <v>162</v>
          </cell>
          <cell r="D50">
            <v>162</v>
          </cell>
          <cell r="E50">
            <v>162</v>
          </cell>
          <cell r="F50">
            <v>162</v>
          </cell>
          <cell r="G50">
            <v>162</v>
          </cell>
          <cell r="H50">
            <v>162</v>
          </cell>
          <cell r="I50">
            <v>162</v>
          </cell>
          <cell r="J50">
            <v>162</v>
          </cell>
          <cell r="K50">
            <v>162</v>
          </cell>
          <cell r="L50">
            <v>162</v>
          </cell>
          <cell r="M50">
            <v>162</v>
          </cell>
          <cell r="N50">
            <v>1994.8910000000001</v>
          </cell>
          <cell r="O50">
            <v>1994.8910000000001</v>
          </cell>
          <cell r="P50">
            <v>0</v>
          </cell>
          <cell r="Q50">
            <v>0</v>
          </cell>
        </row>
        <row r="51">
          <cell r="A51" t="str">
            <v>Palmiet Pump</v>
          </cell>
          <cell r="B51">
            <v>90.861999999999995</v>
          </cell>
          <cell r="C51">
            <v>66</v>
          </cell>
          <cell r="D51">
            <v>66</v>
          </cell>
          <cell r="E51">
            <v>66</v>
          </cell>
          <cell r="F51">
            <v>66</v>
          </cell>
          <cell r="G51">
            <v>66</v>
          </cell>
          <cell r="H51">
            <v>66</v>
          </cell>
          <cell r="I51">
            <v>66</v>
          </cell>
          <cell r="J51">
            <v>66</v>
          </cell>
          <cell r="K51">
            <v>66</v>
          </cell>
          <cell r="L51">
            <v>66</v>
          </cell>
          <cell r="M51">
            <v>66</v>
          </cell>
          <cell r="N51">
            <v>816.86199999999997</v>
          </cell>
          <cell r="O51">
            <v>816.86199999999997</v>
          </cell>
          <cell r="P51">
            <v>0</v>
          </cell>
          <cell r="Q51">
            <v>0</v>
          </cell>
        </row>
        <row r="52">
          <cell r="A52" t="str">
            <v xml:space="preserve">P.S. PUMP </v>
          </cell>
          <cell r="B52">
            <v>303.75299999999999</v>
          </cell>
          <cell r="C52">
            <v>228</v>
          </cell>
          <cell r="D52">
            <v>228</v>
          </cell>
          <cell r="E52">
            <v>228</v>
          </cell>
          <cell r="F52">
            <v>228</v>
          </cell>
          <cell r="G52">
            <v>228</v>
          </cell>
          <cell r="H52">
            <v>228</v>
          </cell>
          <cell r="I52">
            <v>228</v>
          </cell>
          <cell r="J52">
            <v>228</v>
          </cell>
          <cell r="K52">
            <v>228</v>
          </cell>
          <cell r="L52">
            <v>228</v>
          </cell>
          <cell r="M52">
            <v>228</v>
          </cell>
          <cell r="N52">
            <v>2811.7529999999997</v>
          </cell>
          <cell r="O52">
            <v>2811.7529999999997</v>
          </cell>
          <cell r="P52">
            <v>0</v>
          </cell>
          <cell r="Q5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ChangeLog"/>
      <sheetName val="NameConv"/>
      <sheetName val="REGIONS"/>
      <sheetName val="2006"/>
      <sheetName val="Liq Fuel Prices"/>
      <sheetName val="Coal price"/>
      <sheetName val="Oil price"/>
      <sheetName val="Gas Price"/>
      <sheetName val="Fugitive emissions"/>
      <sheetName val="Distribution"/>
      <sheetName val="SUP"/>
      <sheetName val="ITEMS_STech"/>
      <sheetName val="TS STech"/>
      <sheetName val="TS STechPEX"/>
      <sheetName val="TID STech"/>
      <sheetName val="ITEMS_Comm"/>
      <sheetName val="TS ZTech"/>
      <sheetName val="TID ZTech"/>
      <sheetName val="SasolRES"/>
      <sheetName val="Crude refineries"/>
      <sheetName val="GTL and CTL"/>
      <sheetName val="SummaryRef"/>
      <sheetName val="RefineriesRES"/>
      <sheetName val="RefineriesData"/>
      <sheetName val="Hydrogen"/>
      <sheetName val="UPS"/>
      <sheetName val="ITEMS_UPS"/>
      <sheetName val="ITEMS_GRP"/>
      <sheetName val="TS_TTech"/>
      <sheetName val="TID_TTech"/>
      <sheetName val="ITEMS_XTech"/>
      <sheetName val="ITEMS_CommX"/>
      <sheetName val="TS_XTech"/>
      <sheetName val="TID_XTech"/>
      <sheetName val="ITEMS_XEmiss"/>
      <sheetName val="TS XEmiss"/>
      <sheetName val="TID XEmiss"/>
      <sheetName val="ExchangeRateDetail"/>
      <sheetName val="Deflator"/>
      <sheetName val="SUPRES"/>
      <sheetName val="ITEMS_XFEmiss"/>
      <sheetName val="TS XFEmiss"/>
      <sheetName val="TID XFEmiss"/>
      <sheetName val="Emission Control_Technologies"/>
      <sheetName val="Items_TEmiss"/>
      <sheetName val="TS TEmiss"/>
      <sheetName val="ITEMS UC"/>
      <sheetName val="TS UC"/>
      <sheetName val="TID UC"/>
      <sheetName val="WAT-Items"/>
      <sheetName val="WAT-TSData"/>
      <sheetName val="WAT-TIDData"/>
      <sheetName val="CPI_1960-2013"/>
      <sheetName val="Sheet1"/>
    </sheetNames>
    <sheetDataSet>
      <sheetData sheetId="0">
        <row r="2">
          <cell r="A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</sheetData>
      <sheetData sheetId="1"/>
      <sheetData sheetId="2">
        <row r="3">
          <cell r="AX3">
            <v>16</v>
          </cell>
        </row>
        <row r="4">
          <cell r="AY4" t="str">
            <v>CO2S</v>
          </cell>
        </row>
        <row r="5">
          <cell r="B5" t="str">
            <v>Biogas</v>
          </cell>
          <cell r="C5" t="str">
            <v>BIG</v>
          </cell>
        </row>
        <row r="6">
          <cell r="B6" t="str">
            <v>Bioethanol</v>
          </cell>
          <cell r="C6" t="str">
            <v>BIE</v>
          </cell>
        </row>
        <row r="7">
          <cell r="B7" t="str">
            <v>Biodiesel</v>
          </cell>
          <cell r="C7" t="str">
            <v>BID</v>
          </cell>
        </row>
        <row r="8">
          <cell r="B8" t="str">
            <v>Biomass bagasse</v>
          </cell>
          <cell r="C8" t="str">
            <v>BIB</v>
          </cell>
        </row>
        <row r="9">
          <cell r="B9" t="str">
            <v>Biomass Other</v>
          </cell>
          <cell r="C9" t="str">
            <v>BIO</v>
          </cell>
        </row>
        <row r="10">
          <cell r="B10" t="str">
            <v>Biomass Wood</v>
          </cell>
          <cell r="C10" t="str">
            <v>BIW</v>
          </cell>
        </row>
        <row r="11">
          <cell r="B11" t="str">
            <v>Coal</v>
          </cell>
          <cell r="C11" t="str">
            <v>COA</v>
          </cell>
        </row>
        <row r="12">
          <cell r="B12" t="str">
            <v>Coal Coking</v>
          </cell>
          <cell r="C12" t="str">
            <v>COK</v>
          </cell>
        </row>
        <row r="13">
          <cell r="B13" t="str">
            <v>Coal Discard</v>
          </cell>
          <cell r="C13" t="str">
            <v>CLD</v>
          </cell>
        </row>
        <row r="14">
          <cell r="B14" t="str">
            <v>Coal low grade</v>
          </cell>
          <cell r="C14" t="str">
            <v>CLE</v>
          </cell>
        </row>
        <row r="15">
          <cell r="B15" t="str">
            <v>Coal for plants in Botswana</v>
          </cell>
          <cell r="C15" t="str">
            <v>CRB</v>
          </cell>
        </row>
        <row r="16">
          <cell r="B16" t="str">
            <v>Electricity</v>
          </cell>
          <cell r="C16" t="str">
            <v>ELC</v>
          </cell>
        </row>
        <row r="17">
          <cell r="B17" t="str">
            <v>Electricity Upstream Transmission</v>
          </cell>
          <cell r="C17" t="str">
            <v>ELCC</v>
          </cell>
        </row>
        <row r="18">
          <cell r="B18" t="str">
            <v>Gas South Africa</v>
          </cell>
          <cell r="C18" t="str">
            <v>GAS</v>
          </cell>
        </row>
        <row r="19">
          <cell r="B19" t="str">
            <v>Gas Southern Mozambique</v>
          </cell>
          <cell r="C19" t="str">
            <v>GRS</v>
          </cell>
        </row>
        <row r="20">
          <cell r="B20" t="str">
            <v>Gas Namibia</v>
          </cell>
          <cell r="C20" t="str">
            <v>GRN</v>
          </cell>
        </row>
        <row r="21">
          <cell r="B21" t="str">
            <v>Gas Regional LNG</v>
          </cell>
          <cell r="C21" t="str">
            <v>GRL</v>
          </cell>
        </row>
        <row r="22">
          <cell r="B22" t="str">
            <v>Gas International LNG</v>
          </cell>
          <cell r="C22" t="str">
            <v>GWL</v>
          </cell>
        </row>
        <row r="23">
          <cell r="B23" t="str">
            <v>Gas Northern Mozambique</v>
          </cell>
          <cell r="C23" t="str">
            <v>GRM</v>
          </cell>
        </row>
        <row r="24">
          <cell r="B24" t="str">
            <v>Gas Indigenous Ibhubezi</v>
          </cell>
          <cell r="C24" t="str">
            <v>GIB</v>
          </cell>
        </row>
        <row r="25">
          <cell r="B25" t="str">
            <v>Gas Indigenous Shale</v>
          </cell>
          <cell r="C25" t="str">
            <v>GIH</v>
          </cell>
        </row>
        <row r="26">
          <cell r="B26" t="str">
            <v>Coastal Gas</v>
          </cell>
          <cell r="C26" t="str">
            <v>GIC</v>
          </cell>
        </row>
        <row r="27">
          <cell r="B27" t="str">
            <v>Gas Methane Rich</v>
          </cell>
          <cell r="C27" t="str">
            <v>GIM</v>
          </cell>
        </row>
        <row r="28">
          <cell r="B28" t="str">
            <v>Heat-Steam</v>
          </cell>
          <cell r="C28" t="str">
            <v>HET</v>
          </cell>
        </row>
        <row r="29">
          <cell r="B29" t="str">
            <v>Heat-Steam Existing</v>
          </cell>
          <cell r="C29" t="str">
            <v>HEE</v>
          </cell>
        </row>
        <row r="30">
          <cell r="B30" t="str">
            <v>Heat-Steam New</v>
          </cell>
          <cell r="C30" t="str">
            <v>HEN</v>
          </cell>
        </row>
        <row r="31">
          <cell r="B31" t="str">
            <v>Hydro</v>
          </cell>
          <cell r="C31" t="str">
            <v>HYD</v>
          </cell>
        </row>
        <row r="32">
          <cell r="B32" t="str">
            <v>Hydrogen</v>
          </cell>
          <cell r="C32" t="str">
            <v>HGN</v>
          </cell>
        </row>
        <row r="33">
          <cell r="B33" t="str">
            <v>Nuclear</v>
          </cell>
          <cell r="C33" t="str">
            <v>NUC</v>
          </cell>
        </row>
        <row r="34">
          <cell r="B34" t="str">
            <v>Oil Av Gasoline</v>
          </cell>
          <cell r="C34" t="str">
            <v>OAG</v>
          </cell>
        </row>
        <row r="35">
          <cell r="B35" t="str">
            <v>Oil Crude</v>
          </cell>
          <cell r="C35" t="str">
            <v>OCR</v>
          </cell>
        </row>
        <row r="36">
          <cell r="B36" t="str">
            <v>Oil Diesel</v>
          </cell>
          <cell r="C36" t="str">
            <v>ODS</v>
          </cell>
        </row>
        <row r="37">
          <cell r="B37" t="str">
            <v>Oil Gasoline</v>
          </cell>
          <cell r="C37" t="str">
            <v>OGS</v>
          </cell>
        </row>
        <row r="38">
          <cell r="B38" t="str">
            <v>Oil HFO</v>
          </cell>
          <cell r="C38" t="str">
            <v>OHF</v>
          </cell>
        </row>
        <row r="39">
          <cell r="B39" t="str">
            <v>Oil Kerosene</v>
          </cell>
          <cell r="C39" t="str">
            <v>OKE</v>
          </cell>
        </row>
        <row r="40">
          <cell r="B40" t="str">
            <v>Oil LPG</v>
          </cell>
          <cell r="C40" t="str">
            <v>OLP</v>
          </cell>
        </row>
        <row r="41">
          <cell r="B41" t="str">
            <v>Oil Other</v>
          </cell>
          <cell r="C41" t="str">
            <v>OTH</v>
          </cell>
        </row>
        <row r="42">
          <cell r="B42" t="str">
            <v>Solar</v>
          </cell>
          <cell r="C42" t="str">
            <v>SOL</v>
          </cell>
        </row>
        <row r="43">
          <cell r="B43" t="str">
            <v>Wind</v>
          </cell>
          <cell r="C43" t="str">
            <v>WND</v>
          </cell>
        </row>
        <row r="44">
          <cell r="B44" t="str">
            <v>Waste</v>
          </cell>
          <cell r="C44" t="str">
            <v>WAS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A17">
            <v>2.54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6">
          <cell r="B6" t="str">
            <v>UPS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version"/>
      <sheetName val="units"/>
      <sheetName val="AMD"/>
      <sheetName val="AMD.v2"/>
      <sheetName val="coal mining"/>
      <sheetName val="TDS  vs Capex"/>
      <sheetName val="WTP energy costs"/>
      <sheetName val="Shale gas"/>
      <sheetName val="Shale-AMD wtp"/>
      <sheetName val="Uranium-Gold"/>
      <sheetName val="fgd costs"/>
      <sheetName val="Coal dist"/>
      <sheetName val="steam"/>
      <sheetName val="refineries"/>
      <sheetName val="cooling water"/>
      <sheetName val="seasonal"/>
      <sheetName val="PWR station GIS data"/>
      <sheetName val="Existing Plants by Water Supply"/>
      <sheetName val="Existing Plants by Coal Supply"/>
      <sheetName val="Eskom coal pwr plants"/>
      <sheetName val="charts"/>
      <sheetName val="TechWATv4"/>
      <sheetName val="TechWATv5 (supwat5)"/>
      <sheetName val="FromCGE"/>
      <sheetName val="Non-Energy Water Demand"/>
      <sheetName val="non-power liquid fuels"/>
      <sheetName val="CPI_1960-2013"/>
      <sheetName val="JHB return flows"/>
      <sheetName val="misc calcs"/>
      <sheetName val="WSR-A"/>
      <sheetName val="WSR-B"/>
      <sheetName val="WSR-C"/>
      <sheetName val="WSR-D"/>
      <sheetName val="WSR-R"/>
      <sheetName val="WSR-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E3">
            <v>0.08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S Y-E"/>
      <sheetName val="OpEx"/>
      <sheetName val="BEE"/>
      <sheetName val="DIIR"/>
      <sheetName val="HR"/>
      <sheetName val="HIV-Aids"/>
      <sheetName val="Cl Pipeline"/>
      <sheetName val="LTPHI"/>
      <sheetName val="Env. Index"/>
      <sheetName val="Cash Flow"/>
      <sheetName val="ISVA"/>
      <sheetName val="Clusters"/>
      <sheetName val="MES"/>
      <sheetName val="PCLF"/>
      <sheetName val="Floor"/>
      <sheetName val="Kick-in"/>
      <sheetName val="Stretch"/>
      <sheetName val="Ceiling"/>
      <sheetName val="year-end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PCLF Chart"/>
      <sheetName val="Contract Feedback"/>
      <sheetName val="PCLF G-S"/>
      <sheetName val="UCLF G-S"/>
      <sheetName val="UCF G-S"/>
      <sheetName val="UAGS G-S"/>
      <sheetName val="UCLF Chart"/>
      <sheetName val="UCF- EAF  Chart"/>
      <sheetName val=" UAGS-7000 Chart"/>
      <sheetName val="UAGS Trips - Op Hrs Chart"/>
      <sheetName val="GENKWOs"/>
      <sheetName val="Last 7 years"/>
      <sheetName val="LTPHI vs UAGS Trips"/>
      <sheetName val="Business plan"/>
      <sheetName val="Module1"/>
      <sheetName val="Qm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 refreshError="1"/>
      <sheetData sheetId="44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37B4-828A-4750-B678-95CE1BE216C0}">
  <sheetPr>
    <tabColor theme="8"/>
  </sheetPr>
  <dimension ref="A1:M9"/>
  <sheetViews>
    <sheetView workbookViewId="0">
      <selection activeCell="J4" sqref="J4"/>
    </sheetView>
  </sheetViews>
  <sheetFormatPr defaultRowHeight="12.75"/>
  <cols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6</v>
      </c>
      <c r="L5" s="3" t="s">
        <v>5</v>
      </c>
      <c r="M5" s="2" t="s">
        <v>4</v>
      </c>
    </row>
    <row r="6" spans="1:13" ht="15">
      <c r="B6" s="2" t="s">
        <v>3</v>
      </c>
      <c r="D6" s="1" t="s">
        <v>2</v>
      </c>
      <c r="I6">
        <v>0</v>
      </c>
      <c r="K6">
        <v>1</v>
      </c>
      <c r="L6">
        <v>3</v>
      </c>
      <c r="M6" s="2" t="s">
        <v>1</v>
      </c>
    </row>
    <row r="7" spans="1:13" ht="15">
      <c r="B7" s="2" t="s">
        <v>3</v>
      </c>
      <c r="D7" s="1" t="s">
        <v>2</v>
      </c>
      <c r="I7">
        <v>2020</v>
      </c>
      <c r="J7" t="s">
        <v>0</v>
      </c>
      <c r="K7">
        <v>1</v>
      </c>
      <c r="L7">
        <v>2</v>
      </c>
      <c r="M7" s="2" t="s">
        <v>1</v>
      </c>
    </row>
    <row r="8" spans="1:13" ht="15">
      <c r="B8" s="2" t="s">
        <v>3</v>
      </c>
      <c r="D8" s="1" t="s">
        <v>2</v>
      </c>
      <c r="I8">
        <v>2030</v>
      </c>
      <c r="J8" t="s">
        <v>0</v>
      </c>
      <c r="K8">
        <v>1</v>
      </c>
      <c r="L8">
        <v>5</v>
      </c>
      <c r="M8" s="2" t="s">
        <v>1</v>
      </c>
    </row>
    <row r="9" spans="1:13" ht="15">
      <c r="B9" s="2" t="s">
        <v>3</v>
      </c>
      <c r="D9" s="1" t="s">
        <v>2</v>
      </c>
      <c r="I9">
        <v>2050</v>
      </c>
      <c r="J9" t="s">
        <v>0</v>
      </c>
      <c r="K9">
        <v>1</v>
      </c>
      <c r="L9">
        <v>100</v>
      </c>
      <c r="M9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093-CC56-41C9-9331-EF6093F22379}">
  <sheetPr>
    <tabColor theme="8"/>
  </sheetPr>
  <dimension ref="A1:M9"/>
  <sheetViews>
    <sheetView workbookViewId="0">
      <selection activeCell="K8" sqref="K8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24</v>
      </c>
      <c r="L5" s="3" t="s">
        <v>5</v>
      </c>
      <c r="M5" s="2" t="s">
        <v>4</v>
      </c>
    </row>
    <row r="6" spans="1:13">
      <c r="B6" t="s">
        <v>20</v>
      </c>
      <c r="D6" s="2" t="s">
        <v>21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t="s">
        <v>20</v>
      </c>
      <c r="D7" s="2" t="s">
        <v>23</v>
      </c>
      <c r="I7">
        <v>0</v>
      </c>
      <c r="J7" s="2" t="s">
        <v>22</v>
      </c>
      <c r="K7">
        <v>3</v>
      </c>
      <c r="M7" s="2"/>
    </row>
    <row r="8" spans="1:13">
      <c r="B8" t="s">
        <v>20</v>
      </c>
      <c r="D8" s="2" t="s">
        <v>21</v>
      </c>
      <c r="I8">
        <v>2017</v>
      </c>
      <c r="J8" s="2" t="s">
        <v>22</v>
      </c>
      <c r="K8">
        <v>1</v>
      </c>
      <c r="L8">
        <v>0</v>
      </c>
      <c r="M8" s="2"/>
    </row>
    <row r="9" spans="1:13">
      <c r="B9" t="s">
        <v>20</v>
      </c>
      <c r="D9" s="2" t="s">
        <v>23</v>
      </c>
      <c r="I9">
        <v>2017</v>
      </c>
      <c r="J9" s="2" t="s">
        <v>22</v>
      </c>
      <c r="K9">
        <v>-1</v>
      </c>
      <c r="M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7123-87B7-410A-B377-BFFE5072DE8B}">
  <sheetPr>
    <tabColor theme="8"/>
  </sheetPr>
  <dimension ref="A1:M9"/>
  <sheetViews>
    <sheetView workbookViewId="0">
      <selection activeCell="D7" sqref="D7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24</v>
      </c>
      <c r="L5" s="3" t="s">
        <v>5</v>
      </c>
      <c r="M5" s="2" t="s">
        <v>4</v>
      </c>
    </row>
    <row r="6" spans="1:13">
      <c r="B6" s="2" t="s">
        <v>25</v>
      </c>
      <c r="D6" s="2" t="s">
        <v>27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s="2" t="s">
        <v>25</v>
      </c>
      <c r="D7" s="2" t="s">
        <v>26</v>
      </c>
      <c r="I7">
        <v>0</v>
      </c>
      <c r="J7" s="2" t="s">
        <v>22</v>
      </c>
      <c r="K7">
        <v>3</v>
      </c>
      <c r="M7" s="2"/>
    </row>
    <row r="8" spans="1:13">
      <c r="B8" s="2" t="s">
        <v>25</v>
      </c>
      <c r="D8" s="2" t="str">
        <f>D6</f>
        <v>ESTSU*,ERSOLT*</v>
      </c>
      <c r="I8">
        <v>2017</v>
      </c>
      <c r="J8" s="2" t="s">
        <v>22</v>
      </c>
      <c r="K8">
        <v>-1</v>
      </c>
      <c r="L8">
        <v>0</v>
      </c>
      <c r="M8" s="2"/>
    </row>
    <row r="9" spans="1:13">
      <c r="B9" s="2" t="s">
        <v>25</v>
      </c>
      <c r="D9" s="2" t="str">
        <f>D7</f>
        <v>ET*,-ETRAN*</v>
      </c>
      <c r="I9">
        <v>2017</v>
      </c>
      <c r="J9" s="2" t="s">
        <v>22</v>
      </c>
      <c r="K9">
        <v>1</v>
      </c>
      <c r="M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1F6D-537E-46F8-8C46-53B9A092383F}">
  <sheetPr>
    <tabColor theme="8"/>
  </sheetPr>
  <dimension ref="A1:M9"/>
  <sheetViews>
    <sheetView workbookViewId="0">
      <selection activeCell="B6" sqref="B6:N9"/>
    </sheetView>
  </sheetViews>
  <sheetFormatPr defaultRowHeight="12.75"/>
  <cols>
    <col min="2" max="2" width="22.85546875" bestFit="1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6</v>
      </c>
      <c r="L5" s="3" t="s">
        <v>5</v>
      </c>
      <c r="M5" s="2" t="s">
        <v>4</v>
      </c>
    </row>
    <row r="6" spans="1:13" ht="15">
      <c r="B6" s="2"/>
      <c r="D6" s="1"/>
      <c r="M6" s="2"/>
    </row>
    <row r="7" spans="1:13" ht="15">
      <c r="B7" s="2"/>
      <c r="D7" s="1"/>
      <c r="M7" s="2"/>
    </row>
    <row r="8" spans="1:13" ht="15">
      <c r="B8" s="2"/>
      <c r="D8" s="1"/>
      <c r="M8" s="2"/>
    </row>
    <row r="9" spans="1:13" ht="15">
      <c r="B9" s="2"/>
      <c r="D9" s="1"/>
      <c r="M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3732-8682-4CBF-9448-8AEF3ED05AEF}">
  <sheetPr>
    <tabColor theme="8"/>
  </sheetPr>
  <dimension ref="A1:M9"/>
  <sheetViews>
    <sheetView workbookViewId="0">
      <selection activeCell="K4" sqref="K4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  <c r="D1" s="2"/>
      <c r="E1" s="9"/>
    </row>
    <row r="2" spans="1:13" ht="15">
      <c r="B2" s="7" t="s">
        <v>18</v>
      </c>
      <c r="D2" s="2"/>
      <c r="E2" s="9"/>
    </row>
    <row r="3" spans="1:13" ht="15">
      <c r="B3" s="7" t="s">
        <v>17</v>
      </c>
      <c r="D3" s="2"/>
      <c r="E3" s="9"/>
    </row>
    <row r="4" spans="1:13" ht="15">
      <c r="J4" s="8"/>
      <c r="K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32</v>
      </c>
      <c r="L5" s="3" t="s">
        <v>45</v>
      </c>
      <c r="M5" s="2" t="s">
        <v>4</v>
      </c>
    </row>
    <row r="6" spans="1:13">
      <c r="B6" s="2" t="s">
        <v>46</v>
      </c>
      <c r="D6" s="2" t="s">
        <v>2</v>
      </c>
      <c r="I6">
        <v>0</v>
      </c>
      <c r="J6" s="2" t="s">
        <v>22</v>
      </c>
      <c r="K6">
        <v>5</v>
      </c>
      <c r="L6">
        <v>5</v>
      </c>
      <c r="M6" s="2"/>
    </row>
    <row r="7" spans="1:13">
      <c r="B7" s="2" t="s">
        <v>46</v>
      </c>
      <c r="D7" s="2" t="s">
        <v>31</v>
      </c>
      <c r="I7">
        <v>0</v>
      </c>
      <c r="J7" s="2" t="s">
        <v>22</v>
      </c>
      <c r="K7">
        <v>5</v>
      </c>
      <c r="M7" s="2"/>
    </row>
    <row r="8" spans="1:13">
      <c r="B8" s="2" t="s">
        <v>46</v>
      </c>
      <c r="D8" s="2" t="str">
        <f>D6</f>
        <v>ERSOLPC*</v>
      </c>
      <c r="I8">
        <v>2030</v>
      </c>
      <c r="J8" s="2" t="s">
        <v>22</v>
      </c>
      <c r="K8">
        <v>1</v>
      </c>
      <c r="L8">
        <v>0</v>
      </c>
      <c r="M8" s="2"/>
    </row>
    <row r="9" spans="1:13">
      <c r="B9" s="2" t="s">
        <v>46</v>
      </c>
      <c r="D9" s="2" t="str">
        <f>D7</f>
        <v>ERW*</v>
      </c>
      <c r="I9">
        <v>2030</v>
      </c>
      <c r="J9" s="2" t="s">
        <v>22</v>
      </c>
      <c r="K9">
        <v>-0.5</v>
      </c>
      <c r="M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0CF1-742B-4AF3-AFD8-3A05A0033F3F}">
  <sheetPr>
    <tabColor theme="8"/>
  </sheetPr>
  <dimension ref="A1:M9"/>
  <sheetViews>
    <sheetView workbookViewId="0">
      <selection activeCell="J4" sqref="J4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  <c r="D1" s="2" t="s">
        <v>28</v>
      </c>
      <c r="E1" s="9">
        <v>0.35299999999999998</v>
      </c>
    </row>
    <row r="2" spans="1:13" ht="15">
      <c r="B2" s="7" t="s">
        <v>18</v>
      </c>
      <c r="D2" s="2" t="s">
        <v>29</v>
      </c>
      <c r="E2" s="9">
        <v>9.5000000000000001E-2</v>
      </c>
    </row>
    <row r="3" spans="1:13" ht="15">
      <c r="B3" s="7" t="s">
        <v>17</v>
      </c>
      <c r="D3" s="2" t="s">
        <v>30</v>
      </c>
      <c r="E3" s="9">
        <f>E1-E2</f>
        <v>0.25800000000000001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32</v>
      </c>
      <c r="L5" s="3" t="s">
        <v>45</v>
      </c>
      <c r="M5" s="2" t="s">
        <v>4</v>
      </c>
    </row>
    <row r="6" spans="1:13">
      <c r="B6" s="2" t="s">
        <v>33</v>
      </c>
      <c r="D6" s="2" t="s">
        <v>26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s="2" t="s">
        <v>33</v>
      </c>
      <c r="D7" s="2" t="s">
        <v>31</v>
      </c>
      <c r="I7">
        <v>0</v>
      </c>
      <c r="J7" s="2" t="s">
        <v>22</v>
      </c>
      <c r="K7">
        <v>3</v>
      </c>
      <c r="M7" s="2"/>
    </row>
    <row r="8" spans="1:13">
      <c r="B8" s="2" t="s">
        <v>33</v>
      </c>
      <c r="D8" s="2" t="str">
        <f>D6</f>
        <v>ET*,-ETRAN*</v>
      </c>
      <c r="I8">
        <v>2017</v>
      </c>
      <c r="J8" s="2" t="s">
        <v>22</v>
      </c>
      <c r="K8">
        <v>1</v>
      </c>
      <c r="L8">
        <v>0</v>
      </c>
      <c r="M8" s="2"/>
    </row>
    <row r="9" spans="1:13">
      <c r="B9" s="2" t="s">
        <v>33</v>
      </c>
      <c r="D9" s="2" t="str">
        <f>D7</f>
        <v>ERW*</v>
      </c>
      <c r="I9">
        <v>2017</v>
      </c>
      <c r="J9" s="2" t="s">
        <v>22</v>
      </c>
      <c r="K9">
        <f>-E3*10%</f>
        <v>-2.5800000000000003E-2</v>
      </c>
      <c r="M9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3F01-6F8D-4CDF-BA87-A82A1DC1CDCE}">
  <sheetPr>
    <tabColor theme="8"/>
  </sheetPr>
  <dimension ref="A1:N17"/>
  <sheetViews>
    <sheetView workbookViewId="0">
      <selection activeCell="G17" sqref="G17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4">
      <c r="A1" t="s">
        <v>19</v>
      </c>
      <c r="D1" s="2" t="s">
        <v>37</v>
      </c>
      <c r="E1" s="9">
        <v>0.1</v>
      </c>
      <c r="F1" s="2" t="s">
        <v>47</v>
      </c>
      <c r="G1">
        <v>2026</v>
      </c>
    </row>
    <row r="2" spans="1:14" ht="15">
      <c r="B2" s="7" t="s">
        <v>18</v>
      </c>
      <c r="D2" s="2" t="s">
        <v>38</v>
      </c>
      <c r="E2">
        <v>0</v>
      </c>
    </row>
    <row r="3" spans="1:14" ht="15">
      <c r="B3" s="7" t="s">
        <v>17</v>
      </c>
      <c r="D3" s="2"/>
      <c r="E3" s="9"/>
    </row>
    <row r="4" spans="1:14" ht="15">
      <c r="G4" s="8" t="s">
        <v>16</v>
      </c>
    </row>
    <row r="5" spans="1:14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6</v>
      </c>
      <c r="H5" s="3" t="s">
        <v>39</v>
      </c>
      <c r="I5" s="11" t="str">
        <f>"UC_RHSRT~"&amp;G1</f>
        <v>UC_RHSRT~2026</v>
      </c>
      <c r="J5" s="10" t="s">
        <v>40</v>
      </c>
      <c r="K5" s="2" t="s">
        <v>4</v>
      </c>
    </row>
    <row r="6" spans="1:14">
      <c r="B6" s="2" t="s">
        <v>34</v>
      </c>
      <c r="C6" s="2" t="s">
        <v>36</v>
      </c>
      <c r="D6" s="2" t="s">
        <v>31</v>
      </c>
      <c r="E6">
        <f>G1</f>
        <v>2026</v>
      </c>
      <c r="F6" s="2" t="s">
        <v>22</v>
      </c>
      <c r="G6">
        <f>1+$E$1</f>
        <v>1.1000000000000001</v>
      </c>
      <c r="H6">
        <v>1</v>
      </c>
      <c r="I6">
        <f>-E2</f>
        <v>0</v>
      </c>
      <c r="J6" s="2">
        <v>5</v>
      </c>
    </row>
    <row r="7" spans="1:14">
      <c r="B7" s="2" t="s">
        <v>34</v>
      </c>
      <c r="C7" s="2" t="s">
        <v>36</v>
      </c>
      <c r="D7" s="2" t="s">
        <v>31</v>
      </c>
      <c r="E7">
        <v>2054</v>
      </c>
      <c r="F7" s="2" t="s">
        <v>22</v>
      </c>
      <c r="G7">
        <f>1+$E$1</f>
        <v>1.1000000000000001</v>
      </c>
      <c r="H7">
        <v>1</v>
      </c>
      <c r="I7">
        <f>-E3</f>
        <v>0</v>
      </c>
      <c r="J7" s="2">
        <v>5</v>
      </c>
    </row>
    <row r="8" spans="1:14">
      <c r="B8" s="2" t="s">
        <v>34</v>
      </c>
      <c r="C8" s="2" t="s">
        <v>36</v>
      </c>
      <c r="D8" s="2" t="s">
        <v>31</v>
      </c>
      <c r="E8">
        <v>2055</v>
      </c>
      <c r="F8" s="2" t="s">
        <v>22</v>
      </c>
      <c r="G8">
        <v>100</v>
      </c>
      <c r="H8">
        <v>1</v>
      </c>
      <c r="I8">
        <f>-E3</f>
        <v>0</v>
      </c>
      <c r="J8" s="2">
        <v>5</v>
      </c>
    </row>
    <row r="9" spans="1:14">
      <c r="B9" s="2" t="s">
        <v>42</v>
      </c>
      <c r="C9" s="2" t="s">
        <v>36</v>
      </c>
      <c r="D9" s="2" t="s">
        <v>41</v>
      </c>
      <c r="E9">
        <f>E6</f>
        <v>2026</v>
      </c>
      <c r="F9" s="2" t="s">
        <v>22</v>
      </c>
      <c r="G9">
        <f>G6</f>
        <v>1.1000000000000001</v>
      </c>
      <c r="H9">
        <v>1</v>
      </c>
      <c r="I9">
        <f>-E3</f>
        <v>0</v>
      </c>
      <c r="J9" s="2">
        <v>5</v>
      </c>
      <c r="N9" s="2"/>
    </row>
    <row r="10" spans="1:14">
      <c r="B10" s="2" t="s">
        <v>42</v>
      </c>
      <c r="C10" s="2" t="s">
        <v>36</v>
      </c>
      <c r="D10" s="2" t="s">
        <v>41</v>
      </c>
      <c r="E10">
        <f>E7</f>
        <v>2054</v>
      </c>
      <c r="F10" s="2" t="s">
        <v>22</v>
      </c>
      <c r="G10">
        <f>G7</f>
        <v>1.1000000000000001</v>
      </c>
      <c r="H10">
        <v>1</v>
      </c>
      <c r="I10">
        <f>-E3</f>
        <v>0</v>
      </c>
      <c r="J10" s="2">
        <v>5</v>
      </c>
      <c r="N10" s="2"/>
    </row>
    <row r="11" spans="1:14">
      <c r="B11" s="2" t="s">
        <v>42</v>
      </c>
      <c r="C11" s="2" t="s">
        <v>36</v>
      </c>
      <c r="D11" s="2" t="s">
        <v>41</v>
      </c>
      <c r="E11">
        <f t="shared" ref="E11:E17" si="0">E8</f>
        <v>2055</v>
      </c>
      <c r="F11" s="2" t="s">
        <v>22</v>
      </c>
      <c r="G11">
        <f t="shared" ref="G11:G14" si="1">G8</f>
        <v>100</v>
      </c>
      <c r="H11">
        <v>1</v>
      </c>
      <c r="I11">
        <f>-E4</f>
        <v>0</v>
      </c>
      <c r="J11" s="2">
        <v>5</v>
      </c>
      <c r="N11" s="2"/>
    </row>
    <row r="12" spans="1:14">
      <c r="B12" s="2" t="s">
        <v>43</v>
      </c>
      <c r="C12" s="2" t="s">
        <v>36</v>
      </c>
      <c r="D12" s="2" t="s">
        <v>44</v>
      </c>
      <c r="E12">
        <f t="shared" si="0"/>
        <v>2026</v>
      </c>
      <c r="F12" s="2" t="s">
        <v>22</v>
      </c>
      <c r="G12">
        <v>1.5</v>
      </c>
      <c r="H12">
        <v>1</v>
      </c>
      <c r="I12">
        <v>0</v>
      </c>
      <c r="J12" s="2">
        <v>5</v>
      </c>
      <c r="N12" s="2"/>
    </row>
    <row r="13" spans="1:14">
      <c r="B13" s="2" t="s">
        <v>43</v>
      </c>
      <c r="C13" s="2" t="s">
        <v>36</v>
      </c>
      <c r="D13" s="2" t="s">
        <v>44</v>
      </c>
      <c r="E13">
        <f t="shared" si="0"/>
        <v>2054</v>
      </c>
      <c r="F13" s="2" t="s">
        <v>22</v>
      </c>
      <c r="G13">
        <v>1.5</v>
      </c>
      <c r="H13">
        <v>1</v>
      </c>
      <c r="I13">
        <v>0</v>
      </c>
      <c r="J13" s="2">
        <v>5</v>
      </c>
    </row>
    <row r="14" spans="1:14">
      <c r="B14" s="2" t="str">
        <f>B12</f>
        <v>UC_Growth_Batteries</v>
      </c>
      <c r="C14" s="2" t="s">
        <v>36</v>
      </c>
      <c r="D14" s="2" t="str">
        <f>D12</f>
        <v>ESTSUTL</v>
      </c>
      <c r="E14">
        <f t="shared" si="0"/>
        <v>2055</v>
      </c>
      <c r="F14" s="2" t="s">
        <v>22</v>
      </c>
      <c r="G14">
        <f t="shared" si="1"/>
        <v>100</v>
      </c>
      <c r="H14">
        <v>1</v>
      </c>
      <c r="I14">
        <v>0</v>
      </c>
      <c r="J14" s="2">
        <v>5</v>
      </c>
    </row>
    <row r="15" spans="1:14">
      <c r="B15" s="2" t="s">
        <v>54</v>
      </c>
      <c r="C15" s="2" t="s">
        <v>36</v>
      </c>
      <c r="D15" s="2" t="s">
        <v>55</v>
      </c>
      <c r="E15">
        <f t="shared" si="0"/>
        <v>2026</v>
      </c>
      <c r="F15" s="2" t="s">
        <v>22</v>
      </c>
      <c r="G15">
        <v>1.1000000000000001</v>
      </c>
      <c r="H15">
        <v>1</v>
      </c>
      <c r="I15">
        <v>-1</v>
      </c>
      <c r="J15" s="2">
        <v>5</v>
      </c>
    </row>
    <row r="16" spans="1:14">
      <c r="B16" s="2" t="str">
        <f>B15</f>
        <v>UC_Growth_Nuclear</v>
      </c>
      <c r="C16" s="2" t="s">
        <v>36</v>
      </c>
      <c r="D16" s="2" t="str">
        <f>D15</f>
        <v>ETNUC*N</v>
      </c>
      <c r="E16">
        <f t="shared" si="0"/>
        <v>2054</v>
      </c>
      <c r="F16" s="2" t="s">
        <v>22</v>
      </c>
      <c r="G16">
        <v>1.1000000000000001</v>
      </c>
      <c r="H16">
        <v>1</v>
      </c>
      <c r="I16">
        <f>I15</f>
        <v>-1</v>
      </c>
      <c r="J16" s="2">
        <v>5</v>
      </c>
    </row>
    <row r="17" spans="2:10">
      <c r="B17" s="2" t="str">
        <f>B15</f>
        <v>UC_Growth_Nuclear</v>
      </c>
      <c r="C17" s="2" t="s">
        <v>36</v>
      </c>
      <c r="D17" s="2" t="str">
        <f>D15</f>
        <v>ETNUC*N</v>
      </c>
      <c r="E17">
        <f t="shared" si="0"/>
        <v>2055</v>
      </c>
      <c r="F17" s="2" t="s">
        <v>22</v>
      </c>
      <c r="G17">
        <f t="shared" ref="G17" si="2">G14</f>
        <v>100</v>
      </c>
      <c r="H17">
        <v>1</v>
      </c>
      <c r="I17">
        <f>I16</f>
        <v>-1</v>
      </c>
      <c r="J17" s="2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8AFE-4568-41C3-A0A2-B498ECB4C44C}">
  <sheetPr>
    <tabColor theme="8"/>
  </sheetPr>
  <dimension ref="A1:N24"/>
  <sheetViews>
    <sheetView workbookViewId="0">
      <selection activeCell="G4" sqref="G4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1">
      <c r="A1" t="s">
        <v>19</v>
      </c>
      <c r="D1" s="2" t="s">
        <v>37</v>
      </c>
      <c r="E1" s="9">
        <v>0.1</v>
      </c>
      <c r="F1" s="2" t="s">
        <v>47</v>
      </c>
      <c r="G1">
        <v>2026</v>
      </c>
    </row>
    <row r="2" spans="1:11" ht="15">
      <c r="B2" s="7" t="s">
        <v>18</v>
      </c>
      <c r="D2" s="2" t="s">
        <v>49</v>
      </c>
      <c r="E2">
        <v>0</v>
      </c>
    </row>
    <row r="3" spans="1:11" ht="15">
      <c r="B3" s="7" t="s">
        <v>17</v>
      </c>
      <c r="D3" s="2" t="s">
        <v>50</v>
      </c>
      <c r="E3">
        <v>10</v>
      </c>
    </row>
    <row r="4" spans="1:11" ht="15">
      <c r="G4" s="8" t="s">
        <v>16</v>
      </c>
    </row>
    <row r="5" spans="1:11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32</v>
      </c>
      <c r="H5" s="3" t="s">
        <v>51</v>
      </c>
      <c r="I5" s="11" t="str">
        <f>"UC_RHSRT~"&amp;G1</f>
        <v>UC_RHSRT~2026</v>
      </c>
      <c r="J5" s="10" t="s">
        <v>40</v>
      </c>
      <c r="K5" s="2" t="s">
        <v>4</v>
      </c>
    </row>
    <row r="6" spans="1:11">
      <c r="B6" s="2" t="str">
        <f>"UC_Growth_"&amp;D6</f>
        <v>UC_Growth_XINDELC</v>
      </c>
      <c r="C6" s="2" t="s">
        <v>48</v>
      </c>
      <c r="D6" s="2" t="s">
        <v>52</v>
      </c>
      <c r="E6">
        <f>G1</f>
        <v>2026</v>
      </c>
      <c r="F6" s="2" t="s">
        <v>22</v>
      </c>
      <c r="G6">
        <f>1+$E$1</f>
        <v>1.1000000000000001</v>
      </c>
      <c r="H6">
        <v>1</v>
      </c>
      <c r="I6">
        <f>-E2</f>
        <v>0</v>
      </c>
      <c r="J6" s="2">
        <v>5</v>
      </c>
    </row>
    <row r="7" spans="1:11">
      <c r="B7" s="2" t="str">
        <f t="shared" ref="B7:B8" si="0">"UC_Growth_"&amp;D7</f>
        <v>UC_Growth_XINDELC</v>
      </c>
      <c r="C7" s="2" t="s">
        <v>48</v>
      </c>
      <c r="D7" s="2" t="str">
        <f>D6</f>
        <v>XINDELC</v>
      </c>
      <c r="E7">
        <v>2054</v>
      </c>
      <c r="F7" s="2" t="s">
        <v>22</v>
      </c>
      <c r="G7">
        <f>1+$E$1</f>
        <v>1.1000000000000001</v>
      </c>
      <c r="H7">
        <v>1</v>
      </c>
      <c r="I7">
        <f>I6</f>
        <v>0</v>
      </c>
      <c r="J7" s="2">
        <v>5</v>
      </c>
    </row>
    <row r="8" spans="1:11">
      <c r="B8" s="2" t="str">
        <f t="shared" si="0"/>
        <v>UC_Growth_XINDELC</v>
      </c>
      <c r="C8" s="2" t="s">
        <v>48</v>
      </c>
      <c r="D8" s="2" t="str">
        <f>D7</f>
        <v>XINDELC</v>
      </c>
      <c r="E8">
        <v>2055</v>
      </c>
      <c r="F8" s="2" t="s">
        <v>22</v>
      </c>
      <c r="G8">
        <v>100</v>
      </c>
      <c r="H8">
        <v>1</v>
      </c>
      <c r="I8">
        <f>I7</f>
        <v>0</v>
      </c>
      <c r="J8" s="2">
        <v>5</v>
      </c>
    </row>
    <row r="9" spans="1:11">
      <c r="B9" s="2" t="str">
        <f>"UC_Growth_"&amp;D9</f>
        <v>UC_Growth_XICPELC</v>
      </c>
      <c r="C9" s="2" t="s">
        <v>48</v>
      </c>
      <c r="D9" s="2" t="s">
        <v>56</v>
      </c>
      <c r="E9">
        <f>E6</f>
        <v>2026</v>
      </c>
      <c r="F9" s="2" t="s">
        <v>22</v>
      </c>
      <c r="G9">
        <f>1+$E$1</f>
        <v>1.1000000000000001</v>
      </c>
      <c r="H9">
        <v>1</v>
      </c>
      <c r="I9">
        <f>I6</f>
        <v>0</v>
      </c>
      <c r="J9" s="2">
        <v>5</v>
      </c>
    </row>
    <row r="10" spans="1:11">
      <c r="B10" s="2" t="str">
        <f t="shared" ref="B10:B11" si="1">"UC_Growth_"&amp;D10</f>
        <v>UC_Growth_XICPELC</v>
      </c>
      <c r="C10" s="2" t="s">
        <v>48</v>
      </c>
      <c r="D10" s="2" t="str">
        <f>D9</f>
        <v>XICPELC</v>
      </c>
      <c r="E10">
        <f t="shared" ref="E10:E17" si="2">E7</f>
        <v>2054</v>
      </c>
      <c r="F10" s="2" t="s">
        <v>22</v>
      </c>
      <c r="G10">
        <f>1+$E$1</f>
        <v>1.1000000000000001</v>
      </c>
      <c r="H10">
        <v>1</v>
      </c>
      <c r="I10">
        <f t="shared" ref="I10:I17" si="3">I7</f>
        <v>0</v>
      </c>
      <c r="J10" s="2">
        <v>5</v>
      </c>
    </row>
    <row r="11" spans="1:11">
      <c r="B11" s="2" t="str">
        <f t="shared" si="1"/>
        <v>UC_Growth_XICPELC</v>
      </c>
      <c r="C11" s="2" t="s">
        <v>48</v>
      </c>
      <c r="D11" s="2" t="str">
        <f>D10</f>
        <v>XICPELC</v>
      </c>
      <c r="E11">
        <f t="shared" si="2"/>
        <v>2055</v>
      </c>
      <c r="F11" s="2" t="s">
        <v>22</v>
      </c>
      <c r="G11">
        <v>100</v>
      </c>
      <c r="H11">
        <v>1</v>
      </c>
      <c r="I11">
        <f t="shared" si="3"/>
        <v>0</v>
      </c>
      <c r="J11" s="2">
        <v>5</v>
      </c>
    </row>
    <row r="12" spans="1:11">
      <c r="B12" s="2" t="str">
        <f>"UC_Growth_"&amp;D12</f>
        <v>UC_Growth_XIMIELC</v>
      </c>
      <c r="C12" s="2" t="s">
        <v>48</v>
      </c>
      <c r="D12" s="2" t="s">
        <v>57</v>
      </c>
      <c r="E12">
        <f t="shared" si="2"/>
        <v>2026</v>
      </c>
      <c r="F12" s="2" t="s">
        <v>22</v>
      </c>
      <c r="G12">
        <f>1+$E$1</f>
        <v>1.1000000000000001</v>
      </c>
      <c r="H12">
        <v>1</v>
      </c>
      <c r="I12">
        <f t="shared" si="3"/>
        <v>0</v>
      </c>
      <c r="J12" s="2">
        <v>5</v>
      </c>
    </row>
    <row r="13" spans="1:11">
      <c r="B13" s="2" t="str">
        <f t="shared" ref="B13:B14" si="4">"UC_Growth_"&amp;D13</f>
        <v>UC_Growth_XIMIELC</v>
      </c>
      <c r="C13" s="2" t="s">
        <v>48</v>
      </c>
      <c r="D13" s="2" t="str">
        <f>D12</f>
        <v>XIMIELC</v>
      </c>
      <c r="E13">
        <f t="shared" si="2"/>
        <v>2054</v>
      </c>
      <c r="F13" s="2" t="s">
        <v>22</v>
      </c>
      <c r="G13">
        <f>1+$E$1</f>
        <v>1.1000000000000001</v>
      </c>
      <c r="H13">
        <v>1</v>
      </c>
      <c r="I13">
        <f t="shared" si="3"/>
        <v>0</v>
      </c>
      <c r="J13" s="2">
        <v>5</v>
      </c>
    </row>
    <row r="14" spans="1:11">
      <c r="B14" s="2" t="str">
        <f t="shared" si="4"/>
        <v>UC_Growth_XIMIELC</v>
      </c>
      <c r="C14" s="2" t="s">
        <v>48</v>
      </c>
      <c r="D14" s="2" t="str">
        <f>D13</f>
        <v>XIMIELC</v>
      </c>
      <c r="E14">
        <f t="shared" si="2"/>
        <v>2055</v>
      </c>
      <c r="F14" s="2" t="s">
        <v>22</v>
      </c>
      <c r="G14">
        <v>100</v>
      </c>
      <c r="H14">
        <v>1</v>
      </c>
      <c r="I14">
        <f t="shared" si="3"/>
        <v>0</v>
      </c>
      <c r="J14" s="2">
        <v>5</v>
      </c>
    </row>
    <row r="15" spans="1:11">
      <c r="B15" s="2" t="str">
        <f>"UC_Growth_"&amp;D15</f>
        <v>UC_Growth_XIFBELC</v>
      </c>
      <c r="C15" s="2" t="s">
        <v>48</v>
      </c>
      <c r="D15" s="2" t="s">
        <v>58</v>
      </c>
      <c r="E15">
        <f t="shared" si="2"/>
        <v>2026</v>
      </c>
      <c r="F15" s="2" t="s">
        <v>22</v>
      </c>
      <c r="G15">
        <f>1+$E$1</f>
        <v>1.1000000000000001</v>
      </c>
      <c r="H15">
        <v>1</v>
      </c>
      <c r="I15">
        <f t="shared" si="3"/>
        <v>0</v>
      </c>
      <c r="J15" s="2">
        <v>5</v>
      </c>
    </row>
    <row r="16" spans="1:11">
      <c r="B16" s="2" t="str">
        <f t="shared" ref="B16:B17" si="5">"UC_Growth_"&amp;D16</f>
        <v>UC_Growth_XIFBELC</v>
      </c>
      <c r="C16" s="2" t="s">
        <v>48</v>
      </c>
      <c r="D16" s="2" t="str">
        <f>D15</f>
        <v>XIFBELC</v>
      </c>
      <c r="E16">
        <f t="shared" si="2"/>
        <v>2054</v>
      </c>
      <c r="F16" s="2" t="s">
        <v>22</v>
      </c>
      <c r="G16">
        <f>1+$E$1</f>
        <v>1.1000000000000001</v>
      </c>
      <c r="H16">
        <v>1</v>
      </c>
      <c r="I16">
        <f t="shared" si="3"/>
        <v>0</v>
      </c>
      <c r="J16" s="2">
        <v>5</v>
      </c>
    </row>
    <row r="17" spans="2:14">
      <c r="B17" s="2" t="str">
        <f t="shared" si="5"/>
        <v>UC_Growth_XIFBELC</v>
      </c>
      <c r="C17" s="2" t="s">
        <v>48</v>
      </c>
      <c r="D17" s="2" t="str">
        <f>D16</f>
        <v>XIFBELC</v>
      </c>
      <c r="E17">
        <f t="shared" si="2"/>
        <v>2055</v>
      </c>
      <c r="F17" s="2" t="s">
        <v>22</v>
      </c>
      <c r="G17">
        <v>100</v>
      </c>
      <c r="H17">
        <v>1</v>
      </c>
      <c r="I17">
        <f t="shared" si="3"/>
        <v>0</v>
      </c>
      <c r="J17" s="2">
        <v>5</v>
      </c>
    </row>
    <row r="18" spans="2:14">
      <c r="B18" s="2" t="str">
        <f>"UC_Growth_"&amp;D18</f>
        <v>UC_Growth_XINDHGN</v>
      </c>
      <c r="C18" s="2" t="s">
        <v>48</v>
      </c>
      <c r="D18" s="2" t="s">
        <v>53</v>
      </c>
      <c r="E18">
        <f>E15</f>
        <v>2026</v>
      </c>
      <c r="F18" s="2" t="s">
        <v>22</v>
      </c>
      <c r="G18">
        <f>1+$E$1</f>
        <v>1.1000000000000001</v>
      </c>
      <c r="H18">
        <v>1</v>
      </c>
      <c r="I18">
        <f>I15</f>
        <v>0</v>
      </c>
      <c r="J18" s="2">
        <v>5</v>
      </c>
    </row>
    <row r="19" spans="2:14">
      <c r="B19" s="2" t="str">
        <f t="shared" ref="B19:B20" si="6">"UC_Growth_"&amp;D19</f>
        <v>UC_Growth_XINDHGN</v>
      </c>
      <c r="C19" s="2" t="s">
        <v>48</v>
      </c>
      <c r="D19" s="2" t="s">
        <v>53</v>
      </c>
      <c r="E19">
        <f>E16</f>
        <v>2054</v>
      </c>
      <c r="F19" s="2" t="s">
        <v>22</v>
      </c>
      <c r="G19">
        <f>1+$E$1</f>
        <v>1.1000000000000001</v>
      </c>
      <c r="H19">
        <v>1</v>
      </c>
      <c r="I19">
        <f>I16</f>
        <v>0</v>
      </c>
      <c r="J19" s="2">
        <v>5</v>
      </c>
    </row>
    <row r="20" spans="2:14">
      <c r="B20" s="2" t="str">
        <f t="shared" si="6"/>
        <v>UC_Growth_XINDHGN</v>
      </c>
      <c r="C20" s="2" t="s">
        <v>48</v>
      </c>
      <c r="D20" s="2" t="s">
        <v>53</v>
      </c>
      <c r="E20">
        <f>E17</f>
        <v>2055</v>
      </c>
      <c r="F20" s="2" t="s">
        <v>22</v>
      </c>
      <c r="G20">
        <v>100</v>
      </c>
      <c r="H20">
        <v>1</v>
      </c>
      <c r="I20">
        <f>I17</f>
        <v>0</v>
      </c>
      <c r="J20" s="2">
        <v>5</v>
      </c>
    </row>
    <row r="21" spans="2:14">
      <c r="B21" s="2" t="str">
        <f>"UC_Growth_"&amp;D21</f>
        <v>UC_Growth_XTRAELC</v>
      </c>
      <c r="C21" s="2" t="s">
        <v>48</v>
      </c>
      <c r="D21" s="2" t="s">
        <v>59</v>
      </c>
      <c r="E21">
        <f>E15</f>
        <v>2026</v>
      </c>
      <c r="F21" s="2" t="s">
        <v>22</v>
      </c>
      <c r="G21">
        <f>1+$E$1</f>
        <v>1.1000000000000001</v>
      </c>
      <c r="H21">
        <v>1</v>
      </c>
      <c r="I21">
        <f>I15</f>
        <v>0</v>
      </c>
      <c r="J21" s="2">
        <v>5</v>
      </c>
      <c r="N21" s="2"/>
    </row>
    <row r="22" spans="2:14">
      <c r="B22" s="2" t="str">
        <f t="shared" ref="B22:B23" si="7">"UC_Growth_"&amp;D22</f>
        <v>UC_Growth_XTRAELC</v>
      </c>
      <c r="C22" s="2" t="s">
        <v>48</v>
      </c>
      <c r="D22" s="2" t="str">
        <f>D21</f>
        <v>XTRAELC</v>
      </c>
      <c r="E22">
        <f>E16</f>
        <v>2054</v>
      </c>
      <c r="F22" s="2" t="s">
        <v>22</v>
      </c>
      <c r="G22">
        <f>1+$E$1</f>
        <v>1.1000000000000001</v>
      </c>
      <c r="H22">
        <v>1</v>
      </c>
      <c r="I22">
        <f>I16</f>
        <v>0</v>
      </c>
      <c r="J22" s="2">
        <v>5</v>
      </c>
      <c r="N22" s="2"/>
    </row>
    <row r="23" spans="2:14">
      <c r="B23" s="2" t="str">
        <f t="shared" si="7"/>
        <v>UC_Growth_XTRAELC</v>
      </c>
      <c r="C23" s="2" t="s">
        <v>48</v>
      </c>
      <c r="D23" s="2" t="str">
        <f>D22</f>
        <v>XTRAELC</v>
      </c>
      <c r="E23">
        <f>E17</f>
        <v>2055</v>
      </c>
      <c r="F23" s="2" t="s">
        <v>22</v>
      </c>
      <c r="G23">
        <v>100</v>
      </c>
      <c r="H23">
        <v>1</v>
      </c>
      <c r="I23">
        <f>I17</f>
        <v>0</v>
      </c>
      <c r="J23" s="2">
        <v>5</v>
      </c>
      <c r="N23" s="2"/>
    </row>
    <row r="24" spans="2:14">
      <c r="N2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3F5D-A00A-4460-8453-94D06916B235}">
  <sheetPr>
    <tabColor theme="8"/>
  </sheetPr>
  <dimension ref="A1:N68"/>
  <sheetViews>
    <sheetView tabSelected="1" workbookViewId="0">
      <selection activeCell="I1" sqref="I1"/>
    </sheetView>
  </sheetViews>
  <sheetFormatPr defaultRowHeight="12.75"/>
  <cols>
    <col min="2" max="2" width="27.71093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1">
      <c r="A1" t="s">
        <v>19</v>
      </c>
      <c r="D1" s="2" t="s">
        <v>37</v>
      </c>
      <c r="E1" s="9">
        <v>0.2</v>
      </c>
      <c r="F1" s="2" t="s">
        <v>47</v>
      </c>
      <c r="G1">
        <v>2024</v>
      </c>
    </row>
    <row r="2" spans="1:11" ht="15">
      <c r="B2" s="7" t="s">
        <v>18</v>
      </c>
      <c r="D2" s="2" t="s">
        <v>61</v>
      </c>
      <c r="E2">
        <v>10</v>
      </c>
    </row>
    <row r="3" spans="1:11" ht="15">
      <c r="B3" s="7" t="s">
        <v>17</v>
      </c>
      <c r="D3" s="2"/>
    </row>
    <row r="4" spans="1:11" ht="15">
      <c r="G4" s="8" t="s">
        <v>16</v>
      </c>
    </row>
    <row r="5" spans="1:11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6</v>
      </c>
      <c r="H5" s="3" t="s">
        <v>39</v>
      </c>
      <c r="I5" s="11" t="str">
        <f>"UC_RHSRT~"&amp;G1</f>
        <v>UC_RHSRT~2024</v>
      </c>
      <c r="J5" s="10" t="s">
        <v>40</v>
      </c>
      <c r="K5" s="2" t="s">
        <v>4</v>
      </c>
    </row>
    <row r="6" spans="1:11">
      <c r="B6" s="2" t="str">
        <f>"UC_Growth_"&amp;D6</f>
        <v>UC_Growth_TPPRCARELC-N</v>
      </c>
      <c r="C6" s="2" t="s">
        <v>36</v>
      </c>
      <c r="D6" s="2" t="s">
        <v>60</v>
      </c>
      <c r="E6">
        <f>G1</f>
        <v>2024</v>
      </c>
      <c r="F6" s="2" t="s">
        <v>22</v>
      </c>
      <c r="G6">
        <f>1+$E$1</f>
        <v>1.2</v>
      </c>
      <c r="H6">
        <v>1</v>
      </c>
      <c r="I6">
        <f>-$E$2</f>
        <v>-10</v>
      </c>
      <c r="J6" s="2">
        <v>5</v>
      </c>
    </row>
    <row r="7" spans="1:11">
      <c r="B7" s="2" t="str">
        <f t="shared" ref="B7:B23" si="0">"UC_Growth_"&amp;D7</f>
        <v>UC_Growth_TPPRCARELC-N</v>
      </c>
      <c r="C7" s="2" t="str">
        <f>C6</f>
        <v>NCAP,GROWTH</v>
      </c>
      <c r="D7" s="2" t="str">
        <f>D6</f>
        <v>TPPRCARELC-N</v>
      </c>
      <c r="E7">
        <v>2054</v>
      </c>
      <c r="F7" s="2" t="s">
        <v>22</v>
      </c>
      <c r="G7">
        <f>1+$E$1</f>
        <v>1.2</v>
      </c>
      <c r="H7">
        <v>1</v>
      </c>
      <c r="I7">
        <f>I6</f>
        <v>-10</v>
      </c>
      <c r="J7" s="2">
        <v>5</v>
      </c>
    </row>
    <row r="8" spans="1:11">
      <c r="B8" s="2" t="str">
        <f t="shared" si="0"/>
        <v>UC_Growth_TPPRCARELC-N</v>
      </c>
      <c r="C8" s="2" t="str">
        <f>C7</f>
        <v>NCAP,GROWTH</v>
      </c>
      <c r="D8" s="2" t="str">
        <f>D7</f>
        <v>TPPRCARELC-N</v>
      </c>
      <c r="E8">
        <v>2055</v>
      </c>
      <c r="F8" s="2" t="s">
        <v>22</v>
      </c>
      <c r="G8">
        <v>100</v>
      </c>
      <c r="H8">
        <v>1</v>
      </c>
      <c r="I8">
        <f>I7</f>
        <v>-10</v>
      </c>
      <c r="J8" s="2">
        <v>5</v>
      </c>
    </row>
    <row r="9" spans="1:11">
      <c r="B9" s="2" t="str">
        <f>"UC_Growth_"&amp;D9</f>
        <v>UC_Growth_TPPRCARHGNF-N</v>
      </c>
      <c r="C9" s="2" t="s">
        <v>36</v>
      </c>
      <c r="D9" s="2" t="s">
        <v>66</v>
      </c>
      <c r="E9">
        <f>E6</f>
        <v>2024</v>
      </c>
      <c r="F9" s="2" t="s">
        <v>22</v>
      </c>
      <c r="G9">
        <f>1+$E$1</f>
        <v>1.2</v>
      </c>
      <c r="H9">
        <v>1</v>
      </c>
      <c r="I9">
        <f>-$E$2</f>
        <v>-10</v>
      </c>
      <c r="J9" s="2">
        <v>5</v>
      </c>
    </row>
    <row r="10" spans="1:11">
      <c r="B10" s="2" t="str">
        <f t="shared" ref="B10:B11" si="1">"UC_Growth_"&amp;D10</f>
        <v>UC_Growth_TPPRCARHGNF-N</v>
      </c>
      <c r="C10" s="2" t="str">
        <f>C9</f>
        <v>NCAP,GROWTH</v>
      </c>
      <c r="D10" s="2" t="str">
        <f>D9</f>
        <v>TPPRCARHGNF-N</v>
      </c>
      <c r="E10">
        <v>2054</v>
      </c>
      <c r="F10" s="2" t="s">
        <v>22</v>
      </c>
      <c r="G10">
        <f>1+$E$1</f>
        <v>1.2</v>
      </c>
      <c r="H10">
        <v>1</v>
      </c>
      <c r="I10">
        <f>I9</f>
        <v>-10</v>
      </c>
      <c r="J10" s="2">
        <v>5</v>
      </c>
    </row>
    <row r="11" spans="1:11">
      <c r="B11" s="2" t="str">
        <f t="shared" si="1"/>
        <v>UC_Growth_TPPRCARHGNF-N</v>
      </c>
      <c r="C11" s="2" t="str">
        <f>C10</f>
        <v>NCAP,GROWTH</v>
      </c>
      <c r="D11" s="2" t="str">
        <f>D10</f>
        <v>TPPRCARHGNF-N</v>
      </c>
      <c r="E11">
        <v>2055</v>
      </c>
      <c r="F11" s="2" t="s">
        <v>22</v>
      </c>
      <c r="G11">
        <v>100</v>
      </c>
      <c r="H11">
        <v>1</v>
      </c>
      <c r="I11">
        <f>I10</f>
        <v>-10</v>
      </c>
      <c r="J11" s="2">
        <v>5</v>
      </c>
    </row>
    <row r="12" spans="1:11">
      <c r="B12" s="2" t="str">
        <f>"UC_Growth_"&amp;D12</f>
        <v>UC_Growth_TPPRSUVELC-N</v>
      </c>
      <c r="C12" s="2" t="s">
        <v>36</v>
      </c>
      <c r="D12" s="2" t="s">
        <v>67</v>
      </c>
      <c r="E12">
        <f>E9</f>
        <v>2024</v>
      </c>
      <c r="F12" s="2" t="s">
        <v>22</v>
      </c>
      <c r="G12">
        <f>1+$E$1</f>
        <v>1.2</v>
      </c>
      <c r="H12">
        <v>1</v>
      </c>
      <c r="I12">
        <f>-$E$2</f>
        <v>-10</v>
      </c>
      <c r="J12" s="2">
        <v>5</v>
      </c>
    </row>
    <row r="13" spans="1:11">
      <c r="B13" s="2" t="str">
        <f t="shared" ref="B13:B14" si="2">"UC_Growth_"&amp;D13</f>
        <v>UC_Growth_TPPRSUVELC-N</v>
      </c>
      <c r="C13" s="2" t="str">
        <f>C12</f>
        <v>NCAP,GROWTH</v>
      </c>
      <c r="D13" s="2" t="str">
        <f>D12</f>
        <v>TPPRSUVELC-N</v>
      </c>
      <c r="E13">
        <v>2054</v>
      </c>
      <c r="F13" s="2" t="s">
        <v>22</v>
      </c>
      <c r="G13">
        <f>1+$E$1</f>
        <v>1.2</v>
      </c>
      <c r="H13">
        <v>1</v>
      </c>
      <c r="I13">
        <f>I12</f>
        <v>-10</v>
      </c>
      <c r="J13" s="2">
        <v>5</v>
      </c>
    </row>
    <row r="14" spans="1:11">
      <c r="B14" s="2" t="str">
        <f t="shared" si="2"/>
        <v>UC_Growth_TPPRSUVELC-N</v>
      </c>
      <c r="C14" s="2" t="str">
        <f>C13</f>
        <v>NCAP,GROWTH</v>
      </c>
      <c r="D14" s="2" t="str">
        <f>D13</f>
        <v>TPPRSUVELC-N</v>
      </c>
      <c r="E14">
        <v>2055</v>
      </c>
      <c r="F14" s="2" t="s">
        <v>22</v>
      </c>
      <c r="G14">
        <v>100</v>
      </c>
      <c r="H14">
        <v>1</v>
      </c>
      <c r="I14">
        <f>I13</f>
        <v>-10</v>
      </c>
      <c r="J14" s="2">
        <v>5</v>
      </c>
    </row>
    <row r="15" spans="1:11">
      <c r="B15" s="2" t="str">
        <f>"UC_Growth_"&amp;D15</f>
        <v>UC_Growth_TPPRSUVHGNF-N</v>
      </c>
      <c r="C15" s="2" t="s">
        <v>36</v>
      </c>
      <c r="D15" s="2" t="s">
        <v>68</v>
      </c>
      <c r="E15">
        <f>E12</f>
        <v>2024</v>
      </c>
      <c r="F15" s="2" t="s">
        <v>22</v>
      </c>
      <c r="G15">
        <f>1+$E$1</f>
        <v>1.2</v>
      </c>
      <c r="H15">
        <v>1</v>
      </c>
      <c r="I15">
        <f>-$E$2</f>
        <v>-10</v>
      </c>
      <c r="J15" s="2">
        <v>5</v>
      </c>
    </row>
    <row r="16" spans="1:11">
      <c r="B16" s="2" t="str">
        <f t="shared" ref="B16:B17" si="3">"UC_Growth_"&amp;D16</f>
        <v>UC_Growth_TPPRSUVHGNF-N</v>
      </c>
      <c r="C16" s="2" t="str">
        <f>C15</f>
        <v>NCAP,GROWTH</v>
      </c>
      <c r="D16" s="2" t="str">
        <f>D15</f>
        <v>TPPRSUVHGNF-N</v>
      </c>
      <c r="E16">
        <v>2054</v>
      </c>
      <c r="F16" s="2" t="s">
        <v>22</v>
      </c>
      <c r="G16">
        <f>1+$E$1</f>
        <v>1.2</v>
      </c>
      <c r="H16">
        <v>1</v>
      </c>
      <c r="I16">
        <f>I15</f>
        <v>-10</v>
      </c>
      <c r="J16" s="2">
        <v>5</v>
      </c>
    </row>
    <row r="17" spans="2:14">
      <c r="B17" s="2" t="str">
        <f t="shared" si="3"/>
        <v>UC_Growth_TPPRSUVHGNF-N</v>
      </c>
      <c r="C17" s="2" t="str">
        <f>C16</f>
        <v>NCAP,GROWTH</v>
      </c>
      <c r="D17" s="2" t="str">
        <f>D16</f>
        <v>TPPRSUVHGNF-N</v>
      </c>
      <c r="E17">
        <v>2055</v>
      </c>
      <c r="F17" s="2" t="s">
        <v>22</v>
      </c>
      <c r="G17">
        <v>100</v>
      </c>
      <c r="H17">
        <v>1</v>
      </c>
      <c r="I17">
        <f>I16</f>
        <v>-10</v>
      </c>
      <c r="J17" s="2">
        <v>5</v>
      </c>
    </row>
    <row r="18" spans="2:14">
      <c r="B18" s="2" t="str">
        <f>"UC_Growth_"&amp;D18</f>
        <v>UC_Growth_TPPUMBTELC-N</v>
      </c>
      <c r="C18" s="2" t="s">
        <v>36</v>
      </c>
      <c r="D18" s="2" t="s">
        <v>64</v>
      </c>
      <c r="E18">
        <f>$G$1</f>
        <v>2024</v>
      </c>
      <c r="F18" s="2" t="s">
        <v>22</v>
      </c>
      <c r="G18">
        <f>1+$E$1</f>
        <v>1.2</v>
      </c>
      <c r="H18">
        <v>1</v>
      </c>
      <c r="I18">
        <v>-2</v>
      </c>
      <c r="J18" s="2">
        <v>5</v>
      </c>
    </row>
    <row r="19" spans="2:14">
      <c r="B19" s="2" t="str">
        <f t="shared" ref="B19:B20" si="4">"UC_Growth_"&amp;D19</f>
        <v>UC_Growth_TPPUMBTELC-N</v>
      </c>
      <c r="C19" s="2" t="str">
        <f>C18</f>
        <v>NCAP,GROWTH</v>
      </c>
      <c r="D19" s="2" t="str">
        <f>D18</f>
        <v>TPPUMBTELC-N</v>
      </c>
      <c r="E19">
        <v>2054</v>
      </c>
      <c r="F19" s="2" t="s">
        <v>22</v>
      </c>
      <c r="G19">
        <f>1+$E$1</f>
        <v>1.2</v>
      </c>
      <c r="H19">
        <v>1</v>
      </c>
      <c r="I19">
        <f>I18</f>
        <v>-2</v>
      </c>
      <c r="J19" s="2">
        <v>5</v>
      </c>
    </row>
    <row r="20" spans="2:14">
      <c r="B20" s="2" t="str">
        <f t="shared" si="4"/>
        <v>UC_Growth_TPPUMBTELC-N</v>
      </c>
      <c r="C20" s="2" t="str">
        <f>C19</f>
        <v>NCAP,GROWTH</v>
      </c>
      <c r="D20" s="2" t="str">
        <f>D19</f>
        <v>TPPUMBTELC-N</v>
      </c>
      <c r="E20">
        <v>2055</v>
      </c>
      <c r="F20" s="2" t="s">
        <v>22</v>
      </c>
      <c r="G20">
        <v>100</v>
      </c>
      <c r="H20">
        <v>1</v>
      </c>
      <c r="I20">
        <f>I19</f>
        <v>-2</v>
      </c>
      <c r="J20" s="2">
        <v>5</v>
      </c>
    </row>
    <row r="21" spans="2:14">
      <c r="B21" s="2" t="str">
        <f t="shared" si="0"/>
        <v>UC_Growth_TFLCVOGSH-N</v>
      </c>
      <c r="C21" s="2" t="str">
        <f>C8</f>
        <v>NCAP,GROWTH</v>
      </c>
      <c r="D21" s="2" t="s">
        <v>65</v>
      </c>
      <c r="E21">
        <f>E6</f>
        <v>2024</v>
      </c>
      <c r="F21" s="2" t="s">
        <v>22</v>
      </c>
      <c r="G21">
        <f>1+$E$1</f>
        <v>1.2</v>
      </c>
      <c r="H21">
        <v>1</v>
      </c>
      <c r="I21">
        <f>-$E$2</f>
        <v>-10</v>
      </c>
      <c r="J21" s="2">
        <v>5</v>
      </c>
      <c r="N21" s="2"/>
    </row>
    <row r="22" spans="2:14">
      <c r="B22" s="2" t="str">
        <f t="shared" si="0"/>
        <v>UC_Growth_TFLCVOGSH-N</v>
      </c>
      <c r="C22" s="2" t="str">
        <f t="shared" ref="C22:C26" si="5">C21</f>
        <v>NCAP,GROWTH</v>
      </c>
      <c r="D22" s="2" t="str">
        <f>D21</f>
        <v>TFLCVOGSH-N</v>
      </c>
      <c r="E22">
        <f>E7</f>
        <v>2054</v>
      </c>
      <c r="F22" s="2" t="s">
        <v>22</v>
      </c>
      <c r="G22">
        <f>1+$E$1</f>
        <v>1.2</v>
      </c>
      <c r="H22">
        <v>1</v>
      </c>
      <c r="I22">
        <f>I21</f>
        <v>-10</v>
      </c>
      <c r="J22" s="2">
        <v>5</v>
      </c>
      <c r="N22" s="2"/>
    </row>
    <row r="23" spans="2:14">
      <c r="B23" s="2" t="str">
        <f t="shared" si="0"/>
        <v>UC_Growth_TFLCVOGSH-N</v>
      </c>
      <c r="C23" s="2" t="str">
        <f t="shared" si="5"/>
        <v>NCAP,GROWTH</v>
      </c>
      <c r="D23" s="2" t="str">
        <f>D22</f>
        <v>TFLCVOGSH-N</v>
      </c>
      <c r="E23">
        <f>E8</f>
        <v>2055</v>
      </c>
      <c r="F23" s="2" t="s">
        <v>22</v>
      </c>
      <c r="G23">
        <v>100</v>
      </c>
      <c r="H23">
        <v>1</v>
      </c>
      <c r="I23">
        <f>I22</f>
        <v>-10</v>
      </c>
      <c r="J23" s="2">
        <v>5</v>
      </c>
      <c r="N23" s="2"/>
    </row>
    <row r="24" spans="2:14">
      <c r="B24" s="2" t="str">
        <f t="shared" ref="B24:B26" si="6">"UC_Growth_"&amp;D24</f>
        <v>UC_Growth_TFLCVELC-N</v>
      </c>
      <c r="C24" s="2" t="str">
        <f>C20</f>
        <v>NCAP,GROWTH</v>
      </c>
      <c r="D24" s="2" t="s">
        <v>62</v>
      </c>
      <c r="E24">
        <f t="shared" ref="E24:E68" si="7">E18</f>
        <v>2024</v>
      </c>
      <c r="F24" s="2" t="s">
        <v>22</v>
      </c>
      <c r="G24">
        <f>1+$E$1</f>
        <v>1.2</v>
      </c>
      <c r="H24">
        <v>1</v>
      </c>
      <c r="I24">
        <f>-$E$2</f>
        <v>-10</v>
      </c>
      <c r="J24" s="2">
        <v>5</v>
      </c>
      <c r="N24" s="2"/>
    </row>
    <row r="25" spans="2:14">
      <c r="B25" s="2" t="str">
        <f t="shared" si="6"/>
        <v>UC_Growth_TFLCVELC-N</v>
      </c>
      <c r="C25" s="2" t="str">
        <f t="shared" si="5"/>
        <v>NCAP,GROWTH</v>
      </c>
      <c r="D25" s="2" t="str">
        <f>D24</f>
        <v>TFLCVELC-N</v>
      </c>
      <c r="E25">
        <f t="shared" si="7"/>
        <v>2054</v>
      </c>
      <c r="F25" s="2" t="s">
        <v>22</v>
      </c>
      <c r="G25">
        <f>1+$E$1</f>
        <v>1.2</v>
      </c>
      <c r="H25">
        <v>1</v>
      </c>
      <c r="I25">
        <f>I24</f>
        <v>-10</v>
      </c>
      <c r="J25" s="2">
        <v>5</v>
      </c>
      <c r="N25" s="2"/>
    </row>
    <row r="26" spans="2:14">
      <c r="B26" s="2" t="str">
        <f t="shared" si="6"/>
        <v>UC_Growth_TFLCVELC-N</v>
      </c>
      <c r="C26" s="2" t="str">
        <f t="shared" si="5"/>
        <v>NCAP,GROWTH</v>
      </c>
      <c r="D26" s="2" t="str">
        <f>D25</f>
        <v>TFLCVELC-N</v>
      </c>
      <c r="E26">
        <f t="shared" si="7"/>
        <v>2055</v>
      </c>
      <c r="F26" s="2" t="s">
        <v>22</v>
      </c>
      <c r="G26">
        <v>100</v>
      </c>
      <c r="H26">
        <v>1</v>
      </c>
      <c r="I26">
        <f>I25</f>
        <v>-10</v>
      </c>
      <c r="J26" s="2">
        <v>5</v>
      </c>
      <c r="N26" s="2"/>
    </row>
    <row r="27" spans="2:14">
      <c r="B27" s="2" t="str">
        <f t="shared" ref="B27:B29" si="8">"UC_Growth_"&amp;D27</f>
        <v>UC_Growth_TFHCV1ELC-N</v>
      </c>
      <c r="C27" s="2" t="str">
        <f>C23</f>
        <v>NCAP,GROWTH</v>
      </c>
      <c r="D27" s="2" t="s">
        <v>63</v>
      </c>
      <c r="E27">
        <f t="shared" si="7"/>
        <v>2024</v>
      </c>
      <c r="F27" s="2" t="s">
        <v>22</v>
      </c>
      <c r="G27">
        <f>1+$E$1</f>
        <v>1.2</v>
      </c>
      <c r="H27">
        <v>1</v>
      </c>
      <c r="I27">
        <v>-5</v>
      </c>
      <c r="J27" s="2">
        <v>5</v>
      </c>
      <c r="N27" s="2"/>
    </row>
    <row r="28" spans="2:14">
      <c r="B28" s="2" t="str">
        <f t="shared" si="8"/>
        <v>UC_Growth_TFHCV1ELC-N</v>
      </c>
      <c r="C28" s="2" t="str">
        <f t="shared" ref="C28:C68" si="9">C27</f>
        <v>NCAP,GROWTH</v>
      </c>
      <c r="D28" s="2" t="str">
        <f>D27</f>
        <v>TFHCV1ELC-N</v>
      </c>
      <c r="E28">
        <f t="shared" si="7"/>
        <v>2054</v>
      </c>
      <c r="F28" s="2" t="s">
        <v>22</v>
      </c>
      <c r="G28">
        <f>1+$E$1</f>
        <v>1.2</v>
      </c>
      <c r="H28">
        <v>1</v>
      </c>
      <c r="I28">
        <f>I27</f>
        <v>-5</v>
      </c>
      <c r="J28" s="2">
        <v>5</v>
      </c>
    </row>
    <row r="29" spans="2:14">
      <c r="B29" s="2" t="str">
        <f t="shared" si="8"/>
        <v>UC_Growth_TFHCV1ELC-N</v>
      </c>
      <c r="C29" s="2" t="str">
        <f t="shared" si="9"/>
        <v>NCAP,GROWTH</v>
      </c>
      <c r="D29" s="2" t="str">
        <f>D28</f>
        <v>TFHCV1ELC-N</v>
      </c>
      <c r="E29">
        <f t="shared" si="7"/>
        <v>2055</v>
      </c>
      <c r="F29" s="2" t="s">
        <v>22</v>
      </c>
      <c r="G29">
        <v>100</v>
      </c>
      <c r="H29">
        <v>1</v>
      </c>
      <c r="I29">
        <f>I28</f>
        <v>-5</v>
      </c>
      <c r="J29" s="2">
        <v>5</v>
      </c>
    </row>
    <row r="30" spans="2:14">
      <c r="B30" s="2" t="str">
        <f t="shared" ref="B30:B50" si="10">"UC_Growth_"&amp;D30</f>
        <v>UC_Growth_TFHCV2ELC-N</v>
      </c>
      <c r="C30" s="2" t="str">
        <f>C26</f>
        <v>NCAP,GROWTH</v>
      </c>
      <c r="D30" s="2" t="s">
        <v>69</v>
      </c>
      <c r="E30">
        <f t="shared" si="7"/>
        <v>2024</v>
      </c>
      <c r="F30" s="2" t="s">
        <v>22</v>
      </c>
      <c r="G30">
        <f>1+$E$1</f>
        <v>1.2</v>
      </c>
      <c r="H30">
        <v>1</v>
      </c>
      <c r="I30">
        <v>-2</v>
      </c>
      <c r="J30" s="2">
        <v>5</v>
      </c>
      <c r="N30" s="2"/>
    </row>
    <row r="31" spans="2:14">
      <c r="B31" s="2" t="str">
        <f t="shared" si="10"/>
        <v>UC_Growth_TFHCV2ELC-N</v>
      </c>
      <c r="C31" s="2" t="str">
        <f t="shared" si="9"/>
        <v>NCAP,GROWTH</v>
      </c>
      <c r="D31" s="2" t="str">
        <f>D30</f>
        <v>TFHCV2ELC-N</v>
      </c>
      <c r="E31">
        <f t="shared" si="7"/>
        <v>2054</v>
      </c>
      <c r="F31" s="2" t="s">
        <v>22</v>
      </c>
      <c r="G31">
        <f>1+$E$1</f>
        <v>1.2</v>
      </c>
      <c r="H31">
        <v>1</v>
      </c>
      <c r="I31">
        <f>I30</f>
        <v>-2</v>
      </c>
      <c r="J31" s="2">
        <v>5</v>
      </c>
    </row>
    <row r="32" spans="2:14">
      <c r="B32" s="2" t="str">
        <f t="shared" si="10"/>
        <v>UC_Growth_TFHCV2ELC-N</v>
      </c>
      <c r="C32" s="2" t="str">
        <f t="shared" si="9"/>
        <v>NCAP,GROWTH</v>
      </c>
      <c r="D32" s="2" t="str">
        <f>D31</f>
        <v>TFHCV2ELC-N</v>
      </c>
      <c r="E32">
        <f t="shared" si="7"/>
        <v>2055</v>
      </c>
      <c r="F32" s="2" t="s">
        <v>22</v>
      </c>
      <c r="G32">
        <v>100</v>
      </c>
      <c r="H32">
        <v>1</v>
      </c>
      <c r="I32">
        <f>I31</f>
        <v>-2</v>
      </c>
      <c r="J32" s="2">
        <v>5</v>
      </c>
    </row>
    <row r="33" spans="2:14">
      <c r="B33" s="2" t="str">
        <f t="shared" si="10"/>
        <v>UC_Growth_TFHCV3ELC-N</v>
      </c>
      <c r="C33" s="2" t="str">
        <f>C29</f>
        <v>NCAP,GROWTH</v>
      </c>
      <c r="D33" s="2" t="s">
        <v>70</v>
      </c>
      <c r="E33">
        <f t="shared" si="7"/>
        <v>2024</v>
      </c>
      <c r="F33" s="2" t="s">
        <v>22</v>
      </c>
      <c r="G33">
        <f>1+$E$1</f>
        <v>1.2</v>
      </c>
      <c r="H33">
        <v>1</v>
      </c>
      <c r="I33">
        <v>-2</v>
      </c>
      <c r="J33" s="2">
        <v>5</v>
      </c>
      <c r="N33" s="2"/>
    </row>
    <row r="34" spans="2:14">
      <c r="B34" s="2" t="str">
        <f t="shared" si="10"/>
        <v>UC_Growth_TFHCV3ELC-N</v>
      </c>
      <c r="C34" s="2" t="str">
        <f t="shared" si="9"/>
        <v>NCAP,GROWTH</v>
      </c>
      <c r="D34" s="2" t="str">
        <f>D33</f>
        <v>TFHCV3ELC-N</v>
      </c>
      <c r="E34">
        <f t="shared" si="7"/>
        <v>2054</v>
      </c>
      <c r="F34" s="2" t="s">
        <v>22</v>
      </c>
      <c r="G34">
        <f>1+$E$1</f>
        <v>1.2</v>
      </c>
      <c r="H34">
        <v>1</v>
      </c>
      <c r="I34">
        <f>I33</f>
        <v>-2</v>
      </c>
      <c r="J34" s="2">
        <v>5</v>
      </c>
    </row>
    <row r="35" spans="2:14">
      <c r="B35" s="2" t="str">
        <f t="shared" si="10"/>
        <v>UC_Growth_TFHCV3ELC-N</v>
      </c>
      <c r="C35" s="2" t="str">
        <f t="shared" si="9"/>
        <v>NCAP,GROWTH</v>
      </c>
      <c r="D35" s="2" t="str">
        <f>D34</f>
        <v>TFHCV3ELC-N</v>
      </c>
      <c r="E35">
        <f t="shared" si="7"/>
        <v>2055</v>
      </c>
      <c r="F35" s="2" t="s">
        <v>22</v>
      </c>
      <c r="G35">
        <v>100</v>
      </c>
      <c r="H35">
        <v>1</v>
      </c>
      <c r="I35">
        <f>I34</f>
        <v>-2</v>
      </c>
      <c r="J35" s="2">
        <v>5</v>
      </c>
    </row>
    <row r="36" spans="2:14">
      <c r="B36" s="2" t="str">
        <f t="shared" si="10"/>
        <v>UC_Growth_TFHCV4ELC-N</v>
      </c>
      <c r="C36" s="2" t="str">
        <f>C32</f>
        <v>NCAP,GROWTH</v>
      </c>
      <c r="D36" s="2" t="s">
        <v>71</v>
      </c>
      <c r="E36">
        <f t="shared" si="7"/>
        <v>2024</v>
      </c>
      <c r="F36" s="2" t="s">
        <v>22</v>
      </c>
      <c r="G36">
        <f>1+$E$1</f>
        <v>1.2</v>
      </c>
      <c r="H36">
        <v>1</v>
      </c>
      <c r="I36">
        <v>-2</v>
      </c>
      <c r="J36" s="2">
        <v>5</v>
      </c>
      <c r="N36" s="2"/>
    </row>
    <row r="37" spans="2:14">
      <c r="B37" s="2" t="str">
        <f t="shared" si="10"/>
        <v>UC_Growth_TFHCV4ELC-N</v>
      </c>
      <c r="C37" s="2" t="str">
        <f t="shared" si="9"/>
        <v>NCAP,GROWTH</v>
      </c>
      <c r="D37" s="2" t="str">
        <f>D36</f>
        <v>TFHCV4ELC-N</v>
      </c>
      <c r="E37">
        <f t="shared" si="7"/>
        <v>2054</v>
      </c>
      <c r="F37" s="2" t="s">
        <v>22</v>
      </c>
      <c r="G37">
        <f>1+$E$1</f>
        <v>1.2</v>
      </c>
      <c r="H37">
        <v>1</v>
      </c>
      <c r="I37">
        <f>I36</f>
        <v>-2</v>
      </c>
      <c r="J37" s="2">
        <v>5</v>
      </c>
    </row>
    <row r="38" spans="2:14">
      <c r="B38" s="2" t="str">
        <f t="shared" si="10"/>
        <v>UC_Growth_TFHCV4ELC-N</v>
      </c>
      <c r="C38" s="2" t="str">
        <f t="shared" si="9"/>
        <v>NCAP,GROWTH</v>
      </c>
      <c r="D38" s="2" t="str">
        <f>D37</f>
        <v>TFHCV4ELC-N</v>
      </c>
      <c r="E38">
        <f t="shared" si="7"/>
        <v>2055</v>
      </c>
      <c r="F38" s="2" t="s">
        <v>22</v>
      </c>
      <c r="G38">
        <v>100</v>
      </c>
      <c r="H38">
        <v>1</v>
      </c>
      <c r="I38">
        <f>I37</f>
        <v>-2</v>
      </c>
      <c r="J38" s="2">
        <v>5</v>
      </c>
    </row>
    <row r="39" spans="2:14">
      <c r="B39" s="2" t="str">
        <f t="shared" si="10"/>
        <v>UC_Growth_TFHCV5ELC-N</v>
      </c>
      <c r="C39" s="2" t="str">
        <f>C35</f>
        <v>NCAP,GROWTH</v>
      </c>
      <c r="D39" s="2" t="s">
        <v>72</v>
      </c>
      <c r="E39">
        <f t="shared" si="7"/>
        <v>2024</v>
      </c>
      <c r="F39" s="2" t="s">
        <v>22</v>
      </c>
      <c r="G39">
        <f>1+$E$1</f>
        <v>1.2</v>
      </c>
      <c r="H39">
        <v>1</v>
      </c>
      <c r="I39">
        <v>-2</v>
      </c>
      <c r="J39" s="2">
        <v>5</v>
      </c>
      <c r="N39" s="2"/>
    </row>
    <row r="40" spans="2:14">
      <c r="B40" s="2" t="str">
        <f t="shared" si="10"/>
        <v>UC_Growth_TFHCV5ELC-N</v>
      </c>
      <c r="C40" s="2" t="str">
        <f t="shared" si="9"/>
        <v>NCAP,GROWTH</v>
      </c>
      <c r="D40" s="2" t="str">
        <f>D39</f>
        <v>TFHCV5ELC-N</v>
      </c>
      <c r="E40">
        <f t="shared" si="7"/>
        <v>2054</v>
      </c>
      <c r="F40" s="2" t="s">
        <v>22</v>
      </c>
      <c r="G40">
        <f>1+$E$1</f>
        <v>1.2</v>
      </c>
      <c r="H40">
        <v>1</v>
      </c>
      <c r="I40">
        <f>I39</f>
        <v>-2</v>
      </c>
      <c r="J40" s="2">
        <v>5</v>
      </c>
    </row>
    <row r="41" spans="2:14">
      <c r="B41" s="2" t="str">
        <f t="shared" si="10"/>
        <v>UC_Growth_TFHCV5ELC-N</v>
      </c>
      <c r="C41" s="2" t="str">
        <f t="shared" si="9"/>
        <v>NCAP,GROWTH</v>
      </c>
      <c r="D41" s="2" t="str">
        <f>D40</f>
        <v>TFHCV5ELC-N</v>
      </c>
      <c r="E41">
        <f t="shared" si="7"/>
        <v>2055</v>
      </c>
      <c r="F41" s="2" t="s">
        <v>22</v>
      </c>
      <c r="G41">
        <v>100</v>
      </c>
      <c r="H41">
        <v>1</v>
      </c>
      <c r="I41">
        <f>I40</f>
        <v>-2</v>
      </c>
      <c r="J41" s="2">
        <v>5</v>
      </c>
    </row>
    <row r="42" spans="2:14">
      <c r="B42" s="2" t="str">
        <f t="shared" si="10"/>
        <v>UC_Growth_TFHCV6ELC-N</v>
      </c>
      <c r="C42" s="2" t="str">
        <f>C38</f>
        <v>NCAP,GROWTH</v>
      </c>
      <c r="D42" s="2" t="s">
        <v>73</v>
      </c>
      <c r="E42">
        <f t="shared" si="7"/>
        <v>2024</v>
      </c>
      <c r="F42" s="2" t="s">
        <v>22</v>
      </c>
      <c r="G42">
        <f>1+$E$1</f>
        <v>1.2</v>
      </c>
      <c r="H42">
        <v>1</v>
      </c>
      <c r="I42">
        <v>-2</v>
      </c>
      <c r="J42" s="2">
        <v>5</v>
      </c>
      <c r="N42" s="2"/>
    </row>
    <row r="43" spans="2:14">
      <c r="B43" s="2" t="str">
        <f t="shared" si="10"/>
        <v>UC_Growth_TFHCV6ELC-N</v>
      </c>
      <c r="C43" s="2" t="str">
        <f t="shared" si="9"/>
        <v>NCAP,GROWTH</v>
      </c>
      <c r="D43" s="2" t="str">
        <f>D42</f>
        <v>TFHCV6ELC-N</v>
      </c>
      <c r="E43">
        <f t="shared" si="7"/>
        <v>2054</v>
      </c>
      <c r="F43" s="2" t="s">
        <v>22</v>
      </c>
      <c r="G43">
        <f>1+$E$1</f>
        <v>1.2</v>
      </c>
      <c r="H43">
        <v>1</v>
      </c>
      <c r="I43">
        <f>I42</f>
        <v>-2</v>
      </c>
      <c r="J43" s="2">
        <v>5</v>
      </c>
    </row>
    <row r="44" spans="2:14">
      <c r="B44" s="2" t="str">
        <f t="shared" si="10"/>
        <v>UC_Growth_TFHCV6ELC-N</v>
      </c>
      <c r="C44" s="2" t="str">
        <f t="shared" si="9"/>
        <v>NCAP,GROWTH</v>
      </c>
      <c r="D44" s="2" t="str">
        <f>D43</f>
        <v>TFHCV6ELC-N</v>
      </c>
      <c r="E44">
        <f t="shared" si="7"/>
        <v>2055</v>
      </c>
      <c r="F44" s="2" t="s">
        <v>22</v>
      </c>
      <c r="G44">
        <v>100</v>
      </c>
      <c r="H44">
        <v>1</v>
      </c>
      <c r="I44">
        <f>I43</f>
        <v>-2</v>
      </c>
      <c r="J44" s="2">
        <v>5</v>
      </c>
    </row>
    <row r="45" spans="2:14">
      <c r="B45" s="2" t="str">
        <f t="shared" si="10"/>
        <v>UC_Growth_TFHCV7ELC-N</v>
      </c>
      <c r="C45" s="2" t="str">
        <f>C41</f>
        <v>NCAP,GROWTH</v>
      </c>
      <c r="D45" s="2" t="s">
        <v>74</v>
      </c>
      <c r="E45">
        <f t="shared" si="7"/>
        <v>2024</v>
      </c>
      <c r="F45" s="2" t="s">
        <v>22</v>
      </c>
      <c r="G45">
        <f>1+$E$1</f>
        <v>1.2</v>
      </c>
      <c r="H45">
        <v>1</v>
      </c>
      <c r="I45">
        <v>-2</v>
      </c>
      <c r="J45" s="2">
        <v>5</v>
      </c>
      <c r="N45" s="2"/>
    </row>
    <row r="46" spans="2:14">
      <c r="B46" s="2" t="str">
        <f t="shared" si="10"/>
        <v>UC_Growth_TFHCV7ELC-N</v>
      </c>
      <c r="C46" s="2" t="str">
        <f t="shared" si="9"/>
        <v>NCAP,GROWTH</v>
      </c>
      <c r="D46" s="2" t="str">
        <f>D45</f>
        <v>TFHCV7ELC-N</v>
      </c>
      <c r="E46">
        <f t="shared" si="7"/>
        <v>2054</v>
      </c>
      <c r="F46" s="2" t="s">
        <v>22</v>
      </c>
      <c r="G46">
        <f>1+$E$1</f>
        <v>1.2</v>
      </c>
      <c r="H46">
        <v>1</v>
      </c>
      <c r="I46">
        <f>I45</f>
        <v>-2</v>
      </c>
      <c r="J46" s="2">
        <v>5</v>
      </c>
    </row>
    <row r="47" spans="2:14">
      <c r="B47" s="2" t="str">
        <f t="shared" si="10"/>
        <v>UC_Growth_TFHCV7ELC-N</v>
      </c>
      <c r="C47" s="2" t="str">
        <f t="shared" si="9"/>
        <v>NCAP,GROWTH</v>
      </c>
      <c r="D47" s="2" t="str">
        <f>D46</f>
        <v>TFHCV7ELC-N</v>
      </c>
      <c r="E47">
        <f t="shared" si="7"/>
        <v>2055</v>
      </c>
      <c r="F47" s="2" t="s">
        <v>22</v>
      </c>
      <c r="G47">
        <v>100</v>
      </c>
      <c r="H47">
        <v>1</v>
      </c>
      <c r="I47">
        <f>I46</f>
        <v>-2</v>
      </c>
      <c r="J47" s="2">
        <v>5</v>
      </c>
    </row>
    <row r="48" spans="2:14">
      <c r="B48" s="2" t="str">
        <f t="shared" si="10"/>
        <v>UC_Growth_TFHCV1ELC-N</v>
      </c>
      <c r="C48" s="2" t="str">
        <f>C44</f>
        <v>NCAP,GROWTH</v>
      </c>
      <c r="D48" s="2" t="s">
        <v>63</v>
      </c>
      <c r="E48">
        <f t="shared" si="7"/>
        <v>2024</v>
      </c>
      <c r="F48" s="2" t="s">
        <v>22</v>
      </c>
      <c r="G48">
        <f>1+$E$1</f>
        <v>1.2</v>
      </c>
      <c r="H48">
        <v>1</v>
      </c>
      <c r="I48">
        <v>-5</v>
      </c>
      <c r="J48" s="2">
        <v>5</v>
      </c>
      <c r="N48" s="2"/>
    </row>
    <row r="49" spans="2:14">
      <c r="B49" s="2" t="str">
        <f t="shared" si="10"/>
        <v>UC_Growth_TFHCV1ELC-N</v>
      </c>
      <c r="C49" s="2" t="str">
        <f t="shared" si="9"/>
        <v>NCAP,GROWTH</v>
      </c>
      <c r="D49" s="2" t="str">
        <f>D48</f>
        <v>TFHCV1ELC-N</v>
      </c>
      <c r="E49">
        <f t="shared" si="7"/>
        <v>2054</v>
      </c>
      <c r="F49" s="2" t="s">
        <v>22</v>
      </c>
      <c r="G49">
        <f>1+$E$1</f>
        <v>1.2</v>
      </c>
      <c r="H49">
        <v>1</v>
      </c>
      <c r="I49">
        <f>I48</f>
        <v>-5</v>
      </c>
      <c r="J49" s="2">
        <v>5</v>
      </c>
    </row>
    <row r="50" spans="2:14">
      <c r="B50" s="2" t="str">
        <f t="shared" si="10"/>
        <v>UC_Growth_TFHCV1ELC-N</v>
      </c>
      <c r="C50" s="2" t="str">
        <f t="shared" si="9"/>
        <v>NCAP,GROWTH</v>
      </c>
      <c r="D50" s="2" t="str">
        <f>D49</f>
        <v>TFHCV1ELC-N</v>
      </c>
      <c r="E50">
        <f t="shared" si="7"/>
        <v>2055</v>
      </c>
      <c r="F50" s="2" t="s">
        <v>22</v>
      </c>
      <c r="G50">
        <v>100</v>
      </c>
      <c r="H50">
        <v>1</v>
      </c>
      <c r="I50">
        <f>I49</f>
        <v>-5</v>
      </c>
      <c r="J50" s="2">
        <v>5</v>
      </c>
    </row>
    <row r="51" spans="2:14">
      <c r="B51" s="2" t="str">
        <f t="shared" ref="B51:B68" si="11">"UC_Growth_"&amp;D51</f>
        <v>UC_Growth_TFHCV2HGN-N</v>
      </c>
      <c r="C51" s="2" t="str">
        <f>C47</f>
        <v>NCAP,GROWTH</v>
      </c>
      <c r="D51" t="s">
        <v>75</v>
      </c>
      <c r="E51">
        <f t="shared" si="7"/>
        <v>2024</v>
      </c>
      <c r="F51" s="2" t="s">
        <v>22</v>
      </c>
      <c r="G51">
        <f>1+$E$1</f>
        <v>1.2</v>
      </c>
      <c r="H51">
        <v>1</v>
      </c>
      <c r="I51">
        <v>-2</v>
      </c>
      <c r="J51" s="2">
        <v>5</v>
      </c>
      <c r="N51" s="2"/>
    </row>
    <row r="52" spans="2:14">
      <c r="B52" s="2" t="str">
        <f t="shared" si="11"/>
        <v>UC_Growth_TFHCV2HGN-N</v>
      </c>
      <c r="C52" s="2" t="str">
        <f t="shared" si="9"/>
        <v>NCAP,GROWTH</v>
      </c>
      <c r="D52" s="2" t="str">
        <f>D51</f>
        <v>TFHCV2HGN-N</v>
      </c>
      <c r="E52">
        <f t="shared" si="7"/>
        <v>2054</v>
      </c>
      <c r="F52" s="2" t="s">
        <v>22</v>
      </c>
      <c r="G52">
        <f>1+$E$1</f>
        <v>1.2</v>
      </c>
      <c r="H52">
        <v>1</v>
      </c>
      <c r="I52">
        <f>I51</f>
        <v>-2</v>
      </c>
      <c r="J52" s="2">
        <v>5</v>
      </c>
    </row>
    <row r="53" spans="2:14">
      <c r="B53" s="2" t="str">
        <f t="shared" si="11"/>
        <v>UC_Growth_TFHCV2HGN-N</v>
      </c>
      <c r="C53" s="2" t="str">
        <f t="shared" si="9"/>
        <v>NCAP,GROWTH</v>
      </c>
      <c r="D53" s="2" t="str">
        <f>D52</f>
        <v>TFHCV2HGN-N</v>
      </c>
      <c r="E53">
        <f t="shared" si="7"/>
        <v>2055</v>
      </c>
      <c r="F53" s="2" t="s">
        <v>22</v>
      </c>
      <c r="G53">
        <v>100</v>
      </c>
      <c r="H53">
        <v>1</v>
      </c>
      <c r="I53">
        <f>I52</f>
        <v>-2</v>
      </c>
      <c r="J53" s="2">
        <v>5</v>
      </c>
    </row>
    <row r="54" spans="2:14">
      <c r="B54" s="2" t="str">
        <f t="shared" si="11"/>
        <v>UC_Growth_TFHCV3HGN-N</v>
      </c>
      <c r="C54" s="2" t="str">
        <f>C50</f>
        <v>NCAP,GROWTH</v>
      </c>
      <c r="D54" t="s">
        <v>76</v>
      </c>
      <c r="E54">
        <f t="shared" si="7"/>
        <v>2024</v>
      </c>
      <c r="F54" s="2" t="s">
        <v>22</v>
      </c>
      <c r="G54">
        <f>1+$E$1</f>
        <v>1.2</v>
      </c>
      <c r="H54">
        <v>1</v>
      </c>
      <c r="I54">
        <v>-2</v>
      </c>
      <c r="J54" s="2">
        <v>5</v>
      </c>
      <c r="N54" s="2"/>
    </row>
    <row r="55" spans="2:14">
      <c r="B55" s="2" t="str">
        <f t="shared" si="11"/>
        <v>UC_Growth_TFHCV3HGN-N</v>
      </c>
      <c r="C55" s="2" t="str">
        <f t="shared" si="9"/>
        <v>NCAP,GROWTH</v>
      </c>
      <c r="D55" s="2" t="str">
        <f>D54</f>
        <v>TFHCV3HGN-N</v>
      </c>
      <c r="E55">
        <f t="shared" si="7"/>
        <v>2054</v>
      </c>
      <c r="F55" s="2" t="s">
        <v>22</v>
      </c>
      <c r="G55">
        <f>1+$E$1</f>
        <v>1.2</v>
      </c>
      <c r="H55">
        <v>1</v>
      </c>
      <c r="I55">
        <f>I54</f>
        <v>-2</v>
      </c>
      <c r="J55" s="2">
        <v>5</v>
      </c>
    </row>
    <row r="56" spans="2:14">
      <c r="B56" s="2" t="str">
        <f t="shared" si="11"/>
        <v>UC_Growth_TFHCV3HGN-N</v>
      </c>
      <c r="C56" s="2" t="str">
        <f t="shared" si="9"/>
        <v>NCAP,GROWTH</v>
      </c>
      <c r="D56" s="2" t="str">
        <f>D55</f>
        <v>TFHCV3HGN-N</v>
      </c>
      <c r="E56">
        <f t="shared" si="7"/>
        <v>2055</v>
      </c>
      <c r="F56" s="2" t="s">
        <v>22</v>
      </c>
      <c r="G56">
        <v>100</v>
      </c>
      <c r="H56">
        <v>1</v>
      </c>
      <c r="I56">
        <f>I55</f>
        <v>-2</v>
      </c>
      <c r="J56" s="2">
        <v>5</v>
      </c>
    </row>
    <row r="57" spans="2:14">
      <c r="B57" s="2" t="str">
        <f t="shared" si="11"/>
        <v>UC_Growth_TFHCV4HGN-N</v>
      </c>
      <c r="C57" s="2" t="str">
        <f>C53</f>
        <v>NCAP,GROWTH</v>
      </c>
      <c r="D57" t="s">
        <v>77</v>
      </c>
      <c r="E57">
        <f t="shared" si="7"/>
        <v>2024</v>
      </c>
      <c r="F57" s="2" t="s">
        <v>22</v>
      </c>
      <c r="G57">
        <f>1+$E$1</f>
        <v>1.2</v>
      </c>
      <c r="H57">
        <v>1</v>
      </c>
      <c r="I57">
        <v>-2</v>
      </c>
      <c r="J57" s="2">
        <v>5</v>
      </c>
      <c r="N57" s="2"/>
    </row>
    <row r="58" spans="2:14">
      <c r="B58" s="2" t="str">
        <f t="shared" si="11"/>
        <v>UC_Growth_TFHCV4HGN-N</v>
      </c>
      <c r="C58" s="2" t="str">
        <f t="shared" si="9"/>
        <v>NCAP,GROWTH</v>
      </c>
      <c r="D58" s="2" t="str">
        <f>D57</f>
        <v>TFHCV4HGN-N</v>
      </c>
      <c r="E58">
        <f t="shared" si="7"/>
        <v>2054</v>
      </c>
      <c r="F58" s="2" t="s">
        <v>22</v>
      </c>
      <c r="G58">
        <f>1+$E$1</f>
        <v>1.2</v>
      </c>
      <c r="H58">
        <v>1</v>
      </c>
      <c r="I58">
        <f>I57</f>
        <v>-2</v>
      </c>
      <c r="J58" s="2">
        <v>5</v>
      </c>
    </row>
    <row r="59" spans="2:14">
      <c r="B59" s="2" t="str">
        <f t="shared" si="11"/>
        <v>UC_Growth_TFHCV4HGN-N</v>
      </c>
      <c r="C59" s="2" t="str">
        <f t="shared" si="9"/>
        <v>NCAP,GROWTH</v>
      </c>
      <c r="D59" s="2" t="str">
        <f>D58</f>
        <v>TFHCV4HGN-N</v>
      </c>
      <c r="E59">
        <f t="shared" si="7"/>
        <v>2055</v>
      </c>
      <c r="F59" s="2" t="s">
        <v>22</v>
      </c>
      <c r="G59">
        <v>100</v>
      </c>
      <c r="H59">
        <v>1</v>
      </c>
      <c r="I59">
        <f>I58</f>
        <v>-2</v>
      </c>
      <c r="J59" s="2">
        <v>5</v>
      </c>
    </row>
    <row r="60" spans="2:14">
      <c r="B60" s="2" t="str">
        <f t="shared" si="11"/>
        <v>UC_Growth_TFHCV5HGN-N</v>
      </c>
      <c r="C60" s="2" t="str">
        <f>C56</f>
        <v>NCAP,GROWTH</v>
      </c>
      <c r="D60" t="s">
        <v>78</v>
      </c>
      <c r="E60">
        <f t="shared" si="7"/>
        <v>2024</v>
      </c>
      <c r="F60" s="2" t="s">
        <v>22</v>
      </c>
      <c r="G60">
        <f>1+$E$1</f>
        <v>1.2</v>
      </c>
      <c r="H60">
        <v>1</v>
      </c>
      <c r="I60">
        <v>-2</v>
      </c>
      <c r="J60" s="2">
        <v>5</v>
      </c>
      <c r="N60" s="2"/>
    </row>
    <row r="61" spans="2:14">
      <c r="B61" s="2" t="str">
        <f t="shared" si="11"/>
        <v>UC_Growth_TFHCV5HGN-N</v>
      </c>
      <c r="C61" s="2" t="str">
        <f t="shared" si="9"/>
        <v>NCAP,GROWTH</v>
      </c>
      <c r="D61" s="2" t="str">
        <f>D60</f>
        <v>TFHCV5HGN-N</v>
      </c>
      <c r="E61">
        <f t="shared" si="7"/>
        <v>2054</v>
      </c>
      <c r="F61" s="2" t="s">
        <v>22</v>
      </c>
      <c r="G61">
        <f>1+$E$1</f>
        <v>1.2</v>
      </c>
      <c r="H61">
        <v>1</v>
      </c>
      <c r="I61">
        <f>I60</f>
        <v>-2</v>
      </c>
      <c r="J61" s="2">
        <v>5</v>
      </c>
    </row>
    <row r="62" spans="2:14">
      <c r="B62" s="2" t="str">
        <f t="shared" si="11"/>
        <v>UC_Growth_TFHCV5HGN-N</v>
      </c>
      <c r="C62" s="2" t="str">
        <f t="shared" si="9"/>
        <v>NCAP,GROWTH</v>
      </c>
      <c r="D62" s="2" t="str">
        <f>D61</f>
        <v>TFHCV5HGN-N</v>
      </c>
      <c r="E62">
        <f t="shared" si="7"/>
        <v>2055</v>
      </c>
      <c r="F62" s="2" t="s">
        <v>22</v>
      </c>
      <c r="G62">
        <v>100</v>
      </c>
      <c r="H62">
        <v>1</v>
      </c>
      <c r="I62">
        <f>I61</f>
        <v>-2</v>
      </c>
      <c r="J62" s="2">
        <v>5</v>
      </c>
    </row>
    <row r="63" spans="2:14">
      <c r="B63" s="2" t="str">
        <f t="shared" si="11"/>
        <v>UC_Growth_TFHCV6HGN-N</v>
      </c>
      <c r="C63" s="2" t="str">
        <f>C59</f>
        <v>NCAP,GROWTH</v>
      </c>
      <c r="D63" t="s">
        <v>79</v>
      </c>
      <c r="E63">
        <f t="shared" si="7"/>
        <v>2024</v>
      </c>
      <c r="F63" s="2" t="s">
        <v>22</v>
      </c>
      <c r="G63">
        <f>1+$E$1</f>
        <v>1.2</v>
      </c>
      <c r="H63">
        <v>1</v>
      </c>
      <c r="I63">
        <v>-2</v>
      </c>
      <c r="J63" s="2">
        <v>5</v>
      </c>
      <c r="N63" s="2"/>
    </row>
    <row r="64" spans="2:14">
      <c r="B64" s="2" t="str">
        <f t="shared" si="11"/>
        <v>UC_Growth_TFHCV6HGN-N</v>
      </c>
      <c r="C64" s="2" t="str">
        <f t="shared" si="9"/>
        <v>NCAP,GROWTH</v>
      </c>
      <c r="D64" s="2" t="str">
        <f>D63</f>
        <v>TFHCV6HGN-N</v>
      </c>
      <c r="E64">
        <f t="shared" si="7"/>
        <v>2054</v>
      </c>
      <c r="F64" s="2" t="s">
        <v>22</v>
      </c>
      <c r="G64">
        <f>1+$E$1</f>
        <v>1.2</v>
      </c>
      <c r="H64">
        <v>1</v>
      </c>
      <c r="I64">
        <f>I63</f>
        <v>-2</v>
      </c>
      <c r="J64" s="2">
        <v>5</v>
      </c>
    </row>
    <row r="65" spans="2:14">
      <c r="B65" s="2" t="str">
        <f t="shared" si="11"/>
        <v>UC_Growth_TFHCV6HGN-N</v>
      </c>
      <c r="C65" s="2" t="str">
        <f t="shared" si="9"/>
        <v>NCAP,GROWTH</v>
      </c>
      <c r="D65" s="2" t="str">
        <f>D64</f>
        <v>TFHCV6HGN-N</v>
      </c>
      <c r="E65">
        <f t="shared" si="7"/>
        <v>2055</v>
      </c>
      <c r="F65" s="2" t="s">
        <v>22</v>
      </c>
      <c r="G65">
        <v>100</v>
      </c>
      <c r="H65">
        <v>1</v>
      </c>
      <c r="I65">
        <f>I64</f>
        <v>-2</v>
      </c>
      <c r="J65" s="2">
        <v>5</v>
      </c>
    </row>
    <row r="66" spans="2:14">
      <c r="B66" s="2" t="str">
        <f t="shared" si="11"/>
        <v>UC_Growth_TFHCV7HGN-N</v>
      </c>
      <c r="C66" s="2" t="str">
        <f>C62</f>
        <v>NCAP,GROWTH</v>
      </c>
      <c r="D66" t="s">
        <v>80</v>
      </c>
      <c r="E66">
        <f t="shared" si="7"/>
        <v>2024</v>
      </c>
      <c r="F66" s="2" t="s">
        <v>22</v>
      </c>
      <c r="G66">
        <f>1+$E$1</f>
        <v>1.2</v>
      </c>
      <c r="H66">
        <v>1</v>
      </c>
      <c r="I66">
        <v>-2</v>
      </c>
      <c r="J66" s="2">
        <v>5</v>
      </c>
      <c r="N66" s="2"/>
    </row>
    <row r="67" spans="2:14">
      <c r="B67" s="2" t="str">
        <f t="shared" si="11"/>
        <v>UC_Growth_TFHCV7HGN-N</v>
      </c>
      <c r="C67" s="2" t="str">
        <f t="shared" si="9"/>
        <v>NCAP,GROWTH</v>
      </c>
      <c r="D67" s="2" t="str">
        <f>D66</f>
        <v>TFHCV7HGN-N</v>
      </c>
      <c r="E67">
        <f t="shared" si="7"/>
        <v>2054</v>
      </c>
      <c r="F67" s="2" t="s">
        <v>22</v>
      </c>
      <c r="G67">
        <f>1+$E$1</f>
        <v>1.2</v>
      </c>
      <c r="H67">
        <v>1</v>
      </c>
      <c r="I67">
        <f>I66</f>
        <v>-2</v>
      </c>
      <c r="J67" s="2">
        <v>5</v>
      </c>
    </row>
    <row r="68" spans="2:14">
      <c r="B68" s="2" t="str">
        <f t="shared" si="11"/>
        <v>UC_Growth_TFHCV7HGN-N</v>
      </c>
      <c r="C68" s="2" t="str">
        <f t="shared" si="9"/>
        <v>NCAP,GROWTH</v>
      </c>
      <c r="D68" s="2" t="str">
        <f>D67</f>
        <v>TFHCV7HGN-N</v>
      </c>
      <c r="E68">
        <f t="shared" si="7"/>
        <v>2055</v>
      </c>
      <c r="F68" s="2" t="s">
        <v>22</v>
      </c>
      <c r="G68">
        <v>100</v>
      </c>
      <c r="H68">
        <v>1</v>
      </c>
      <c r="I68">
        <f>I67</f>
        <v>-2</v>
      </c>
      <c r="J68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BuildRateConstraints</vt:lpstr>
      <vt:lpstr>TransDum</vt:lpstr>
      <vt:lpstr>BatteryConstraint</vt:lpstr>
      <vt:lpstr>FIRMConstraint</vt:lpstr>
      <vt:lpstr>WindPVConstraint</vt:lpstr>
      <vt:lpstr>WindThermalConstraint</vt:lpstr>
      <vt:lpstr>GrowthConstraintsSupply</vt:lpstr>
      <vt:lpstr>GrowthConstraintsDistribution</vt:lpstr>
      <vt:lpstr>GrowthConstraintsTransport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2023-09-08T12:42:41Z</dcterms:created>
  <dcterms:modified xsi:type="dcterms:W3CDTF">2023-10-05T18:00:23Z</dcterms:modified>
</cp:coreProperties>
</file>