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D1267114-0498-4DCE-A1FC-D54F6FFE9419}" xr6:coauthVersionLast="47" xr6:coauthVersionMax="47" xr10:uidLastSave="{00000000-0000-0000-0000-000000000000}"/>
  <bookViews>
    <workbookView xWindow="30" yWindow="630" windowWidth="28770" windowHeight="15570" xr2:uid="{42DD4C14-1DB9-4C61-AA3D-EE41BBDB568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K43" i="1"/>
  <c r="L43" i="1"/>
  <c r="J44" i="1"/>
  <c r="K44" i="1"/>
  <c r="L44" i="1"/>
  <c r="J45" i="1"/>
  <c r="K45" i="1"/>
  <c r="L45" i="1"/>
  <c r="J46" i="1"/>
  <c r="K46" i="1"/>
  <c r="L46" i="1"/>
  <c r="L42" i="1"/>
  <c r="J42" i="1"/>
  <c r="K42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M23" i="1"/>
  <c r="N23" i="1"/>
  <c r="O23" i="1"/>
  <c r="L23" i="1"/>
  <c r="K23" i="1"/>
  <c r="J23" i="1"/>
  <c r="S45" i="1"/>
  <c r="S46" i="1"/>
  <c r="S38" i="1"/>
  <c r="S39" i="1"/>
  <c r="S40" i="1"/>
  <c r="R41" i="1"/>
  <c r="S41" i="1"/>
  <c r="S42" i="1"/>
  <c r="S43" i="1"/>
  <c r="R44" i="1"/>
  <c r="S44" i="1"/>
  <c r="Q27" i="1"/>
  <c r="R46" i="1" s="1"/>
  <c r="R27" i="1"/>
  <c r="Q46" i="1" s="1"/>
  <c r="Q19" i="1"/>
  <c r="R38" i="1" s="1"/>
  <c r="R19" i="1"/>
  <c r="Q38" i="1" s="1"/>
  <c r="Q20" i="1"/>
  <c r="R39" i="1" s="1"/>
  <c r="R20" i="1"/>
  <c r="Q39" i="1" s="1"/>
  <c r="Q21" i="1"/>
  <c r="R40" i="1" s="1"/>
  <c r="R21" i="1"/>
  <c r="Q40" i="1" s="1"/>
  <c r="Q22" i="1"/>
  <c r="R22" i="1"/>
  <c r="Q41" i="1" s="1"/>
  <c r="Q23" i="1"/>
  <c r="R42" i="1" s="1"/>
  <c r="R23" i="1"/>
  <c r="Q42" i="1" s="1"/>
  <c r="Q24" i="1"/>
  <c r="R43" i="1" s="1"/>
  <c r="R24" i="1"/>
  <c r="Q43" i="1" s="1"/>
  <c r="Q25" i="1"/>
  <c r="R25" i="1"/>
  <c r="Q44" i="1" s="1"/>
  <c r="Q26" i="1"/>
  <c r="R45" i="1" s="1"/>
  <c r="R26" i="1"/>
  <c r="Q45" i="1" s="1"/>
  <c r="S37" i="1" l="1"/>
  <c r="R18" i="1"/>
  <c r="Q18" i="1"/>
  <c r="L41" i="1" l="1"/>
  <c r="J22" i="1"/>
  <c r="K41" i="1" s="1"/>
  <c r="K22" i="1"/>
  <c r="J41" i="1" s="1"/>
  <c r="K21" i="1"/>
  <c r="J40" i="1" s="1"/>
  <c r="K20" i="1"/>
  <c r="J39" i="1" s="1"/>
  <c r="K19" i="1"/>
  <c r="J38" i="1" s="1"/>
  <c r="K18" i="1"/>
  <c r="J8" i="1" l="1"/>
  <c r="J21" i="1" l="1"/>
  <c r="K40" i="1" s="1"/>
  <c r="L40" i="1"/>
  <c r="J6" i="1" l="1"/>
  <c r="J7" i="1"/>
  <c r="J5" i="1"/>
  <c r="D19" i="1"/>
  <c r="C38" i="1" s="1"/>
  <c r="D20" i="1"/>
  <c r="C39" i="1" s="1"/>
  <c r="D21" i="1"/>
  <c r="C40" i="1" s="1"/>
  <c r="D18" i="1"/>
  <c r="C37" i="1" s="1"/>
  <c r="C19" i="1"/>
  <c r="D38" i="1" s="1"/>
  <c r="C20" i="1"/>
  <c r="D39" i="1" s="1"/>
  <c r="C21" i="1"/>
  <c r="D40" i="1" s="1"/>
  <c r="C18" i="1"/>
  <c r="D37" i="1" s="1"/>
  <c r="E38" i="1"/>
  <c r="E39" i="1"/>
  <c r="E40" i="1"/>
  <c r="E37" i="1"/>
  <c r="Q37" i="1"/>
  <c r="R37" i="1"/>
  <c r="J37" i="1"/>
  <c r="L37" i="1" l="1"/>
  <c r="J18" i="1"/>
  <c r="K37" i="1" s="1"/>
  <c r="J20" i="1"/>
  <c r="K39" i="1" s="1"/>
  <c r="L39" i="1"/>
  <c r="J19" i="1"/>
  <c r="K38" i="1" s="1"/>
  <c r="L38" i="1"/>
</calcChain>
</file>

<file path=xl/sharedStrings.xml><?xml version="1.0" encoding="utf-8"?>
<sst xmlns="http://schemas.openxmlformats.org/spreadsheetml/2006/main" count="221" uniqueCount="57">
  <si>
    <t>~FI_Comm</t>
  </si>
  <si>
    <t>CommName</t>
  </si>
  <si>
    <t>CommDesc</t>
  </si>
  <si>
    <t>CommUnit</t>
  </si>
  <si>
    <t>Csets</t>
  </si>
  <si>
    <t>CTSLvl</t>
  </si>
  <si>
    <t>~FI_Process</t>
  </si>
  <si>
    <t>TechName</t>
  </si>
  <si>
    <t>TechDesc</t>
  </si>
  <si>
    <t>Tact</t>
  </si>
  <si>
    <t>Tcap</t>
  </si>
  <si>
    <t>Tslvl</t>
  </si>
  <si>
    <t>Sets</t>
  </si>
  <si>
    <t>ANNUAL</t>
  </si>
  <si>
    <t>FLAB-M</t>
  </si>
  <si>
    <t>MAT</t>
  </si>
  <si>
    <t>MATSTL</t>
  </si>
  <si>
    <t>Material - Steel</t>
  </si>
  <si>
    <t>~FI_T</t>
  </si>
  <si>
    <t>Comm-Out</t>
  </si>
  <si>
    <t>Kt</t>
  </si>
  <si>
    <t>Kt/a</t>
  </si>
  <si>
    <t>XTRACT,PRW</t>
  </si>
  <si>
    <t>Labour Inputs</t>
  </si>
  <si>
    <t>Activity Inputs</t>
  </si>
  <si>
    <t>Material Inputs</t>
  </si>
  <si>
    <t>FLAB-P</t>
  </si>
  <si>
    <t>FLAB-S</t>
  </si>
  <si>
    <t>FLAB-T</t>
  </si>
  <si>
    <t>Labour-Primary</t>
  </si>
  <si>
    <t>Labour-Mid</t>
  </si>
  <si>
    <t>Labour-Secondary</t>
  </si>
  <si>
    <t>Labour-Tertiary</t>
  </si>
  <si>
    <t>MATCEM</t>
  </si>
  <si>
    <t>Material - Cement</t>
  </si>
  <si>
    <t>MATGLS</t>
  </si>
  <si>
    <t>Material - Glass</t>
  </si>
  <si>
    <t>MATALU</t>
  </si>
  <si>
    <t>Material - Aluminium</t>
  </si>
  <si>
    <t>MATCOP</t>
  </si>
  <si>
    <t>Material - Copper</t>
  </si>
  <si>
    <t>Construction</t>
  </si>
  <si>
    <t>Machinery</t>
  </si>
  <si>
    <t>Electrical Machinery</t>
  </si>
  <si>
    <t>Metal Products</t>
  </si>
  <si>
    <t>Business Services</t>
  </si>
  <si>
    <t>MATPLT</t>
  </si>
  <si>
    <t>Material - Plastic</t>
  </si>
  <si>
    <t>MATNIC</t>
  </si>
  <si>
    <t>MATCOB</t>
  </si>
  <si>
    <t>Material - Nickel</t>
  </si>
  <si>
    <t>MATMNG</t>
  </si>
  <si>
    <t>Material - Manganese</t>
  </si>
  <si>
    <t>Material - Cobalt</t>
  </si>
  <si>
    <t>MATSIL</t>
  </si>
  <si>
    <t>Material - Silicon</t>
  </si>
  <si>
    <t>cbsrv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</si>
</sst>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rgb="FF800080"/>
      <name val="Arial"/>
      <family val="2"/>
    </font>
    <font>
      <sz val="10"/>
      <name val="Arial"/>
      <family val="2"/>
      <charset val="238"/>
    </font>
    <font>
      <sz val="10"/>
      <color theme="3"/>
      <name val="Arial"/>
      <family val="2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7" fillId="0" borderId="2" applyNumberFormat="0" applyFill="0" applyAlignment="0" applyProtection="0"/>
  </cellStyleXfs>
  <cellXfs count="16">
    <xf numFmtId="0" fontId="0" fillId="0" borderId="0" xfId="0"/>
    <xf numFmtId="0" fontId="1" fillId="0" borderId="0" xfId="1"/>
    <xf numFmtId="0" fontId="3" fillId="0" borderId="0" xfId="2" applyFont="1"/>
    <xf numFmtId="0" fontId="2" fillId="0" borderId="0" xfId="2"/>
    <xf numFmtId="0" fontId="4" fillId="0" borderId="0" xfId="2" applyFont="1"/>
    <xf numFmtId="0" fontId="5" fillId="0" borderId="0" xfId="2" applyFont="1"/>
    <xf numFmtId="164" fontId="1" fillId="0" borderId="0" xfId="1" applyNumberFormat="1" applyFill="1"/>
    <xf numFmtId="0" fontId="1" fillId="0" borderId="0" xfId="1" applyFill="1"/>
    <xf numFmtId="164" fontId="1" fillId="0" borderId="1" xfId="1" applyNumberFormat="1" applyFill="1" applyBorder="1" applyAlignment="1">
      <alignment horizontal="left"/>
    </xf>
    <xf numFmtId="0" fontId="1" fillId="0" borderId="0" xfId="1" applyFill="1" applyAlignment="1">
      <alignment horizontal="center" wrapText="1"/>
    </xf>
    <xf numFmtId="0" fontId="6" fillId="0" borderId="0" xfId="2" applyFont="1" applyAlignment="1" applyProtection="1">
      <alignment horizontal="left"/>
      <protection locked="0"/>
    </xf>
    <xf numFmtId="0" fontId="6" fillId="0" borderId="0" xfId="2" applyFont="1" applyAlignment="1" applyProtection="1">
      <alignment horizontal="center"/>
      <protection locked="0"/>
    </xf>
    <xf numFmtId="0" fontId="7" fillId="0" borderId="2" xfId="3"/>
    <xf numFmtId="9" fontId="3" fillId="0" borderId="0" xfId="2" applyNumberFormat="1" applyFont="1"/>
    <xf numFmtId="0" fontId="3" fillId="0" borderId="0" xfId="2" applyFont="1" applyFill="1"/>
    <xf numFmtId="9" fontId="6" fillId="0" borderId="0" xfId="2" applyNumberFormat="1" applyFont="1" applyAlignment="1" applyProtection="1">
      <alignment horizontal="center"/>
      <protection locked="0"/>
    </xf>
  </cellXfs>
  <cellStyles count="4">
    <cellStyle name="Heading 2" xfId="3" builtinId="17"/>
    <cellStyle name="Heading 4" xfId="1" builtinId="19"/>
    <cellStyle name="Normal" xfId="0" builtinId="0"/>
    <cellStyle name="Normal 2" xfId="2" xr:uid="{F82AD8FF-08A6-43E4-8C2F-65B5B05A7C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_Veda\suppxls\Scen_ELC-OtherInputs.xlsx" TargetMode="External"/><Relationship Id="rId1" Type="http://schemas.openxmlformats.org/officeDocument/2006/relationships/externalLinkPath" Target="suppxls/Scen_ELC-Other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A"/>
      <sheetName val="TnD"/>
      <sheetName val="SAREM_Wind"/>
      <sheetName val="SAREM_PV"/>
      <sheetName val="NREL"/>
      <sheetName val="Nuclear"/>
      <sheetName val="CGEActivityInputs"/>
      <sheetName val="IEA ETP23 materials"/>
      <sheetName val="MaterialInputs"/>
      <sheetName val="SAM"/>
      <sheetName val="From SAM"/>
      <sheetName val="ElecBY"/>
      <sheetName val="LabourInputs"/>
    </sheetNames>
    <sheetDataSet>
      <sheetData sheetId="0"/>
      <sheetData sheetId="1"/>
      <sheetData sheetId="2"/>
      <sheetData sheetId="3"/>
      <sheetData sheetId="4"/>
      <sheetData sheetId="5"/>
      <sheetData sheetId="6">
        <row r="79">
          <cell r="Q79" t="str">
            <v>ccons_e</v>
          </cell>
        </row>
        <row r="80">
          <cell r="Q80" t="str">
            <v>cmach_e</v>
          </cell>
        </row>
        <row r="83">
          <cell r="Q83" t="str">
            <v>cemch_e</v>
          </cell>
        </row>
        <row r="101">
          <cell r="V101" t="str">
            <v>cmetp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05AD-0ADD-4D58-8BDF-3FCA38EA7081}">
  <sheetPr codeName="Sheet1"/>
  <dimension ref="C2:V47"/>
  <sheetViews>
    <sheetView tabSelected="1" topLeftCell="A20" workbookViewId="0">
      <selection activeCell="J47" sqref="J47:L47"/>
    </sheetView>
  </sheetViews>
  <sheetFormatPr defaultRowHeight="15" x14ac:dyDescent="0.25"/>
  <cols>
    <col min="3" max="3" width="15" customWidth="1"/>
    <col min="4" max="4" width="18" bestFit="1" customWidth="1"/>
    <col min="18" max="18" width="20.140625" customWidth="1"/>
    <col min="28" max="28" width="12.7109375" customWidth="1"/>
    <col min="33" max="33" width="13" customWidth="1"/>
    <col min="38" max="38" width="13.42578125" customWidth="1"/>
  </cols>
  <sheetData>
    <row r="2" spans="3:22" ht="18" thickBot="1" x14ac:dyDescent="0.35">
      <c r="C2" s="12" t="s">
        <v>23</v>
      </c>
      <c r="J2" s="12" t="s">
        <v>24</v>
      </c>
      <c r="K2" s="12"/>
      <c r="Q2" s="12" t="s">
        <v>25</v>
      </c>
      <c r="R2" s="12"/>
    </row>
    <row r="3" spans="3:22" ht="15.75" thickTop="1" x14ac:dyDescent="0.25">
      <c r="C3" s="1" t="s">
        <v>0</v>
      </c>
      <c r="D3" s="2"/>
      <c r="E3" s="2"/>
      <c r="F3" s="2"/>
      <c r="G3" s="2"/>
      <c r="H3" s="3"/>
      <c r="J3" s="1" t="s">
        <v>0</v>
      </c>
      <c r="K3" s="2"/>
      <c r="L3" s="2"/>
      <c r="M3" s="2"/>
      <c r="N3" s="2"/>
      <c r="Q3" s="1" t="s">
        <v>0</v>
      </c>
      <c r="R3" s="2"/>
      <c r="S3" s="2"/>
      <c r="T3" s="2"/>
      <c r="U3" s="2"/>
    </row>
    <row r="4" spans="3:22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3"/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5</v>
      </c>
    </row>
    <row r="5" spans="3:22" x14ac:dyDescent="0.25">
      <c r="C5" s="2" t="s">
        <v>26</v>
      </c>
      <c r="D5" s="2" t="s">
        <v>29</v>
      </c>
      <c r="E5" s="4" t="s">
        <v>20</v>
      </c>
      <c r="F5" s="2" t="s">
        <v>15</v>
      </c>
      <c r="G5" s="2" t="s">
        <v>13</v>
      </c>
      <c r="H5" s="3"/>
      <c r="J5" s="13" t="str">
        <f>[1]CGEActivityInputs!Q79</f>
        <v>ccons_e</v>
      </c>
      <c r="K5" s="2" t="s">
        <v>41</v>
      </c>
      <c r="L5" s="4" t="s">
        <v>20</v>
      </c>
      <c r="M5" s="2" t="s">
        <v>15</v>
      </c>
      <c r="N5" s="2" t="s">
        <v>13</v>
      </c>
      <c r="Q5" s="2" t="s">
        <v>16</v>
      </c>
      <c r="R5" s="2" t="s">
        <v>17</v>
      </c>
      <c r="S5" s="4" t="s">
        <v>20</v>
      </c>
      <c r="T5" s="2" t="s">
        <v>15</v>
      </c>
      <c r="U5" s="2" t="s">
        <v>13</v>
      </c>
    </row>
    <row r="6" spans="3:22" x14ac:dyDescent="0.25">
      <c r="C6" s="2" t="s">
        <v>14</v>
      </c>
      <c r="D6" s="2" t="s">
        <v>30</v>
      </c>
      <c r="E6" s="4" t="s">
        <v>20</v>
      </c>
      <c r="F6" s="2" t="s">
        <v>15</v>
      </c>
      <c r="G6" s="2" t="s">
        <v>13</v>
      </c>
      <c r="H6" s="3"/>
      <c r="J6" s="13" t="str">
        <f>[1]CGEActivityInputs!Q80</f>
        <v>cmach_e</v>
      </c>
      <c r="K6" t="s">
        <v>42</v>
      </c>
      <c r="L6" s="4" t="s">
        <v>20</v>
      </c>
      <c r="M6" s="2" t="s">
        <v>15</v>
      </c>
      <c r="N6" s="2" t="s">
        <v>13</v>
      </c>
      <c r="Q6" t="s">
        <v>37</v>
      </c>
      <c r="R6" t="s">
        <v>38</v>
      </c>
      <c r="S6" s="4" t="s">
        <v>20</v>
      </c>
      <c r="T6" s="2" t="s">
        <v>15</v>
      </c>
      <c r="U6" s="2" t="s">
        <v>13</v>
      </c>
    </row>
    <row r="7" spans="3:22" x14ac:dyDescent="0.25">
      <c r="C7" s="2" t="s">
        <v>27</v>
      </c>
      <c r="D7" s="2" t="s">
        <v>31</v>
      </c>
      <c r="E7" s="4" t="s">
        <v>20</v>
      </c>
      <c r="F7" s="2" t="s">
        <v>15</v>
      </c>
      <c r="G7" s="2" t="s">
        <v>13</v>
      </c>
      <c r="H7" s="3"/>
      <c r="J7" s="13" t="str">
        <f>[1]CGEActivityInputs!Q83</f>
        <v>cemch_e</v>
      </c>
      <c r="K7" t="s">
        <v>43</v>
      </c>
      <c r="L7" s="4" t="s">
        <v>20</v>
      </c>
      <c r="M7" s="2" t="s">
        <v>15</v>
      </c>
      <c r="N7" s="2" t="s">
        <v>13</v>
      </c>
      <c r="Q7" t="s">
        <v>33</v>
      </c>
      <c r="R7" t="s">
        <v>34</v>
      </c>
      <c r="S7" s="4" t="s">
        <v>20</v>
      </c>
      <c r="T7" s="2" t="s">
        <v>15</v>
      </c>
      <c r="U7" s="2" t="s">
        <v>13</v>
      </c>
    </row>
    <row r="8" spans="3:22" x14ac:dyDescent="0.25">
      <c r="C8" s="2" t="s">
        <v>28</v>
      </c>
      <c r="D8" s="2" t="s">
        <v>32</v>
      </c>
      <c r="E8" s="4" t="s">
        <v>20</v>
      </c>
      <c r="F8" s="2" t="s">
        <v>15</v>
      </c>
      <c r="G8" s="2" t="s">
        <v>13</v>
      </c>
      <c r="H8" s="5"/>
      <c r="J8" t="str">
        <f>[1]CGEActivityInputs!V101</f>
        <v>cmetp</v>
      </c>
      <c r="K8" t="s">
        <v>44</v>
      </c>
      <c r="L8" s="4" t="s">
        <v>20</v>
      </c>
      <c r="M8" s="2" t="s">
        <v>15</v>
      </c>
      <c r="N8" s="2" t="s">
        <v>13</v>
      </c>
      <c r="Q8" t="s">
        <v>46</v>
      </c>
      <c r="R8" t="s">
        <v>47</v>
      </c>
      <c r="S8" s="4" t="s">
        <v>20</v>
      </c>
      <c r="T8" s="2" t="s">
        <v>15</v>
      </c>
      <c r="U8" s="2" t="s">
        <v>13</v>
      </c>
    </row>
    <row r="9" spans="3:22" x14ac:dyDescent="0.25">
      <c r="C9" s="2"/>
      <c r="D9" s="2"/>
      <c r="E9" s="4"/>
      <c r="F9" s="2"/>
      <c r="G9" s="2"/>
      <c r="H9" s="5"/>
      <c r="J9" t="s">
        <v>56</v>
      </c>
      <c r="K9" t="s">
        <v>45</v>
      </c>
      <c r="L9" s="4" t="s">
        <v>20</v>
      </c>
      <c r="M9" s="2" t="s">
        <v>15</v>
      </c>
      <c r="N9" s="2" t="s">
        <v>13</v>
      </c>
      <c r="Q9" t="s">
        <v>35</v>
      </c>
      <c r="R9" t="s">
        <v>36</v>
      </c>
      <c r="S9" s="4" t="s">
        <v>20</v>
      </c>
      <c r="T9" s="2" t="s">
        <v>15</v>
      </c>
      <c r="U9" s="2" t="s">
        <v>13</v>
      </c>
    </row>
    <row r="10" spans="3:22" x14ac:dyDescent="0.25">
      <c r="C10" s="5"/>
      <c r="D10" s="5"/>
      <c r="E10" s="5"/>
      <c r="F10" s="5"/>
      <c r="G10" s="5"/>
      <c r="H10" s="3"/>
      <c r="J10" s="13"/>
      <c r="Q10" t="s">
        <v>39</v>
      </c>
      <c r="R10" t="s">
        <v>40</v>
      </c>
      <c r="S10" s="4" t="s">
        <v>20</v>
      </c>
      <c r="T10" s="2" t="s">
        <v>15</v>
      </c>
      <c r="U10" s="2" t="s">
        <v>13</v>
      </c>
    </row>
    <row r="11" spans="3:22" x14ac:dyDescent="0.25">
      <c r="C11" s="5"/>
      <c r="D11" s="3"/>
      <c r="E11" s="5"/>
      <c r="F11" s="5"/>
      <c r="G11" s="5"/>
      <c r="H11" s="3"/>
      <c r="Q11" t="s">
        <v>48</v>
      </c>
      <c r="R11" t="s">
        <v>50</v>
      </c>
      <c r="S11" s="4" t="s">
        <v>20</v>
      </c>
      <c r="T11" s="2" t="s">
        <v>15</v>
      </c>
      <c r="U11" s="2" t="s">
        <v>13</v>
      </c>
    </row>
    <row r="12" spans="3:22" x14ac:dyDescent="0.25">
      <c r="C12" s="5"/>
      <c r="D12" s="5"/>
      <c r="E12" s="5"/>
      <c r="F12" s="5"/>
      <c r="G12" s="5"/>
      <c r="H12" s="3"/>
      <c r="Q12" t="s">
        <v>51</v>
      </c>
      <c r="R12" t="s">
        <v>52</v>
      </c>
      <c r="S12" s="4" t="s">
        <v>20</v>
      </c>
      <c r="T12" s="2" t="s">
        <v>15</v>
      </c>
      <c r="U12" s="2" t="s">
        <v>13</v>
      </c>
    </row>
    <row r="13" spans="3:22" x14ac:dyDescent="0.25">
      <c r="C13" s="5"/>
      <c r="D13" s="5"/>
      <c r="E13" s="5"/>
      <c r="F13" s="5"/>
      <c r="G13" s="5"/>
      <c r="H13" s="3"/>
      <c r="Q13" t="s">
        <v>49</v>
      </c>
      <c r="R13" t="s">
        <v>53</v>
      </c>
      <c r="S13" s="4" t="s">
        <v>20</v>
      </c>
      <c r="T13" s="2" t="s">
        <v>15</v>
      </c>
      <c r="U13" s="2" t="s">
        <v>13</v>
      </c>
    </row>
    <row r="14" spans="3:22" x14ac:dyDescent="0.25">
      <c r="C14" s="5"/>
      <c r="D14" s="5"/>
      <c r="E14" s="5"/>
      <c r="F14" s="5"/>
      <c r="G14" s="5"/>
      <c r="H14" s="3"/>
      <c r="Q14" t="s">
        <v>54</v>
      </c>
      <c r="R14" t="s">
        <v>55</v>
      </c>
      <c r="S14" s="4" t="s">
        <v>20</v>
      </c>
      <c r="T14" s="2" t="s">
        <v>15</v>
      </c>
      <c r="U14" s="2" t="s">
        <v>13</v>
      </c>
    </row>
    <row r="15" spans="3:22" x14ac:dyDescent="0.25">
      <c r="C15" s="5"/>
      <c r="D15" s="5"/>
      <c r="E15" s="5"/>
      <c r="F15" s="5"/>
      <c r="G15" s="5"/>
      <c r="H15" s="3"/>
    </row>
    <row r="16" spans="3:22" x14ac:dyDescent="0.25">
      <c r="C16" s="6" t="s">
        <v>6</v>
      </c>
      <c r="D16" s="7"/>
      <c r="E16" s="7"/>
      <c r="F16" s="7"/>
      <c r="G16" s="7"/>
      <c r="H16" s="7"/>
      <c r="J16" s="6" t="s">
        <v>6</v>
      </c>
      <c r="K16" s="7"/>
      <c r="L16" s="7"/>
      <c r="M16" s="7"/>
      <c r="N16" s="7"/>
      <c r="O16" s="7"/>
      <c r="Q16" s="6" t="s">
        <v>6</v>
      </c>
      <c r="R16" s="7"/>
      <c r="S16" s="7"/>
      <c r="T16" s="7"/>
      <c r="U16" s="7"/>
      <c r="V16" s="7"/>
    </row>
    <row r="17" spans="3:22" x14ac:dyDescent="0.25">
      <c r="C17" s="8" t="s">
        <v>7</v>
      </c>
      <c r="D17" s="8" t="s">
        <v>8</v>
      </c>
      <c r="E17" s="8" t="s">
        <v>9</v>
      </c>
      <c r="F17" s="8" t="s">
        <v>10</v>
      </c>
      <c r="G17" s="8" t="s">
        <v>11</v>
      </c>
      <c r="H17" s="8" t="s">
        <v>12</v>
      </c>
      <c r="J17" s="8" t="s">
        <v>7</v>
      </c>
      <c r="K17" s="8" t="s">
        <v>8</v>
      </c>
      <c r="L17" s="8" t="s">
        <v>9</v>
      </c>
      <c r="M17" s="8" t="s">
        <v>10</v>
      </c>
      <c r="N17" s="8" t="s">
        <v>11</v>
      </c>
      <c r="O17" s="8" t="s">
        <v>12</v>
      </c>
      <c r="Q17" s="8" t="s">
        <v>7</v>
      </c>
      <c r="R17" s="8" t="s">
        <v>8</v>
      </c>
      <c r="S17" s="8" t="s">
        <v>9</v>
      </c>
      <c r="T17" s="8" t="s">
        <v>10</v>
      </c>
      <c r="U17" s="8" t="s">
        <v>11</v>
      </c>
      <c r="V17" s="8" t="s">
        <v>12</v>
      </c>
    </row>
    <row r="18" spans="3:22" x14ac:dyDescent="0.25">
      <c r="C18" s="2" t="str">
        <f>"MIN"&amp;C5</f>
        <v>MINFLAB-P</v>
      </c>
      <c r="D18" s="2" t="str">
        <f>"Supply "&amp;D5</f>
        <v>Supply Labour-Primary</v>
      </c>
      <c r="E18" s="4" t="s">
        <v>20</v>
      </c>
      <c r="F18" s="2" t="s">
        <v>21</v>
      </c>
      <c r="G18" s="2" t="s">
        <v>13</v>
      </c>
      <c r="H18" s="2" t="s">
        <v>22</v>
      </c>
      <c r="J18" t="str">
        <f>"MIN"&amp;J5</f>
        <v>MINccons_e</v>
      </c>
      <c r="K18" s="2" t="str">
        <f>"Supply "&amp;K5</f>
        <v>Supply Construction</v>
      </c>
      <c r="L18" t="s">
        <v>20</v>
      </c>
      <c r="M18" s="2" t="s">
        <v>21</v>
      </c>
      <c r="N18" s="2" t="s">
        <v>13</v>
      </c>
      <c r="O18" s="2" t="s">
        <v>22</v>
      </c>
      <c r="Q18" t="str">
        <f>"MIN"&amp;Q5</f>
        <v>MINMATSTL</v>
      </c>
      <c r="R18" s="2" t="str">
        <f>"Supply "&amp;R5</f>
        <v>Supply Material - Steel</v>
      </c>
      <c r="S18" t="s">
        <v>20</v>
      </c>
      <c r="T18" s="2" t="s">
        <v>21</v>
      </c>
      <c r="U18" s="2" t="s">
        <v>13</v>
      </c>
      <c r="V18" s="2" t="s">
        <v>22</v>
      </c>
    </row>
    <row r="19" spans="3:22" x14ac:dyDescent="0.25">
      <c r="C19" s="2" t="str">
        <f>"MIN"&amp;C6</f>
        <v>MINFLAB-M</v>
      </c>
      <c r="D19" s="2" t="str">
        <f>"Supply "&amp;D6</f>
        <v>Supply Labour-Mid</v>
      </c>
      <c r="E19" s="4" t="s">
        <v>20</v>
      </c>
      <c r="F19" s="2" t="s">
        <v>21</v>
      </c>
      <c r="G19" s="2" t="s">
        <v>13</v>
      </c>
      <c r="H19" s="2" t="s">
        <v>22</v>
      </c>
      <c r="J19" t="str">
        <f>"MIN"&amp;J6</f>
        <v>MINcmach_e</v>
      </c>
      <c r="K19" s="2" t="str">
        <f>"Supply "&amp;K6</f>
        <v>Supply Machinery</v>
      </c>
      <c r="L19" t="s">
        <v>20</v>
      </c>
      <c r="M19" s="2" t="s">
        <v>21</v>
      </c>
      <c r="N19" s="2" t="s">
        <v>13</v>
      </c>
      <c r="O19" s="2" t="s">
        <v>22</v>
      </c>
      <c r="Q19" t="str">
        <f t="shared" ref="Q19:Q26" si="0">"MIN"&amp;Q6</f>
        <v>MINMATALU</v>
      </c>
      <c r="R19" s="2" t="str">
        <f t="shared" ref="R19:R26" si="1">"Supply "&amp;R6</f>
        <v>Supply Material - Aluminium</v>
      </c>
      <c r="S19" t="s">
        <v>20</v>
      </c>
      <c r="T19" s="2" t="s">
        <v>21</v>
      </c>
      <c r="U19" s="2" t="s">
        <v>13</v>
      </c>
      <c r="V19" s="2" t="s">
        <v>22</v>
      </c>
    </row>
    <row r="20" spans="3:22" x14ac:dyDescent="0.25">
      <c r="C20" s="2" t="str">
        <f>"MIN"&amp;C7</f>
        <v>MINFLAB-S</v>
      </c>
      <c r="D20" s="2" t="str">
        <f>"Supply "&amp;D7</f>
        <v>Supply Labour-Secondary</v>
      </c>
      <c r="E20" s="4" t="s">
        <v>20</v>
      </c>
      <c r="F20" s="2" t="s">
        <v>21</v>
      </c>
      <c r="G20" s="2" t="s">
        <v>13</v>
      </c>
      <c r="H20" s="2" t="s">
        <v>22</v>
      </c>
      <c r="J20" t="str">
        <f>"MIN"&amp;J7</f>
        <v>MINcemch_e</v>
      </c>
      <c r="K20" s="2" t="str">
        <f>"Supply "&amp;K7</f>
        <v>Supply Electrical Machinery</v>
      </c>
      <c r="L20" t="s">
        <v>20</v>
      </c>
      <c r="M20" s="2" t="s">
        <v>21</v>
      </c>
      <c r="N20" s="2" t="s">
        <v>13</v>
      </c>
      <c r="O20" s="2" t="s">
        <v>22</v>
      </c>
      <c r="Q20" t="str">
        <f t="shared" si="0"/>
        <v>MINMATCEM</v>
      </c>
      <c r="R20" s="2" t="str">
        <f t="shared" si="1"/>
        <v>Supply Material - Cement</v>
      </c>
      <c r="S20" t="s">
        <v>20</v>
      </c>
      <c r="T20" s="2" t="s">
        <v>21</v>
      </c>
      <c r="U20" s="2" t="s">
        <v>13</v>
      </c>
      <c r="V20" s="2" t="s">
        <v>22</v>
      </c>
    </row>
    <row r="21" spans="3:22" x14ac:dyDescent="0.25">
      <c r="C21" s="2" t="str">
        <f>"MIN"&amp;C8</f>
        <v>MINFLAB-T</v>
      </c>
      <c r="D21" s="2" t="str">
        <f>"Supply "&amp;D8</f>
        <v>Supply Labour-Tertiary</v>
      </c>
      <c r="E21" s="4" t="s">
        <v>20</v>
      </c>
      <c r="F21" s="2" t="s">
        <v>21</v>
      </c>
      <c r="G21" s="2" t="s">
        <v>13</v>
      </c>
      <c r="H21" s="2" t="s">
        <v>22</v>
      </c>
      <c r="J21" t="str">
        <f>"MIN"&amp;J8</f>
        <v>MINcmetp</v>
      </c>
      <c r="K21" s="2" t="str">
        <f>"Supply "&amp;K8</f>
        <v>Supply Metal Products</v>
      </c>
      <c r="L21" t="s">
        <v>20</v>
      </c>
      <c r="M21" s="2" t="s">
        <v>21</v>
      </c>
      <c r="N21" s="2" t="s">
        <v>13</v>
      </c>
      <c r="O21" s="2" t="s">
        <v>22</v>
      </c>
      <c r="Q21" t="str">
        <f t="shared" si="0"/>
        <v>MINMATPLT</v>
      </c>
      <c r="R21" s="2" t="str">
        <f t="shared" si="1"/>
        <v>Supply Material - Plastic</v>
      </c>
      <c r="S21" t="s">
        <v>20</v>
      </c>
      <c r="T21" s="2" t="s">
        <v>21</v>
      </c>
      <c r="U21" s="2" t="s">
        <v>13</v>
      </c>
      <c r="V21" s="2" t="s">
        <v>22</v>
      </c>
    </row>
    <row r="22" spans="3:22" x14ac:dyDescent="0.25">
      <c r="C22" s="2"/>
      <c r="D22" s="2"/>
      <c r="E22" s="2"/>
      <c r="F22" s="2"/>
      <c r="G22" s="2"/>
      <c r="H22" s="2"/>
      <c r="J22" t="str">
        <f>"MIN"&amp;J9</f>
        <v>MINcbsrv</v>
      </c>
      <c r="K22" s="2" t="str">
        <f>"Supply "&amp;K9</f>
        <v>Supply Business Services</v>
      </c>
      <c r="L22" t="s">
        <v>20</v>
      </c>
      <c r="M22" s="2" t="s">
        <v>21</v>
      </c>
      <c r="N22" s="2" t="s">
        <v>13</v>
      </c>
      <c r="O22" s="2" t="s">
        <v>22</v>
      </c>
      <c r="Q22" t="str">
        <f t="shared" si="0"/>
        <v>MINMATGLS</v>
      </c>
      <c r="R22" s="2" t="str">
        <f t="shared" si="1"/>
        <v>Supply Material - Glass</v>
      </c>
      <c r="S22" t="s">
        <v>20</v>
      </c>
      <c r="T22" s="2" t="s">
        <v>21</v>
      </c>
      <c r="U22" s="2" t="s">
        <v>13</v>
      </c>
      <c r="V22" s="2" t="s">
        <v>22</v>
      </c>
    </row>
    <row r="23" spans="3:22" x14ac:dyDescent="0.25">
      <c r="C23" s="2"/>
      <c r="D23" s="2"/>
      <c r="E23" s="3"/>
      <c r="F23" s="3"/>
      <c r="G23" s="3"/>
      <c r="H23" s="3"/>
      <c r="J23" t="str">
        <f>"IMP"&amp;J5</f>
        <v>IMPccons_e</v>
      </c>
      <c r="K23" s="14" t="str">
        <f>"Imports of "&amp;K5</f>
        <v>Imports of Construction</v>
      </c>
      <c r="L23" t="str">
        <f>L18</f>
        <v>Kt</v>
      </c>
      <c r="M23" t="str">
        <f t="shared" ref="M23:O23" si="2">M18</f>
        <v>Kt/a</v>
      </c>
      <c r="N23" t="str">
        <f t="shared" si="2"/>
        <v>ANNUAL</v>
      </c>
      <c r="O23" t="str">
        <f t="shared" si="2"/>
        <v>XTRACT,PRW</v>
      </c>
      <c r="Q23" t="str">
        <f t="shared" si="0"/>
        <v>MINMATCOP</v>
      </c>
      <c r="R23" s="2" t="str">
        <f t="shared" si="1"/>
        <v>Supply Material - Copper</v>
      </c>
      <c r="S23" t="s">
        <v>20</v>
      </c>
      <c r="T23" s="2" t="s">
        <v>21</v>
      </c>
      <c r="U23" s="2" t="s">
        <v>13</v>
      </c>
      <c r="V23" s="2" t="s">
        <v>22</v>
      </c>
    </row>
    <row r="24" spans="3:22" x14ac:dyDescent="0.25">
      <c r="J24" t="str">
        <f t="shared" ref="J24:J27" si="3">"IMP"&amp;J6</f>
        <v>IMPcmach_e</v>
      </c>
      <c r="K24" s="14" t="str">
        <f t="shared" ref="K24:K27" si="4">"Imports of "&amp;K6</f>
        <v>Imports of Machinery</v>
      </c>
      <c r="L24" t="str">
        <f t="shared" ref="L24:O24" si="5">L19</f>
        <v>Kt</v>
      </c>
      <c r="M24" t="str">
        <f t="shared" si="5"/>
        <v>Kt/a</v>
      </c>
      <c r="N24" t="str">
        <f t="shared" si="5"/>
        <v>ANNUAL</v>
      </c>
      <c r="O24" t="str">
        <f t="shared" si="5"/>
        <v>XTRACT,PRW</v>
      </c>
      <c r="Q24" t="str">
        <f t="shared" si="0"/>
        <v>MINMATNIC</v>
      </c>
      <c r="R24" s="2" t="str">
        <f t="shared" si="1"/>
        <v>Supply Material - Nickel</v>
      </c>
      <c r="S24" t="s">
        <v>20</v>
      </c>
      <c r="T24" s="2" t="s">
        <v>21</v>
      </c>
      <c r="U24" s="2" t="s">
        <v>13</v>
      </c>
      <c r="V24" s="2" t="s">
        <v>22</v>
      </c>
    </row>
    <row r="25" spans="3:22" x14ac:dyDescent="0.25">
      <c r="J25" t="str">
        <f t="shared" si="3"/>
        <v>IMPcemch_e</v>
      </c>
      <c r="K25" s="14" t="str">
        <f t="shared" si="4"/>
        <v>Imports of Electrical Machinery</v>
      </c>
      <c r="L25" t="str">
        <f t="shared" ref="L25:O25" si="6">L20</f>
        <v>Kt</v>
      </c>
      <c r="M25" t="str">
        <f t="shared" si="6"/>
        <v>Kt/a</v>
      </c>
      <c r="N25" t="str">
        <f t="shared" si="6"/>
        <v>ANNUAL</v>
      </c>
      <c r="O25" t="str">
        <f t="shared" si="6"/>
        <v>XTRACT,PRW</v>
      </c>
      <c r="Q25" t="str">
        <f t="shared" si="0"/>
        <v>MINMATMNG</v>
      </c>
      <c r="R25" s="2" t="str">
        <f t="shared" si="1"/>
        <v>Supply Material - Manganese</v>
      </c>
      <c r="S25" t="s">
        <v>20</v>
      </c>
      <c r="T25" s="2" t="s">
        <v>21</v>
      </c>
      <c r="U25" s="2" t="s">
        <v>13</v>
      </c>
      <c r="V25" s="2" t="s">
        <v>22</v>
      </c>
    </row>
    <row r="26" spans="3:22" x14ac:dyDescent="0.25">
      <c r="J26" t="str">
        <f t="shared" si="3"/>
        <v>IMPcmetp</v>
      </c>
      <c r="K26" s="14" t="str">
        <f t="shared" si="4"/>
        <v>Imports of Metal Products</v>
      </c>
      <c r="L26" t="str">
        <f t="shared" ref="L26:O26" si="7">L21</f>
        <v>Kt</v>
      </c>
      <c r="M26" t="str">
        <f t="shared" si="7"/>
        <v>Kt/a</v>
      </c>
      <c r="N26" t="str">
        <f t="shared" si="7"/>
        <v>ANNUAL</v>
      </c>
      <c r="O26" t="str">
        <f t="shared" si="7"/>
        <v>XTRACT,PRW</v>
      </c>
      <c r="Q26" t="str">
        <f t="shared" si="0"/>
        <v>MINMATCOB</v>
      </c>
      <c r="R26" s="2" t="str">
        <f t="shared" si="1"/>
        <v>Supply Material - Cobalt</v>
      </c>
      <c r="S26" t="s">
        <v>20</v>
      </c>
      <c r="T26" s="2" t="s">
        <v>21</v>
      </c>
      <c r="U26" s="2" t="s">
        <v>13</v>
      </c>
      <c r="V26" s="2" t="s">
        <v>22</v>
      </c>
    </row>
    <row r="27" spans="3:22" x14ac:dyDescent="0.25">
      <c r="J27" t="str">
        <f t="shared" si="3"/>
        <v>IMPcbsrv</v>
      </c>
      <c r="K27" s="14" t="str">
        <f t="shared" si="4"/>
        <v>Imports of Business Services</v>
      </c>
      <c r="L27" t="str">
        <f t="shared" ref="L27:O27" si="8">L22</f>
        <v>Kt</v>
      </c>
      <c r="M27" t="str">
        <f t="shared" si="8"/>
        <v>Kt/a</v>
      </c>
      <c r="N27" t="str">
        <f t="shared" si="8"/>
        <v>ANNUAL</v>
      </c>
      <c r="O27" t="str">
        <f t="shared" si="8"/>
        <v>XTRACT,PRW</v>
      </c>
      <c r="Q27" t="str">
        <f>"MIN"&amp;Q14</f>
        <v>MINMATSIL</v>
      </c>
      <c r="R27" s="2" t="str">
        <f>"Supply "&amp;R14</f>
        <v>Supply Material - Silicon</v>
      </c>
      <c r="S27" t="s">
        <v>20</v>
      </c>
      <c r="T27" s="2" t="s">
        <v>21</v>
      </c>
      <c r="U27" s="2" t="s">
        <v>13</v>
      </c>
      <c r="V27" s="2" t="s">
        <v>22</v>
      </c>
    </row>
    <row r="35" spans="3:19" x14ac:dyDescent="0.25">
      <c r="C35" s="5"/>
      <c r="D35" s="5"/>
      <c r="E35" s="9" t="s">
        <v>18</v>
      </c>
      <c r="G35" s="3"/>
      <c r="H35" s="3"/>
      <c r="J35" s="5"/>
      <c r="K35" s="5"/>
      <c r="L35" s="9" t="s">
        <v>18</v>
      </c>
      <c r="Q35" s="5"/>
      <c r="R35" s="5"/>
      <c r="S35" s="9" t="s">
        <v>18</v>
      </c>
    </row>
    <row r="36" spans="3:19" ht="30" x14ac:dyDescent="0.25">
      <c r="C36" s="9" t="s">
        <v>8</v>
      </c>
      <c r="D36" s="9" t="s">
        <v>7</v>
      </c>
      <c r="E36" s="9" t="s">
        <v>19</v>
      </c>
      <c r="G36" s="2"/>
      <c r="H36" s="2"/>
      <c r="J36" s="9" t="s">
        <v>8</v>
      </c>
      <c r="K36" s="9" t="s">
        <v>7</v>
      </c>
      <c r="L36" s="9" t="s">
        <v>19</v>
      </c>
      <c r="Q36" s="9" t="s">
        <v>8</v>
      </c>
      <c r="R36" s="9" t="s">
        <v>7</v>
      </c>
      <c r="S36" s="9" t="s">
        <v>19</v>
      </c>
    </row>
    <row r="37" spans="3:19" x14ac:dyDescent="0.25">
      <c r="C37" s="10" t="str">
        <f>D18</f>
        <v>Supply Labour-Primary</v>
      </c>
      <c r="D37" s="10" t="str">
        <f>C18</f>
        <v>MINFLAB-P</v>
      </c>
      <c r="E37" s="11" t="str">
        <f>C5</f>
        <v>FLAB-P</v>
      </c>
      <c r="G37" s="3"/>
      <c r="H37" s="3"/>
      <c r="J37" s="10" t="str">
        <f>K18</f>
        <v>Supply Construction</v>
      </c>
      <c r="K37" s="10" t="str">
        <f>J18</f>
        <v>MINccons_e</v>
      </c>
      <c r="L37" s="11" t="str">
        <f>J5</f>
        <v>ccons_e</v>
      </c>
      <c r="Q37" s="10" t="str">
        <f>R18</f>
        <v>Supply Material - Steel</v>
      </c>
      <c r="R37" s="10" t="str">
        <f>Q18</f>
        <v>MINMATSTL</v>
      </c>
      <c r="S37" s="11" t="str">
        <f>Q5</f>
        <v>MATSTL</v>
      </c>
    </row>
    <row r="38" spans="3:19" x14ac:dyDescent="0.25">
      <c r="C38" s="10" t="str">
        <f>D19</f>
        <v>Supply Labour-Mid</v>
      </c>
      <c r="D38" s="10" t="str">
        <f>C19</f>
        <v>MINFLAB-M</v>
      </c>
      <c r="E38" s="11" t="str">
        <f>C6</f>
        <v>FLAB-M</v>
      </c>
      <c r="F38" s="3"/>
      <c r="G38" s="3"/>
      <c r="H38" s="3"/>
      <c r="J38" s="10" t="str">
        <f>K19</f>
        <v>Supply Machinery</v>
      </c>
      <c r="K38" s="10" t="str">
        <f>J19</f>
        <v>MINcmach_e</v>
      </c>
      <c r="L38" s="11" t="str">
        <f>J6</f>
        <v>cmach_e</v>
      </c>
      <c r="Q38" s="10" t="str">
        <f t="shared" ref="Q38:Q46" si="9">R19</f>
        <v>Supply Material - Aluminium</v>
      </c>
      <c r="R38" s="10" t="str">
        <f t="shared" ref="R38:R46" si="10">Q19</f>
        <v>MINMATALU</v>
      </c>
      <c r="S38" s="11" t="str">
        <f t="shared" ref="S38:S44" si="11">Q6</f>
        <v>MATALU</v>
      </c>
    </row>
    <row r="39" spans="3:19" x14ac:dyDescent="0.25">
      <c r="C39" s="10" t="str">
        <f>D20</f>
        <v>Supply Labour-Secondary</v>
      </c>
      <c r="D39" s="10" t="str">
        <f>C20</f>
        <v>MINFLAB-S</v>
      </c>
      <c r="E39" s="11" t="str">
        <f>C7</f>
        <v>FLAB-S</v>
      </c>
      <c r="F39" s="2"/>
      <c r="G39" s="2"/>
      <c r="H39" s="2"/>
      <c r="J39" s="10" t="str">
        <f>K20</f>
        <v>Supply Electrical Machinery</v>
      </c>
      <c r="K39" s="10" t="str">
        <f>J20</f>
        <v>MINcemch_e</v>
      </c>
      <c r="L39" s="11" t="str">
        <f>J7</f>
        <v>cemch_e</v>
      </c>
      <c r="Q39" s="10" t="str">
        <f t="shared" si="9"/>
        <v>Supply Material - Cement</v>
      </c>
      <c r="R39" s="10" t="str">
        <f t="shared" si="10"/>
        <v>MINMATCEM</v>
      </c>
      <c r="S39" s="11" t="str">
        <f t="shared" si="11"/>
        <v>MATCEM</v>
      </c>
    </row>
    <row r="40" spans="3:19" x14ac:dyDescent="0.25">
      <c r="C40" s="10" t="str">
        <f>D21</f>
        <v>Supply Labour-Tertiary</v>
      </c>
      <c r="D40" s="10" t="str">
        <f>C21</f>
        <v>MINFLAB-T</v>
      </c>
      <c r="E40" s="11" t="str">
        <f>C8</f>
        <v>FLAB-T</v>
      </c>
      <c r="F40" s="2"/>
      <c r="G40" s="2"/>
      <c r="H40" s="2"/>
      <c r="J40" s="10" t="str">
        <f>K21</f>
        <v>Supply Metal Products</v>
      </c>
      <c r="K40" s="10" t="str">
        <f>J21</f>
        <v>MINcmetp</v>
      </c>
      <c r="L40" s="11" t="str">
        <f>J8</f>
        <v>cmetp</v>
      </c>
      <c r="Q40" s="10" t="str">
        <f t="shared" si="9"/>
        <v>Supply Material - Plastic</v>
      </c>
      <c r="R40" s="10" t="str">
        <f t="shared" si="10"/>
        <v>MINMATPLT</v>
      </c>
      <c r="S40" s="11" t="str">
        <f t="shared" si="11"/>
        <v>MATPLT</v>
      </c>
    </row>
    <row r="41" spans="3:19" x14ac:dyDescent="0.25">
      <c r="C41" s="2"/>
      <c r="D41" s="2"/>
      <c r="E41" s="5"/>
      <c r="F41" s="5"/>
      <c r="G41" s="5"/>
      <c r="H41" s="3"/>
      <c r="J41" s="10" t="str">
        <f>K22</f>
        <v>Supply Business Services</v>
      </c>
      <c r="K41" s="10" t="str">
        <f>J22</f>
        <v>MINcbsrv</v>
      </c>
      <c r="L41" s="11" t="str">
        <f>J9</f>
        <v>cbsrv</v>
      </c>
      <c r="Q41" s="10" t="str">
        <f t="shared" si="9"/>
        <v>Supply Material - Glass</v>
      </c>
      <c r="R41" s="10" t="str">
        <f t="shared" si="10"/>
        <v>MINMATGLS</v>
      </c>
      <c r="S41" s="11" t="str">
        <f t="shared" si="11"/>
        <v>MATGLS</v>
      </c>
    </row>
    <row r="42" spans="3:19" x14ac:dyDescent="0.25">
      <c r="C42" s="2"/>
      <c r="D42" s="2"/>
      <c r="E42" s="5"/>
      <c r="F42" s="5"/>
      <c r="G42" s="5"/>
      <c r="H42" s="3"/>
      <c r="J42" s="10" t="str">
        <f>K23</f>
        <v>Imports of Construction</v>
      </c>
      <c r="K42" s="10" t="str">
        <f>J23</f>
        <v>IMPccons_e</v>
      </c>
      <c r="L42" s="15" t="str">
        <f>J5</f>
        <v>ccons_e</v>
      </c>
      <c r="Q42" s="10" t="str">
        <f t="shared" si="9"/>
        <v>Supply Material - Copper</v>
      </c>
      <c r="R42" s="10" t="str">
        <f t="shared" si="10"/>
        <v>MINMATCOP</v>
      </c>
      <c r="S42" s="11" t="str">
        <f t="shared" si="11"/>
        <v>MATCOP</v>
      </c>
    </row>
    <row r="43" spans="3:19" x14ac:dyDescent="0.25">
      <c r="J43" s="10" t="str">
        <f t="shared" ref="J43:J47" si="12">K24</f>
        <v>Imports of Machinery</v>
      </c>
      <c r="K43" s="10" t="str">
        <f t="shared" ref="K43:K47" si="13">J24</f>
        <v>IMPcmach_e</v>
      </c>
      <c r="L43" s="15" t="str">
        <f t="shared" ref="L43:L47" si="14">J6</f>
        <v>cmach_e</v>
      </c>
      <c r="Q43" s="10" t="str">
        <f t="shared" si="9"/>
        <v>Supply Material - Nickel</v>
      </c>
      <c r="R43" s="10" t="str">
        <f t="shared" si="10"/>
        <v>MINMATNIC</v>
      </c>
      <c r="S43" s="11" t="str">
        <f t="shared" si="11"/>
        <v>MATNIC</v>
      </c>
    </row>
    <row r="44" spans="3:19" x14ac:dyDescent="0.25">
      <c r="J44" s="10" t="str">
        <f t="shared" si="12"/>
        <v>Imports of Electrical Machinery</v>
      </c>
      <c r="K44" s="10" t="str">
        <f t="shared" si="13"/>
        <v>IMPcemch_e</v>
      </c>
      <c r="L44" s="15" t="str">
        <f t="shared" si="14"/>
        <v>cemch_e</v>
      </c>
      <c r="Q44" s="10" t="str">
        <f t="shared" si="9"/>
        <v>Supply Material - Manganese</v>
      </c>
      <c r="R44" s="10" t="str">
        <f t="shared" si="10"/>
        <v>MINMATMNG</v>
      </c>
      <c r="S44" s="11" t="str">
        <f t="shared" si="11"/>
        <v>MATMNG</v>
      </c>
    </row>
    <row r="45" spans="3:19" x14ac:dyDescent="0.25">
      <c r="J45" s="10" t="str">
        <f t="shared" si="12"/>
        <v>Imports of Metal Products</v>
      </c>
      <c r="K45" s="10" t="str">
        <f t="shared" si="13"/>
        <v>IMPcmetp</v>
      </c>
      <c r="L45" s="15" t="str">
        <f t="shared" si="14"/>
        <v>cmetp</v>
      </c>
      <c r="Q45" s="10" t="str">
        <f>R26</f>
        <v>Supply Material - Cobalt</v>
      </c>
      <c r="R45" s="10" t="str">
        <f>Q26</f>
        <v>MINMATCOB</v>
      </c>
      <c r="S45" s="11" t="str">
        <f>Q13</f>
        <v>MATCOB</v>
      </c>
    </row>
    <row r="46" spans="3:19" x14ac:dyDescent="0.25">
      <c r="J46" s="10" t="str">
        <f t="shared" si="12"/>
        <v>Imports of Business Services</v>
      </c>
      <c r="K46" s="10" t="str">
        <f t="shared" si="13"/>
        <v>IMPcbsrv</v>
      </c>
      <c r="L46" s="15" t="str">
        <f t="shared" si="14"/>
        <v>cbsrv</v>
      </c>
      <c r="Q46" s="10" t="str">
        <f t="shared" si="9"/>
        <v>Supply Material - Silicon</v>
      </c>
      <c r="R46" s="10" t="str">
        <f t="shared" si="10"/>
        <v>MINMATSIL</v>
      </c>
      <c r="S46" s="11" t="str">
        <f t="shared" ref="S46" si="15">Q14</f>
        <v>MATSIL</v>
      </c>
    </row>
    <row r="47" spans="3:19" x14ac:dyDescent="0.25">
      <c r="J47" s="10"/>
      <c r="K47" s="10"/>
      <c r="L47" s="15"/>
    </row>
  </sheetData>
  <sortState xmlns:xlrd2="http://schemas.microsoft.com/office/spreadsheetml/2017/richdata2" ref="AL26:AM66">
    <sortCondition descending="1" ref="AM26:AM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2023-11-10T10:32:31Z</dcterms:created>
  <dcterms:modified xsi:type="dcterms:W3CDTF">2023-12-11T07:50:03Z</dcterms:modified>
</cp:coreProperties>
</file>